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5.xml.rels" ContentType="application/vnd.openxmlformats-package.relationships+xml"/>
  <Override PartName="/xl/worksheets/_rels/sheet10.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10.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 name="hanghieu" sheetId="10" state="visible" r:id="rId11"/>
  </sheets>
  <definedNames>
    <definedName function="false" hidden="true" localSheetId="4" name="_xlnm._FilterDatabase" vbProcedure="false">TEST_VCX!$A$3:$AQ$393</definedName>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TEST_VCX!$A$3:$AQ$392</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D1" authorId="0">
      <text>
        <r>
          <rPr>
            <b val="true"/>
            <sz val="9"/>
            <color rgb="FF000000"/>
            <rFont val="Tahoma"/>
            <family val="2"/>
            <charset val="1"/>
          </rPr>
          <t xml:space="preserve">Lê Hồng Vân Nhi:
</t>
        </r>
        <r>
          <rPr>
            <sz val="9"/>
            <color rgb="FF000000"/>
            <rFont val="Tahoma"/>
            <family val="2"/>
            <charset val="1"/>
          </rPr>
          <t xml:space="preserve">có thể nhập dao động +/- 1 chỗ, các trường hợp khác pending</t>
        </r>
      </text>
    </comment>
  </commentList>
</comments>
</file>

<file path=xl/comments5.xml><?xml version="1.0" encoding="utf-8"?>
<comments xmlns="http://schemas.openxmlformats.org/spreadsheetml/2006/main" xmlns:xdr="http://schemas.openxmlformats.org/drawingml/2006/spreadsheetDrawing">
  <authors>
    <author> </author>
  </authors>
  <commentList>
    <comment ref="AI3"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sharedStrings.xml><?xml version="1.0" encoding="utf-8"?>
<sst xmlns="http://schemas.openxmlformats.org/spreadsheetml/2006/main" count="34274" uniqueCount="2251">
  <si>
    <t xml:space="preserve">Hãng Xe</t>
  </si>
  <si>
    <t xml:space="preserve">ACURA</t>
  </si>
  <si>
    <t xml:space="preserve">ALPHA-ROMEO</t>
  </si>
  <si>
    <t xml:space="preserve">ANVARET</t>
  </si>
  <si>
    <t xml:space="preserve">ASIA</t>
  </si>
  <si>
    <t xml:space="preserve">ASTON-MARTIN</t>
  </si>
  <si>
    <t xml:space="preserve">AUDI</t>
  </si>
  <si>
    <t xml:space="preserve">BA HAI</t>
  </si>
  <si>
    <t xml:space="preserve">BAIC</t>
  </si>
  <si>
    <t xml:space="preserve">BENTLEY</t>
  </si>
  <si>
    <t xml:space="preserve">BMW</t>
  </si>
  <si>
    <t xml:space="preserve">BOMAG</t>
  </si>
  <si>
    <t xml:space="preserve">BUCHER</t>
  </si>
  <si>
    <t xml:space="preserve">BUICK</t>
  </si>
  <si>
    <t xml:space="preserve">BYD</t>
  </si>
  <si>
    <t xml:space="preserve">C&amp;C</t>
  </si>
  <si>
    <t xml:space="preserve">CADILLAC</t>
  </si>
  <si>
    <t xml:space="preserve">CAMC</t>
  </si>
  <si>
    <t xml:space="preserve">CATERPILLAR</t>
  </si>
  <si>
    <t xml:space="preserve">CHANGAN</t>
  </si>
  <si>
    <t xml:space="preserve">CHENGLONG</t>
  </si>
  <si>
    <t xml:space="preserve">CHEVROLET</t>
  </si>
  <si>
    <t xml:space="preserve">CHIEN THANG</t>
  </si>
  <si>
    <t xml:space="preserve">CHRYSLER</t>
  </si>
  <si>
    <t xml:space="preserve">CIMC</t>
  </si>
  <si>
    <t xml:space="preserve">CITROEN</t>
  </si>
  <si>
    <t xml:space="preserve">CNHTC</t>
  </si>
  <si>
    <t xml:space="preserve">COMTRANCO</t>
  </si>
  <si>
    <t xml:space="preserve">CPT</t>
  </si>
  <si>
    <t xml:space="preserve">CUULONG</t>
  </si>
  <si>
    <t xml:space="preserve">DAEHAN</t>
  </si>
  <si>
    <t xml:space="preserve">DAEWOO</t>
  </si>
  <si>
    <t xml:space="preserve">DAIHATSU</t>
  </si>
  <si>
    <t xml:space="preserve">DAYUN</t>
  </si>
  <si>
    <t xml:space="preserve">DODGE</t>
  </si>
  <si>
    <t xml:space="preserve">DONGBEN</t>
  </si>
  <si>
    <t xml:space="preserve">DONGFENG</t>
  </si>
  <si>
    <t xml:space="preserve">DOOSUNG</t>
  </si>
  <si>
    <t xml:space="preserve">DOTHANH</t>
  </si>
  <si>
    <t xml:space="preserve">FAIRY</t>
  </si>
  <si>
    <t xml:space="preserve">FAW</t>
  </si>
  <si>
    <t xml:space="preserve">FERRARI</t>
  </si>
  <si>
    <t xml:space="preserve">FIAT</t>
  </si>
  <si>
    <t xml:space="preserve">FORCIA</t>
  </si>
  <si>
    <t xml:space="preserve">FORD</t>
  </si>
  <si>
    <t xml:space="preserve">FOTON</t>
  </si>
  <si>
    <t xml:space="preserve">FREIGHTLINER</t>
  </si>
  <si>
    <t xml:space="preserve">FULLTIME</t>
  </si>
  <si>
    <t xml:space="preserve">FUSIN</t>
  </si>
  <si>
    <t xml:space="preserve">FUSO</t>
  </si>
  <si>
    <t xml:space="preserve">GAZ</t>
  </si>
  <si>
    <t xml:space="preserve">GEELY</t>
  </si>
  <si>
    <t xml:space="preserve">GIAI PHONG</t>
  </si>
  <si>
    <t xml:space="preserve">GOLDENDRAGON</t>
  </si>
  <si>
    <t xml:space="preserve">GUERTE</t>
  </si>
  <si>
    <t xml:space="preserve">HAECO</t>
  </si>
  <si>
    <t xml:space="preserve">HAIMA</t>
  </si>
  <si>
    <t xml:space="preserve">HAPULICO</t>
  </si>
  <si>
    <t xml:space="preserve">HEIBAO</t>
  </si>
  <si>
    <t xml:space="preserve">HINO</t>
  </si>
  <si>
    <t xml:space="preserve">HITACHI</t>
  </si>
  <si>
    <t xml:space="preserve">HOAMAI</t>
  </si>
  <si>
    <t xml:space="preserve">HOANG SA</t>
  </si>
  <si>
    <t xml:space="preserve">HOANG TRA</t>
  </si>
  <si>
    <t xml:space="preserve">HONDA</t>
  </si>
  <si>
    <t xml:space="preserve">HONGXING</t>
  </si>
  <si>
    <t xml:space="preserve">HONGYAN</t>
  </si>
  <si>
    <t xml:space="preserve">HONTO</t>
  </si>
  <si>
    <t xml:space="preserve">HOWO</t>
  </si>
  <si>
    <t xml:space="preserve">HUAJUN</t>
  </si>
  <si>
    <t xml:space="preserve">HUANGHE</t>
  </si>
  <si>
    <t xml:space="preserve">HUANYA</t>
  </si>
  <si>
    <t xml:space="preserve">HUAXING</t>
  </si>
  <si>
    <t xml:space="preserve">HUMMER</t>
  </si>
  <si>
    <t xml:space="preserve">HYD</t>
  </si>
  <si>
    <t xml:space="preserve">HYUNDAI</t>
  </si>
  <si>
    <t xml:space="preserve">IMAGE</t>
  </si>
  <si>
    <t xml:space="preserve">INGERSOLL RAND</t>
  </si>
  <si>
    <t xml:space="preserve">INTERNATIONAL</t>
  </si>
  <si>
    <t xml:space="preserve">ISHIKAWAJIMA</t>
  </si>
  <si>
    <t xml:space="preserve">ISHIKO</t>
  </si>
  <si>
    <t xml:space="preserve">ISUZU</t>
  </si>
  <si>
    <t xml:space="preserve">JAC</t>
  </si>
  <si>
    <t xml:space="preserve">JAGUAR</t>
  </si>
  <si>
    <t xml:space="preserve">JEEP</t>
  </si>
  <si>
    <t xml:space="preserve">JINBEI</t>
  </si>
  <si>
    <t xml:space="preserve">JRD</t>
  </si>
  <si>
    <t xml:space="preserve">KAMAZ</t>
  </si>
  <si>
    <t xml:space="preserve">KATO</t>
  </si>
  <si>
    <t xml:space="preserve">KCT</t>
  </si>
  <si>
    <t xml:space="preserve">KENBO</t>
  </si>
  <si>
    <t xml:space="preserve">KENWORTH</t>
  </si>
  <si>
    <t xml:space="preserve">KIA</t>
  </si>
  <si>
    <t xml:space="preserve">KIA THACO</t>
  </si>
  <si>
    <t xml:space="preserve">KOBELCO</t>
  </si>
  <si>
    <t xml:space="preserve">KOMATSU</t>
  </si>
  <si>
    <t xml:space="preserve">KUBOTA</t>
  </si>
  <si>
    <t xml:space="preserve">LAIGONG</t>
  </si>
  <si>
    <t xml:space="preserve">LAND-ROVER</t>
  </si>
  <si>
    <t xml:space="preserve">LEXUS</t>
  </si>
  <si>
    <t xml:space="preserve">LIEBHERR</t>
  </si>
  <si>
    <t xml:space="preserve">LINCOLN</t>
  </si>
  <si>
    <t xml:space="preserve">LINK-BELT</t>
  </si>
  <si>
    <t xml:space="preserve">LONKING</t>
  </si>
  <si>
    <t xml:space="preserve">LUXGEN</t>
  </si>
  <si>
    <t xml:space="preserve">LUXUDA</t>
  </si>
  <si>
    <t xml:space="preserve">MAN</t>
  </si>
  <si>
    <t xml:space="preserve">MASERATI</t>
  </si>
  <si>
    <t xml:space="preserve">MAXXFORCE</t>
  </si>
  <si>
    <t xml:space="preserve">MAYBACH</t>
  </si>
  <si>
    <t xml:space="preserve">MAZ</t>
  </si>
  <si>
    <t xml:space="preserve">MAZDA</t>
  </si>
  <si>
    <t xml:space="preserve">MEKONG</t>
  </si>
  <si>
    <t xml:space="preserve">MERCEDES-BENZ</t>
  </si>
  <si>
    <t xml:space="preserve">MING WEI</t>
  </si>
  <si>
    <t xml:space="preserve">MINI</t>
  </si>
  <si>
    <t xml:space="preserve">MITSUBISHI</t>
  </si>
  <si>
    <t xml:space="preserve">NISSAN</t>
  </si>
  <si>
    <t xml:space="preserve">OPEL</t>
  </si>
  <si>
    <t xml:space="preserve">P AND H</t>
  </si>
  <si>
    <t xml:space="preserve">P AND H KOBELCO</t>
  </si>
  <si>
    <t xml:space="preserve">PEUGEOT</t>
  </si>
  <si>
    <t xml:space="preserve">PORSCHE</t>
  </si>
  <si>
    <t xml:space="preserve">QILU HEZHONG</t>
  </si>
  <si>
    <t xml:space="preserve">QINGQI</t>
  </si>
  <si>
    <t xml:space="preserve">QINGZHUAN</t>
  </si>
  <si>
    <t xml:space="preserve">RENAULT</t>
  </si>
  <si>
    <t xml:space="preserve">ROLLS-ROYCE</t>
  </si>
  <si>
    <t xml:space="preserve">SAKAI</t>
  </si>
  <si>
    <t xml:space="preserve">SAMCO</t>
  </si>
  <si>
    <t xml:space="preserve">SAMSUNG</t>
  </si>
  <si>
    <t xml:space="preserve">SCANIA</t>
  </si>
  <si>
    <t xml:space="preserve">SHAANXI</t>
  </si>
  <si>
    <t xml:space="preserve">SHACMAN</t>
  </si>
  <si>
    <t xml:space="preserve">SHENGDE</t>
  </si>
  <si>
    <t xml:space="preserve">SONGHONG</t>
  </si>
  <si>
    <t xml:space="preserve">SOVOL</t>
  </si>
  <si>
    <t xml:space="preserve">SRM</t>
  </si>
  <si>
    <t xml:space="preserve">SSANGYONG</t>
  </si>
  <si>
    <t xml:space="preserve">SUBARU</t>
  </si>
  <si>
    <t xml:space="preserve">SUMITOMO</t>
  </si>
  <si>
    <t xml:space="preserve">SUPERPAC</t>
  </si>
  <si>
    <t xml:space="preserve">SUZUKI</t>
  </si>
  <si>
    <t xml:space="preserve">SYM</t>
  </si>
  <si>
    <t xml:space="preserve">TADANO</t>
  </si>
  <si>
    <t xml:space="preserve">TANDA</t>
  </si>
  <si>
    <t xml:space="preserve">TANTHANH</t>
  </si>
  <si>
    <t xml:space="preserve">TATA</t>
  </si>
  <si>
    <t xml:space="preserve">TCM</t>
  </si>
  <si>
    <t xml:space="preserve">TD</t>
  </si>
  <si>
    <t xml:space="preserve">TERACO</t>
  </si>
  <si>
    <t xml:space="preserve">THACO</t>
  </si>
  <si>
    <t xml:space="preserve">THACO HYUNDAI</t>
  </si>
  <si>
    <t xml:space="preserve">THANHCONG</t>
  </si>
  <si>
    <t xml:space="preserve">THT</t>
  </si>
  <si>
    <t xml:space="preserve">TIANJUN</t>
  </si>
  <si>
    <t xml:space="preserve">TMT</t>
  </si>
  <si>
    <t xml:space="preserve">TOYOTA</t>
  </si>
  <si>
    <t xml:space="preserve">TRACOMECO</t>
  </si>
  <si>
    <t xml:space="preserve">TRANSINCO 1-5</t>
  </si>
  <si>
    <t xml:space="preserve">TRUONG GIANG</t>
  </si>
  <si>
    <t xml:space="preserve">VEAM</t>
  </si>
  <si>
    <t xml:space="preserve">VIET TRUNG</t>
  </si>
  <si>
    <t xml:space="preserve">VINAMOTOR</t>
  </si>
  <si>
    <t xml:space="preserve">VINAXUKI</t>
  </si>
  <si>
    <t xml:space="preserve">VINFAST</t>
  </si>
  <si>
    <t xml:space="preserve">VINHPHAT</t>
  </si>
  <si>
    <t xml:space="preserve">VM</t>
  </si>
  <si>
    <t xml:space="preserve">VOLKSWAGEN</t>
  </si>
  <si>
    <t xml:space="preserve">VOLVO</t>
  </si>
  <si>
    <t xml:space="preserve">WULING</t>
  </si>
  <si>
    <t xml:space="preserve">XCMG</t>
  </si>
  <si>
    <t xml:space="preserve">XIANPENG</t>
  </si>
  <si>
    <t xml:space="preserve">XINHONGDONG</t>
  </si>
  <si>
    <t xml:space="preserve">YANGJIA</t>
  </si>
  <si>
    <t xml:space="preserve">ZHONGHUA</t>
  </si>
  <si>
    <t xml:space="preserve">ZOTYE</t>
  </si>
  <si>
    <t xml:space="preserve">Phiên Bản</t>
  </si>
  <si>
    <t xml:space="preserve">INTEGRA</t>
  </si>
  <si>
    <t xml:space="preserve">MDX AT 3.7</t>
  </si>
  <si>
    <t xml:space="preserve">RDX AT 2.3</t>
  </si>
  <si>
    <t xml:space="preserve">RL 3.7 AT</t>
  </si>
  <si>
    <t xml:space="preserve">TL 3.2 AT</t>
  </si>
  <si>
    <t xml:space="preserve">TSX 2.4 AT</t>
  </si>
  <si>
    <t xml:space="preserve">ZDX SH 3.7L</t>
  </si>
  <si>
    <t xml:space="preserve">159 2.2 JTS HATCHBACK</t>
  </si>
  <si>
    <t xml:space="preserve">159 2.2 JTS SEDAN</t>
  </si>
  <si>
    <t xml:space="preserve">BRERA 3.2 JTS</t>
  </si>
  <si>
    <t xml:space="preserve">CAN CAU BANH LOP</t>
  </si>
  <si>
    <t xml:space="preserve">CAN CAU BANH XICH</t>
  </si>
  <si>
    <t xml:space="preserve">CAN TRUC BANH LOP</t>
  </si>
  <si>
    <t xml:space="preserve">CAN TRUC BANH XICH</t>
  </si>
  <si>
    <t xml:space="preserve">MAY XUC LAT</t>
  </si>
  <si>
    <t xml:space="preserve">XE LU</t>
  </si>
  <si>
    <t xml:space="preserve">XE NANG</t>
  </si>
  <si>
    <t xml:space="preserve">XE RAI NHUA</t>
  </si>
  <si>
    <t xml:space="preserve">XE UI</t>
  </si>
  <si>
    <t xml:space="preserve">TOWNER</t>
  </si>
  <si>
    <t xml:space="preserve">DB9</t>
  </si>
  <si>
    <t xml:space="preserve">DBS</t>
  </si>
  <si>
    <t xml:space="preserve">GRAN TURISMO</t>
  </si>
  <si>
    <t xml:space="preserve">V12 VIRAGE</t>
  </si>
  <si>
    <t xml:space="preserve">V8 VANTAGE</t>
  </si>
  <si>
    <t xml:space="preserve">VANQUISH</t>
  </si>
  <si>
    <t xml:space="preserve">A1</t>
  </si>
  <si>
    <t xml:space="preserve">A3 1.8L</t>
  </si>
  <si>
    <t xml:space="preserve">A3 HATCKBACK</t>
  </si>
  <si>
    <t xml:space="preserve">A3 SEDAN</t>
  </si>
  <si>
    <t xml:space="preserve">A4 1.8L HATCKBACK</t>
  </si>
  <si>
    <t xml:space="preserve">A4 1.8L SEDAN</t>
  </si>
  <si>
    <t xml:space="preserve">A4 2.0L HATCKBACK</t>
  </si>
  <si>
    <t xml:space="preserve">A4 2.0L SEDAN</t>
  </si>
  <si>
    <t xml:space="preserve">A5 2.0L</t>
  </si>
  <si>
    <t xml:space="preserve">A6 2.0 TFSI</t>
  </si>
  <si>
    <t xml:space="preserve">A6 2.0L</t>
  </si>
  <si>
    <t xml:space="preserve">A6 2.8 FSI</t>
  </si>
  <si>
    <t xml:space="preserve">A6 3.0T</t>
  </si>
  <si>
    <t xml:space="preserve">A7 3.0L</t>
  </si>
  <si>
    <t xml:space="preserve">A7 SPORTBACK 3.0 V6</t>
  </si>
  <si>
    <t xml:space="preserve">A8 3.0L</t>
  </si>
  <si>
    <t xml:space="preserve">A8 4.2</t>
  </si>
  <si>
    <t xml:space="preserve">A8L 4.0 TFSI QUATTRO</t>
  </si>
  <si>
    <t xml:space="preserve">Q3</t>
  </si>
  <si>
    <t xml:space="preserve">Q3 2</t>
  </si>
  <si>
    <t xml:space="preserve">Q5</t>
  </si>
  <si>
    <t xml:space="preserve">Q5 2</t>
  </si>
  <si>
    <t xml:space="preserve">Q5 2.0 TFSI QUATTRO</t>
  </si>
  <si>
    <t xml:space="preserve">Q7</t>
  </si>
  <si>
    <t xml:space="preserve">Q7 2.0 TFSI</t>
  </si>
  <si>
    <t xml:space="preserve">Q7 3.0 PETROL V6 TFSI</t>
  </si>
  <si>
    <t xml:space="preserve">Q7 3.6</t>
  </si>
  <si>
    <t xml:space="preserve">Q7 4.2 QUATTRO</t>
  </si>
  <si>
    <t xml:space="preserve">R8 V10 5.2L</t>
  </si>
  <si>
    <t xml:space="preserve">RS4</t>
  </si>
  <si>
    <t xml:space="preserve">S4 V6 3.0L</t>
  </si>
  <si>
    <t xml:space="preserve">S5 SPORTBACK 3.0L</t>
  </si>
  <si>
    <t xml:space="preserve">S6 5.2L</t>
  </si>
  <si>
    <t xml:space="preserve">S8 5.2L</t>
  </si>
  <si>
    <t xml:space="preserve">TT 2.0</t>
  </si>
  <si>
    <t xml:space="preserve">TTS</t>
  </si>
  <si>
    <t xml:space="preserve">V8</t>
  </si>
  <si>
    <t xml:space="preserve">CAK462F</t>
  </si>
  <si>
    <t xml:space="preserve">CC</t>
  </si>
  <si>
    <t xml:space="preserve">X424</t>
  </si>
  <si>
    <t xml:space="preserve">X65</t>
  </si>
  <si>
    <t xml:space="preserve">YINXIANG H3F LUXURY</t>
  </si>
  <si>
    <t xml:space="preserve">AZURE</t>
  </si>
  <si>
    <t xml:space="preserve">CONTINENTAL FLYING SPUR</t>
  </si>
  <si>
    <t xml:space="preserve">CONTINENTAL GT</t>
  </si>
  <si>
    <t xml:space="preserve">CONTINENTAL GT SPEED</t>
  </si>
  <si>
    <t xml:space="preserve">CONTINENTAL GT V8</t>
  </si>
  <si>
    <t xml:space="preserve">CONTINENTAL GT V8 S</t>
  </si>
  <si>
    <t xml:space="preserve">CONTINENTAL GTC</t>
  </si>
  <si>
    <t xml:space="preserve">FLYING SPUR V8</t>
  </si>
  <si>
    <t xml:space="preserve">FLYING SPUR W12</t>
  </si>
  <si>
    <t xml:space="preserve">GHOST</t>
  </si>
  <si>
    <t xml:space="preserve">MULSANNE</t>
  </si>
  <si>
    <t xml:space="preserve">MULSANNE SPEED</t>
  </si>
  <si>
    <t xml:space="preserve">6</t>
  </si>
  <si>
    <t xml:space="preserve">116i</t>
  </si>
  <si>
    <t xml:space="preserve">135i 3.0L</t>
  </si>
  <si>
    <t xml:space="preserve">318i</t>
  </si>
  <si>
    <t xml:space="preserve">320i</t>
  </si>
  <si>
    <t xml:space="preserve">320i cabriolet</t>
  </si>
  <si>
    <t xml:space="preserve">325i</t>
  </si>
  <si>
    <t xml:space="preserve">325i cabriolet</t>
  </si>
  <si>
    <t xml:space="preserve">328i</t>
  </si>
  <si>
    <t xml:space="preserve">420i</t>
  </si>
  <si>
    <t xml:space="preserve">428i COUPE</t>
  </si>
  <si>
    <t xml:space="preserve">520i</t>
  </si>
  <si>
    <t xml:space="preserve">523i</t>
  </si>
  <si>
    <t xml:space="preserve">528i</t>
  </si>
  <si>
    <t xml:space="preserve">535i</t>
  </si>
  <si>
    <t xml:space="preserve">650i</t>
  </si>
  <si>
    <t xml:space="preserve">730Li</t>
  </si>
  <si>
    <t xml:space="preserve">740Li</t>
  </si>
  <si>
    <t xml:space="preserve">750Li</t>
  </si>
  <si>
    <t xml:space="preserve">760Li</t>
  </si>
  <si>
    <t xml:space="preserve">ALPINA</t>
  </si>
  <si>
    <t xml:space="preserve">ALPINA B7</t>
  </si>
  <si>
    <t xml:space="preserve">i3</t>
  </si>
  <si>
    <t xml:space="preserve">M5</t>
  </si>
  <si>
    <t xml:space="preserve">M6</t>
  </si>
  <si>
    <t xml:space="preserve">X1 SDRIVE18i 2.0</t>
  </si>
  <si>
    <t xml:space="preserve">X1 SDRIVE28i 3.0</t>
  </si>
  <si>
    <t xml:space="preserve">X3</t>
  </si>
  <si>
    <t xml:space="preserve">X3 XDRIVE20i</t>
  </si>
  <si>
    <t xml:space="preserve">X4 XDRIVE20i</t>
  </si>
  <si>
    <t xml:space="preserve">X5</t>
  </si>
  <si>
    <t xml:space="preserve">X5 3.0 SI</t>
  </si>
  <si>
    <t xml:space="preserve">X5 XDRIVE35i</t>
  </si>
  <si>
    <t xml:space="preserve">X6</t>
  </si>
  <si>
    <t xml:space="preserve">X6 35i</t>
  </si>
  <si>
    <t xml:space="preserve">X7 XDRIVE40i</t>
  </si>
  <si>
    <t xml:space="preserve">Z4</t>
  </si>
  <si>
    <t xml:space="preserve">Z4 M4.0i</t>
  </si>
  <si>
    <t xml:space="preserve">Z4 SDRIVE23i</t>
  </si>
  <si>
    <t xml:space="preserve">CC1000 QUET DUONG</t>
  </si>
  <si>
    <t xml:space="preserve">AVENIR</t>
  </si>
  <si>
    <t xml:space="preserve">CASCADA</t>
  </si>
  <si>
    <t xml:space="preserve">ENCLAVE</t>
  </si>
  <si>
    <t xml:space="preserve">ENCORE</t>
  </si>
  <si>
    <t xml:space="preserve">LACROSSE</t>
  </si>
  <si>
    <t xml:space="preserve">REGAL</t>
  </si>
  <si>
    <t xml:space="preserve">VERANO</t>
  </si>
  <si>
    <t xml:space="preserve">E5</t>
  </si>
  <si>
    <t xml:space="preserve">FO</t>
  </si>
  <si>
    <t xml:space="preserve">SQR325</t>
  </si>
  <si>
    <t xml:space="preserve">SQR525 TRON BE TONG</t>
  </si>
  <si>
    <t xml:space="preserve">CT6</t>
  </si>
  <si>
    <t xml:space="preserve">DTS</t>
  </si>
  <si>
    <t xml:space="preserve">ESCALADE</t>
  </si>
  <si>
    <t xml:space="preserve">ESCALADE 6.2</t>
  </si>
  <si>
    <t xml:space="preserve">ESCALADE ESV</t>
  </si>
  <si>
    <t xml:space="preserve">ESCALADE R</t>
  </si>
  <si>
    <t xml:space="preserve">H2</t>
  </si>
  <si>
    <t xml:space="preserve">SRX</t>
  </si>
  <si>
    <t xml:space="preserve">STS</t>
  </si>
  <si>
    <t xml:space="preserve">STS V BASE 4.4</t>
  </si>
  <si>
    <t xml:space="preserve">XLR</t>
  </si>
  <si>
    <t xml:space="preserve">XLR V 4.4L</t>
  </si>
  <si>
    <t xml:space="preserve">310 WEICHAI</t>
  </si>
  <si>
    <t xml:space="preserve">HN-340</t>
  </si>
  <si>
    <t xml:space="preserve">HN1310G6D3H</t>
  </si>
  <si>
    <t xml:space="preserve">HN1311P</t>
  </si>
  <si>
    <t xml:space="preserve">JS-385</t>
  </si>
  <si>
    <t xml:space="preserve">SC1022DB</t>
  </si>
  <si>
    <t xml:space="preserve">ALP</t>
  </si>
  <si>
    <t xml:space="preserve">BEN</t>
  </si>
  <si>
    <t xml:space="preserve">CK327</t>
  </si>
  <si>
    <t xml:space="preserve">DAU KEO</t>
  </si>
  <si>
    <t xml:space="preserve">LZ1340</t>
  </si>
  <si>
    <t xml:space="preserve">M5 M5-375</t>
  </si>
  <si>
    <t xml:space="preserve">M7 M7-400</t>
  </si>
  <si>
    <t xml:space="preserve">TAI</t>
  </si>
  <si>
    <t xml:space="preserve">TRON BE TONG</t>
  </si>
  <si>
    <t xml:space="preserve">TTCM</t>
  </si>
  <si>
    <t xml:space="preserve">AVEO LT_1.4 MT</t>
  </si>
  <si>
    <t xml:space="preserve">AVEO LT_1.5 MT</t>
  </si>
  <si>
    <t xml:space="preserve">AVEO LTZ_1.4 AT</t>
  </si>
  <si>
    <t xml:space="preserve">AVEO LTZ_1.5 AT</t>
  </si>
  <si>
    <t xml:space="preserve">BLAZER</t>
  </si>
  <si>
    <t xml:space="preserve">CAMARO</t>
  </si>
  <si>
    <t xml:space="preserve">CAPTIVA</t>
  </si>
  <si>
    <t xml:space="preserve">CAPTIVA LT DIESEL MAXX</t>
  </si>
  <si>
    <t xml:space="preserve">CAPTIVA LT G NEW</t>
  </si>
  <si>
    <t xml:space="preserve">CAPTIVA LT PETROL MAXX</t>
  </si>
  <si>
    <t xml:space="preserve">CAPTIVA LTZ DIESEL MAXX</t>
  </si>
  <si>
    <t xml:space="preserve">CAPTIVA LTZ G NEW</t>
  </si>
  <si>
    <t xml:space="preserve">COBALT</t>
  </si>
  <si>
    <t xml:space="preserve">COLORADO</t>
  </si>
  <si>
    <t xml:space="preserve">COLORADO 2.8 MT</t>
  </si>
  <si>
    <t xml:space="preserve">COLORADO LTZ</t>
  </si>
  <si>
    <t xml:space="preserve">CORVETTE</t>
  </si>
  <si>
    <t xml:space="preserve">CRUZE 1.6 LS</t>
  </si>
  <si>
    <t xml:space="preserve">CRUZE 1.8 LT</t>
  </si>
  <si>
    <t xml:space="preserve">CRUZE 1.8 LTZ</t>
  </si>
  <si>
    <t xml:space="preserve">EPICA 2</t>
  </si>
  <si>
    <t xml:space="preserve">EQUINOX</t>
  </si>
  <si>
    <t xml:space="preserve">IMPALA</t>
  </si>
  <si>
    <t xml:space="preserve">MALIBU</t>
  </si>
  <si>
    <t xml:space="preserve">MALIBU CLASSIC LT2 3.5</t>
  </si>
  <si>
    <t xml:space="preserve">MALIBU HYBIRD HY 2.4</t>
  </si>
  <si>
    <t xml:space="preserve">ORLANDO LS 1.8 MT</t>
  </si>
  <si>
    <t xml:space="preserve">ORLANDO LT 1.8 MT</t>
  </si>
  <si>
    <t xml:space="preserve">ORLANDO LTZ 1.8 AT</t>
  </si>
  <si>
    <t xml:space="preserve">SPARK 1.0 LT SUPER</t>
  </si>
  <si>
    <t xml:space="preserve">SPARK DUO</t>
  </si>
  <si>
    <t xml:space="preserve">SPARK LITE 0.8</t>
  </si>
  <si>
    <t xml:space="preserve">SPARK LITE LT</t>
  </si>
  <si>
    <t xml:space="preserve">SPARK LS 1.0</t>
  </si>
  <si>
    <t xml:space="preserve">SPARK LS 1.2</t>
  </si>
  <si>
    <t xml:space="preserve">SPARK LT 1.2 NEW</t>
  </si>
  <si>
    <t xml:space="preserve">SPARK LT AT 1.0</t>
  </si>
  <si>
    <t xml:space="preserve">SPARK VAN</t>
  </si>
  <si>
    <t xml:space="preserve">TRAILBLAZER</t>
  </si>
  <si>
    <t xml:space="preserve">TRAX 1.4 TURBO</t>
  </si>
  <si>
    <t xml:space="preserve">VIVANT 2.0 CDX AT</t>
  </si>
  <si>
    <t xml:space="preserve">VIVANT 2.0 CDX MT</t>
  </si>
  <si>
    <t xml:space="preserve">VIVANT 2.0 SE</t>
  </si>
  <si>
    <t xml:space="preserve">CT1 25TD1</t>
  </si>
  <si>
    <t xml:space="preserve">CT1 2TD1</t>
  </si>
  <si>
    <t xml:space="preserve">CT1 50TL1 </t>
  </si>
  <si>
    <t xml:space="preserve">CT2 50TL1</t>
  </si>
  <si>
    <t xml:space="preserve">CT3 45T1 </t>
  </si>
  <si>
    <t xml:space="preserve">CT3 45T1-1</t>
  </si>
  <si>
    <t xml:space="preserve">CT3 48TD1</t>
  </si>
  <si>
    <t xml:space="preserve">CT3 48TD1 4X4</t>
  </si>
  <si>
    <t xml:space="preserve">CT3 95TD1</t>
  </si>
  <si>
    <t xml:space="preserve">CT3 98TD1</t>
  </si>
  <si>
    <t xml:space="preserve">CT3 9TD1 4x4</t>
  </si>
  <si>
    <t xml:space="preserve">CT4 6TD1</t>
  </si>
  <si>
    <t xml:space="preserve">CT4 95T1</t>
  </si>
  <si>
    <t xml:space="preserve">CT4 95T1 KM</t>
  </si>
  <si>
    <t xml:space="preserve">CT4 95T1 TK </t>
  </si>
  <si>
    <t xml:space="preserve">CT4 95T1-1</t>
  </si>
  <si>
    <t xml:space="preserve">CT5 50TD1</t>
  </si>
  <si>
    <t xml:space="preserve">CT5 50TD1 4X4</t>
  </si>
  <si>
    <t xml:space="preserve">CT6 20D1</t>
  </si>
  <si>
    <t xml:space="preserve">CT6 20D1 4x4</t>
  </si>
  <si>
    <t xml:space="preserve">CT6 20D2 4x4</t>
  </si>
  <si>
    <t xml:space="preserve">CT6 20D3 4x4</t>
  </si>
  <si>
    <t xml:space="preserve">CT6 25TL1 KM</t>
  </si>
  <si>
    <t xml:space="preserve">CT6 50TL1 4x4 KM</t>
  </si>
  <si>
    <t xml:space="preserve">CT6 50TL1 KM</t>
  </si>
  <si>
    <t xml:space="preserve">CT6 50TL2 KM</t>
  </si>
  <si>
    <t xml:space="preserve">CT6 50TL3 KM</t>
  </si>
  <si>
    <t xml:space="preserve">CT6 70TL1 KM</t>
  </si>
  <si>
    <t xml:space="preserve">CT7 20TL1 KM</t>
  </si>
  <si>
    <t xml:space="preserve">CT8 40TD1</t>
  </si>
  <si>
    <t xml:space="preserve">CT9 0TL1 KM</t>
  </si>
  <si>
    <t xml:space="preserve">KENBO VAN</t>
  </si>
  <si>
    <t xml:space="preserve">200</t>
  </si>
  <si>
    <t xml:space="preserve">300C</t>
  </si>
  <si>
    <t xml:space="preserve">300C HEMI 5.7</t>
  </si>
  <si>
    <t xml:space="preserve">ASPEN</t>
  </si>
  <si>
    <t xml:space="preserve">CIRRUS 2.5</t>
  </si>
  <si>
    <t xml:space="preserve">CONCORDE 3.5</t>
  </si>
  <si>
    <t xml:space="preserve">CROSSFIRE</t>
  </si>
  <si>
    <t xml:space="preserve">CTS</t>
  </si>
  <si>
    <t xml:space="preserve">GRAND VOYAGER</t>
  </si>
  <si>
    <t xml:space="preserve">NEW YORKER 3.5</t>
  </si>
  <si>
    <t xml:space="preserve">PACIFICA</t>
  </si>
  <si>
    <t xml:space="preserve">PT CRUISER</t>
  </si>
  <si>
    <t xml:space="preserve">SEBRING</t>
  </si>
  <si>
    <t xml:space="preserve">TOWN AND COUNTRY</t>
  </si>
  <si>
    <t xml:space="preserve">MOOC BEN</t>
  </si>
  <si>
    <t xml:space="preserve">ROMOOC 40 FEET</t>
  </si>
  <si>
    <t xml:space="preserve">THT ROMOOC</t>
  </si>
  <si>
    <t xml:space="preserve">ARNANCE</t>
  </si>
  <si>
    <t xml:space="preserve">BX</t>
  </si>
  <si>
    <t xml:space="preserve">DS3</t>
  </si>
  <si>
    <t xml:space="preserve">DS3 1.6 L4 AT</t>
  </si>
  <si>
    <t xml:space="preserve">LADALAT</t>
  </si>
  <si>
    <t xml:space="preserve">XM 2</t>
  </si>
  <si>
    <t xml:space="preserve">ZX</t>
  </si>
  <si>
    <t xml:space="preserve">6X2</t>
  </si>
  <si>
    <t xml:space="preserve">6X2 220HP</t>
  </si>
  <si>
    <t xml:space="preserve">6X4</t>
  </si>
  <si>
    <t xml:space="preserve">DAU KEO ZZ4257</t>
  </si>
  <si>
    <t xml:space="preserve">HOHAN XITEC</t>
  </si>
  <si>
    <t xml:space="preserve">HOWO 371HP 15T</t>
  </si>
  <si>
    <t xml:space="preserve">HOWO 371HP 25T</t>
  </si>
  <si>
    <t xml:space="preserve">HOWO 4X2 8T</t>
  </si>
  <si>
    <t xml:space="preserve">HOWO 6X2 220HP</t>
  </si>
  <si>
    <t xml:space="preserve">HOWO A7 8X4 371HP</t>
  </si>
  <si>
    <t xml:space="preserve">ZZ3317N3267E1-V</t>
  </si>
  <si>
    <t xml:space="preserve">50</t>
  </si>
  <si>
    <t xml:space="preserve">TANDA K50MS</t>
  </si>
  <si>
    <t xml:space="preserve">ROMOOC</t>
  </si>
  <si>
    <t xml:space="preserve">DFA9970T3</t>
  </si>
  <si>
    <t xml:space="preserve">TERA 190</t>
  </si>
  <si>
    <t xml:space="preserve">TERA 230</t>
  </si>
  <si>
    <t xml:space="preserve">TERA 240</t>
  </si>
  <si>
    <t xml:space="preserve">TERA 250</t>
  </si>
  <si>
    <t xml:space="preserve">GENTRA S 1.5 MT</t>
  </si>
  <si>
    <t xml:space="preserve">GENTRA SX 1.5 MT</t>
  </si>
  <si>
    <t xml:space="preserve">GENTRA X 1.2 AT</t>
  </si>
  <si>
    <t xml:space="preserve">LACETTI CDX 1.6 AT</t>
  </si>
  <si>
    <t xml:space="preserve">LACETTI EX 1.6 MT</t>
  </si>
  <si>
    <t xml:space="preserve">LACETTI MAX 1.8 MT</t>
  </si>
  <si>
    <t xml:space="preserve">LACETTI SE 1.6 MT</t>
  </si>
  <si>
    <t xml:space="preserve">LANOS</t>
  </si>
  <si>
    <t xml:space="preserve">MAGNUS</t>
  </si>
  <si>
    <t xml:space="preserve">MATIZ GROOVE</t>
  </si>
  <si>
    <t xml:space="preserve">MATIZ JAZZ</t>
  </si>
  <si>
    <t xml:space="preserve">MATIZ JOY</t>
  </si>
  <si>
    <t xml:space="preserve">NUBIRA</t>
  </si>
  <si>
    <t xml:space="preserve">RUGGER</t>
  </si>
  <si>
    <t xml:space="preserve">SIRION</t>
  </si>
  <si>
    <t xml:space="preserve">TERIOS</t>
  </si>
  <si>
    <t xml:space="preserve">CAU</t>
  </si>
  <si>
    <t xml:space="preserve">WP-240</t>
  </si>
  <si>
    <t xml:space="preserve">CALIBER</t>
  </si>
  <si>
    <t xml:space="preserve">CARAVAN</t>
  </si>
  <si>
    <t xml:space="preserve">CHALLENGER STR8 6.1</t>
  </si>
  <si>
    <t xml:space="preserve">CHARGER</t>
  </si>
  <si>
    <t xml:space="preserve">DURANGO</t>
  </si>
  <si>
    <t xml:space="preserve">INTREPID 3.5</t>
  </si>
  <si>
    <t xml:space="preserve">JORNEY 2.7 V6 AT 5 SEATS</t>
  </si>
  <si>
    <t xml:space="preserve">JORNEY 2.7 V6 AT 7 SEATS</t>
  </si>
  <si>
    <t xml:space="preserve">JOURNEY</t>
  </si>
  <si>
    <t xml:space="preserve">MAGNUM</t>
  </si>
  <si>
    <t xml:space="preserve">NEON 2</t>
  </si>
  <si>
    <t xml:space="preserve">NITRO 3.7L</t>
  </si>
  <si>
    <t xml:space="preserve">SPIRIT 3</t>
  </si>
  <si>
    <t xml:space="preserve">STRATUS 2.5</t>
  </si>
  <si>
    <t xml:space="preserve">DB1021</t>
  </si>
  <si>
    <t xml:space="preserve">DBQ20 KM</t>
  </si>
  <si>
    <t xml:space="preserve">DBT30</t>
  </si>
  <si>
    <t xml:space="preserve">X30 V2</t>
  </si>
  <si>
    <t xml:space="preserve">X300 V5</t>
  </si>
  <si>
    <t xml:space="preserve">375</t>
  </si>
  <si>
    <t xml:space="preserve">B170</t>
  </si>
  <si>
    <t xml:space="preserve">B190-33 4X2</t>
  </si>
  <si>
    <t xml:space="preserve">B210</t>
  </si>
  <si>
    <t xml:space="preserve">B210-33 6X2 220HP</t>
  </si>
  <si>
    <t xml:space="preserve">C230</t>
  </si>
  <si>
    <t xml:space="preserve">C260</t>
  </si>
  <si>
    <t xml:space="preserve">C260-20</t>
  </si>
  <si>
    <t xml:space="preserve">C260-33 6X4</t>
  </si>
  <si>
    <t xml:space="preserve">DFL125</t>
  </si>
  <si>
    <t xml:space="preserve">HHL-L315</t>
  </si>
  <si>
    <t xml:space="preserve">L300</t>
  </si>
  <si>
    <t xml:space="preserve">L300-20 BEN</t>
  </si>
  <si>
    <t xml:space="preserve">L315 8X4</t>
  </si>
  <si>
    <t xml:space="preserve">L340-30</t>
  </si>
  <si>
    <t xml:space="preserve">L340-30 BEN</t>
  </si>
  <si>
    <t xml:space="preserve">L375-20 BEN</t>
  </si>
  <si>
    <t xml:space="preserve">L375-20 DAU KEO</t>
  </si>
  <si>
    <t xml:space="preserve">L375-30 DAU KEO</t>
  </si>
  <si>
    <t xml:space="preserve">QP-L315</t>
  </si>
  <si>
    <t xml:space="preserve">YC 180-33 BEN</t>
  </si>
  <si>
    <t xml:space="preserve">ROMOOC BEN</t>
  </si>
  <si>
    <t xml:space="preserve">ROMOOC SAN</t>
  </si>
  <si>
    <t xml:space="preserve">ROMOOC XITEC</t>
  </si>
  <si>
    <t xml:space="preserve">ROMOOC XUONG</t>
  </si>
  <si>
    <t xml:space="preserve">XITEC</t>
  </si>
  <si>
    <t xml:space="preserve">HD98</t>
  </si>
  <si>
    <t xml:space="preserve">IZ49-E4-TL</t>
  </si>
  <si>
    <t xml:space="preserve">IZ49-TMB</t>
  </si>
  <si>
    <t xml:space="preserve">IZ49E4TK</t>
  </si>
  <si>
    <t xml:space="preserve">IZ65-TK</t>
  </si>
  <si>
    <t xml:space="preserve">IZ65-TL</t>
  </si>
  <si>
    <t xml:space="preserve">IZ65-TMB</t>
  </si>
  <si>
    <t xml:space="preserve">MIGHTY HD120S</t>
  </si>
  <si>
    <t xml:space="preserve">MIGHTY HD99</t>
  </si>
  <si>
    <t xml:space="preserve">45B1C7</t>
  </si>
  <si>
    <t xml:space="preserve">380</t>
  </si>
  <si>
    <t xml:space="preserve">FHT860T</t>
  </si>
  <si>
    <t xml:space="preserve">JIEFANG</t>
  </si>
  <si>
    <t xml:space="preserve">430</t>
  </si>
  <si>
    <t xml:space="preserve">458</t>
  </si>
  <si>
    <t xml:space="preserve">612</t>
  </si>
  <si>
    <t xml:space="preserve">599 GTB</t>
  </si>
  <si>
    <t xml:space="preserve">599 GTO</t>
  </si>
  <si>
    <t xml:space="preserve">BUS</t>
  </si>
  <si>
    <t xml:space="preserve">CALIFORNIA 4.3</t>
  </si>
  <si>
    <t xml:space="preserve">F430</t>
  </si>
  <si>
    <t xml:space="preserve">500 1.2 MPI</t>
  </si>
  <si>
    <t xml:space="preserve">500 LOUNGE 1.2 AT</t>
  </si>
  <si>
    <t xml:space="preserve">500 POP</t>
  </si>
  <si>
    <t xml:space="preserve">ALBEA</t>
  </si>
  <si>
    <t xml:space="preserve">BRAVO 1.4</t>
  </si>
  <si>
    <t xml:space="preserve">BRAVO DYNAMIC</t>
  </si>
  <si>
    <t xml:space="preserve">GRANDE PUNTO</t>
  </si>
  <si>
    <t xml:space="preserve">HN888TD2</t>
  </si>
  <si>
    <t xml:space="preserve">ECOSPORT Ambiente 1.5L AT</t>
  </si>
  <si>
    <t xml:space="preserve">ECOSPORT Ambiente 1.5L MT</t>
  </si>
  <si>
    <t xml:space="preserve">ECOSPORT Ecoboost 1.0L AT</t>
  </si>
  <si>
    <t xml:space="preserve">ECOSPORT Titanium 1.5 AT</t>
  </si>
  <si>
    <t xml:space="preserve">ECOSPORT Trend 1.5L AT</t>
  </si>
  <si>
    <t xml:space="preserve">ESCAPE XLS 2.3 4x2</t>
  </si>
  <si>
    <t xml:space="preserve">ESCAPE XLT 2.3 4x4</t>
  </si>
  <si>
    <t xml:space="preserve">EVEREST 2.5L 4x2 AT</t>
  </si>
  <si>
    <t xml:space="preserve">EVEREST 2.5L 4x2 MT</t>
  </si>
  <si>
    <t xml:space="preserve">EVEREST 2.5L 4x4 MT</t>
  </si>
  <si>
    <t xml:space="preserve">EVEREST 2.5L Limited 4x2 AT</t>
  </si>
  <si>
    <t xml:space="preserve">EVEREST Ambiente 2.0L AT 4x2</t>
  </si>
  <si>
    <t xml:space="preserve">EVEREST Ambiente 2.0L MT 4x2</t>
  </si>
  <si>
    <t xml:space="preserve">EVEREST Titanium 2.0L AT 4x2</t>
  </si>
  <si>
    <t xml:space="preserve">EVEREST Titanium 2.0L AT 4x4</t>
  </si>
  <si>
    <t xml:space="preserve">EVEREST Trend 2.0L AT 4x2</t>
  </si>
  <si>
    <t xml:space="preserve">EVEREST CHO TIEN</t>
  </si>
  <si>
    <t xml:space="preserve">EXPLORER 2.3L Ecoboost Limited</t>
  </si>
  <si>
    <t xml:space="preserve">EXPLORER 2.3L Ecoboost Platinum</t>
  </si>
  <si>
    <t xml:space="preserve">FIESTA 1.4L MT</t>
  </si>
  <si>
    <t xml:space="preserve">FIESTA 1.6L AT HATCHBACK</t>
  </si>
  <si>
    <t xml:space="preserve">FIESTA 1.6L AT SEDAN</t>
  </si>
  <si>
    <t xml:space="preserve">FIESTA Ecoboost 1.0L AT</t>
  </si>
  <si>
    <t xml:space="preserve">FIESTA Sport 1.5L AT</t>
  </si>
  <si>
    <t xml:space="preserve">FIESTA Titanium 1.5L AT</t>
  </si>
  <si>
    <t xml:space="preserve">FOCUS 1.8L AT 5DRS</t>
  </si>
  <si>
    <t xml:space="preserve">FOCUS 1.8L MT 4DRS</t>
  </si>
  <si>
    <t xml:space="preserve">FOCUS 2.0L AT 4DRS</t>
  </si>
  <si>
    <t xml:space="preserve">FOCUS 2.0L AT 5DRS DIESEL</t>
  </si>
  <si>
    <t xml:space="preserve">FOCUS 2.0L AT 5DRS GASOLINE</t>
  </si>
  <si>
    <t xml:space="preserve">FOCUS AMBIENTE 1.6L MT</t>
  </si>
  <si>
    <t xml:space="preserve">FOCUS SPORT 1.5L AT 5 DRS</t>
  </si>
  <si>
    <t xml:space="preserve">FOCUS SPORT 2.0L AT</t>
  </si>
  <si>
    <t xml:space="preserve">FOCUS TITANIUM 1.5L AT 4 DRS</t>
  </si>
  <si>
    <t xml:space="preserve">FOCUS TITANIUM 2.0L AT</t>
  </si>
  <si>
    <t xml:space="preserve">FOCUS TREND 1.5L AT 4 DRS</t>
  </si>
  <si>
    <t xml:space="preserve">FOCUS TREND 1.5L AT 5 DRS</t>
  </si>
  <si>
    <t xml:space="preserve">FOCUS TREND 1.6L MT HATCHBACK</t>
  </si>
  <si>
    <t xml:space="preserve">FOCUS TREND 1.6L MT SEDAN</t>
  </si>
  <si>
    <t xml:space="preserve">LASER</t>
  </si>
  <si>
    <t xml:space="preserve">MONDEO 2.3L AT</t>
  </si>
  <si>
    <t xml:space="preserve">MUSTANG</t>
  </si>
  <si>
    <t xml:space="preserve">RANGER 4X4 WT 3.2L</t>
  </si>
  <si>
    <t xml:space="preserve">RANGER BU XL D 4X2</t>
  </si>
  <si>
    <t xml:space="preserve">RANGER BU XL D 4X2 CANOPY</t>
  </si>
  <si>
    <t xml:space="preserve">RANGER BU XL D 4X4</t>
  </si>
  <si>
    <t xml:space="preserve">RANGER BU XL D 4X4 CANOPY</t>
  </si>
  <si>
    <t xml:space="preserve">RANGER BU XLT 4X2 AT</t>
  </si>
  <si>
    <t xml:space="preserve">RANGER BU XLT 4X2 AT CANOPY</t>
  </si>
  <si>
    <t xml:space="preserve">RANGER BU XLT D 4X2 WT</t>
  </si>
  <si>
    <t xml:space="preserve">RANGER BU XLT D 4X4</t>
  </si>
  <si>
    <t xml:space="preserve">RANGER BU XLT D 4X4 CANOPY</t>
  </si>
  <si>
    <t xml:space="preserve">RANGER BU XLT D 4X4 WT</t>
  </si>
  <si>
    <t xml:space="preserve">RANGER SUPER CAB 4X2</t>
  </si>
  <si>
    <t xml:space="preserve">RANGER SUPER CAB 4X4</t>
  </si>
  <si>
    <t xml:space="preserve">RANGER WILDTRACK 2.2L</t>
  </si>
  <si>
    <t xml:space="preserve">RANGER WILDTRACK 3.2L</t>
  </si>
  <si>
    <t xml:space="preserve">RAPTOR</t>
  </si>
  <si>
    <t xml:space="preserve">RAPTOR F150</t>
  </si>
  <si>
    <t xml:space="preserve">SHELBY GT500</t>
  </si>
  <si>
    <t xml:space="preserve">TRANSIT BUS</t>
  </si>
  <si>
    <t xml:space="preserve">TRANSIT AMBULANCE</t>
  </si>
  <si>
    <t xml:space="preserve">OLLIN120</t>
  </si>
  <si>
    <t xml:space="preserve">OLLIN500</t>
  </si>
  <si>
    <t xml:space="preserve">CASCADIA</t>
  </si>
  <si>
    <t xml:space="preserve">CASCADIA DD15</t>
  </si>
  <si>
    <t xml:space="preserve">CASCADIA ISX-14.7</t>
  </si>
  <si>
    <t xml:space="preserve">CENTURY S60</t>
  </si>
  <si>
    <t xml:space="preserve">COLUMBIA</t>
  </si>
  <si>
    <t xml:space="preserve">COLUMBIA 14L</t>
  </si>
  <si>
    <t xml:space="preserve">PROSTAR</t>
  </si>
  <si>
    <t xml:space="preserve">CT1000</t>
  </si>
  <si>
    <t xml:space="preserve">FT1500</t>
  </si>
  <si>
    <t xml:space="preserve">FT2500E</t>
  </si>
  <si>
    <t xml:space="preserve">JB30SL</t>
  </si>
  <si>
    <t xml:space="preserve">LD3450 3.45T</t>
  </si>
  <si>
    <t xml:space="preserve">LT1250</t>
  </si>
  <si>
    <t xml:space="preserve">ZD2000</t>
  </si>
  <si>
    <t xml:space="preserve">CANTER 4.7LW</t>
  </si>
  <si>
    <t xml:space="preserve">CANTER 6.5W</t>
  </si>
  <si>
    <t xml:space="preserve">CANTER 7.5G</t>
  </si>
  <si>
    <t xml:space="preserve">CANTER HD</t>
  </si>
  <si>
    <t xml:space="preserve">FI</t>
  </si>
  <si>
    <t xml:space="preserve">FIGHTER</t>
  </si>
  <si>
    <t xml:space="preserve">FJ</t>
  </si>
  <si>
    <t xml:space="preserve">FV517 6S20</t>
  </si>
  <si>
    <t xml:space="preserve">FZ40 6S20</t>
  </si>
  <si>
    <t xml:space="preserve">FZ49 6S20</t>
  </si>
  <si>
    <t xml:space="preserve">ROSA</t>
  </si>
  <si>
    <t xml:space="preserve">66</t>
  </si>
  <si>
    <t xml:space="preserve">EMGRAND</t>
  </si>
  <si>
    <t xml:space="preserve">EMGRAND EC 718 AT</t>
  </si>
  <si>
    <t xml:space="preserve">EMGRAND EC 718 RV AT</t>
  </si>
  <si>
    <t xml:space="preserve">GLEAGLE GX718 1.8 MT HATCHBACK</t>
  </si>
  <si>
    <t xml:space="preserve">GLEAGLE GX718 1.8 MT SEDAN</t>
  </si>
  <si>
    <t xml:space="preserve">SHANGHAI ENGLON SC515 RV MT</t>
  </si>
  <si>
    <t xml:space="preserve">DFSK</t>
  </si>
  <si>
    <t xml:space="preserve">KM8D4DB</t>
  </si>
  <si>
    <t xml:space="preserve">XML6113J63</t>
  </si>
  <si>
    <t xml:space="preserve">GT3600</t>
  </si>
  <si>
    <t xml:space="preserve">UNIVERSE K43G</t>
  </si>
  <si>
    <t xml:space="preserve">2 1.3 MT</t>
  </si>
  <si>
    <t xml:space="preserve">3 1.6 AT</t>
  </si>
  <si>
    <t xml:space="preserve">7 2.0 MT</t>
  </si>
  <si>
    <t xml:space="preserve">FREEMA 1.8 AT</t>
  </si>
  <si>
    <t xml:space="preserve">FSTAR</t>
  </si>
  <si>
    <t xml:space="preserve">FSTAR 5</t>
  </si>
  <si>
    <t xml:space="preserve">M3</t>
  </si>
  <si>
    <t xml:space="preserve">M8</t>
  </si>
  <si>
    <t xml:space="preserve">S5</t>
  </si>
  <si>
    <t xml:space="preserve">S7</t>
  </si>
  <si>
    <t xml:space="preserve">V70</t>
  </si>
  <si>
    <t xml:space="preserve">TH 02</t>
  </si>
  <si>
    <t xml:space="preserve">FC3</t>
  </si>
  <si>
    <t xml:space="preserve">FC8</t>
  </si>
  <si>
    <t xml:space="preserve">FC9</t>
  </si>
  <si>
    <t xml:space="preserve">FC9 CAU THUNG</t>
  </si>
  <si>
    <t xml:space="preserve">FG1</t>
  </si>
  <si>
    <t xml:space="preserve">FG8</t>
  </si>
  <si>
    <t xml:space="preserve">FL1</t>
  </si>
  <si>
    <t xml:space="preserve">FL8</t>
  </si>
  <si>
    <t xml:space="preserve">FM1</t>
  </si>
  <si>
    <t xml:space="preserve">FM8</t>
  </si>
  <si>
    <t xml:space="preserve">FT1</t>
  </si>
  <si>
    <t xml:space="preserve">FT9</t>
  </si>
  <si>
    <t xml:space="preserve">LIMOSTAR</t>
  </si>
  <si>
    <t xml:space="preserve">SAMCO UNIVERSE NOBLE G</t>
  </si>
  <si>
    <t xml:space="preserve">SH1</t>
  </si>
  <si>
    <t xml:space="preserve">SS1</t>
  </si>
  <si>
    <t xml:space="preserve">SS2</t>
  </si>
  <si>
    <t xml:space="preserve">UNIC UR V370</t>
  </si>
  <si>
    <t xml:space="preserve">UNIVERSE K47</t>
  </si>
  <si>
    <t xml:space="preserve">WU342</t>
  </si>
  <si>
    <t xml:space="preserve">WU352</t>
  </si>
  <si>
    <t xml:space="preserve">XZU</t>
  </si>
  <si>
    <t xml:space="preserve">XZU342</t>
  </si>
  <si>
    <t xml:space="preserve">XZU352</t>
  </si>
  <si>
    <t xml:space="preserve">XZU650</t>
  </si>
  <si>
    <t xml:space="preserve">XZU720</t>
  </si>
  <si>
    <t xml:space="preserve">XZU730</t>
  </si>
  <si>
    <t xml:space="preserve">CHO TIEN</t>
  </si>
  <si>
    <t xml:space="preserve">HD1250A E2TD</t>
  </si>
  <si>
    <t xml:space="preserve">HD1600A E2TL</t>
  </si>
  <si>
    <t xml:space="preserve">HD2000A TK</t>
  </si>
  <si>
    <t xml:space="preserve">HD2350A E2TD</t>
  </si>
  <si>
    <t xml:space="preserve">HD3000B E2TD</t>
  </si>
  <si>
    <t xml:space="preserve">HD3450A E2MP</t>
  </si>
  <si>
    <t xml:space="preserve">HD3450B 4x4 E2TD</t>
  </si>
  <si>
    <t xml:space="preserve">HD3480A E2TD</t>
  </si>
  <si>
    <t xml:space="preserve">HD5000A E2MP</t>
  </si>
  <si>
    <t xml:space="preserve">HD5000A E2TD</t>
  </si>
  <si>
    <t xml:space="preserve">HD5250A 4X4 E2MP</t>
  </si>
  <si>
    <t xml:space="preserve">HD5500A E2MP</t>
  </si>
  <si>
    <t xml:space="preserve">HD5850A E2TD</t>
  </si>
  <si>
    <t xml:space="preserve">HD6000A E2TD</t>
  </si>
  <si>
    <t xml:space="preserve">HD6450B</t>
  </si>
  <si>
    <t xml:space="preserve">HD7600A 4X4 E2MP</t>
  </si>
  <si>
    <t xml:space="preserve">HD7800A E2MP</t>
  </si>
  <si>
    <t xml:space="preserve">TAI THUNG</t>
  </si>
  <si>
    <t xml:space="preserve">TAI TU DO</t>
  </si>
  <si>
    <t xml:space="preserve">KCT-E43 ROMOOC</t>
  </si>
  <si>
    <t xml:space="preserve">FHT7900S</t>
  </si>
  <si>
    <t xml:space="preserve">ACCORD 1.5L TURBO</t>
  </si>
  <si>
    <t xml:space="preserve">ACCORD 2.0L</t>
  </si>
  <si>
    <t xml:space="preserve">ACCORD 2.4L</t>
  </si>
  <si>
    <t xml:space="preserve">ACCORD 3.5L V6</t>
  </si>
  <si>
    <t xml:space="preserve">BRIO G</t>
  </si>
  <si>
    <t xml:space="preserve">BRIO RS</t>
  </si>
  <si>
    <t xml:space="preserve">CITY 1.5 AT</t>
  </si>
  <si>
    <t xml:space="preserve">CITY 1.5 MT</t>
  </si>
  <si>
    <t xml:space="preserve">CITY G 1.5 AT</t>
  </si>
  <si>
    <t xml:space="preserve">CITY L 1.5 AT</t>
  </si>
  <si>
    <t xml:space="preserve">CITY RS 1.5 AT</t>
  </si>
  <si>
    <t xml:space="preserve">CITY TOP 1.5 AT</t>
  </si>
  <si>
    <t xml:space="preserve">CIVIC 1.5 AT TURBO</t>
  </si>
  <si>
    <t xml:space="preserve">CIVIC 1.8 AT</t>
  </si>
  <si>
    <t xml:space="preserve">CIVIC 1.8 MT</t>
  </si>
  <si>
    <t xml:space="preserve">CIVIC 2.0 AT</t>
  </si>
  <si>
    <t xml:space="preserve">CIVIC MODULO 1.8 AT</t>
  </si>
  <si>
    <t xml:space="preserve">CIVIC MODULO 2.0 AT</t>
  </si>
  <si>
    <t xml:space="preserve">CRV 1.5 AT TURBO</t>
  </si>
  <si>
    <t xml:space="preserve">CRV 2.0 AT</t>
  </si>
  <si>
    <t xml:space="preserve">CRV 2.4 AT</t>
  </si>
  <si>
    <t xml:space="preserve">FIT 1.5 AT</t>
  </si>
  <si>
    <t xml:space="preserve">HRV G 1.8 AT</t>
  </si>
  <si>
    <t xml:space="preserve">HRV L 1.8 AT</t>
  </si>
  <si>
    <t xml:space="preserve">JAZZ RS 1.5 AT</t>
  </si>
  <si>
    <t xml:space="preserve">JAZZ V 1.5 AT</t>
  </si>
  <si>
    <t xml:space="preserve">JAZZ VX 1.5 AT</t>
  </si>
  <si>
    <t xml:space="preserve">S2000</t>
  </si>
  <si>
    <t xml:space="preserve">NOBLE 1.1</t>
  </si>
  <si>
    <t xml:space="preserve">CQ5255GJBHTG334 TRON BE TONG</t>
  </si>
  <si>
    <t xml:space="preserve">HT9395GYQ</t>
  </si>
  <si>
    <t xml:space="preserve">A7 A7-375</t>
  </si>
  <si>
    <t xml:space="preserve">A7 A7-420</t>
  </si>
  <si>
    <t xml:space="preserve">ZZ3164</t>
  </si>
  <si>
    <t xml:space="preserve">CCG9404CSY ROMOOC</t>
  </si>
  <si>
    <t xml:space="preserve">H3</t>
  </si>
  <si>
    <t xml:space="preserve">19.5TON TAI GAN CAU</t>
  </si>
  <si>
    <t xml:space="preserve">24TON BEN</t>
  </si>
  <si>
    <t xml:space="preserve">5TON GAN CAU</t>
  </si>
  <si>
    <t xml:space="preserve">ACCENT 1.4 AT HATCHBACK</t>
  </si>
  <si>
    <t xml:space="preserve">ACCENT 1.4 AT SEDAN</t>
  </si>
  <si>
    <t xml:space="preserve">ACCENT 1.4 MT</t>
  </si>
  <si>
    <t xml:space="preserve">AERO</t>
  </si>
  <si>
    <t xml:space="preserve">AERO CITY</t>
  </si>
  <si>
    <t xml:space="preserve">AERO SPACE</t>
  </si>
  <si>
    <t xml:space="preserve">AVANTE 1.6 AT</t>
  </si>
  <si>
    <t xml:space="preserve">AVANTE 1.6MT</t>
  </si>
  <si>
    <t xml:space="preserve">AVANTE 2.0 AT</t>
  </si>
  <si>
    <t xml:space="preserve">AVANTE GDI 1.6 AT CBU</t>
  </si>
  <si>
    <t xml:space="preserve">AZERA</t>
  </si>
  <si>
    <t xml:space="preserve">B40 NO 1</t>
  </si>
  <si>
    <t xml:space="preserve">B40 SL</t>
  </si>
  <si>
    <t xml:space="preserve">CENTENNIAL</t>
  </si>
  <si>
    <t xml:space="preserve">CLICK 1.1 MT</t>
  </si>
  <si>
    <t xml:space="preserve">CLICK 1.4 AT</t>
  </si>
  <si>
    <t xml:space="preserve">CLICK W 1.4 AT</t>
  </si>
  <si>
    <t xml:space="preserve">COUNTY</t>
  </si>
  <si>
    <t xml:space="preserve">COUNTY 29</t>
  </si>
  <si>
    <t xml:space="preserve">COUNTY 29SL</t>
  </si>
  <si>
    <t xml:space="preserve">COUNTY D4DD</t>
  </si>
  <si>
    <t xml:space="preserve">COUNTY VIP</t>
  </si>
  <si>
    <t xml:space="preserve">CRETA 1.6 AT DIESEL</t>
  </si>
  <si>
    <t xml:space="preserve">CRETA 1.6 AT GASOLINE</t>
  </si>
  <si>
    <t xml:space="preserve">D6CA41</t>
  </si>
  <si>
    <t xml:space="preserve">ELANTRA 1.6 AT</t>
  </si>
  <si>
    <t xml:space="preserve">ELANTRA 1.6 MT</t>
  </si>
  <si>
    <t xml:space="preserve">ELANTRA 1.8 AT</t>
  </si>
  <si>
    <t xml:space="preserve">ELANTRA 1.8 MT</t>
  </si>
  <si>
    <t xml:space="preserve">ELANTRA 2.0 AT</t>
  </si>
  <si>
    <t xml:space="preserve">ELANTRA SPORT 1.6 AT TURBO</t>
  </si>
  <si>
    <t xml:space="preserve">EON</t>
  </si>
  <si>
    <t xml:space="preserve">EQUUS 3.3L V6</t>
  </si>
  <si>
    <t xml:space="preserve">EQUUS 3.8L V6</t>
  </si>
  <si>
    <t xml:space="preserve">EQUUS 4.6L V8</t>
  </si>
  <si>
    <t xml:space="preserve">EQUUS 5.0L V8</t>
  </si>
  <si>
    <t xml:space="preserve">EXPRESS NOBLE</t>
  </si>
  <si>
    <t xml:space="preserve">GALLOPER II</t>
  </si>
  <si>
    <t xml:space="preserve">GENESIS</t>
  </si>
  <si>
    <t xml:space="preserve">GENESIS 2.0 AT</t>
  </si>
  <si>
    <t xml:space="preserve">GETZ 1.1 MT</t>
  </si>
  <si>
    <t xml:space="preserve">GETZ 1.4 AT</t>
  </si>
  <si>
    <t xml:space="preserve">GLOBAL NOBLE K29</t>
  </si>
  <si>
    <t xml:space="preserve">GLOBAL NOBLE K34</t>
  </si>
  <si>
    <t xml:space="preserve">GLOBAL NOBLE K39</t>
  </si>
  <si>
    <t xml:space="preserve">GRAND I10 1.0 AT</t>
  </si>
  <si>
    <t xml:space="preserve">GRAND I10 1.0 MT</t>
  </si>
  <si>
    <t xml:space="preserve">GRAND I10 1.0 MT BASE</t>
  </si>
  <si>
    <t xml:space="preserve">GRAND I10 1.2 AT HATCHBACK</t>
  </si>
  <si>
    <t xml:space="preserve">GRAND I10 1.2 AT SEDAN</t>
  </si>
  <si>
    <t xml:space="preserve">GRAND I10 1.2 MT BASE HATCHBACK</t>
  </si>
  <si>
    <t xml:space="preserve">GRAND I10 1.2 MT BASE SEDAN</t>
  </si>
  <si>
    <t xml:space="preserve">GRAND I10 1.2 MT HATCHBACK</t>
  </si>
  <si>
    <t xml:space="preserve">GRAND I10 1.2 MT SEDAN</t>
  </si>
  <si>
    <t xml:space="preserve">GRANDEUR</t>
  </si>
  <si>
    <t xml:space="preserve">GRANDEUR 2.4 AT</t>
  </si>
  <si>
    <t xml:space="preserve">H100</t>
  </si>
  <si>
    <t xml:space="preserve">H150</t>
  </si>
  <si>
    <t xml:space="preserve">H350</t>
  </si>
  <si>
    <t xml:space="preserve">HD 1000 D6AC410</t>
  </si>
  <si>
    <t xml:space="preserve">HD 700 D6AC340</t>
  </si>
  <si>
    <t xml:space="preserve">HD1000 D6AC-410PS</t>
  </si>
  <si>
    <t xml:space="preserve">HD120</t>
  </si>
  <si>
    <t xml:space="preserve">HD120S</t>
  </si>
  <si>
    <t xml:space="preserve">HD170</t>
  </si>
  <si>
    <t xml:space="preserve">HD210</t>
  </si>
  <si>
    <t xml:space="preserve">HD250</t>
  </si>
  <si>
    <t xml:space="preserve">HD260</t>
  </si>
  <si>
    <t xml:space="preserve">HD270</t>
  </si>
  <si>
    <t xml:space="preserve">HD270 320PS D6AC</t>
  </si>
  <si>
    <t xml:space="preserve">HD270 320PS D6AC LAP RAP</t>
  </si>
  <si>
    <t xml:space="preserve">HD270 340PS D6AC</t>
  </si>
  <si>
    <t xml:space="preserve">HD270 380PS D6AC</t>
  </si>
  <si>
    <t xml:space="preserve">HD270 MIXER 380PS</t>
  </si>
  <si>
    <t xml:space="preserve">HD310</t>
  </si>
  <si>
    <t xml:space="preserve">HD320</t>
  </si>
  <si>
    <t xml:space="preserve">HD350</t>
  </si>
  <si>
    <t xml:space="preserve">HD360</t>
  </si>
  <si>
    <t xml:space="preserve">HD370S BOM BE TONG</t>
  </si>
  <si>
    <t xml:space="preserve">HD65</t>
  </si>
  <si>
    <t xml:space="preserve">HD700</t>
  </si>
  <si>
    <t xml:space="preserve">HD700 D6AC-340PS</t>
  </si>
  <si>
    <t xml:space="preserve">HD72</t>
  </si>
  <si>
    <t xml:space="preserve">HD72 DONG LANH</t>
  </si>
  <si>
    <t xml:space="preserve">HD72 THUNG KIN</t>
  </si>
  <si>
    <t xml:space="preserve">HD78</t>
  </si>
  <si>
    <t xml:space="preserve">HD78 THUNG KIN</t>
  </si>
  <si>
    <t xml:space="preserve">HD80 THUNG KIN</t>
  </si>
  <si>
    <t xml:space="preserve">HD88</t>
  </si>
  <si>
    <t xml:space="preserve">HD99</t>
  </si>
  <si>
    <t xml:space="preserve">HD99 THUNG KIN</t>
  </si>
  <si>
    <t xml:space="preserve">I20 1.4 AT</t>
  </si>
  <si>
    <t xml:space="preserve">I20 ACTIVE 1.2 AT</t>
  </si>
  <si>
    <t xml:space="preserve">I30 CW 1.6 AT</t>
  </si>
  <si>
    <t xml:space="preserve">IZ49 MUI BAT</t>
  </si>
  <si>
    <t xml:space="preserve">IZ49 THUNG KIN</t>
  </si>
  <si>
    <t xml:space="preserve">KONA 1.6 AT TURBO</t>
  </si>
  <si>
    <t xml:space="preserve">KONA 2.0 AT_Đặc biệt</t>
  </si>
  <si>
    <t xml:space="preserve">KONA 2.0 AT_Tiêu chuẩn</t>
  </si>
  <si>
    <t xml:space="preserve">LIBERO</t>
  </si>
  <si>
    <t xml:space="preserve">LUXURY</t>
  </si>
  <si>
    <t xml:space="preserve">MIGHTY NEW</t>
  </si>
  <si>
    <t xml:space="preserve">PORTER H100 T2D</t>
  </si>
  <si>
    <t xml:space="preserve">PORTER H100 T2G</t>
  </si>
  <si>
    <t xml:space="preserve">PORTER H100 THUNG KIN</t>
  </si>
  <si>
    <t xml:space="preserve">PORTER H150</t>
  </si>
  <si>
    <t xml:space="preserve">PORTER II</t>
  </si>
  <si>
    <t xml:space="preserve">PORTER II 1</t>
  </si>
  <si>
    <t xml:space="preserve">PORTER II 2.5</t>
  </si>
  <si>
    <t xml:space="preserve">SANTAFE 2.0 AT MLX</t>
  </si>
  <si>
    <t xml:space="preserve">SANTAFE 2.0 AT SLX</t>
  </si>
  <si>
    <t xml:space="preserve">SANTAFE 2.2 AT 2WD DIESEL</t>
  </si>
  <si>
    <t xml:space="preserve">SANTAFE 2.2 AT 4WD DIESEL</t>
  </si>
  <si>
    <t xml:space="preserve">SANTAFE 2.2 CRDI DIESEL</t>
  </si>
  <si>
    <t xml:space="preserve">SANTAFE 2.2AT 4WD 5S DL</t>
  </si>
  <si>
    <t xml:space="preserve">SANTAFE 2.2AT 4WD 5S DL T373</t>
  </si>
  <si>
    <t xml:space="preserve">SANTAFE 2.2AT 4WD 5S DL T380</t>
  </si>
  <si>
    <t xml:space="preserve">SANTAFE 2.4AT 2WD PTL</t>
  </si>
  <si>
    <t xml:space="preserve">SANTAFE 2.4AT GASOLINE</t>
  </si>
  <si>
    <t xml:space="preserve">SANTAFE 2.4AT GLS 2WD PTL</t>
  </si>
  <si>
    <t xml:space="preserve">SANTAFE 2.4AT GLS 2WD TC21</t>
  </si>
  <si>
    <t xml:space="preserve">SANTAFE 2.4AT GLS 4WD BZN</t>
  </si>
  <si>
    <t xml:space="preserve">SANTAFE 2.4AT GLS 4WD PTL</t>
  </si>
  <si>
    <t xml:space="preserve">SANTAFE 2.4AT GLS 4WD TC21</t>
  </si>
  <si>
    <t xml:space="preserve">SANTAFE SLX 4X2 AT</t>
  </si>
  <si>
    <t xml:space="preserve">SANTAFE CHO TIEN</t>
  </si>
  <si>
    <t xml:space="preserve">SOLATI</t>
  </si>
  <si>
    <t xml:space="preserve">SOLATI CRDI</t>
  </si>
  <si>
    <t xml:space="preserve">SOLATI AMBULANCE</t>
  </si>
  <si>
    <t xml:space="preserve">SONATA 2.0 AT CBU</t>
  </si>
  <si>
    <t xml:space="preserve">SONATA 2.0 AT CKD</t>
  </si>
  <si>
    <t xml:space="preserve">SPACE</t>
  </si>
  <si>
    <t xml:space="preserve">TERRACAN</t>
  </si>
  <si>
    <t xml:space="preserve">TIBURON</t>
  </si>
  <si>
    <t xml:space="preserve">TRACOMECO UNIVERSE</t>
  </si>
  <si>
    <t xml:space="preserve">TRAGO</t>
  </si>
  <si>
    <t xml:space="preserve">TRAGO XCIENT</t>
  </si>
  <si>
    <t xml:space="preserve">TUCSON 1.6 AT Gdi Turbo</t>
  </si>
  <si>
    <t xml:space="preserve">TUCSON 2.0 AT DIESEL</t>
  </si>
  <si>
    <t xml:space="preserve">TUCSON 2.0 AT GASOLINE_Đặc biệt</t>
  </si>
  <si>
    <t xml:space="preserve">TUCSON 2.0 AT GASOLINE_Tiêu chuẩn</t>
  </si>
  <si>
    <t xml:space="preserve">TUSCANI</t>
  </si>
  <si>
    <t xml:space="preserve">UNIVERSE</t>
  </si>
  <si>
    <t xml:space="preserve">UNIVERSE D6AC410</t>
  </si>
  <si>
    <t xml:space="preserve">UNIVERSE EXPRESS NOBLE</t>
  </si>
  <si>
    <t xml:space="preserve">UNIVERSE G42 380</t>
  </si>
  <si>
    <t xml:space="preserve">UNIVERSE G42 410</t>
  </si>
  <si>
    <t xml:space="preserve">UNIVERSE K47 380</t>
  </si>
  <si>
    <t xml:space="preserve">UNIVERSE K47 410PS</t>
  </si>
  <si>
    <t xml:space="preserve">UNIVERSE K47 410PS KOREA</t>
  </si>
  <si>
    <t xml:space="preserve">UNIVERSE MINI 29</t>
  </si>
  <si>
    <t xml:space="preserve">UNIVERSE MINI 34</t>
  </si>
  <si>
    <t xml:space="preserve">UNIVERSE MINI 39</t>
  </si>
  <si>
    <t xml:space="preserve">VELOSTER 1.6 AT</t>
  </si>
  <si>
    <t xml:space="preserve">VELOSTER EXTREM 1.6</t>
  </si>
  <si>
    <t xml:space="preserve">VERACRUZE DIESEL</t>
  </si>
  <si>
    <t xml:space="preserve">VERACRUZE PETROL</t>
  </si>
  <si>
    <t xml:space="preserve">VERNA</t>
  </si>
  <si>
    <t xml:space="preserve">XCIENT 4X2 DAU KEO</t>
  </si>
  <si>
    <t xml:space="preserve">XCIENT 6X4 - D6CA41 DAU KEO</t>
  </si>
  <si>
    <t xml:space="preserve">XCIENT 6X4 BEN</t>
  </si>
  <si>
    <t xml:space="preserve">XCIENT 6X4 TAI</t>
  </si>
  <si>
    <t xml:space="preserve">XCIENT D6HB38</t>
  </si>
  <si>
    <t xml:space="preserve">XCIENT TRT D6CA41</t>
  </si>
  <si>
    <t xml:space="preserve">XCIENT TRT D6HB38</t>
  </si>
  <si>
    <t xml:space="preserve">XG300</t>
  </si>
  <si>
    <t xml:space="preserve">STAREX 2.4 MT 6S PETROL</t>
  </si>
  <si>
    <t xml:space="preserve">STAREX 2.4 MT 6S PETROL CBU</t>
  </si>
  <si>
    <t xml:space="preserve">STAREX 2.4 MT 9S PETROL</t>
  </si>
  <si>
    <t xml:space="preserve">STAREX 2.4 MT 9S PETROL CBU</t>
  </si>
  <si>
    <t xml:space="preserve">STAREX 2.5 MT 9S DIESEL</t>
  </si>
  <si>
    <t xml:space="preserve">STAREX 2.5 MT 9S DIESEL CBU</t>
  </si>
  <si>
    <t xml:space="preserve">STAREX 2.5 MT 9S DSL-GX</t>
  </si>
  <si>
    <t xml:space="preserve">STAREX 2.5 MT 9S DSL-GX CBU</t>
  </si>
  <si>
    <t xml:space="preserve">STAREX AMBULANCE</t>
  </si>
  <si>
    <t xml:space="preserve">STAREX CHO TIEN</t>
  </si>
  <si>
    <t xml:space="preserve">SFJ6370D 1</t>
  </si>
  <si>
    <t xml:space="preserve">PROSTAR MAXXFORCE</t>
  </si>
  <si>
    <t xml:space="preserve">ASCENDER</t>
  </si>
  <si>
    <t xml:space="preserve">ASKA</t>
  </si>
  <si>
    <t xml:space="preserve">D-MAX</t>
  </si>
  <si>
    <t xml:space="preserve">D-MAX LS AT 2WD</t>
  </si>
  <si>
    <t xml:space="preserve">D-MAX LS AT 4WD</t>
  </si>
  <si>
    <t xml:space="preserve">D-MAX LS MT 2WD</t>
  </si>
  <si>
    <t xml:space="preserve">D-MAX LS MT 4WD</t>
  </si>
  <si>
    <t xml:space="preserve">D-MAX S MT 4WD</t>
  </si>
  <si>
    <t xml:space="preserve">D-MAX SC MT 4WD</t>
  </si>
  <si>
    <t xml:space="preserve">EP RAC</t>
  </si>
  <si>
    <t xml:space="preserve">EXR 4X2</t>
  </si>
  <si>
    <t xml:space="preserve">EXZ 6X4</t>
  </si>
  <si>
    <t xml:space="preserve">FORWARD FS</t>
  </si>
  <si>
    <t xml:space="preserve">FORWARD FV</t>
  </si>
  <si>
    <t xml:space="preserve">FRR90</t>
  </si>
  <si>
    <t xml:space="preserve">FRR90N 10.4T</t>
  </si>
  <si>
    <t xml:space="preserve">FRR90N 16 11T</t>
  </si>
  <si>
    <t xml:space="preserve">FRR90N CVS16 11T</t>
  </si>
  <si>
    <t xml:space="preserve">FRR90N VAN16 1T</t>
  </si>
  <si>
    <t xml:space="preserve">FTR33H</t>
  </si>
  <si>
    <t xml:space="preserve">FTR33P</t>
  </si>
  <si>
    <t xml:space="preserve">FVM34</t>
  </si>
  <si>
    <t xml:space="preserve">FVM34T CHASSIS 6X2 24T</t>
  </si>
  <si>
    <t xml:space="preserve">FVM34W CHASSIS 6X2 24T</t>
  </si>
  <si>
    <t xml:space="preserve">FVR34L 15.1T</t>
  </si>
  <si>
    <t xml:space="preserve">FVR34L 4X2 8.2T</t>
  </si>
  <si>
    <t xml:space="preserve">FVR34Q</t>
  </si>
  <si>
    <t xml:space="preserve">FVR34Q 15.1T</t>
  </si>
  <si>
    <t xml:space="preserve">FVR34S 15.1T</t>
  </si>
  <si>
    <t xml:space="preserve">GAN CAU</t>
  </si>
  <si>
    <t xml:space="preserve">GEMINI</t>
  </si>
  <si>
    <t xml:space="preserve">GVR 4X2</t>
  </si>
  <si>
    <t xml:space="preserve">HI-LANDER LX</t>
  </si>
  <si>
    <t xml:space="preserve">HI-LANDER V SPEC</t>
  </si>
  <si>
    <t xml:space="preserve">I-290 EXTENDED</t>
  </si>
  <si>
    <t xml:space="preserve">I-370 CREW</t>
  </si>
  <si>
    <t xml:space="preserve">I-370 EXTENDED</t>
  </si>
  <si>
    <t xml:space="preserve">JAANPR66P</t>
  </si>
  <si>
    <t xml:space="preserve">MU-7</t>
  </si>
  <si>
    <t xml:space="preserve">MU-X</t>
  </si>
  <si>
    <t xml:space="preserve">NHR55E-FL</t>
  </si>
  <si>
    <t xml:space="preserve">NKR55LR</t>
  </si>
  <si>
    <t xml:space="preserve">NKR66E</t>
  </si>
  <si>
    <t xml:space="preserve">NKR66L</t>
  </si>
  <si>
    <t xml:space="preserve">NLR55E 3.4T</t>
  </si>
  <si>
    <t xml:space="preserve">NMR85H 4.7T</t>
  </si>
  <si>
    <t xml:space="preserve">NPR66P</t>
  </si>
  <si>
    <t xml:space="preserve">NPR85K</t>
  </si>
  <si>
    <t xml:space="preserve">NPR85K 16 CHASSIS 7.5T</t>
  </si>
  <si>
    <t xml:space="preserve">NPR85K 7T</t>
  </si>
  <si>
    <t xml:space="preserve">NQR71R</t>
  </si>
  <si>
    <t xml:space="preserve">NQR75L 16 9.5T</t>
  </si>
  <si>
    <t xml:space="preserve">NQR75L 8.9T</t>
  </si>
  <si>
    <t xml:space="preserve">NQR75L 9.5T THUNG BAT</t>
  </si>
  <si>
    <t xml:space="preserve">NQR75L VAN16 9.5T THUNG KIN</t>
  </si>
  <si>
    <t xml:space="preserve">NQR75M 16 CHASSIS 9.5T</t>
  </si>
  <si>
    <t xml:space="preserve">NQR75M CHASSIS 9T</t>
  </si>
  <si>
    <t xml:space="preserve">NQR75M CVS16 9.5T MUI BAT</t>
  </si>
  <si>
    <t xml:space="preserve">NQR75M VAN16 9.5T MUI BAT</t>
  </si>
  <si>
    <t xml:space="preserve">NQR75R</t>
  </si>
  <si>
    <t xml:space="preserve">QKR55F 16 4X2. 1.8 T SAT XI</t>
  </si>
  <si>
    <t xml:space="preserve">QKR55F 16-C240 CO MUI</t>
  </si>
  <si>
    <t xml:space="preserve">QKR55F 4X2 SAT XI</t>
  </si>
  <si>
    <t xml:space="preserve">QKR55F CVS16 CO MUI</t>
  </si>
  <si>
    <t xml:space="preserve">QKR55F VAN THUNG KIN 1.49T</t>
  </si>
  <si>
    <t xml:space="preserve">QKR55H</t>
  </si>
  <si>
    <t xml:space="preserve">QKR55H 16 4X2. 1.9 T</t>
  </si>
  <si>
    <t xml:space="preserve">QKR55H 16-C220 CO MUI</t>
  </si>
  <si>
    <t xml:space="preserve">QKR55H 16-C270 THUNG BAT</t>
  </si>
  <si>
    <t xml:space="preserve">QKR55H 16-V210 THUNG KIN</t>
  </si>
  <si>
    <t xml:space="preserve">QKR55H 4X2</t>
  </si>
  <si>
    <t xml:space="preserve">QKR55H CVS16 CO MUI</t>
  </si>
  <si>
    <t xml:space="preserve">QKR55H VAN THUNG KIN 2.25T</t>
  </si>
  <si>
    <t xml:space="preserve">QKR77</t>
  </si>
  <si>
    <t xml:space="preserve">QL4250U2NDZ DAU KEO</t>
  </si>
  <si>
    <t xml:space="preserve">RODEO 4WD 3.2</t>
  </si>
  <si>
    <t xml:space="preserve">SAMCO FELIX</t>
  </si>
  <si>
    <t xml:space="preserve">SOYAT</t>
  </si>
  <si>
    <t xml:space="preserve">TROOPER</t>
  </si>
  <si>
    <t xml:space="preserve">1081/N650TB1</t>
  </si>
  <si>
    <t xml:space="preserve">4950LD 4.9</t>
  </si>
  <si>
    <t xml:space="preserve">DAU KEO 4X2 33T</t>
  </si>
  <si>
    <t xml:space="preserve">DAU KEO 6X4 340HP</t>
  </si>
  <si>
    <t xml:space="preserve">DAU KEO 6X4 380HP</t>
  </si>
  <si>
    <t xml:space="preserve">DAU KEO 6X4 420HP</t>
  </si>
  <si>
    <t xml:space="preserve">HBWD615 XITEC</t>
  </si>
  <si>
    <t xml:space="preserve">HFC-260</t>
  </si>
  <si>
    <t xml:space="preserve">HFC-380</t>
  </si>
  <si>
    <t xml:space="preserve">HFC1025K1 2.45</t>
  </si>
  <si>
    <t xml:space="preserve">HFC1030K3 1.49</t>
  </si>
  <si>
    <t xml:space="preserve">HFC1030K4 2.4</t>
  </si>
  <si>
    <t xml:space="preserve">HFC1042K1 1.99 </t>
  </si>
  <si>
    <t xml:space="preserve">HFC1042K2 3.45</t>
  </si>
  <si>
    <t xml:space="preserve">HFC1044K2 3.45</t>
  </si>
  <si>
    <t xml:space="preserve">HFC1047K3 1.95</t>
  </si>
  <si>
    <t xml:space="preserve">HFC1061K3 4.99</t>
  </si>
  <si>
    <t xml:space="preserve">HFC1083K1 6.4</t>
  </si>
  <si>
    <t xml:space="preserve">HFC1183K1 7.25</t>
  </si>
  <si>
    <t xml:space="preserve">HFC1202K1R1 6X2 200HP</t>
  </si>
  <si>
    <t xml:space="preserve">HFC1245K3R1 6X2 240HP</t>
  </si>
  <si>
    <t xml:space="preserve">HFC1253K1R1 6X4 260HP</t>
  </si>
  <si>
    <t xml:space="preserve">HFC1255K1R1 6X2 220HP</t>
  </si>
  <si>
    <t xml:space="preserve">HFC1304K1R1LT 8X4 310HP</t>
  </si>
  <si>
    <t xml:space="preserve">HFC1314K1R1LT 8X4 380HP</t>
  </si>
  <si>
    <t xml:space="preserve">HFC1341KR1T 10X4 340HP</t>
  </si>
  <si>
    <t xml:space="preserve">HFC1383K 9.15</t>
  </si>
  <si>
    <t xml:space="preserve">HFC1383K1 8.15</t>
  </si>
  <si>
    <t xml:space="preserve">HFC3251KR1</t>
  </si>
  <si>
    <t xml:space="preserve">HFC3310KR1</t>
  </si>
  <si>
    <t xml:space="preserve">N350</t>
  </si>
  <si>
    <t xml:space="preserve">REFINE 2.4</t>
  </si>
  <si>
    <t xml:space="preserve">500 LOUNGE</t>
  </si>
  <si>
    <t xml:space="preserve">XF 2.0T</t>
  </si>
  <si>
    <t xml:space="preserve">XJ VANDEN PLAS</t>
  </si>
  <si>
    <t xml:space="preserve">XJL SUPERCHARGED 5.0</t>
  </si>
  <si>
    <t xml:space="preserve">300</t>
  </si>
  <si>
    <t xml:space="preserve">CHEROKEE</t>
  </si>
  <si>
    <t xml:space="preserve">COMMANDER</t>
  </si>
  <si>
    <t xml:space="preserve">COMPASS</t>
  </si>
  <si>
    <t xml:space="preserve">COMPASS LATITUDE 2.3 4WD</t>
  </si>
  <si>
    <t xml:space="preserve">GRAND CHEROKEE 3.6 V6 AT</t>
  </si>
  <si>
    <t xml:space="preserve">LIBERTY</t>
  </si>
  <si>
    <t xml:space="preserve">PATRIOT</t>
  </si>
  <si>
    <t xml:space="preserve">WRANGLER</t>
  </si>
  <si>
    <t xml:space="preserve">WRANGLER RUBICON 3.8 V6 AT</t>
  </si>
  <si>
    <t xml:space="preserve">WRANGLER SAHARA 3.8 V6 AT</t>
  </si>
  <si>
    <t xml:space="preserve">SY1044DV</t>
  </si>
  <si>
    <t xml:space="preserve">SY6521DS2 2.5</t>
  </si>
  <si>
    <t xml:space="preserve">DAILY I</t>
  </si>
  <si>
    <t xml:space="preserve">65115</t>
  </si>
  <si>
    <t xml:space="preserve">SHAANXI SX3254JS384</t>
  </si>
  <si>
    <t xml:space="preserve">KB065</t>
  </si>
  <si>
    <t xml:space="preserve">KBO 99TL1-KM</t>
  </si>
  <si>
    <t xml:space="preserve">XE KEO</t>
  </si>
  <si>
    <t xml:space="preserve">CARENS 1.6 Diesel</t>
  </si>
  <si>
    <t xml:space="preserve">CARENS 1.6 LX MT</t>
  </si>
  <si>
    <t xml:space="preserve">CARENS 1.6 SX MT</t>
  </si>
  <si>
    <t xml:space="preserve">CARENS 2.0 EX MT</t>
  </si>
  <si>
    <t xml:space="preserve">CARENS 2.0 EX MTH</t>
  </si>
  <si>
    <t xml:space="preserve">CARENS S 2.0 AT</t>
  </si>
  <si>
    <t xml:space="preserve">CARENS SX 2.0 AT</t>
  </si>
  <si>
    <t xml:space="preserve">CARENS SX 2.0 MT</t>
  </si>
  <si>
    <t xml:space="preserve">CARNIVAL 2.5 AT</t>
  </si>
  <si>
    <t xml:space="preserve">CARNIVAL 2.7 GMT</t>
  </si>
  <si>
    <t xml:space="preserve">CARNIVAL 2.9 DMT</t>
  </si>
  <si>
    <t xml:space="preserve">CARNIVAL GS 2.5 MT</t>
  </si>
  <si>
    <t xml:space="preserve">CARNIVAL LS 2.5 MT</t>
  </si>
  <si>
    <t xml:space="preserve">CERATO 1.6 AT HATCHBACK</t>
  </si>
  <si>
    <t xml:space="preserve">CERATO 1.6 AT SEDAN</t>
  </si>
  <si>
    <t xml:space="preserve">CERATO 1.6 MT</t>
  </si>
  <si>
    <t xml:space="preserve">CERATO 2.0 AT</t>
  </si>
  <si>
    <t xml:space="preserve">CERATO KOUP 2.0 AT</t>
  </si>
  <si>
    <t xml:space="preserve">FORTE EX 1.6 MLT</t>
  </si>
  <si>
    <t xml:space="preserve">FORTE EX 1.6 MT</t>
  </si>
  <si>
    <t xml:space="preserve">FORTE KOUP 1.6 AT</t>
  </si>
  <si>
    <t xml:space="preserve">FORTE S 1.6 AT</t>
  </si>
  <si>
    <t xml:space="preserve">FORTE S 1.6 MT</t>
  </si>
  <si>
    <t xml:space="preserve">FORTE SLi 1.6 AT</t>
  </si>
  <si>
    <t xml:space="preserve">FORTE SX 1.6 AT</t>
  </si>
  <si>
    <t xml:space="preserve">FORTE SX 1.6 MT</t>
  </si>
  <si>
    <t xml:space="preserve">K3 1.6 AT HATCHBACK</t>
  </si>
  <si>
    <t xml:space="preserve">K3 1.6 AT SEDAN</t>
  </si>
  <si>
    <t xml:space="preserve">K3 1.6 MT</t>
  </si>
  <si>
    <t xml:space="preserve">K3 2.0 AT</t>
  </si>
  <si>
    <t xml:space="preserve">K5 2.0 AT</t>
  </si>
  <si>
    <t xml:space="preserve">K7</t>
  </si>
  <si>
    <t xml:space="preserve">MORNING 1.0 MT</t>
  </si>
  <si>
    <t xml:space="preserve">MORNING 1.25 AT</t>
  </si>
  <si>
    <t xml:space="preserve">MORNING 1.25 MT</t>
  </si>
  <si>
    <t xml:space="preserve">MORNING DELUXE 1.25 AT</t>
  </si>
  <si>
    <t xml:space="preserve">MORNING EX 1.1 MT</t>
  </si>
  <si>
    <t xml:space="preserve">MORNING EX 1.25 MT</t>
  </si>
  <si>
    <t xml:space="preserve">MORNING LUXURY 1.25 AT</t>
  </si>
  <si>
    <t xml:space="preserve">MORNING LX 1.1 MT</t>
  </si>
  <si>
    <t xml:space="preserve">MORNING S 1.25 AT</t>
  </si>
  <si>
    <t xml:space="preserve">MORNING Si 1.25 AT</t>
  </si>
  <si>
    <t xml:space="preserve">MORNING Si 1.25 MT</t>
  </si>
  <si>
    <t xml:space="preserve">MORNING SLX 1.0 AT</t>
  </si>
  <si>
    <t xml:space="preserve">MORNING SX 1.1 AT</t>
  </si>
  <si>
    <t xml:space="preserve">MORNING VAN</t>
  </si>
  <si>
    <t xml:space="preserve">OPTIMA 2.0 AT</t>
  </si>
  <si>
    <t xml:space="preserve">OPTIMA 2.0 ATH</t>
  </si>
  <si>
    <t xml:space="preserve">OPTIMA 2.0 GAT LUXURY</t>
  </si>
  <si>
    <t xml:space="preserve">OPTIMA 2.4 GAT PREMIUM</t>
  </si>
  <si>
    <t xml:space="preserve">OPTIMA 2.4 GT LINE</t>
  </si>
  <si>
    <t xml:space="preserve">PICANTO EX 1.25 MTH</t>
  </si>
  <si>
    <t xml:space="preserve">PICANTO S 1.25 AT</t>
  </si>
  <si>
    <t xml:space="preserve">PICANTO S 1.25 MT</t>
  </si>
  <si>
    <t xml:space="preserve">PICANTO SX 1.25 AT</t>
  </si>
  <si>
    <t xml:space="preserve">PICANTO SX 1.25 MT</t>
  </si>
  <si>
    <t xml:space="preserve">RIO 1.4 AT HATCHBACK</t>
  </si>
  <si>
    <t xml:space="preserve">RIO 1.4 AT SEDAN</t>
  </si>
  <si>
    <t xml:space="preserve">RIO 1.4 MT</t>
  </si>
  <si>
    <t xml:space="preserve">RONDO 1.7 DAT</t>
  </si>
  <si>
    <t xml:space="preserve">RONDO 2.0 GAT</t>
  </si>
  <si>
    <t xml:space="preserve">RONDO 2.0 GAT DELUXE</t>
  </si>
  <si>
    <t xml:space="preserve">RONDO 2.0 GATH</t>
  </si>
  <si>
    <t xml:space="preserve">RONDO 2.0 GMT</t>
  </si>
  <si>
    <t xml:space="preserve">RONDO 2.0 PREMIUM</t>
  </si>
  <si>
    <t xml:space="preserve">SEDONA 2.2 DAT</t>
  </si>
  <si>
    <t xml:space="preserve">SEDONA 2.2 DATH</t>
  </si>
  <si>
    <t xml:space="preserve">SEDONA 2.2 LUXURY</t>
  </si>
  <si>
    <t xml:space="preserve">SEDONA 2.2 PLATINUM D</t>
  </si>
  <si>
    <t xml:space="preserve">SEDONA 3.3 GAT</t>
  </si>
  <si>
    <t xml:space="preserve">SEDONA 3.3 GATH</t>
  </si>
  <si>
    <t xml:space="preserve">SEDONA 3.3 PLATINUM G</t>
  </si>
  <si>
    <t xml:space="preserve">SELTOS 1.4 DELUXE</t>
  </si>
  <si>
    <t xml:space="preserve">SELTOS 1.4 LUXURY</t>
  </si>
  <si>
    <t xml:space="preserve">SELTOS 1.4 PREMIUM</t>
  </si>
  <si>
    <t xml:space="preserve">SELTOS 1.6 PREMIUM</t>
  </si>
  <si>
    <t xml:space="preserve">SOLUTO 1.4 AT DELUXE</t>
  </si>
  <si>
    <t xml:space="preserve">SOLUTO 1.4 MT</t>
  </si>
  <si>
    <t xml:space="preserve">SOLUTO 1.4 MT DELUXE</t>
  </si>
  <si>
    <t xml:space="preserve">SOLUTO 1.4 MT LUXURY</t>
  </si>
  <si>
    <t xml:space="preserve">SORENTO 2.2 DAT 2WD</t>
  </si>
  <si>
    <t xml:space="preserve">SORENTO 2.2 DAT DELUXE 2WD</t>
  </si>
  <si>
    <t xml:space="preserve">SORENTO 2.2 DAT LIMITED</t>
  </si>
  <si>
    <t xml:space="preserve">SORENTO 2.2 DAT LUXURY 2WD</t>
  </si>
  <si>
    <t xml:space="preserve">SORENTO 2.2 DAT PREMIUM AWD</t>
  </si>
  <si>
    <t xml:space="preserve">SORENTO 2.2 DAT SIGNATURE AWD</t>
  </si>
  <si>
    <t xml:space="preserve">SORENTO 2.2 DATH</t>
  </si>
  <si>
    <t xml:space="preserve">SORENTO 2.2 DMT 2WD</t>
  </si>
  <si>
    <t xml:space="preserve">SORENTO 2.4 AT 2WD</t>
  </si>
  <si>
    <t xml:space="preserve">SORENTO 2.4 AT 4WD</t>
  </si>
  <si>
    <t xml:space="preserve">SORENTO 2.4 GAT 2WD</t>
  </si>
  <si>
    <t xml:space="preserve">SORENTO 2.4 GAT LUXURY 2WD</t>
  </si>
  <si>
    <t xml:space="preserve">SORENTO 2.4 GAT PREMIUM 2WD</t>
  </si>
  <si>
    <t xml:space="preserve">SORENTO 2.4 GAT SIGNATURE AWD</t>
  </si>
  <si>
    <t xml:space="preserve">SORENTO 2.4 GATH 2WD</t>
  </si>
  <si>
    <t xml:space="preserve">SORENTO 2.4 MT 2WD</t>
  </si>
  <si>
    <t xml:space="preserve">SORENTO R 2.4 AT 2WD</t>
  </si>
  <si>
    <t xml:space="preserve">SORENTO R 2.4 AT 4WD</t>
  </si>
  <si>
    <t xml:space="preserve">SOUL 1.6 AT</t>
  </si>
  <si>
    <t xml:space="preserve">SOUL 2.0 AT No Sunroof</t>
  </si>
  <si>
    <t xml:space="preserve">SOUL 2.0 AT Sunroof</t>
  </si>
  <si>
    <t xml:space="preserve">SPORTAGE 2.0 AT 2WD</t>
  </si>
  <si>
    <t xml:space="preserve">SPORTAGE 2.0 AT 4WD</t>
  </si>
  <si>
    <t xml:space="preserve">SPORTAGE 2.0 GMT 4WD</t>
  </si>
  <si>
    <t xml:space="preserve">FRONTIER 125</t>
  </si>
  <si>
    <t xml:space="preserve">FRONTIER 140</t>
  </si>
  <si>
    <t xml:space="preserve">FRONTIER K165S</t>
  </si>
  <si>
    <t xml:space="preserve">FRONTIER K190</t>
  </si>
  <si>
    <t xml:space="preserve">FRONTIER K200</t>
  </si>
  <si>
    <t xml:space="preserve">MAY XUC BANH LOP</t>
  </si>
  <si>
    <t xml:space="preserve">EVOQUE</t>
  </si>
  <si>
    <t xml:space="preserve">FREELANDER 2 LR2 HSE 2.2 DIESEL</t>
  </si>
  <si>
    <t xml:space="preserve">FREELANDER</t>
  </si>
  <si>
    <t xml:space="preserve">LR2</t>
  </si>
  <si>
    <t xml:space="preserve">LR3</t>
  </si>
  <si>
    <t xml:space="preserve">LR4 HSE</t>
  </si>
  <si>
    <t xml:space="preserve">RANGE ROVER</t>
  </si>
  <si>
    <t xml:space="preserve">RANGE ROVER AUTOBIOGRAPHI 5.0</t>
  </si>
  <si>
    <t xml:space="preserve">RANGE ROVER DISCOVERY 4 GS</t>
  </si>
  <si>
    <t xml:space="preserve">RANGE ROVER DISCOVERY 4 HSE</t>
  </si>
  <si>
    <t xml:space="preserve">RANGE ROVER HSE</t>
  </si>
  <si>
    <t xml:space="preserve">RANGE ROVER SPORT</t>
  </si>
  <si>
    <t xml:space="preserve">RANGE ROVER SPORT HSE 5.0</t>
  </si>
  <si>
    <t xml:space="preserve">RANGE ROVER SPORT SUPERCHARGE5.0</t>
  </si>
  <si>
    <t xml:space="preserve">RANGE ROVER SUPERCHARGE 5.0</t>
  </si>
  <si>
    <t xml:space="preserve">RANGE ROVER VOUGUE DYNAMIC SE4.4</t>
  </si>
  <si>
    <t xml:space="preserve">RANGE ROVER VOUGUE PRESTIGE 4.4</t>
  </si>
  <si>
    <t xml:space="preserve">CT 200 H 1.8 AT</t>
  </si>
  <si>
    <t xml:space="preserve">ES 250</t>
  </si>
  <si>
    <t xml:space="preserve">ES 300H</t>
  </si>
  <si>
    <t xml:space="preserve">ES 330</t>
  </si>
  <si>
    <t xml:space="preserve">ES 350</t>
  </si>
  <si>
    <t xml:space="preserve">GS 300</t>
  </si>
  <si>
    <t xml:space="preserve">GS 350</t>
  </si>
  <si>
    <t xml:space="preserve">GS 350 SPORT</t>
  </si>
  <si>
    <t xml:space="preserve">GS 430</t>
  </si>
  <si>
    <t xml:space="preserve">GS 460</t>
  </si>
  <si>
    <t xml:space="preserve">GS 460L</t>
  </si>
  <si>
    <t xml:space="preserve">GX 460</t>
  </si>
  <si>
    <t xml:space="preserve">GX 460 4.6 V8</t>
  </si>
  <si>
    <t xml:space="preserve">GX 460 PREMIUM 4.6 V8</t>
  </si>
  <si>
    <t xml:space="preserve">GX 460L</t>
  </si>
  <si>
    <t xml:space="preserve">GX 470</t>
  </si>
  <si>
    <t xml:space="preserve">GX 470 4.6 V8</t>
  </si>
  <si>
    <t xml:space="preserve">HS 250 H</t>
  </si>
  <si>
    <t xml:space="preserve">IS 250</t>
  </si>
  <si>
    <t xml:space="preserve">IS 250 AWD</t>
  </si>
  <si>
    <t xml:space="preserve">IS 250 C</t>
  </si>
  <si>
    <t xml:space="preserve">IS 250 SE</t>
  </si>
  <si>
    <t xml:space="preserve">IS 250C</t>
  </si>
  <si>
    <t xml:space="preserve">IS 250F SPORT</t>
  </si>
  <si>
    <t xml:space="preserve">IS 300</t>
  </si>
  <si>
    <t xml:space="preserve">IS 350</t>
  </si>
  <si>
    <t xml:space="preserve">IS 350 AWD</t>
  </si>
  <si>
    <t xml:space="preserve">IS 350 C</t>
  </si>
  <si>
    <t xml:space="preserve">IS 350 F</t>
  </si>
  <si>
    <t xml:space="preserve">IS 350 SPORT</t>
  </si>
  <si>
    <t xml:space="preserve">LS 430</t>
  </si>
  <si>
    <t xml:space="preserve">LS 460</t>
  </si>
  <si>
    <t xml:space="preserve">LS 460 4.6 AT</t>
  </si>
  <si>
    <t xml:space="preserve">LS 460h</t>
  </si>
  <si>
    <t xml:space="preserve">LS 460L</t>
  </si>
  <si>
    <t xml:space="preserve">LS 460L 4.6 AT</t>
  </si>
  <si>
    <t xml:space="preserve">LS 500H</t>
  </si>
  <si>
    <t xml:space="preserve">LS 600 HL 5.0 V8</t>
  </si>
  <si>
    <t xml:space="preserve">LS 600HL</t>
  </si>
  <si>
    <t xml:space="preserve">LX 470</t>
  </si>
  <si>
    <t xml:space="preserve">LX 570</t>
  </si>
  <si>
    <t xml:space="preserve">LX 570 5.7 AT V8</t>
  </si>
  <si>
    <t xml:space="preserve">NX 200 TFSPORT</t>
  </si>
  <si>
    <t xml:space="preserve">NX 300</t>
  </si>
  <si>
    <t xml:space="preserve">RC 300</t>
  </si>
  <si>
    <t xml:space="preserve">RX 200T</t>
  </si>
  <si>
    <t xml:space="preserve">RX 300</t>
  </si>
  <si>
    <t xml:space="preserve">RX 330</t>
  </si>
  <si>
    <t xml:space="preserve">RX 350</t>
  </si>
  <si>
    <t xml:space="preserve">RX 350 AWD 3.5 V6</t>
  </si>
  <si>
    <t xml:space="preserve">RX 350 FWD 3.5 V6</t>
  </si>
  <si>
    <t xml:space="preserve">RX 350F SPORT</t>
  </si>
  <si>
    <t xml:space="preserve">RX 400 H HYBRID</t>
  </si>
  <si>
    <t xml:space="preserve">RX 400h</t>
  </si>
  <si>
    <t xml:space="preserve">RX 450</t>
  </si>
  <si>
    <t xml:space="preserve">RX 450 H HYBRID</t>
  </si>
  <si>
    <t xml:space="preserve">MKT 3.5</t>
  </si>
  <si>
    <t xml:space="preserve">MKX</t>
  </si>
  <si>
    <t xml:space="preserve">MKZ</t>
  </si>
  <si>
    <t xml:space="preserve">NAVIGATOR L</t>
  </si>
  <si>
    <t xml:space="preserve">TOWN CAR</t>
  </si>
  <si>
    <t xml:space="preserve">LG843N MAY XUC LAT</t>
  </si>
  <si>
    <t xml:space="preserve">7</t>
  </si>
  <si>
    <t xml:space="preserve">SMRM</t>
  </si>
  <si>
    <t xml:space="preserve">CAN CAU CUU NAN</t>
  </si>
  <si>
    <t xml:space="preserve">GHIBLI</t>
  </si>
  <si>
    <t xml:space="preserve">GHIBLI S</t>
  </si>
  <si>
    <t xml:space="preserve">GHIBLI S Q4</t>
  </si>
  <si>
    <t xml:space="preserve">LEVANTE</t>
  </si>
  <si>
    <t xml:space="preserve">LEVANTE S</t>
  </si>
  <si>
    <t xml:space="preserve">QUATTROPORTE</t>
  </si>
  <si>
    <t xml:space="preserve">QUATTROPORTE DUOSELECT</t>
  </si>
  <si>
    <t xml:space="preserve">QUATTROPORTE GTS</t>
  </si>
  <si>
    <t xml:space="preserve">QUATTROPORTE S Q4</t>
  </si>
  <si>
    <t xml:space="preserve">106</t>
  </si>
  <si>
    <t xml:space="preserve">ZEPPELIN</t>
  </si>
  <si>
    <t xml:space="preserve">437041-268 MBHC</t>
  </si>
  <si>
    <t xml:space="preserve">533603-225</t>
  </si>
  <si>
    <t xml:space="preserve">543203-220-750</t>
  </si>
  <si>
    <t xml:space="preserve">6312B5</t>
  </si>
  <si>
    <t xml:space="preserve">VB1110</t>
  </si>
  <si>
    <t xml:space="preserve">VB950</t>
  </si>
  <si>
    <t xml:space="preserve">VT1100</t>
  </si>
  <si>
    <t xml:space="preserve">BT-50 2.2L AT 2WD</t>
  </si>
  <si>
    <t xml:space="preserve">BT-50 2.2L ATH 2WD</t>
  </si>
  <si>
    <t xml:space="preserve">BT-50 2.2L MT 4WD</t>
  </si>
  <si>
    <t xml:space="preserve">BT-50 3.2L AT 4WD</t>
  </si>
  <si>
    <t xml:space="preserve">CX-5 2.0 AWD</t>
  </si>
  <si>
    <t xml:space="preserve">CX-5 2.0 DELUXE</t>
  </si>
  <si>
    <t xml:space="preserve">CX-5 2.0 FWD</t>
  </si>
  <si>
    <t xml:space="preserve">CX-5 2.0 LUXURY</t>
  </si>
  <si>
    <t xml:space="preserve">CX-5 2.0 PREMIUM</t>
  </si>
  <si>
    <t xml:space="preserve">CX-5 2.5 AWD</t>
  </si>
  <si>
    <t xml:space="preserve">CX-5 2.5 FWD</t>
  </si>
  <si>
    <t xml:space="preserve">CX-5 2.5 LUXURY</t>
  </si>
  <si>
    <t xml:space="preserve">CX-5 2.5 SIGNATURE PREMIUM 2WD</t>
  </si>
  <si>
    <t xml:space="preserve">CX-5 2.5 SIGNATURE PREMIUM AWD</t>
  </si>
  <si>
    <t xml:space="preserve">CX-8</t>
  </si>
  <si>
    <t xml:space="preserve">CX-9</t>
  </si>
  <si>
    <t xml:space="preserve">MAZDA 2 1.5 AT DELUXE HATCHBACK</t>
  </si>
  <si>
    <t xml:space="preserve">MAZDA 2 1.5 AT DELUXE SEDAN</t>
  </si>
  <si>
    <t xml:space="preserve">MAZDA 2 1.5 AT HATCHBACK</t>
  </si>
  <si>
    <t xml:space="preserve">MAZDA 2 1.5 AT LUXURY HATCHBACK</t>
  </si>
  <si>
    <t xml:space="preserve">MAZDA 2 1.5 AT LUXURY SEDAN</t>
  </si>
  <si>
    <t xml:space="preserve">MAZDA 2 1.5 AT PREMIUM HATCHBACK</t>
  </si>
  <si>
    <t xml:space="preserve">MAZDA 2 1.5 AT PREMIUM SEDAN</t>
  </si>
  <si>
    <t xml:space="preserve">MAZDA 2 1.5 AT SEDAN</t>
  </si>
  <si>
    <t xml:space="preserve">MAZDA 2S 1.5 AT</t>
  </si>
  <si>
    <t xml:space="preserve">MAZDA 2S 1.5 MT</t>
  </si>
  <si>
    <t xml:space="preserve">MAZDA 3 1.5 AT DELUXE</t>
  </si>
  <si>
    <t xml:space="preserve">MAZDA 3 1.5 AT HATCHBACK</t>
  </si>
  <si>
    <t xml:space="preserve">MAZDA 3 1.5 AT LUXURY</t>
  </si>
  <si>
    <t xml:space="preserve">MAZDA 3 1.5 AT PREMIUM</t>
  </si>
  <si>
    <t xml:space="preserve">MAZDA 3 1.5 AT SEDAN</t>
  </si>
  <si>
    <t xml:space="preserve">MAZDA 3 2.0 AT</t>
  </si>
  <si>
    <t xml:space="preserve">MAZDA 3 2.0 AT SIGNATURE LUXURY</t>
  </si>
  <si>
    <t xml:space="preserve">MAZDA 3 2.0 AT SIGNATURE PREMIUM</t>
  </si>
  <si>
    <t xml:space="preserve">MAZDA 3 SPORT 1.5 AT DELUXE</t>
  </si>
  <si>
    <t xml:space="preserve">MAZDA 3 SPORT 1.5 AT LUXURY</t>
  </si>
  <si>
    <t xml:space="preserve">MAZDA 3 SPORT 1.5 AT PREMIUM</t>
  </si>
  <si>
    <t xml:space="preserve">MAZDA 3 SPORT 2.0 AT SIGNATURE LUXURY</t>
  </si>
  <si>
    <t xml:space="preserve">MAZDA 3 SPORT 2.0 AT SIGNATURE PREMIUM</t>
  </si>
  <si>
    <t xml:space="preserve">MAZDA 6 2.0 AT</t>
  </si>
  <si>
    <t xml:space="preserve">MAZDA 6 2.0 AT LUXURY</t>
  </si>
  <si>
    <t xml:space="preserve">MAZDA 6 2.0 AT PREMIUM</t>
  </si>
  <si>
    <t xml:space="preserve">MAZDA 6 2.5 AT</t>
  </si>
  <si>
    <t xml:space="preserve">MAZDA 6 2.5 AT SIGNATURE PREMIUM</t>
  </si>
  <si>
    <t xml:space="preserve">PREMACY</t>
  </si>
  <si>
    <t xml:space="preserve">ADMIRAL BQ1020A</t>
  </si>
  <si>
    <t xml:space="preserve">IVECO</t>
  </si>
  <si>
    <t xml:space="preserve">MUSSO</t>
  </si>
  <si>
    <t xml:space="preserve">PREMIO</t>
  </si>
  <si>
    <t xml:space="preserve">PREMIO DX</t>
  </si>
  <si>
    <t xml:space="preserve">PREMIO MAX</t>
  </si>
  <si>
    <t xml:space="preserve">PREMIO MAX GS</t>
  </si>
  <si>
    <t xml:space="preserve">PRONTO</t>
  </si>
  <si>
    <t xml:space="preserve">PRONTO GS</t>
  </si>
  <si>
    <t xml:space="preserve">SOYAT NHQ6520E3 2.8</t>
  </si>
  <si>
    <t xml:space="preserve">STAR</t>
  </si>
  <si>
    <t xml:space="preserve">A200</t>
  </si>
  <si>
    <t xml:space="preserve">A250 SPORT AMG</t>
  </si>
  <si>
    <t xml:space="preserve">C-VIET NAM</t>
  </si>
  <si>
    <t xml:space="preserve">C180K CLASSIC</t>
  </si>
  <si>
    <t xml:space="preserve">C180K ELEGANCE</t>
  </si>
  <si>
    <t xml:space="preserve">C180K SPORT</t>
  </si>
  <si>
    <t xml:space="preserve">C200</t>
  </si>
  <si>
    <t xml:space="preserve">C200 CABRIOLET</t>
  </si>
  <si>
    <t xml:space="preserve">C200 CGI BLUE EFFICIENCY</t>
  </si>
  <si>
    <t xml:space="preserve">C200K AVANTGARDE</t>
  </si>
  <si>
    <t xml:space="preserve">C200K ELEGANT</t>
  </si>
  <si>
    <t xml:space="preserve">C240 AVANTGARDE</t>
  </si>
  <si>
    <t xml:space="preserve">C250</t>
  </si>
  <si>
    <t xml:space="preserve">C250 CGI BLUE EFFICIENCY</t>
  </si>
  <si>
    <t xml:space="preserve">C280 AVANTGARDE</t>
  </si>
  <si>
    <t xml:space="preserve">C300</t>
  </si>
  <si>
    <t xml:space="preserve">C300 AGM 3.0 V6</t>
  </si>
  <si>
    <t xml:space="preserve">C300 AMG</t>
  </si>
  <si>
    <t xml:space="preserve">C300 SPORT 3.0 V6</t>
  </si>
  <si>
    <t xml:space="preserve">C63 AGM 6.3 V8</t>
  </si>
  <si>
    <t xml:space="preserve">CITYLINER-VIET NAM</t>
  </si>
  <si>
    <t xml:space="preserve">CL 500</t>
  </si>
  <si>
    <t xml:space="preserve">CL 500 CBU</t>
  </si>
  <si>
    <t xml:space="preserve">CLA 200</t>
  </si>
  <si>
    <t xml:space="preserve">CLS 300</t>
  </si>
  <si>
    <t xml:space="preserve">CLS 300 BE AMG</t>
  </si>
  <si>
    <t xml:space="preserve">CLS 300 COUPE</t>
  </si>
  <si>
    <t xml:space="preserve">CLS 350 3.5 V6</t>
  </si>
  <si>
    <t xml:space="preserve">CLS 350 BE AMG</t>
  </si>
  <si>
    <t xml:space="preserve">CLS 350 BE AMG 3.5 V6</t>
  </si>
  <si>
    <t xml:space="preserve">CLS 350 BE AMG CBU</t>
  </si>
  <si>
    <t xml:space="preserve">CLS 350 NIGHT EDITION</t>
  </si>
  <si>
    <t xml:space="preserve">CLS 63 AGM 5.5 V8</t>
  </si>
  <si>
    <t xml:space="preserve">CLS 63 AGM 6.3 V8</t>
  </si>
  <si>
    <t xml:space="preserve">E-VIET NAM</t>
  </si>
  <si>
    <t xml:space="preserve">E200</t>
  </si>
  <si>
    <t xml:space="preserve">E200 BLUE EFFICIENCY</t>
  </si>
  <si>
    <t xml:space="preserve">E200 ELEGANCE</t>
  </si>
  <si>
    <t xml:space="preserve">E200K</t>
  </si>
  <si>
    <t xml:space="preserve">E200K AVANTGARDE</t>
  </si>
  <si>
    <t xml:space="preserve">E250</t>
  </si>
  <si>
    <t xml:space="preserve">E250 BLUE EFFICIENCY</t>
  </si>
  <si>
    <t xml:space="preserve">E250 CGI BLUE EFFICIENCY</t>
  </si>
  <si>
    <t xml:space="preserve">E280 ELEGANCE</t>
  </si>
  <si>
    <t xml:space="preserve">E280 ELEGANT</t>
  </si>
  <si>
    <t xml:space="preserve">E300</t>
  </si>
  <si>
    <t xml:space="preserve">E300 AGM</t>
  </si>
  <si>
    <t xml:space="preserve">E300 AMG</t>
  </si>
  <si>
    <t xml:space="preserve">E300 COUPE</t>
  </si>
  <si>
    <t xml:space="preserve">E300 ELEGENCE</t>
  </si>
  <si>
    <t xml:space="preserve">E350</t>
  </si>
  <si>
    <t xml:space="preserve">E400</t>
  </si>
  <si>
    <t xml:space="preserve">E400 AMG</t>
  </si>
  <si>
    <t xml:space="preserve">G55 AGM 5.5 V8</t>
  </si>
  <si>
    <t xml:space="preserve">GL 350 CDI</t>
  </si>
  <si>
    <t xml:space="preserve">GL 450 4.6 V8</t>
  </si>
  <si>
    <t xml:space="preserve">GL 450 4MATIC</t>
  </si>
  <si>
    <t xml:space="preserve">GL 500</t>
  </si>
  <si>
    <t xml:space="preserve">GL 550 5.5 V8</t>
  </si>
  <si>
    <t xml:space="preserve">GLA250</t>
  </si>
  <si>
    <t xml:space="preserve">GLA45 AMG 4MATIC</t>
  </si>
  <si>
    <t xml:space="preserve">GLC 200</t>
  </si>
  <si>
    <t xml:space="preserve">GLC 250</t>
  </si>
  <si>
    <t xml:space="preserve">GLC 300</t>
  </si>
  <si>
    <t xml:space="preserve">GLK 220 CDI 4 MATIC AMG</t>
  </si>
  <si>
    <t xml:space="preserve">GLK 220 CDI 4 MATIC SPORT</t>
  </si>
  <si>
    <t xml:space="preserve">GLK 250</t>
  </si>
  <si>
    <t xml:space="preserve">GLK 250 4 MATIC</t>
  </si>
  <si>
    <t xml:space="preserve">GLK 300 4MATIC 3.0 V6</t>
  </si>
  <si>
    <t xml:space="preserve">GLK 300 AGM 3.0 V6</t>
  </si>
  <si>
    <t xml:space="preserve">GLK 350</t>
  </si>
  <si>
    <t xml:space="preserve">GLK 350 4 MATIC</t>
  </si>
  <si>
    <t xml:space="preserve">GLK-VIET NAM</t>
  </si>
  <si>
    <t xml:space="preserve">GLS 400</t>
  </si>
  <si>
    <t xml:space="preserve">MAYBACH 62S</t>
  </si>
  <si>
    <t xml:space="preserve">MB-VIET NAM</t>
  </si>
  <si>
    <t xml:space="preserve">ML 250 CDI</t>
  </si>
  <si>
    <t xml:space="preserve">ML 250 CDI 4 MATIC</t>
  </si>
  <si>
    <t xml:space="preserve">ML 350 3.5 V6</t>
  </si>
  <si>
    <t xml:space="preserve">PURE 1</t>
  </si>
  <si>
    <t xml:space="preserve">R300 CDI 3.0 V6 DIESEL</t>
  </si>
  <si>
    <t xml:space="preserve">R300 LONG</t>
  </si>
  <si>
    <t xml:space="preserve">R300L</t>
  </si>
  <si>
    <t xml:space="preserve">R300L 3.0 V6</t>
  </si>
  <si>
    <t xml:space="preserve">R350 3.0 V6 PETROL</t>
  </si>
  <si>
    <t xml:space="preserve">R500L 5.0 V8</t>
  </si>
  <si>
    <t xml:space="preserve">S-VIET NAM</t>
  </si>
  <si>
    <t xml:space="preserve">S300L</t>
  </si>
  <si>
    <t xml:space="preserve">S300L 3.0 V6</t>
  </si>
  <si>
    <t xml:space="preserve">S350L 3.5 V6</t>
  </si>
  <si>
    <t xml:space="preserve">S400 HYBRID 3.5 V6</t>
  </si>
  <si>
    <t xml:space="preserve">S450</t>
  </si>
  <si>
    <t xml:space="preserve">S500</t>
  </si>
  <si>
    <t xml:space="preserve">S500 CBU</t>
  </si>
  <si>
    <t xml:space="preserve">S500L</t>
  </si>
  <si>
    <t xml:space="preserve">S500L BLUE EFFICIENCY</t>
  </si>
  <si>
    <t xml:space="preserve">S550 4.6 V8 AT</t>
  </si>
  <si>
    <t xml:space="preserve">S600 5.5 V12 AT</t>
  </si>
  <si>
    <t xml:space="preserve">SL 350</t>
  </si>
  <si>
    <t xml:space="preserve">SLK 200</t>
  </si>
  <si>
    <t xml:space="preserve">SLK 200K</t>
  </si>
  <si>
    <t xml:space="preserve">SLK 200K SPORT</t>
  </si>
  <si>
    <t xml:space="preserve">SLK 350</t>
  </si>
  <si>
    <t xml:space="preserve">SLK 350 BE AMG</t>
  </si>
  <si>
    <t xml:space="preserve">SLK 350 BE AMG 3.5</t>
  </si>
  <si>
    <t xml:space="preserve">SLR MCLAREN ROADSTER 5.5</t>
  </si>
  <si>
    <t xml:space="preserve">SMART FORFOUR</t>
  </si>
  <si>
    <t xml:space="preserve">SMART FORTWO</t>
  </si>
  <si>
    <t xml:space="preserve">SMART ROADSTER</t>
  </si>
  <si>
    <t xml:space="preserve">SPRINTER 311-VIET NAM</t>
  </si>
  <si>
    <t xml:space="preserve">SPRINTER BUSINESS 311</t>
  </si>
  <si>
    <t xml:space="preserve">SPRINTER EPS 313</t>
  </si>
  <si>
    <t xml:space="preserve">SPRINTER PANEL VAN</t>
  </si>
  <si>
    <t xml:space="preserve">SPRINTER-VIET NAM</t>
  </si>
  <si>
    <t xml:space="preserve">SPRINTER AMBULANCE</t>
  </si>
  <si>
    <t xml:space="preserve">V220D</t>
  </si>
  <si>
    <t xml:space="preserve">V250</t>
  </si>
  <si>
    <t xml:space="preserve">VIANO</t>
  </si>
  <si>
    <t xml:space="preserve">ZLJ5336TH BOM BE TONG</t>
  </si>
  <si>
    <t xml:space="preserve">COOPER BAKERSTREET 1.6 AT</t>
  </si>
  <si>
    <t xml:space="preserve">COOPER COUNTRYMAN 1.6 AT</t>
  </si>
  <si>
    <t xml:space="preserve">COOPER S BAYSWATER 1.6 AT</t>
  </si>
  <si>
    <t xml:space="preserve">COOPER S COUNTRYMAN 1.6 AT</t>
  </si>
  <si>
    <t xml:space="preserve">COOPER BAKER STREET</t>
  </si>
  <si>
    <t xml:space="preserve">COOPER BAYSWAT</t>
  </si>
  <si>
    <t xml:space="preserve">COOPER CLUBMAN</t>
  </si>
  <si>
    <t xml:space="preserve">COOPER CONVERTIBLE</t>
  </si>
  <si>
    <t xml:space="preserve">COOPER COUNTRYMAN</t>
  </si>
  <si>
    <t xml:space="preserve">COOPER COUNTRYMAN S</t>
  </si>
  <si>
    <t xml:space="preserve">COOPER HARDTOP</t>
  </si>
  <si>
    <t xml:space="preserve">COOPER JCW</t>
  </si>
  <si>
    <t xml:space="preserve">COOPER ONE 1.6</t>
  </si>
  <si>
    <t xml:space="preserve">COOPER ROADSTER</t>
  </si>
  <si>
    <t xml:space="preserve">ATTRAGE CVT</t>
  </si>
  <si>
    <t xml:space="preserve">ATTRAGE CVT PREMIUM</t>
  </si>
  <si>
    <t xml:space="preserve">ATTRAGE MT</t>
  </si>
  <si>
    <t xml:space="preserve">ECLIPSE</t>
  </si>
  <si>
    <t xml:space="preserve">GRANDIS</t>
  </si>
  <si>
    <t xml:space="preserve">JOLIE</t>
  </si>
  <si>
    <t xml:space="preserve">MIRAGE CVT</t>
  </si>
  <si>
    <t xml:space="preserve">MIRAGE CVT ECO</t>
  </si>
  <si>
    <t xml:space="preserve">MIRAGE MT</t>
  </si>
  <si>
    <t xml:space="preserve">OUTLANDER 2.0 CVT</t>
  </si>
  <si>
    <t xml:space="preserve">OUTLANDER 2.0 CVT PREMIUM</t>
  </si>
  <si>
    <t xml:space="preserve">OUTLANDER 2.4 PREMIUM</t>
  </si>
  <si>
    <t xml:space="preserve">PAJERO 4WD AT 3.0 V6</t>
  </si>
  <si>
    <t xml:space="preserve">PAJERO 4WD AT 3.8 V6</t>
  </si>
  <si>
    <t xml:space="preserve">PAJERO DIESEL 4WD 2.8 AT</t>
  </si>
  <si>
    <t xml:space="preserve">PAJERO GL 3.0 MT</t>
  </si>
  <si>
    <t xml:space="preserve">PAJERO GLS 3.0 AT</t>
  </si>
  <si>
    <t xml:space="preserve">PAJERO GLS 3.0 MT</t>
  </si>
  <si>
    <t xml:space="preserve">PAJERO SPORT DIESEL 2WD 2.4 AT</t>
  </si>
  <si>
    <t xml:space="preserve">PAJERO SPORT DIESEL 2WD 2.5 AT</t>
  </si>
  <si>
    <t xml:space="preserve">PAJERO SPORT DIESEL 2WD 2.5 MT</t>
  </si>
  <si>
    <t xml:space="preserve">PAJERO SPORT DIESEL 2WD 3.0 AT</t>
  </si>
  <si>
    <t xml:space="preserve">PAJERO SPORT DIESEL 2WD 3.0 MT</t>
  </si>
  <si>
    <t xml:space="preserve">PAJERO SPORT DIESEL 4WD 2.4 AT</t>
  </si>
  <si>
    <t xml:space="preserve">PAJERO SPORT DIESEL 4WD 2.5 MT</t>
  </si>
  <si>
    <t xml:space="preserve">PAJERO SPORT GASOLINE 2WD 3.0 AT</t>
  </si>
  <si>
    <t xml:space="preserve">PAJERO SPORT GASOLINE 2WD 3.0 AT PREMIUM</t>
  </si>
  <si>
    <t xml:space="preserve">PAJERO SPORT GASOLINE 4WD 3.0 AT</t>
  </si>
  <si>
    <t xml:space="preserve">PAJERO SPORT GASOLINE 4WD 3.0 AT PREMIUM</t>
  </si>
  <si>
    <t xml:space="preserve">PAJERO SUPREME 4WD MT 3.5 V6</t>
  </si>
  <si>
    <t xml:space="preserve">PAJERO CHO TIEN</t>
  </si>
  <si>
    <t xml:space="preserve">TRITON 2WD AT</t>
  </si>
  <si>
    <t xml:space="preserve">TRITON 2WD AT PREMIUM</t>
  </si>
  <si>
    <t xml:space="preserve">TRITON 2WD MT</t>
  </si>
  <si>
    <t xml:space="preserve">TRITON 4WD AT PREMIUM</t>
  </si>
  <si>
    <t xml:space="preserve">TRITON 4WD MT</t>
  </si>
  <si>
    <t xml:space="preserve">XPANDER AT</t>
  </si>
  <si>
    <t xml:space="preserve">XPANDER CROSS</t>
  </si>
  <si>
    <t xml:space="preserve">XPANDER MT</t>
  </si>
  <si>
    <t xml:space="preserve">ZINGER GL</t>
  </si>
  <si>
    <t xml:space="preserve">ZINGER GLS AT</t>
  </si>
  <si>
    <t xml:space="preserve">ZINGER GLS MT</t>
  </si>
  <si>
    <t xml:space="preserve">350Z</t>
  </si>
  <si>
    <t xml:space="preserve">370Z</t>
  </si>
  <si>
    <t xml:space="preserve">ALTIMA</t>
  </si>
  <si>
    <t xml:space="preserve">G37</t>
  </si>
  <si>
    <t xml:space="preserve">GRAND LIVINA AT</t>
  </si>
  <si>
    <t xml:space="preserve">GRAND LIVINA MT</t>
  </si>
  <si>
    <t xml:space="preserve">JUKE AT</t>
  </si>
  <si>
    <t xml:space="preserve">JUKE MT</t>
  </si>
  <si>
    <t xml:space="preserve">MURANO</t>
  </si>
  <si>
    <t xml:space="preserve">NAVARA E 2WD 2.5 MT</t>
  </si>
  <si>
    <t xml:space="preserve">NAVARA EL 2WD 2.5 AT</t>
  </si>
  <si>
    <t xml:space="preserve">NAVARA EL 2WD 2.5 AT PREMIUM</t>
  </si>
  <si>
    <t xml:space="preserve">NAVARA PRO4X 4WD AT</t>
  </si>
  <si>
    <t xml:space="preserve">NAVARA SL 4WD 2.5 MT</t>
  </si>
  <si>
    <t xml:space="preserve">NAVARA VE 2WD 2.5 AT</t>
  </si>
  <si>
    <t xml:space="preserve">NAVARA VL 4WD 2.5 AT</t>
  </si>
  <si>
    <t xml:space="preserve">NAVARA VL 4WD 2.5 AT PREMIUM</t>
  </si>
  <si>
    <t xml:space="preserve">QASHQAI</t>
  </si>
  <si>
    <t xml:space="preserve">SUNNY XL 1.5 MT</t>
  </si>
  <si>
    <t xml:space="preserve">SUNNY XT 1.5 AT</t>
  </si>
  <si>
    <t xml:space="preserve">SUNNY XT-Q 1.5 AT</t>
  </si>
  <si>
    <t xml:space="preserve">SUNNY XV 1.5 AT</t>
  </si>
  <si>
    <t xml:space="preserve">SUNNY XV-Q 1.5 AT</t>
  </si>
  <si>
    <t xml:space="preserve">TEANA</t>
  </si>
  <si>
    <t xml:space="preserve">TIIDA</t>
  </si>
  <si>
    <t xml:space="preserve">X-TRAIL</t>
  </si>
  <si>
    <t xml:space="preserve">ANTARA</t>
  </si>
  <si>
    <t xml:space="preserve">CORSA</t>
  </si>
  <si>
    <t xml:space="preserve">208</t>
  </si>
  <si>
    <t xml:space="preserve">308</t>
  </si>
  <si>
    <t xml:space="preserve">408</t>
  </si>
  <si>
    <t xml:space="preserve">508</t>
  </si>
  <si>
    <t xml:space="preserve">2008</t>
  </si>
  <si>
    <t xml:space="preserve">3008</t>
  </si>
  <si>
    <t xml:space="preserve">5008</t>
  </si>
  <si>
    <t xml:space="preserve">LANDTREK</t>
  </si>
  <si>
    <t xml:space="preserve">RCZ</t>
  </si>
  <si>
    <t xml:space="preserve">TRAVELLER</t>
  </si>
  <si>
    <t xml:space="preserve">718 BOXSTER</t>
  </si>
  <si>
    <t xml:space="preserve">718 CAYMAN</t>
  </si>
  <si>
    <t xml:space="preserve">911 CARRERA</t>
  </si>
  <si>
    <t xml:space="preserve">911 CARRERA S</t>
  </si>
  <si>
    <t xml:space="preserve">911 TARGA</t>
  </si>
  <si>
    <t xml:space="preserve">911 TURBO</t>
  </si>
  <si>
    <t xml:space="preserve">CAYENNE</t>
  </si>
  <si>
    <t xml:space="preserve">CAYENNE COUPE</t>
  </si>
  <si>
    <t xml:space="preserve">CAYMAN</t>
  </si>
  <si>
    <t xml:space="preserve">CROSS TURISMO</t>
  </si>
  <si>
    <t xml:space="preserve">MACAN</t>
  </si>
  <si>
    <t xml:space="preserve">PANAMERA</t>
  </si>
  <si>
    <t xml:space="preserve">TAYCAN</t>
  </si>
  <si>
    <t xml:space="preserve">ZL920</t>
  </si>
  <si>
    <t xml:space="preserve">HT 2000</t>
  </si>
  <si>
    <t xml:space="preserve">QDZ9403ZZX ROMOOC</t>
  </si>
  <si>
    <t xml:space="preserve">Duster</t>
  </si>
  <si>
    <t xml:space="preserve">FLUENCE</t>
  </si>
  <si>
    <t xml:space="preserve">KOLEOS</t>
  </si>
  <si>
    <t xml:space="preserve">LATITUDE</t>
  </si>
  <si>
    <t xml:space="preserve">MEGANE</t>
  </si>
  <si>
    <t xml:space="preserve">Sandero</t>
  </si>
  <si>
    <t xml:space="preserve">Talisman</t>
  </si>
  <si>
    <t xml:space="preserve">DROPHEAD</t>
  </si>
  <si>
    <t xml:space="preserve">PHANTOM</t>
  </si>
  <si>
    <t xml:space="preserve">WRAITH</t>
  </si>
  <si>
    <t xml:space="preserve">ALLERGO SI29</t>
  </si>
  <si>
    <t xml:space="preserve">ALLGERGO SI.29</t>
  </si>
  <si>
    <t xml:space="preserve">BGP7</t>
  </si>
  <si>
    <t xml:space="preserve">CITY H.75 CNG</t>
  </si>
  <si>
    <t xml:space="preserve">CITY I51 CNG</t>
  </si>
  <si>
    <t xml:space="preserve">CITY J.47</t>
  </si>
  <si>
    <t xml:space="preserve">CITY J.61</t>
  </si>
  <si>
    <t xml:space="preserve">FELIX</t>
  </si>
  <si>
    <t xml:space="preserve">FELIX LI.29</t>
  </si>
  <si>
    <t xml:space="preserve">KFE1</t>
  </si>
  <si>
    <t xml:space="preserve">KGQ1</t>
  </si>
  <si>
    <t xml:space="preserve">KGQ2</t>
  </si>
  <si>
    <t xml:space="preserve">PRIMAS H.45B</t>
  </si>
  <si>
    <t xml:space="preserve">ACTYON</t>
  </si>
  <si>
    <t xml:space="preserve">SM5 LE 2.0</t>
  </si>
  <si>
    <t xml:space="preserve">SM510</t>
  </si>
  <si>
    <t xml:space="preserve">P340</t>
  </si>
  <si>
    <t xml:space="preserve">P380</t>
  </si>
  <si>
    <t xml:space="preserve">SH1250</t>
  </si>
  <si>
    <t xml:space="preserve">HA928</t>
  </si>
  <si>
    <t xml:space="preserve">T20A</t>
  </si>
  <si>
    <t xml:space="preserve">CHAIRMAN</t>
  </si>
  <si>
    <t xml:space="preserve">KORANDO</t>
  </si>
  <si>
    <t xml:space="preserve">KYRON</t>
  </si>
  <si>
    <t xml:space="preserve">REXTON</t>
  </si>
  <si>
    <t xml:space="preserve">STAVIC</t>
  </si>
  <si>
    <t xml:space="preserve">BRZ</t>
  </si>
  <si>
    <t xml:space="preserve">FORESTER</t>
  </si>
  <si>
    <t xml:space="preserve">IMPREZA HATCHBACK</t>
  </si>
  <si>
    <t xml:space="preserve">IMPREZA SEDAN</t>
  </si>
  <si>
    <t xml:space="preserve">LEGACY</t>
  </si>
  <si>
    <t xml:space="preserve">LEVORG</t>
  </si>
  <si>
    <t xml:space="preserve">OUTBACK</t>
  </si>
  <si>
    <t xml:space="preserve">TRIBECA</t>
  </si>
  <si>
    <t xml:space="preserve">WRX</t>
  </si>
  <si>
    <t xml:space="preserve">XV 2.0</t>
  </si>
  <si>
    <t xml:space="preserve">CELERIO</t>
  </si>
  <si>
    <t xml:space="preserve">CIAZ</t>
  </si>
  <si>
    <t xml:space="preserve">ERTIGA</t>
  </si>
  <si>
    <t xml:space="preserve">SWIFT</t>
  </si>
  <si>
    <t xml:space="preserve">VITARA</t>
  </si>
  <si>
    <t xml:space="preserve">XL7</t>
  </si>
  <si>
    <t xml:space="preserve">T880</t>
  </si>
  <si>
    <t xml:space="preserve">TAI 2.0T</t>
  </si>
  <si>
    <t xml:space="preserve">V11</t>
  </si>
  <si>
    <t xml:space="preserve">V5</t>
  </si>
  <si>
    <t xml:space="preserve">V9</t>
  </si>
  <si>
    <t xml:space="preserve">KHACH</t>
  </si>
  <si>
    <t xml:space="preserve">ROMOOC AMT</t>
  </si>
  <si>
    <t xml:space="preserve">TMT SUPER ACE E4 12MB/12TL</t>
  </si>
  <si>
    <t xml:space="preserve">TERA</t>
  </si>
  <si>
    <t xml:space="preserve">TERA 100</t>
  </si>
  <si>
    <t xml:space="preserve">AUMAN AC990</t>
  </si>
  <si>
    <t xml:space="preserve">AUMAN C1400</t>
  </si>
  <si>
    <t xml:space="preserve">AUMAN C1400B</t>
  </si>
  <si>
    <t xml:space="preserve">AUMAN C1500A</t>
  </si>
  <si>
    <t xml:space="preserve">AUMAN C160</t>
  </si>
  <si>
    <t xml:space="preserve">AUMAN C160 XITEC</t>
  </si>
  <si>
    <t xml:space="preserve">AUMAN C2400A</t>
  </si>
  <si>
    <t xml:space="preserve">AUMAN C300B</t>
  </si>
  <si>
    <t xml:space="preserve">AUMAN C34</t>
  </si>
  <si>
    <t xml:space="preserve">AUMAN D240</t>
  </si>
  <si>
    <t xml:space="preserve">AUMAN D240 6X4</t>
  </si>
  <si>
    <t xml:space="preserve">AUMAN D240B</t>
  </si>
  <si>
    <t xml:space="preserve">AUMAN D300</t>
  </si>
  <si>
    <t xml:space="preserve">AUMAN D300 8X4</t>
  </si>
  <si>
    <t xml:space="preserve">AUMAN D300A</t>
  </si>
  <si>
    <t xml:space="preserve">AUMAN D300B</t>
  </si>
  <si>
    <t xml:space="preserve">AUMAN D300B 8X4</t>
  </si>
  <si>
    <t xml:space="preserve">AUMAN F340</t>
  </si>
  <si>
    <t xml:space="preserve">AUMAN F375</t>
  </si>
  <si>
    <t xml:space="preserve">AUMAN F380</t>
  </si>
  <si>
    <t xml:space="preserve">AUMAN FV</t>
  </si>
  <si>
    <t xml:space="preserve">AUMARK 198A</t>
  </si>
  <si>
    <t xml:space="preserve">AUMARK 500A</t>
  </si>
  <si>
    <t xml:space="preserve">COUNTY HB73S-H140</t>
  </si>
  <si>
    <t xml:space="preserve">FC4100</t>
  </si>
  <si>
    <t xml:space="preserve">FD250</t>
  </si>
  <si>
    <t xml:space="preserve">FD345A 4WD</t>
  </si>
  <si>
    <t xml:space="preserve">FD500</t>
  </si>
  <si>
    <t xml:space="preserve">FD8500</t>
  </si>
  <si>
    <t xml:space="preserve">FD9500</t>
  </si>
  <si>
    <t xml:space="preserve">FLC800</t>
  </si>
  <si>
    <t xml:space="preserve">FLD 600C</t>
  </si>
  <si>
    <t xml:space="preserve">FLD345</t>
  </si>
  <si>
    <t xml:space="preserve">FLD800B</t>
  </si>
  <si>
    <t xml:space="preserve">FORLAND 345C</t>
  </si>
  <si>
    <t xml:space="preserve">FORLAND FD1600</t>
  </si>
  <si>
    <t xml:space="preserve">FORLAND FD9000</t>
  </si>
  <si>
    <t xml:space="preserve">FORLAND FLC600B</t>
  </si>
  <si>
    <t xml:space="preserve">FORLAND FLD1000B</t>
  </si>
  <si>
    <t xml:space="preserve">FORLAND FLD250C</t>
  </si>
  <si>
    <t xml:space="preserve">FORLAND FLD345C</t>
  </si>
  <si>
    <t xml:space="preserve">FORLAND FLD420</t>
  </si>
  <si>
    <t xml:space="preserve">FORLAND FLD490C</t>
  </si>
  <si>
    <t xml:space="preserve">FORLAND FLD490C 4WD</t>
  </si>
  <si>
    <t xml:space="preserve">FORLAND FLD490C-4WD</t>
  </si>
  <si>
    <t xml:space="preserve">FORLAND FLD600B</t>
  </si>
  <si>
    <t xml:space="preserve">FORLAND FLD600C</t>
  </si>
  <si>
    <t xml:space="preserve">FORLAND FLD800C</t>
  </si>
  <si>
    <t xml:space="preserve">FORLAND FLD900A</t>
  </si>
  <si>
    <t xml:space="preserve">FRONTIER 165</t>
  </si>
  <si>
    <t xml:space="preserve">FRONTIER 190</t>
  </si>
  <si>
    <t xml:space="preserve">FROTIER K250</t>
  </si>
  <si>
    <t xml:space="preserve">GIUONG NAM</t>
  </si>
  <si>
    <t xml:space="preserve">HB120S</t>
  </si>
  <si>
    <t xml:space="preserve">HB120SL</t>
  </si>
  <si>
    <t xml:space="preserve">HB73S</t>
  </si>
  <si>
    <t xml:space="preserve">HD1000</t>
  </si>
  <si>
    <t xml:space="preserve">HD170 XITEC</t>
  </si>
  <si>
    <t xml:space="preserve">HD270 340PS 2015</t>
  </si>
  <si>
    <t xml:space="preserve">HD500</t>
  </si>
  <si>
    <t xml:space="preserve">HD650</t>
  </si>
  <si>
    <t xml:space="preserve">HYUNDAI HD72</t>
  </si>
  <si>
    <t xml:space="preserve">K165</t>
  </si>
  <si>
    <t xml:space="preserve">K190</t>
  </si>
  <si>
    <t xml:space="preserve">KB120SF</t>
  </si>
  <si>
    <t xml:space="preserve">KINGLONG</t>
  </si>
  <si>
    <t xml:space="preserve">MOBI HOME HB120SL</t>
  </si>
  <si>
    <t xml:space="preserve">MOBI HOME TB120SL</t>
  </si>
  <si>
    <t xml:space="preserve">OLLIN</t>
  </si>
  <si>
    <t xml:space="preserve">OLLIN 345</t>
  </si>
  <si>
    <t xml:space="preserve">OLLIN 345A</t>
  </si>
  <si>
    <t xml:space="preserve">OLLIN 450A</t>
  </si>
  <si>
    <t xml:space="preserve">OLLIN 500B</t>
  </si>
  <si>
    <t xml:space="preserve">OLLIN 700B</t>
  </si>
  <si>
    <t xml:space="preserve">OLLIN 700C</t>
  </si>
  <si>
    <t xml:space="preserve">OLLIN 800A</t>
  </si>
  <si>
    <t xml:space="preserve">OLLIN 900A</t>
  </si>
  <si>
    <t xml:space="preserve">OLLIN 900B</t>
  </si>
  <si>
    <t xml:space="preserve">OLLIN 950A</t>
  </si>
  <si>
    <t xml:space="preserve">SMRM 3T</t>
  </si>
  <si>
    <t xml:space="preserve">TB120LS</t>
  </si>
  <si>
    <t xml:space="preserve">TB120S</t>
  </si>
  <si>
    <t xml:space="preserve">TB120SL</t>
  </si>
  <si>
    <t xml:space="preserve">TB120SL–W375</t>
  </si>
  <si>
    <t xml:space="preserve">TB795</t>
  </si>
  <si>
    <t xml:space="preserve">TB79S</t>
  </si>
  <si>
    <t xml:space="preserve">TB82S</t>
  </si>
  <si>
    <t xml:space="preserve">TB85S</t>
  </si>
  <si>
    <t xml:space="preserve">TOWN 82S 82S-180</t>
  </si>
  <si>
    <t xml:space="preserve">TOWN 95S 95S-240</t>
  </si>
  <si>
    <t xml:space="preserve">TOWN TB82S-W</t>
  </si>
  <si>
    <t xml:space="preserve">TOWNER 750A</t>
  </si>
  <si>
    <t xml:space="preserve">TOWNER 800</t>
  </si>
  <si>
    <t xml:space="preserve">TOWNER 950A</t>
  </si>
  <si>
    <t xml:space="preserve">TOWNER 990</t>
  </si>
  <si>
    <t xml:space="preserve">HD270B</t>
  </si>
  <si>
    <t xml:space="preserve">HD450</t>
  </si>
  <si>
    <t xml:space="preserve">CY4100ZLQ</t>
  </si>
  <si>
    <t xml:space="preserve">ROMOOC TAI</t>
  </si>
  <si>
    <t xml:space="preserve">ROMOOC 45 FEET</t>
  </si>
  <si>
    <t xml:space="preserve">HD6024D</t>
  </si>
  <si>
    <t xml:space="preserve">HOHAN</t>
  </si>
  <si>
    <t xml:space="preserve">JB7560T</t>
  </si>
  <si>
    <t xml:space="preserve">KC240D</t>
  </si>
  <si>
    <t xml:space="preserve">KC340220TMB</t>
  </si>
  <si>
    <t xml:space="preserve">KM8875TL</t>
  </si>
  <si>
    <t xml:space="preserve">SINOTRUK</t>
  </si>
  <si>
    <t xml:space="preserve">86</t>
  </si>
  <si>
    <t xml:space="preserve">4RUNER</t>
  </si>
  <si>
    <t xml:space="preserve">ALTIS 1.8 AT</t>
  </si>
  <si>
    <t xml:space="preserve">ALTIS 1.8 MT</t>
  </si>
  <si>
    <t xml:space="preserve">ALTIS 2.0 AT</t>
  </si>
  <si>
    <t xml:space="preserve">AVALON</t>
  </si>
  <si>
    <t xml:space="preserve">AVANZA</t>
  </si>
  <si>
    <t xml:space="preserve">AYGO 1.0 AT</t>
  </si>
  <si>
    <t xml:space="preserve">CAMRY 2.0E</t>
  </si>
  <si>
    <t xml:space="preserve">CAMRY 2.4G</t>
  </si>
  <si>
    <t xml:space="preserve">CAMRY 2.5Q</t>
  </si>
  <si>
    <t xml:space="preserve">CAMRY 3.0 v6</t>
  </si>
  <si>
    <t xml:space="preserve">CAMRY 3.5Q</t>
  </si>
  <si>
    <t xml:space="preserve">CELICA</t>
  </si>
  <si>
    <t xml:space="preserve">CROWN</t>
  </si>
  <si>
    <t xml:space="preserve">FORTUNER G DIESEL 2WD 2.4 AT</t>
  </si>
  <si>
    <t xml:space="preserve">FORTUNER G DIESEL 2WD 2.4 MT</t>
  </si>
  <si>
    <t xml:space="preserve">FORTUNER TRD SPORTIVO GASOLINE 2WD 2.7 AT</t>
  </si>
  <si>
    <t xml:space="preserve">FORTUNER TRD SPORTIVO GASOLINE 4WD 2.7 AT</t>
  </si>
  <si>
    <t xml:space="preserve">FORTUNER V GASOLINE 2WD 2.7 AT</t>
  </si>
  <si>
    <t xml:space="preserve">FORTUNER V GASOLINE 4WD 2.7 AT</t>
  </si>
  <si>
    <t xml:space="preserve">FORTUNER V GASOLINE 4WD 2.8 AT</t>
  </si>
  <si>
    <t xml:space="preserve">FORTUNER CHO TIEN</t>
  </si>
  <si>
    <t xml:space="preserve">HIGHLANDER</t>
  </si>
  <si>
    <t xml:space="preserve">INNOVA E</t>
  </si>
  <si>
    <t xml:space="preserve">INNOVA G</t>
  </si>
  <si>
    <t xml:space="preserve">INNOVA J</t>
  </si>
  <si>
    <t xml:space="preserve">INNOVA V</t>
  </si>
  <si>
    <t xml:space="preserve">LANDCRUISER</t>
  </si>
  <si>
    <t xml:space="preserve">MATRIX</t>
  </si>
  <si>
    <t xml:space="preserve">PRADO</t>
  </si>
  <si>
    <t xml:space="preserve">PREVIA</t>
  </si>
  <si>
    <t xml:space="preserve">RAV4</t>
  </si>
  <si>
    <t xml:space="preserve">RUSH</t>
  </si>
  <si>
    <t xml:space="preserve">SIENNA</t>
  </si>
  <si>
    <t xml:space="preserve">TUNDRA</t>
  </si>
  <si>
    <t xml:space="preserve">VENZA</t>
  </si>
  <si>
    <t xml:space="preserve">VIOS E 1.5 AT</t>
  </si>
  <si>
    <t xml:space="preserve">VIOS E 1.5 MT</t>
  </si>
  <si>
    <t xml:space="preserve">VIOS G 1.5 AT</t>
  </si>
  <si>
    <t xml:space="preserve">VIOS J 1.3 MT</t>
  </si>
  <si>
    <t xml:space="preserve">VIOS TRD SPORTIVO 1.5 AT</t>
  </si>
  <si>
    <t xml:space="preserve">WISH</t>
  </si>
  <si>
    <t xml:space="preserve">YARIS E 1.2 AT</t>
  </si>
  <si>
    <t xml:space="preserve">YARIS E 1.3 AT</t>
  </si>
  <si>
    <t xml:space="preserve">YARIS E 1.5 AT</t>
  </si>
  <si>
    <t xml:space="preserve">YARIS G 1.3 AT</t>
  </si>
  <si>
    <t xml:space="preserve">YARIS G 1.5 AT</t>
  </si>
  <si>
    <t xml:space="preserve">YARIS RS 1.5 AT</t>
  </si>
  <si>
    <t xml:space="preserve">ZACE GL</t>
  </si>
  <si>
    <t xml:space="preserve">ZACE SURF</t>
  </si>
  <si>
    <t xml:space="preserve">ZACE CHO TIEN</t>
  </si>
  <si>
    <t xml:space="preserve">HIACE DIESEL 2.5</t>
  </si>
  <si>
    <t xml:space="preserve">HIACE GASOLINE 2.7</t>
  </si>
  <si>
    <t xml:space="preserve">HIACE SUPER WAGON 2.7</t>
  </si>
  <si>
    <t xml:space="preserve">HIACE AMBULANCE</t>
  </si>
  <si>
    <t xml:space="preserve">HILUX E 2.5 BU</t>
  </si>
  <si>
    <t xml:space="preserve">HILUX E 2.5 2WD</t>
  </si>
  <si>
    <t xml:space="preserve">HILUX G 3.0 BU</t>
  </si>
  <si>
    <t xml:space="preserve">HILUX G 3.0 4WD</t>
  </si>
  <si>
    <t xml:space="preserve">COASTER</t>
  </si>
  <si>
    <t xml:space="preserve">B40SL HB40</t>
  </si>
  <si>
    <t xml:space="preserve">COUNTY K29K</t>
  </si>
  <si>
    <t xml:space="preserve">COUNTY K29SL</t>
  </si>
  <si>
    <t xml:space="preserve">GLOBAL NOBLE</t>
  </si>
  <si>
    <t xml:space="preserve">MIGHTY HD72</t>
  </si>
  <si>
    <t xml:space="preserve">UNIVERSE DCAR KSDD G34W</t>
  </si>
  <si>
    <t xml:space="preserve">UNIVERSE GLOBAL K29</t>
  </si>
  <si>
    <t xml:space="preserve">UNIVERSE GLOBAL K34</t>
  </si>
  <si>
    <t xml:space="preserve">UNIVERSE GLOBAL K39</t>
  </si>
  <si>
    <t xml:space="preserve">UNIVERSE NEWHOME KUB42</t>
  </si>
  <si>
    <t xml:space="preserve">UNIVERSE NOBLE K42 K46</t>
  </si>
  <si>
    <t xml:space="preserve">ACB 80C</t>
  </si>
  <si>
    <t xml:space="preserve">ATB55A</t>
  </si>
  <si>
    <t xml:space="preserve">B40</t>
  </si>
  <si>
    <t xml:space="preserve">B45</t>
  </si>
  <si>
    <t xml:space="preserve">B50</t>
  </si>
  <si>
    <t xml:space="preserve">B60 KL</t>
  </si>
  <si>
    <t xml:space="preserve">B60 TQ</t>
  </si>
  <si>
    <t xml:space="preserve">B80 KL</t>
  </si>
  <si>
    <t xml:space="preserve">B80 NEW SUPER AERO CITY</t>
  </si>
  <si>
    <t xml:space="preserve">BAHAI</t>
  </si>
  <si>
    <t xml:space="preserve">CA 6110</t>
  </si>
  <si>
    <t xml:space="preserve">CA B80</t>
  </si>
  <si>
    <t xml:space="preserve">HAECO K29S</t>
  </si>
  <si>
    <t xml:space="preserve">HCM B80</t>
  </si>
  <si>
    <t xml:space="preserve">HYUNDAI B60</t>
  </si>
  <si>
    <t xml:space="preserve">K51A</t>
  </si>
  <si>
    <t xml:space="preserve">DFM4 TAI THUNG BAT</t>
  </si>
  <si>
    <t xml:space="preserve">TGFA</t>
  </si>
  <si>
    <t xml:space="preserve">GALAXY 48S</t>
  </si>
  <si>
    <t xml:space="preserve">HD800 MB TAI GAN CAU</t>
  </si>
  <si>
    <t xml:space="preserve">RABBIT</t>
  </si>
  <si>
    <t xml:space="preserve">VB100</t>
  </si>
  <si>
    <t xml:space="preserve">VB125</t>
  </si>
  <si>
    <t xml:space="preserve">VB150</t>
  </si>
  <si>
    <t xml:space="preserve">VB160</t>
  </si>
  <si>
    <t xml:space="preserve">VB200</t>
  </si>
  <si>
    <t xml:space="preserve">VB350</t>
  </si>
  <si>
    <t xml:space="preserve">VB650</t>
  </si>
  <si>
    <t xml:space="preserve">VB652</t>
  </si>
  <si>
    <t xml:space="preserve">VPT095 MB</t>
  </si>
  <si>
    <t xml:space="preserve">VT100</t>
  </si>
  <si>
    <t xml:space="preserve">VT125</t>
  </si>
  <si>
    <t xml:space="preserve">VT150</t>
  </si>
  <si>
    <t xml:space="preserve">VT200-1</t>
  </si>
  <si>
    <t xml:space="preserve">VT201</t>
  </si>
  <si>
    <t xml:space="preserve">VT250-1</t>
  </si>
  <si>
    <t xml:space="preserve">VT250TK</t>
  </si>
  <si>
    <t xml:space="preserve">VT252</t>
  </si>
  <si>
    <t xml:space="preserve">VT255</t>
  </si>
  <si>
    <t xml:space="preserve">VT260</t>
  </si>
  <si>
    <t xml:space="preserve">VT340S</t>
  </si>
  <si>
    <t xml:space="preserve">VT350</t>
  </si>
  <si>
    <t xml:space="preserve">VT498</t>
  </si>
  <si>
    <t xml:space="preserve">VT651</t>
  </si>
  <si>
    <t xml:space="preserve">ANTHAI CONECO</t>
  </si>
  <si>
    <t xml:space="preserve">BA HAI B40 2D 7.5</t>
  </si>
  <si>
    <t xml:space="preserve">BA HAI CA K47</t>
  </si>
  <si>
    <t xml:space="preserve">BA HAI CA K52A E2</t>
  </si>
  <si>
    <t xml:space="preserve">COUNTY HD 29E3</t>
  </si>
  <si>
    <t xml:space="preserve">CUU LONG 1.7T</t>
  </si>
  <si>
    <t xml:space="preserve">CUU LONG 6T</t>
  </si>
  <si>
    <t xml:space="preserve">FAIRY 4JB1 C7</t>
  </si>
  <si>
    <t xml:space="preserve">K43 2F HN</t>
  </si>
  <si>
    <t xml:space="preserve">MITABUS 50D</t>
  </si>
  <si>
    <t xml:space="preserve">UNIVERSE CA K47</t>
  </si>
  <si>
    <t xml:space="preserve">UNIVERSE HD 2FC</t>
  </si>
  <si>
    <t xml:space="preserve">UNIVERSE K47 HN</t>
  </si>
  <si>
    <t xml:space="preserve">650 XII</t>
  </si>
  <si>
    <t xml:space="preserve">BEN 2500BA 4X4</t>
  </si>
  <si>
    <t xml:space="preserve">BEN 2500BK 4X4</t>
  </si>
  <si>
    <t xml:space="preserve">BEN 3490BA 4X4</t>
  </si>
  <si>
    <t xml:space="preserve">BEN 6000BA 4X4</t>
  </si>
  <si>
    <t xml:space="preserve">HFJ110E</t>
  </si>
  <si>
    <t xml:space="preserve">SY</t>
  </si>
  <si>
    <t xml:space="preserve">TAI HFJ 1011G</t>
  </si>
  <si>
    <t xml:space="preserve">TAI HFJ 1011G TD</t>
  </si>
  <si>
    <t xml:space="preserve">VG 100 1.0</t>
  </si>
  <si>
    <t xml:space="preserve">VG 130 1.3</t>
  </si>
  <si>
    <t xml:space="preserve">VG 150 1.5</t>
  </si>
  <si>
    <t xml:space="preserve">FADIL</t>
  </si>
  <si>
    <t xml:space="preserve">LUX A2.0</t>
  </si>
  <si>
    <t xml:space="preserve">President</t>
  </si>
  <si>
    <t xml:space="preserve">SA 2.0</t>
  </si>
  <si>
    <t xml:space="preserve">VF 32</t>
  </si>
  <si>
    <t xml:space="preserve">VF 33</t>
  </si>
  <si>
    <t xml:space="preserve">VF 34</t>
  </si>
  <si>
    <t xml:space="preserve">FN129</t>
  </si>
  <si>
    <t xml:space="preserve">NK490SL9</t>
  </si>
  <si>
    <t xml:space="preserve">BEETLE</t>
  </si>
  <si>
    <t xml:space="preserve">JETTA</t>
  </si>
  <si>
    <t xml:space="preserve">PASSAT</t>
  </si>
  <si>
    <t xml:space="preserve">POLO HATCHBACK</t>
  </si>
  <si>
    <t xml:space="preserve">POLO SEDAN</t>
  </si>
  <si>
    <t xml:space="preserve">SCIROCCO</t>
  </si>
  <si>
    <t xml:space="preserve">SHARAN</t>
  </si>
  <si>
    <t xml:space="preserve">TIGUAN</t>
  </si>
  <si>
    <t xml:space="preserve">TIGUAN ALLSPACE</t>
  </si>
  <si>
    <t xml:space="preserve">TOUAREG</t>
  </si>
  <si>
    <t xml:space="preserve">S60</t>
  </si>
  <si>
    <t xml:space="preserve">S90</t>
  </si>
  <si>
    <t xml:space="preserve">V60</t>
  </si>
  <si>
    <t xml:space="preserve">V90</t>
  </si>
  <si>
    <t xml:space="preserve">XC40</t>
  </si>
  <si>
    <t xml:space="preserve">XC60</t>
  </si>
  <si>
    <t xml:space="preserve">XC90</t>
  </si>
  <si>
    <t xml:space="preserve">WLQ5110 DIEN</t>
  </si>
  <si>
    <t xml:space="preserve">LHD9400TJZ</t>
  </si>
  <si>
    <t xml:space="preserve">SY718SHS</t>
  </si>
  <si>
    <t xml:space="preserve">RX6400 1.6</t>
  </si>
  <si>
    <t xml:space="preserve">T700</t>
  </si>
  <si>
    <t xml:space="preserve">MĐSD</t>
  </si>
  <si>
    <t xml:space="preserve">Kinh doanh</t>
  </si>
  <si>
    <t xml:space="preserve">Không kinh doanh</t>
  </si>
  <si>
    <t xml:space="preserve">Nhóm Xe</t>
  </si>
  <si>
    <t xml:space="preserve">Loại Xe</t>
  </si>
  <si>
    <t xml:space="preserve">Số Chỗ</t>
  </si>
  <si>
    <t xml:space="preserve">Trọng Tải</t>
  </si>
  <si>
    <t xml:space="preserve">C</t>
  </si>
  <si>
    <t xml:space="preserve">Nhóm xe chở người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</si>
  <si>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</si>
  <si>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</si>
  <si>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</si>
  <si>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</si>
  <si>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</si>
  <si>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</si>
  <si>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</si>
  <si>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</si>
  <si>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</si>
  <si>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K</t>
  </si>
  <si>
    <t xml:space="preserve">Xe hoạt động trong nội cảng, khu công nghiệp, sân bay</t>
  </si>
  <si>
    <t xml:space="preserve">Xe không kinh doanh đến 08 chỗ</t>
  </si>
  <si>
    <t xml:space="preserve">Xe vừa chở người vừa chở hàng</t>
  </si>
  <si>
    <t xml:space="preserve">Xe bán tải (pickup, minivan)</t>
  </si>
  <si>
    <t xml:space="preserve">5</t>
  </si>
  <si>
    <t xml:space="preserve">Nhóm xe chở hàng</t>
  </si>
  <si>
    <t xml:space="preserve">9</t>
  </si>
  <si>
    <t xml:space="preserve">Xe chở tiền</t>
  </si>
  <si>
    <t xml:space="preserve">Giá trị input từ user</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</si>
  <si>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</si>
  <si>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</si>
  <si>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</si>
  <si>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</si>
  <si>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</si>
  <si>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</si>
  <si>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</si>
  <si>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</si>
  <si>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</si>
  <si>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</si>
  <si>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</si>
  <si>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</si>
  <si>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</si>
  <si>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</si>
  <si>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</si>
  <si>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</si>
  <si>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</si>
  <si>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</si>
  <si>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</si>
  <si>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</si>
  <si>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</si>
  <si>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</si>
  <si>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</si>
  <si>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</si>
  <si>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</si>
  <si>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</si>
  <si>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Period rate</t>
  </si>
  <si>
    <t xml:space="preserve">Phí final before tariff check</t>
  </si>
  <si>
    <t xml:space="preserve">RESULT</t>
  </si>
  <si>
    <t xml:space="preserve">&lt;400tr</t>
  </si>
  <si>
    <t xml:space="preserve">Dưới 3 năm</t>
  </si>
  <si>
    <t xml:space="preserve">Xe chở hàng</t>
  </si>
  <si>
    <t xml:space="preserve">Rơ mooc thông thường</t>
  </si>
  <si>
    <t xml:space="preserve">Xe chở hàng Rơ mooc thông thường</t>
  </si>
  <si>
    <t xml:space="preserve">Trong nước</t>
  </si>
  <si>
    <t xml:space="preserve">TRAILER</t>
  </si>
  <si>
    <t xml:space="preserve">VIETNAM</t>
  </si>
  <si>
    <t xml:space="preserve">N</t>
  </si>
  <si>
    <t xml:space="preserve">NA</t>
  </si>
  <si>
    <t xml:space="preserve">Từ 3 năm đến dưới 6 năm</t>
  </si>
  <si>
    <t xml:space="preserve">Từ 6 năm đến dưới 10 năm</t>
  </si>
  <si>
    <t xml:space="preserve">Từ 10 năm trở lên</t>
  </si>
  <si>
    <t xml:space="preserve">Từ 15 năm trở lên</t>
  </si>
  <si>
    <t xml:space="preserve">Y</t>
  </si>
  <si>
    <t xml:space="preserve">400tr</t>
  </si>
  <si>
    <t xml:space="preserve">&gt;400tr</t>
  </si>
  <si>
    <t xml:space="preserve">Rơ mooc tự đổ</t>
  </si>
  <si>
    <t xml:space="preserve">Xe chở hàng Rơ mooc tự đổ</t>
  </si>
  <si>
    <t xml:space="preserve">Xe tải</t>
  </si>
  <si>
    <t xml:space="preserve">Xe chở hàng Xe tải</t>
  </si>
  <si>
    <t xml:space="preserve">TRUCK</t>
  </si>
  <si>
    <t xml:space="preserve">Xe chở hàng Xe chở tiền</t>
  </si>
  <si>
    <t xml:space="preserve">SPECIAL</t>
  </si>
  <si>
    <t xml:space="preserve">Xe cứu thương</t>
  </si>
  <si>
    <t xml:space="preserve">Xe chở hàng Xe cứu thương</t>
  </si>
  <si>
    <t xml:space="preserve">Xe chuyên dùng còn lại</t>
  </si>
  <si>
    <t xml:space="preserve">Xe chở hàng Xe chuyên dùng còn lại</t>
  </si>
  <si>
    <t xml:space="preserve">Xe đông lạnh</t>
  </si>
  <si>
    <t xml:space="preserve">Xe chở hàng Xe đông lạnh</t>
  </si>
  <si>
    <t xml:space="preserve">Xe đầu kéo</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</si>
  <si>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</si>
  <si>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</si>
  <si>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</si>
  <si>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</si>
  <si>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</si>
  <si>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t>
  </si>
  <si>
    <t xml:space="preserve">Xe chở người Xe không kinh doanh đến 08 chỗ</t>
  </si>
  <si>
    <t xml:space="preserve">SEDAN</t>
  </si>
  <si>
    <t xml:space="preserve">GERMANY</t>
  </si>
  <si>
    <t xml:space="preserve">Xe chở người Xe không kinh doanh trên 08 chỗ</t>
  </si>
  <si>
    <t xml:space="preserve">Xe bus</t>
  </si>
  <si>
    <t xml:space="preserve">Xe chở người Xe bus</t>
  </si>
  <si>
    <t xml:space="preserve">Xe chở người Xe hoạt động trong nội cảng, khu công nghiệp, sân bay</t>
  </si>
  <si>
    <t xml:space="preserve">Xe kinh doanh vận tải hành khách liên tỉnh, Xe giường nằm</t>
  </si>
  <si>
    <t xml:space="preserve">Xe chở người Xe kinh doanh vận tải hành khách liên tỉnh, Xe giường nằm</t>
  </si>
  <si>
    <t xml:space="preserve">Xe chở người Xe taxi truyền thống</t>
  </si>
  <si>
    <t xml:space="preserve">Xe taxi công nghệ </t>
  </si>
  <si>
    <t xml:space="preserve">Xe chở người Xe taxi công nghệ </t>
  </si>
  <si>
    <t xml:space="preserve">Xe chở người Xe tập lái</t>
  </si>
  <si>
    <t xml:space="preserve">Xe chở người Xe cho thuê tự lái</t>
  </si>
  <si>
    <t xml:space="preserve">Xe chở người Xe kinh doanh chở người đến 08 chỗ</t>
  </si>
  <si>
    <t xml:space="preserve">Xe kinh doanh chở người còn lại</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</si>
  <si>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</si>
  <si>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</si>
  <si>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</si>
  <si>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</si>
  <si>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</si>
  <si>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</si>
  <si>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</si>
  <si>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</si>
  <si>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</si>
  <si>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gồm VAT)</t>
  </si>
  <si>
    <t xml:space="preserve">Phí final</t>
  </si>
  <si>
    <t xml:space="preserve">Passed/Failed</t>
  </si>
  <si>
    <t xml:space="preserve">Actual Result</t>
  </si>
  <si>
    <t xml:space="preserve">All</t>
  </si>
  <si>
    <t xml:space="preserve">NOT RUN YET</t>
  </si>
  <si>
    <t xml:space="preserve">{value}&lt;3</t>
  </si>
  <si>
    <t xml:space="preserve">938300</t>
  </si>
  <si>
    <t xml:space="preserve">{value}&gt;=3&amp;&amp;{value}&lt;=8</t>
  </si>
  <si>
    <t xml:space="preserve">1826000</t>
  </si>
  <si>
    <t xml:space="preserve">{value}&gt;=9&amp;&amp;{value}&lt;=15</t>
  </si>
  <si>
    <t xml:space="preserve">3020600</t>
  </si>
  <si>
    <t xml:space="preserve">{value}&gt;15</t>
  </si>
  <si>
    <t xml:space="preserve">3520000</t>
  </si>
  <si>
    <t xml:space="preserve">576840</t>
  </si>
  <si>
    <t xml:space="preserve">1231560</t>
  </si>
  <si>
    <t xml:space="preserve">1125960</t>
  </si>
  <si>
    <t xml:space="preserve">2191200</t>
  </si>
  <si>
    <t xml:space="preserve">3624720</t>
  </si>
  <si>
    <t xml:space="preserve">4224000</t>
  </si>
  <si>
    <t xml:space="preserve">5280000</t>
  </si>
  <si>
    <t xml:space="preserve">480700</t>
  </si>
  <si>
    <t xml:space="preserve">873400</t>
  </si>
  <si>
    <t xml:space="preserve">1397000</t>
  </si>
  <si>
    <t xml:space="preserve">2007500</t>
  </si>
  <si>
    <t xml:space="preserve">{value}&lt;6</t>
  </si>
  <si>
    <t xml:space="preserve">{value}&gt;=6&amp;&amp;{value}&lt;=8</t>
  </si>
  <si>
    <t xml:space="preserve">{value}&gt;=9&amp;&amp;{value}&lt;=11</t>
  </si>
  <si>
    <t xml:space="preserve">{value}&gt;=12&amp;&amp;{value}&lt;=24</t>
  </si>
  <si>
    <t xml:space="preserve">{value}&gt;24</t>
  </si>
  <si>
    <t xml:space="preserve">3359400</t>
  </si>
  <si>
    <t xml:space="preserve">2989800</t>
  </si>
  <si>
    <t xml:space="preserve">3155900</t>
  </si>
  <si>
    <t xml:space="preserve">3345100</t>
  </si>
  <si>
    <t xml:space="preserve">3510100</t>
  </si>
  <si>
    <t xml:space="preserve">3700400</t>
  </si>
  <si>
    <t xml:space="preserve">3866500</t>
  </si>
  <si>
    <t xml:space="preserve">4056800</t>
  </si>
  <si>
    <t xml:space="preserve">5095200</t>
  </si>
  <si>
    <t xml:space="preserve">5294300</t>
  </si>
  <si>
    <t xml:space="preserve">{value}&gt;25</t>
  </si>
  <si>
    <t xml:space="preserve">4843000</t>
  </si>
  <si>
    <t xml:space="preserve">1413720</t>
  </si>
  <si>
    <t xml:space="preserve">1737230</t>
  </si>
  <si>
    <t xml:space="preserve">2019600</t>
  </si>
  <si>
    <t xml:space="preserve">2343110</t>
  </si>
  <si>
    <t xml:space="preserve">831600</t>
  </si>
  <si>
    <t xml:space="preserve">1021900</t>
  </si>
  <si>
    <t xml:space="preserve">1188000</t>
  </si>
  <si>
    <t xml:space="preserve">1378300</t>
  </si>
  <si>
    <t xml:space="preserve">1544400</t>
  </si>
  <si>
    <t xml:space="preserve">1663200</t>
  </si>
  <si>
    <t xml:space="preserve">1821600</t>
  </si>
  <si>
    <t xml:space="preserve">2004200</t>
  </si>
  <si>
    <t xml:space="preserve">2253900</t>
  </si>
  <si>
    <t xml:space="preserve">2443100</t>
  </si>
  <si>
    <t xml:space="preserve">2633400</t>
  </si>
  <si>
    <t xml:space="preserve">{value}&gt;=6&amp;&amp;{value}&lt;=11</t>
  </si>
  <si>
    <t xml:space="preserve">1048080</t>
  </si>
  <si>
    <t xml:space="preserve">1676400</t>
  </si>
  <si>
    <t xml:space="preserve">2409000</t>
  </si>
  <si>
    <t xml:space="preserve">4213000</t>
  </si>
  <si>
    <t xml:space="preserve">4243000</t>
  </si>
  <si>
    <t xml:space="preserve">4423000</t>
  </si>
  <si>
    <t xml:space="preserve">4963000</t>
  </si>
  <si>
    <t xml:space="preserve">4273000</t>
  </si>
  <si>
    <t xml:space="preserve">4303000</t>
  </si>
  <si>
    <t xml:space="preserve">4333000</t>
  </si>
  <si>
    <t xml:space="preserve">4363000</t>
  </si>
  <si>
    <t xml:space="preserve">4393000</t>
  </si>
  <si>
    <t xml:space="preserve">4453000</t>
  </si>
  <si>
    <t xml:space="preserve">4483000</t>
  </si>
  <si>
    <t xml:space="preserve">4513000</t>
  </si>
  <si>
    <t xml:space="preserve">4543000</t>
  </si>
  <si>
    <t xml:space="preserve">4573000</t>
  </si>
  <si>
    <t xml:space="preserve">4603000</t>
  </si>
  <si>
    <t xml:space="preserve">4633000</t>
  </si>
  <si>
    <t xml:space="preserve">4663000</t>
  </si>
  <si>
    <t xml:space="preserve">4693000</t>
  </si>
  <si>
    <t xml:space="preserve">4723000</t>
  </si>
  <si>
    <t xml:space="preserve">4753000</t>
  </si>
  <si>
    <t xml:space="preserve">4783000</t>
  </si>
  <si>
    <t xml:space="preserve">4813000</t>
  </si>
  <si>
    <t xml:space="preserve">5413000</t>
  </si>
  <si>
    <t xml:space="preserve">1026300</t>
  </si>
  <si>
    <t xml:space="preserve">Tỷ lệ phí (bao gồm VAT)</t>
  </si>
  <si>
    <t xml:space="preserve">Nhóm xe</t>
  </si>
  <si>
    <t xml:space="preserve">Loại xe</t>
  </si>
  <si>
    <t xml:space="preserve">Số chỗ</t>
  </si>
  <si>
    <t xml:space="preserve">Trọng tải</t>
  </si>
  <si>
    <t xml:space="preserve">1 Year period</t>
  </si>
  <si>
    <t xml:space="preserve">Period rate (month)</t>
  </si>
  <si>
    <t xml:space="preserve">Về người</t>
  </si>
  <si>
    <t xml:space="preserve">Về tài sản</t>
  </si>
  <si>
    <t xml:space="preserve">Về hành khách</t>
  </si>
  <si>
    <t xml:space="preserve">Final</t>
  </si>
  <si>
    <t xml:space="preserve">&lt; 3 tấn</t>
  </si>
  <si>
    <t xml:space="preserve">3 - 8 tấn</t>
  </si>
  <si>
    <t xml:space="preserve">Trên 8 đến 15 tấn</t>
  </si>
  <si>
    <t xml:space="preserve">&gt; 15 tấn</t>
  </si>
  <si>
    <t xml:space="preserve">&lt;6 chỗ</t>
  </si>
  <si>
    <t xml:space="preserve">6 - 11 chỗ</t>
  </si>
  <si>
    <t xml:space="preserve">12 - 24 chỗ</t>
  </si>
  <si>
    <t xml:space="preserve">&gt; 24 chỗ</t>
  </si>
  <si>
    <t xml:space="preserve">&lt; 6 chỗ</t>
  </si>
  <si>
    <t xml:space="preserve">6 chỗ</t>
  </si>
  <si>
    <t xml:space="preserve">7 chỗ</t>
  </si>
  <si>
    <t xml:space="preserve">8 chỗ</t>
  </si>
  <si>
    <t xml:space="preserve">9 chỗ</t>
  </si>
  <si>
    <t xml:space="preserve">10 chỗ</t>
  </si>
  <si>
    <t xml:space="preserve">11 chỗ</t>
  </si>
  <si>
    <t xml:space="preserve">12 chỗ</t>
  </si>
  <si>
    <t xml:space="preserve">13 chỗ</t>
  </si>
  <si>
    <t xml:space="preserve">14 chỗ</t>
  </si>
  <si>
    <t xml:space="preserve">15 chỗ</t>
  </si>
  <si>
    <t xml:space="preserve">16 chỗ</t>
  </si>
  <si>
    <t xml:space="preserve">17 chỗ</t>
  </si>
  <si>
    <t xml:space="preserve">18 chỗ</t>
  </si>
  <si>
    <t xml:space="preserve">19 chỗ</t>
  </si>
  <si>
    <t xml:space="preserve">20 chỗ</t>
  </si>
  <si>
    <t xml:space="preserve">21 chỗ</t>
  </si>
  <si>
    <t xml:space="preserve">22 chỗ</t>
  </si>
  <si>
    <t xml:space="preserve">23 chỗ</t>
  </si>
  <si>
    <t xml:space="preserve">24 chỗ</t>
  </si>
  <si>
    <t xml:space="preserve">25 chỗ</t>
  </si>
  <si>
    <t xml:space="preserve">&gt;25 chỗ</t>
  </si>
  <si>
    <t xml:space="preserve">= Tỷ lệ phí xe 25 chỗ + [0.15% x (Số chỗ - 25)]</t>
  </si>
  <si>
    <t xml:space="preserve">6 - 8 chỗ</t>
  </si>
  <si>
    <t xml:space="preserve">9 - 11 chỗ</t>
  </si>
  <si>
    <t xml:space="preserve">0.05% x Số chỗ</t>
  </si>
  <si>
    <t xml:space="preserve">KC</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</si>
  <si>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</si>
  <si>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</si>
  <si>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</si>
  <si>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</si>
  <si>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</si>
  <si>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</si>
  <si>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</si>
  <si>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</si>
  <si>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</si>
  <si>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</si>
  <si>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</si>
  <si>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</si>
  <si>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</si>
  <si>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</si>
  <si>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</si>
  <si>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</si>
  <si>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</si>
  <si>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</si>
  <si>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</si>
  <si>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</si>
  <si>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</si>
  <si>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</si>
  <si>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</si>
  <si>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</si>
  <si>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</si>
  <si>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</si>
  <si>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</si>
  <si>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</si>
  <si>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</si>
  <si>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</si>
  <si>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</si>
  <si>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</si>
  <si>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</si>
  <si>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</si>
  <si>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</si>
  <si>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</si>
  <si>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</si>
  <si>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</si>
  <si>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</si>
  <si>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</si>
  <si>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</si>
  <si>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</si>
  <si>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</si>
  <si>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</si>
  <si>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</si>
  <si>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</si>
  <si>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</si>
  <si>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</si>
  <si>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</si>
  <si>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</si>
  <si>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</si>
  <si>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</si>
  <si>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</si>
  <si>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</si>
  <si>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</si>
  <si>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</si>
  <si>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</si>
  <si>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</si>
  <si>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</si>
  <si>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</si>
  <si>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</si>
  <si>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Nhập khẩu</t>
  </si>
  <si>
    <t xml:space="preserve">Passed</t>
  </si>
  <si>
    <t xml:space="preserve">ITALY</t>
  </si>
  <si>
    <t xml:space="preserve">Failed</t>
  </si>
  <si>
    <t xml:space="preserve">JAPAN</t>
  </si>
  <si>
    <t xml:space="preserve">KOREA</t>
  </si>
  <si>
    <t xml:space="preserve">UK</t>
  </si>
  <si>
    <t xml:space="preserve">USA</t>
  </si>
  <si>
    <t xml:space="preserve">Hãng xe</t>
  </si>
  <si>
    <t xml:space="preserve">Phiên bản</t>
  </si>
  <si>
    <t xml:space="preserve">Tên Dòng xe</t>
  </si>
  <si>
    <t xml:space="preserve">Số chỗ ngồi</t>
  </si>
  <si>
    <r>
      <rPr>
        <sz val="11"/>
        <color rgb="FF000000"/>
        <rFont val="Calibri"/>
        <family val="2"/>
      </rPr>
      <t xml:space="preserve">Nhóm xe chở hàng: </t>
    </r>
    <r>
      <rPr>
        <sz val="10"/>
        <color rgb="FF000000"/>
        <rFont val="Calibri"/>
        <family val="2"/>
        <charset val="1"/>
      </rPr>
      <t xml:space="preserve">Rơ mooc thông thường</t>
    </r>
  </si>
  <si>
    <r>
      <rPr>
        <sz val="11"/>
        <color rgb="FF000000"/>
        <rFont val="Calibri"/>
        <family val="2"/>
      </rPr>
      <t xml:space="preserve">Nhóm xe chở hàng: </t>
    </r>
    <r>
      <rPr>
        <sz val="10"/>
        <color rgb="FF000000"/>
        <rFont val="Calibri"/>
        <family val="2"/>
        <charset val="1"/>
      </rPr>
      <t xml:space="preserve">Rơ mooc tự đổ</t>
    </r>
  </si>
  <si>
    <r>
      <rPr>
        <sz val="11"/>
        <color rgb="FF000000"/>
        <rFont val="Calibri"/>
        <family val="2"/>
      </rPr>
      <t xml:space="preserve">Nhóm xe chở hàng: </t>
    </r>
    <r>
      <rPr>
        <sz val="10"/>
        <color rgb="FF000000"/>
        <rFont val="Calibri"/>
        <family val="2"/>
        <charset val="1"/>
      </rPr>
      <t xml:space="preserve">Xe tải</t>
    </r>
  </si>
  <si>
    <r>
      <rPr>
        <sz val="11"/>
        <color rgb="FF000000"/>
        <rFont val="Calibri"/>
        <family val="2"/>
      </rPr>
      <t xml:space="preserve">Nhóm xe chở hàng: </t>
    </r>
    <r>
      <rPr>
        <sz val="10"/>
        <color rgb="FF000000"/>
        <rFont val="Calibri"/>
        <family val="2"/>
        <charset val="1"/>
      </rPr>
      <t xml:space="preserve">Xe chở tiền</t>
    </r>
  </si>
  <si>
    <r>
      <rPr>
        <sz val="11"/>
        <color rgb="FF000000"/>
        <rFont val="Calibri"/>
        <family val="2"/>
      </rPr>
      <t xml:space="preserve">Nhóm xe chở hàng: </t>
    </r>
    <r>
      <rPr>
        <sz val="10"/>
        <color rgb="FF000000"/>
        <rFont val="Calibri"/>
        <family val="2"/>
        <charset val="1"/>
      </rPr>
      <t xml:space="preserve">Xe cứu thương</t>
    </r>
  </si>
  <si>
    <r>
      <rPr>
        <sz val="11"/>
        <color rgb="FF000000"/>
        <rFont val="Calibri"/>
        <family val="2"/>
      </rPr>
      <t xml:space="preserve">Nhóm xe chở hàng: </t>
    </r>
    <r>
      <rPr>
        <sz val="10"/>
        <color rgb="FF000000"/>
        <rFont val="Calibri"/>
        <family val="2"/>
        <charset val="1"/>
      </rPr>
      <t xml:space="preserve">Xe chuyên dùng còn lại</t>
    </r>
  </si>
  <si>
    <r>
      <rPr>
        <sz val="11"/>
        <color rgb="FF000000"/>
        <rFont val="Calibri"/>
        <family val="2"/>
      </rPr>
      <t xml:space="preserve">Nhóm xe chở hàng: </t>
    </r>
    <r>
      <rPr>
        <sz val="10"/>
        <color rgb="FF000000"/>
        <rFont val="Calibri"/>
        <family val="2"/>
        <charset val="1"/>
      </rPr>
      <t xml:space="preserve">Xe đông lạnh</t>
    </r>
  </si>
  <si>
    <r>
      <rPr>
        <sz val="11"/>
        <color rgb="FF000000"/>
        <rFont val="Calibri"/>
        <family val="2"/>
      </rPr>
      <t xml:space="preserve">Nhóm xe chở hàng: </t>
    </r>
    <r>
      <rPr>
        <sz val="10"/>
        <color rgb="FF000000"/>
        <rFont val="Calibri"/>
        <family val="2"/>
        <charset val="1"/>
      </rPr>
      <t xml:space="preserve">Xe đầu kéo</t>
    </r>
  </si>
  <si>
    <r>
      <rPr>
        <sz val="11"/>
        <color rgb="FF000000"/>
        <rFont val="Calibri"/>
        <family val="2"/>
      </rPr>
      <t xml:space="preserve">Nhóm xe chở hàng: </t>
    </r>
    <r>
      <rPr>
        <sz val="10"/>
        <color rgb="FF000000"/>
        <rFont val="Calibri"/>
        <family val="2"/>
        <charset val="1"/>
      </rPr>
      <t xml:space="preserve">Xe hoạt động trong vùng khai thác khoáng sản</t>
    </r>
  </si>
  <si>
    <r>
      <rPr>
        <sz val="11"/>
        <color rgb="FF000000"/>
        <rFont val="Calibri"/>
        <family val="2"/>
      </rPr>
      <t xml:space="preserve">Nhóm xe chở hàng: </t>
    </r>
    <r>
      <rPr>
        <sz val="10"/>
        <color rgb="FF000000"/>
        <rFont val="Calibri"/>
        <family val="2"/>
        <charset val="1"/>
      </rPr>
      <t xml:space="preserve">Xe tập lái</t>
    </r>
  </si>
  <si>
    <r>
      <rPr>
        <sz val="11"/>
        <color rgb="FF000000"/>
        <rFont val="Calibri"/>
        <family val="2"/>
      </rPr>
      <t xml:space="preserve">Nhóm xe chở hàng: </t>
    </r>
    <r>
      <rPr>
        <sz val="10"/>
        <color rgb="FF000000"/>
        <rFont val="Calibri"/>
        <family val="2"/>
        <charset val="1"/>
      </rPr>
      <t xml:space="preserve">Xe hoạt động trong nội cảng, khu công</t>
    </r>
    <r>
      <rPr>
        <sz val="11"/>
        <color rgb="FF000000"/>
        <rFont val="Calibri"/>
        <family val="2"/>
      </rPr>
      <t xml:space="preserve">Nhóm xe chở hàng: </t>
    </r>
    <r>
      <rPr>
        <sz val="10"/>
        <color rgb="FF000000"/>
        <rFont val="Calibri"/>
        <family val="2"/>
        <charset val="1"/>
      </rPr>
      <t xml:space="preserve"> nghiệp, sân bay</t>
    </r>
  </si>
  <si>
    <r>
      <rPr>
        <sz val="11"/>
        <color rgb="FF000000"/>
        <rFont val="Calibri"/>
        <family val="2"/>
      </rPr>
      <t xml:space="preserve">Nhóm xe chở người: </t>
    </r>
    <r>
      <rPr>
        <sz val="10"/>
        <color rgb="FF000000"/>
        <rFont val="Calibri"/>
        <family val="2"/>
        <charset val="1"/>
      </rPr>
      <t xml:space="preserve">Xe không kinh doanh đến 08 chỗ</t>
    </r>
  </si>
  <si>
    <r>
      <rPr>
        <sz val="11"/>
        <color rgb="FF000000"/>
        <rFont val="Calibri"/>
        <family val="2"/>
      </rPr>
      <t xml:space="preserve">Nhóm xe chở người: </t>
    </r>
    <r>
      <rPr>
        <sz val="10"/>
        <color rgb="FF000000"/>
        <rFont val="Calibri"/>
        <family val="2"/>
        <charset val="1"/>
      </rPr>
      <t xml:space="preserve">Xe không kinh doanh trên 08 chỗ</t>
    </r>
  </si>
  <si>
    <r>
      <rPr>
        <sz val="11"/>
        <color rgb="FF000000"/>
        <rFont val="Calibri"/>
        <family val="2"/>
      </rPr>
      <t xml:space="preserve">Nhóm xe chở người: </t>
    </r>
    <r>
      <rPr>
        <sz val="10"/>
        <color rgb="FF000000"/>
        <rFont val="Calibri"/>
        <family val="2"/>
        <charset val="1"/>
      </rPr>
      <t xml:space="preserve">Xe bus</t>
    </r>
  </si>
  <si>
    <r>
      <rPr>
        <sz val="11"/>
        <color rgb="FF000000"/>
        <rFont val="Calibri"/>
        <family val="2"/>
      </rPr>
      <t xml:space="preserve">Nhóm xe chở người: </t>
    </r>
    <r>
      <rPr>
        <sz val="10"/>
        <color rgb="FF000000"/>
        <rFont val="Calibri"/>
        <family val="2"/>
        <charset val="1"/>
      </rPr>
      <t xml:space="preserve">Xe hoạt động trong nội cảng, khu công nghiệp, sân bay</t>
    </r>
  </si>
  <si>
    <r>
      <rPr>
        <sz val="11"/>
        <color rgb="FF000000"/>
        <rFont val="Calibri"/>
        <family val="2"/>
      </rPr>
      <t xml:space="preserve">Nhóm xe chở người: </t>
    </r>
    <r>
      <rPr>
        <sz val="10"/>
        <color rgb="FF000000"/>
        <rFont val="Calibri"/>
        <family val="2"/>
        <charset val="1"/>
      </rPr>
      <t xml:space="preserve">Xe kinh doanh vận tải hành khách liên tỉnh, Xe giường nằm</t>
    </r>
  </si>
  <si>
    <r>
      <rPr>
        <sz val="11"/>
        <color rgb="FF000000"/>
        <rFont val="Calibri"/>
        <family val="2"/>
      </rPr>
      <t xml:space="preserve">Nhóm xe chở người: </t>
    </r>
    <r>
      <rPr>
        <sz val="10"/>
        <color rgb="FF000000"/>
        <rFont val="Calibri"/>
        <family val="2"/>
        <charset val="1"/>
      </rPr>
      <t xml:space="preserve">Xe taxi truyền thống</t>
    </r>
  </si>
  <si>
    <r>
      <rPr>
        <sz val="11"/>
        <color rgb="FF000000"/>
        <rFont val="Calibri"/>
        <family val="2"/>
      </rPr>
      <t xml:space="preserve">Nhóm xe chở người: </t>
    </r>
    <r>
      <rPr>
        <sz val="10"/>
        <color rgb="FF000000"/>
        <rFont val="Calibri"/>
        <family val="2"/>
        <charset val="1"/>
      </rPr>
      <t xml:space="preserve">Xe taxi công nghệ </t>
    </r>
  </si>
  <si>
    <r>
      <rPr>
        <sz val="11"/>
        <color rgb="FF000000"/>
        <rFont val="Calibri"/>
        <family val="2"/>
      </rPr>
      <t xml:space="preserve">Nhóm xe chở người: </t>
    </r>
    <r>
      <rPr>
        <sz val="10"/>
        <color rgb="FF000000"/>
        <rFont val="Calibri"/>
        <family val="2"/>
        <charset val="1"/>
      </rPr>
      <t xml:space="preserve">Xe tập lái</t>
    </r>
  </si>
  <si>
    <r>
      <rPr>
        <sz val="11"/>
        <color rgb="FF000000"/>
        <rFont val="Calibri"/>
        <family val="2"/>
      </rPr>
      <t xml:space="preserve">Nhóm xe chở người: </t>
    </r>
    <r>
      <rPr>
        <sz val="10"/>
        <color rgb="FF000000"/>
        <rFont val="Calibri"/>
        <family val="2"/>
        <charset val="1"/>
      </rPr>
      <t xml:space="preserve">Xe cho thuê tự lái</t>
    </r>
  </si>
  <si>
    <r>
      <rPr>
        <sz val="10"/>
        <color rgb="FF000000"/>
        <rFont val="Calibri"/>
        <family val="2"/>
      </rPr>
      <t xml:space="preserve">Nhóm xe chở người: </t>
    </r>
    <r>
      <rPr>
        <sz val="10"/>
        <color rgb="FF000000"/>
        <rFont val="Calibri"/>
        <family val="2"/>
        <charset val="1"/>
      </rPr>
      <t xml:space="preserve">Xe kinh doanh chở người đến 08 chỗ</t>
    </r>
  </si>
  <si>
    <r>
      <rPr>
        <sz val="10"/>
        <color rgb="FF000000"/>
        <rFont val="Calibri"/>
        <family val="2"/>
      </rPr>
      <t xml:space="preserve">Nhóm xe chở người: </t>
    </r>
    <r>
      <rPr>
        <sz val="10"/>
        <color rgb="FF000000"/>
        <rFont val="Calibri"/>
        <family val="2"/>
        <charset val="1"/>
      </rPr>
      <t xml:space="preserve">Xe kinh doanh chở người còn lại</t>
    </r>
  </si>
  <si>
    <r>
      <rPr>
        <sz val="10"/>
        <color rgb="FF000000"/>
        <rFont val="Calibri"/>
        <family val="2"/>
      </rPr>
      <t xml:space="preserve">Nhóm xe chở người: </t>
    </r>
    <r>
      <rPr>
        <sz val="10"/>
        <color rgb="FF000000"/>
        <rFont val="Calibri"/>
        <family val="2"/>
        <charset val="1"/>
      </rPr>
      <t xml:space="preserve">Xe hoạt động trong vùng khai thác khoáng sản</t>
    </r>
  </si>
  <si>
    <t xml:space="preserve">SUV</t>
  </si>
  <si>
    <t xml:space="preserve">K/C</t>
  </si>
  <si>
    <t xml:space="preserve">HATCHBACK</t>
  </si>
  <si>
    <t xml:space="preserve">COUPE</t>
  </si>
  <si>
    <t xml:space="preserve">SPORT</t>
  </si>
  <si>
    <t xml:space="preserve">CONVERTIBLE</t>
  </si>
  <si>
    <t xml:space="preserve">MPV</t>
  </si>
  <si>
    <t xml:space="preserve">MINIVAN</t>
  </si>
  <si>
    <t xml:space="preserve">VAN</t>
  </si>
</sst>
</file>

<file path=xl/styles.xml><?xml version="1.0" encoding="utf-8"?>
<styleSheet xmlns="http://schemas.openxmlformats.org/spreadsheetml/2006/main">
  <numFmts count="14">
    <numFmt numFmtId="164" formatCode="General"/>
    <numFmt numFmtId="165" formatCode="_-* #,##0.00_-;\-* #,##0.00_-;_-* \-??_-;_-@_-"/>
    <numFmt numFmtId="166" formatCode="_(* #,##0.00_);_(* \(#,##0.00\);_(* \-??_);_(@_)"/>
    <numFmt numFmtId="167" formatCode="_(* #,##0_);_(* \(#,##0\);_(* \-??_);_(@_)"/>
    <numFmt numFmtId="168" formatCode="0.00%"/>
    <numFmt numFmtId="169" formatCode="m/d/yyyy"/>
    <numFmt numFmtId="170" formatCode="0.0%"/>
    <numFmt numFmtId="171" formatCode="0.0000%"/>
    <numFmt numFmtId="172" formatCode="General"/>
    <numFmt numFmtId="173" formatCode="@"/>
    <numFmt numFmtId="174" formatCode="_(* #,##0.0_);_(* \(#,##0.0\);_(* \-?_);_(@_)"/>
    <numFmt numFmtId="175" formatCode="mm/dd/yyyy"/>
    <numFmt numFmtId="176" formatCode="0%"/>
    <numFmt numFmtId="177" formatCode="#,##0_);[RED]\(#,##0\)"/>
  </numFmts>
  <fonts count="20">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1"/>
      <name val="Calibri"/>
      <family val="2"/>
      <charset val="1"/>
    </font>
    <font>
      <sz val="9"/>
      <color rgb="FF000000"/>
      <name val="Tahoma"/>
      <family val="2"/>
      <charset val="1"/>
    </font>
    <font>
      <sz val="10"/>
      <color rgb="FF067D17"/>
      <name val="JetBrains Mono"/>
      <family val="3"/>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
      <sz val="11"/>
      <color rgb="FF000000"/>
      <name val="Calibri"/>
      <family val="2"/>
    </font>
    <font>
      <sz val="10"/>
      <color rgb="FF000000"/>
      <name val="Calibri"/>
      <family val="2"/>
    </font>
    <font>
      <b val="true"/>
      <sz val="9"/>
      <color rgb="FF000000"/>
      <name val="Tahoma"/>
      <family val="2"/>
      <charset val="1"/>
    </font>
  </fonts>
  <fills count="18">
    <fill>
      <patternFill patternType="none"/>
    </fill>
    <fill>
      <patternFill patternType="gray125"/>
    </fill>
    <fill>
      <patternFill patternType="solid">
        <fgColor rgb="FFFFFF00"/>
        <bgColor rgb="FFFFFF00"/>
      </patternFill>
    </fill>
    <fill>
      <patternFill patternType="solid">
        <fgColor rgb="FFF8CBAD"/>
        <bgColor rgb="FFF4B183"/>
      </patternFill>
    </fill>
    <fill>
      <patternFill patternType="solid">
        <fgColor rgb="FFAFABAB"/>
        <bgColor rgb="FFB4C7E7"/>
      </patternFill>
    </fill>
    <fill>
      <patternFill patternType="solid">
        <fgColor rgb="FFC5E0B4"/>
        <bgColor rgb="FFD9D9D9"/>
      </patternFill>
    </fill>
    <fill>
      <patternFill patternType="solid">
        <fgColor rgb="FFA9D18E"/>
        <bgColor rgb="FFC5E0B4"/>
      </patternFill>
    </fill>
    <fill>
      <patternFill patternType="solid">
        <fgColor rgb="FF767171"/>
        <bgColor rgb="FF666699"/>
      </patternFill>
    </fill>
    <fill>
      <patternFill patternType="solid">
        <fgColor rgb="FFD0CECE"/>
        <bgColor rgb="FFD9D9D9"/>
      </patternFill>
    </fill>
    <fill>
      <patternFill patternType="solid">
        <fgColor rgb="FF81D41A"/>
        <bgColor rgb="FF92D050"/>
      </patternFill>
    </fill>
    <fill>
      <patternFill patternType="solid">
        <fgColor rgb="FFC6D9F1"/>
        <bgColor rgb="FFD6DCE5"/>
      </patternFill>
    </fill>
    <fill>
      <patternFill patternType="solid">
        <fgColor rgb="FFD6DCE5"/>
        <bgColor rgb="FFD9D9D9"/>
      </patternFill>
    </fill>
    <fill>
      <patternFill patternType="solid">
        <fgColor rgb="FFFDEADA"/>
        <bgColor rgb="FFE2F0D9"/>
      </patternFill>
    </fill>
    <fill>
      <patternFill patternType="solid">
        <fgColor rgb="FFE2F0D9"/>
        <bgColor rgb="FFFDEADA"/>
      </patternFill>
    </fill>
    <fill>
      <patternFill patternType="solid">
        <fgColor rgb="FFD9D9D9"/>
        <bgColor rgb="FFD6DCE5"/>
      </patternFill>
    </fill>
    <fill>
      <patternFill patternType="solid">
        <fgColor rgb="FFB4C7E7"/>
        <bgColor rgb="FFC6D9F1"/>
      </patternFill>
    </fill>
    <fill>
      <patternFill patternType="solid">
        <fgColor rgb="FFF4B183"/>
        <bgColor rgb="FFF8CBAD"/>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7" fontId="0" fillId="5" borderId="0" xfId="15" applyFont="true" applyBorder="true" applyAlignment="true" applyProtection="true">
      <alignment horizontal="general" vertical="bottom" textRotation="0" wrapText="false" indent="0" shrinkToFit="false"/>
      <protection locked="true" hidden="false"/>
    </xf>
    <xf numFmtId="168" fontId="0" fillId="5"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7" fontId="8"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2" borderId="0" xfId="0" applyFont="true" applyBorder="true" applyAlignment="true" applyProtection="false">
      <alignment horizontal="left" vertical="center"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68" fontId="0" fillId="2" borderId="0" xfId="0" applyFont="false" applyBorder="false" applyAlignment="false" applyProtection="false">
      <alignment horizontal="general" vertical="bottom" textRotation="0" wrapText="false" indent="0" shrinkToFit="false"/>
      <protection locked="true" hidden="false"/>
    </xf>
    <xf numFmtId="170" fontId="0" fillId="2" borderId="0" xfId="0" applyFont="false" applyBorder="false" applyAlignment="false" applyProtection="false">
      <alignment horizontal="general" vertical="bottom" textRotation="0" wrapText="false" indent="0" shrinkToFit="false"/>
      <protection locked="true" hidden="false"/>
    </xf>
    <xf numFmtId="171" fontId="0" fillId="2" borderId="0" xfId="0" applyFont="false" applyBorder="false" applyAlignment="false" applyProtection="false">
      <alignment horizontal="general" vertical="bottom" textRotation="0" wrapText="false" indent="0" shrinkToFit="false"/>
      <protection locked="true" hidden="false"/>
    </xf>
    <xf numFmtId="168" fontId="6" fillId="2" borderId="0" xfId="0" applyFont="true" applyBorder="false" applyAlignment="false" applyProtection="false">
      <alignment horizontal="general" vertical="bottom" textRotation="0" wrapText="false" indent="0" shrinkToFit="false"/>
      <protection locked="true" hidden="false"/>
    </xf>
    <xf numFmtId="167" fontId="5" fillId="2"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7" fontId="7" fillId="0" borderId="1"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center" vertical="center" textRotation="0" wrapText="true" indent="0" shrinkToFit="false"/>
      <protection locked="true" hidden="false"/>
    </xf>
    <xf numFmtId="164" fontId="11" fillId="10" borderId="1" xfId="0" applyFont="true" applyBorder="true" applyAlignment="true" applyProtection="false">
      <alignment horizontal="left" vertical="center" textRotation="0" wrapText="false" indent="0" shrinkToFit="false"/>
      <protection locked="true" hidden="false"/>
    </xf>
    <xf numFmtId="164" fontId="11" fillId="10" borderId="1" xfId="0" applyFont="true" applyBorder="tru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67" fontId="0" fillId="11" borderId="1" xfId="20" applyFont="true" applyBorder="true" applyAlignment="true" applyProtection="true">
      <alignment horizontal="right" vertical="center" textRotation="0" wrapText="tru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7" fontId="0" fillId="11" borderId="1" xfId="20" applyFont="true" applyBorder="true" applyAlignment="true" applyProtection="true">
      <alignment horizontal="general" vertical="bottom" textRotation="0" wrapText="true" indent="0" shrinkToFit="false"/>
      <protection locked="true" hidden="false"/>
    </xf>
    <xf numFmtId="164" fontId="11" fillId="11" borderId="2" xfId="0" applyFont="true" applyBorder="true" applyAlignment="true" applyProtection="false">
      <alignment horizontal="general" vertical="center"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11" fillId="2" borderId="2" xfId="0" applyFont="true" applyBorder="true" applyAlignment="true" applyProtection="false">
      <alignment horizontal="general" vertical="center"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72" fontId="0" fillId="2" borderId="0" xfId="0" applyFont="true" applyBorder="false" applyAlignment="true" applyProtection="false">
      <alignment horizontal="general" vertical="bottom" textRotation="0" wrapText="true" indent="0" shrinkToFit="false"/>
      <protection locked="true" hidden="false"/>
    </xf>
    <xf numFmtId="167" fontId="0" fillId="2" borderId="1" xfId="20" applyFont="true" applyBorder="tru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11" fillId="12" borderId="1" xfId="0" applyFont="true" applyBorder="true" applyAlignment="true" applyProtection="false">
      <alignment horizontal="left" vertical="center" textRotation="0" wrapText="false" indent="0" shrinkToFit="false"/>
      <protection locked="true" hidden="false"/>
    </xf>
    <xf numFmtId="164" fontId="11" fillId="12" borderId="1" xfId="0" applyFont="true" applyBorder="true" applyAlignment="true" applyProtection="false">
      <alignment horizontal="general" vertical="center" textRotation="0" wrapText="false" indent="0" shrinkToFit="false"/>
      <protection locked="true" hidden="false"/>
    </xf>
    <xf numFmtId="173" fontId="4" fillId="9" borderId="0" xfId="0" applyFont="tru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7" fontId="0" fillId="13" borderId="1" xfId="20" applyFont="true" applyBorder="true" applyAlignment="true" applyProtection="true">
      <alignment horizontal="general" vertical="bottom" textRotation="0" wrapText="true" indent="0" shrinkToFit="false"/>
      <protection locked="true" hidden="false"/>
    </xf>
    <xf numFmtId="167" fontId="0" fillId="10" borderId="1" xfId="15" applyFont="true" applyBorder="true" applyAlignment="true" applyProtection="true">
      <alignment horizontal="general" vertical="bottom" textRotation="0" wrapText="true" indent="0" shrinkToFit="false"/>
      <protection locked="true" hidden="false"/>
    </xf>
    <xf numFmtId="174" fontId="0" fillId="13" borderId="1" xfId="0" applyFont="false" applyBorder="true" applyAlignment="true" applyProtection="false">
      <alignment horizontal="general" vertical="bottom" textRotation="0" wrapText="true" indent="0" shrinkToFit="false"/>
      <protection locked="true" hidden="false"/>
    </xf>
    <xf numFmtId="164" fontId="11" fillId="2" borderId="1" xfId="0" applyFont="true" applyBorder="true" applyAlignment="true" applyProtection="false">
      <alignment horizontal="left" vertical="center" textRotation="0" wrapText="false" indent="0" shrinkToFit="false"/>
      <protection locked="true" hidden="false"/>
    </xf>
    <xf numFmtId="164" fontId="11" fillId="2" borderId="1" xfId="0" applyFont="true" applyBorder="true" applyAlignment="true" applyProtection="false">
      <alignment horizontal="general" vertical="center" textRotation="0" wrapText="false" indent="0" shrinkToFit="false"/>
      <protection locked="true" hidden="false"/>
    </xf>
    <xf numFmtId="167" fontId="0" fillId="14" borderId="1" xfId="20" applyFont="true" applyBorder="true" applyAlignment="true" applyProtection="true">
      <alignment horizontal="general" vertical="bottom" textRotation="0" wrapText="true" indent="0" shrinkToFit="false"/>
      <protection locked="true" hidden="false"/>
    </xf>
    <xf numFmtId="164" fontId="0" fillId="13" borderId="1" xfId="0" applyFont="true" applyBorder="true" applyAlignment="true" applyProtection="false">
      <alignment horizontal="general" vertical="center" textRotation="0" wrapText="true" indent="0" shrinkToFit="false"/>
      <protection locked="true" hidden="false"/>
    </xf>
    <xf numFmtId="164" fontId="11" fillId="13" borderId="2" xfId="0" applyFont="true" applyBorder="true" applyAlignment="true" applyProtection="false">
      <alignment horizontal="general" vertical="center" textRotation="0" wrapText="true" indent="0" shrinkToFit="false"/>
      <protection locked="true" hidden="false"/>
    </xf>
    <xf numFmtId="164" fontId="11" fillId="13" borderId="1" xfId="0" applyFont="true" applyBorder="true" applyAlignment="true" applyProtection="false">
      <alignment horizontal="general" vertical="center" textRotation="0" wrapText="tru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general" vertical="center" textRotation="0" wrapText="false" indent="0" shrinkToFit="false"/>
      <protection locked="true" hidden="false"/>
    </xf>
    <xf numFmtId="164" fontId="0"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true" indent="0" shrinkToFit="false"/>
      <protection locked="true" hidden="false"/>
    </xf>
    <xf numFmtId="164" fontId="11" fillId="14" borderId="1" xfId="0" applyFont="true" applyBorder="true" applyAlignment="true" applyProtection="false">
      <alignment horizontal="general" vertical="center" textRotation="0" wrapText="true" indent="0" shrinkToFit="false"/>
      <protection locked="true" hidden="false"/>
    </xf>
    <xf numFmtId="164" fontId="0" fillId="14"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8" fontId="0" fillId="10" borderId="1" xfId="0" applyFont="true" applyBorder="true" applyAlignment="false" applyProtection="false">
      <alignment horizontal="general" vertical="bottom" textRotation="0" wrapText="false" indent="0" shrinkToFit="false"/>
      <protection locked="true" hidden="false"/>
    </xf>
    <xf numFmtId="167" fontId="0" fillId="10" borderId="1" xfId="15" applyFont="true" applyBorder="true" applyAlignment="true" applyProtection="true">
      <alignment horizontal="center" vertical="center" textRotation="0" wrapText="false" indent="0" shrinkToFit="false"/>
      <protection locked="true" hidden="false"/>
    </xf>
    <xf numFmtId="168" fontId="0" fillId="10" borderId="1" xfId="19" applyFont="true" applyBorder="true" applyAlignment="true" applyProtection="true">
      <alignment horizontal="general" vertical="bottom" textRotation="0" wrapText="false" indent="0" shrinkToFit="false"/>
      <protection locked="true" hidden="false"/>
    </xf>
    <xf numFmtId="167" fontId="0" fillId="10" borderId="1" xfId="15" applyFont="true" applyBorder="true" applyAlignment="true" applyProtection="true">
      <alignment horizontal="center" vertical="bottom" textRotation="0" wrapText="true" indent="0" shrinkToFit="false"/>
      <protection locked="true" hidden="false"/>
    </xf>
    <xf numFmtId="168" fontId="0" fillId="12" borderId="1" xfId="19" applyFont="true" applyBorder="true" applyAlignment="true" applyProtection="true">
      <alignment horizontal="general" vertical="bottom" textRotation="0" wrapText="false" indent="0" shrinkToFit="false"/>
      <protection locked="true" hidden="false"/>
    </xf>
    <xf numFmtId="164" fontId="0" fillId="12" borderId="1" xfId="0" applyFont="true" applyBorder="true" applyAlignment="true" applyProtection="false">
      <alignment horizontal="center" vertical="center" textRotation="0" wrapText="false" indent="0" shrinkToFit="false"/>
      <protection locked="true" hidden="false"/>
    </xf>
    <xf numFmtId="167" fontId="0" fillId="12" borderId="1" xfId="15" applyFont="true" applyBorder="true" applyAlignment="true" applyProtection="true">
      <alignment horizontal="center" vertical="bottom" textRotation="0" wrapText="tru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8" fillId="0" borderId="1" xfId="19" applyFont="true" applyBorder="true" applyAlignment="true" applyProtection="true">
      <alignment horizontal="general" vertical="bottom" textRotation="0" wrapText="false" indent="0" shrinkToFit="false"/>
      <protection locked="true" hidden="false"/>
    </xf>
    <xf numFmtId="168" fontId="0" fillId="0" borderId="1" xfId="19" applyFont="true" applyBorder="true" applyAlignment="true" applyProtection="true">
      <alignment horizontal="general" vertical="bottom" textRotation="0" wrapText="false" indent="0" shrinkToFit="false"/>
      <protection locked="true" hidden="false"/>
    </xf>
    <xf numFmtId="167" fontId="0" fillId="0" borderId="1" xfId="15" applyFont="true" applyBorder="true" applyAlignment="true" applyProtection="true">
      <alignment horizontal="center" vertical="center" textRotation="0" wrapText="false" indent="0" shrinkToFit="false"/>
      <protection locked="true" hidden="false"/>
    </xf>
    <xf numFmtId="168" fontId="12" fillId="2" borderId="1" xfId="19" applyFont="true" applyBorder="true" applyAlignment="true" applyProtection="true">
      <alignment horizontal="general" vertical="bottom" textRotation="0" wrapText="false" indent="0" shrinkToFit="false"/>
      <protection locked="true" hidden="false"/>
    </xf>
    <xf numFmtId="168" fontId="0" fillId="2" borderId="1" xfId="19" applyFont="true" applyBorder="true" applyAlignment="true" applyProtection="true">
      <alignment horizontal="general" vertical="bottom" textRotation="0" wrapText="false" indent="0" shrinkToFit="false"/>
      <protection locked="true" hidden="false"/>
    </xf>
    <xf numFmtId="167" fontId="0" fillId="2" borderId="1" xfId="15" applyFont="true" applyBorder="true" applyAlignment="true" applyProtection="true">
      <alignment horizontal="center" vertical="center" textRotation="0" wrapText="false" indent="0" shrinkToFit="false"/>
      <protection locked="true" hidden="false"/>
    </xf>
    <xf numFmtId="168" fontId="0" fillId="14" borderId="1" xfId="19" applyFont="true" applyBorder="true" applyAlignment="true" applyProtection="true">
      <alignment horizontal="general" vertical="bottom" textRotation="0" wrapText="false" indent="0" shrinkToFit="false"/>
      <protection locked="true" hidden="false"/>
    </xf>
    <xf numFmtId="167" fontId="0" fillId="14" borderId="1" xfId="15" applyFont="true" applyBorder="true" applyAlignment="true" applyProtection="true">
      <alignment horizontal="center" vertical="center"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8"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8"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1" borderId="2" xfId="0" applyFont="true" applyBorder="true" applyAlignment="true" applyProtection="false">
      <alignment horizontal="general" vertical="center" textRotation="0" wrapText="true" indent="0" shrinkToFit="false"/>
      <protection locked="true" hidden="false"/>
    </xf>
    <xf numFmtId="164" fontId="11" fillId="11" borderId="1" xfId="0" applyFont="true" applyBorder="true" applyAlignment="true" applyProtection="false">
      <alignment horizontal="general" vertical="center" textRotation="0" wrapText="false" indent="0" shrinkToFit="false"/>
      <protection locked="true" hidden="false"/>
    </xf>
    <xf numFmtId="168" fontId="11" fillId="11" borderId="1" xfId="19" applyFont="true" applyBorder="true" applyAlignment="true" applyProtection="true">
      <alignment horizontal="center" vertical="center" textRotation="0" wrapText="false" indent="0" shrinkToFit="false"/>
      <protection locked="true" hidden="false"/>
    </xf>
    <xf numFmtId="168" fontId="11"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8" fontId="0" fillId="11" borderId="1" xfId="19" applyFont="true" applyBorder="true" applyAlignment="true" applyProtection="true">
      <alignment horizontal="center" vertical="bottom" textRotation="0" wrapText="false" indent="0" shrinkToFit="false"/>
      <protection locked="true" hidden="false"/>
    </xf>
    <xf numFmtId="168" fontId="5" fillId="11" borderId="1" xfId="19" applyFont="true" applyBorder="true" applyAlignment="true" applyProtection="true">
      <alignment horizontal="center" vertical="bottom" textRotation="0" wrapText="false" indent="0" shrinkToFit="false"/>
      <protection locked="true" hidden="false"/>
    </xf>
    <xf numFmtId="168" fontId="14" fillId="11" borderId="1" xfId="19" applyFont="true" applyBorder="true" applyAlignment="true" applyProtection="true">
      <alignment horizontal="center" vertical="center" textRotation="0" wrapText="false" indent="0" shrinkToFit="false"/>
      <protection locked="true" hidden="false"/>
    </xf>
    <xf numFmtId="168" fontId="11" fillId="11" borderId="1" xfId="19" applyFont="true" applyBorder="true" applyAlignment="true" applyProtection="true">
      <alignment horizontal="general" vertical="center" textRotation="0" wrapText="false" indent="0" shrinkToFit="false"/>
      <protection locked="true" hidden="false"/>
    </xf>
    <xf numFmtId="168" fontId="14" fillId="11" borderId="1" xfId="19" applyFont="true" applyBorder="true" applyAlignment="true" applyProtection="true">
      <alignment horizontal="center" vertical="center" textRotation="0" wrapText="true" indent="0" shrinkToFit="false"/>
      <protection locked="true" hidden="false"/>
    </xf>
    <xf numFmtId="168" fontId="11" fillId="11" borderId="1" xfId="19" applyFont="true" applyBorder="true" applyAlignment="true" applyProtection="true">
      <alignment horizontal="right" vertical="center" textRotation="0" wrapText="false" indent="0" shrinkToFit="false"/>
      <protection locked="true" hidden="false"/>
    </xf>
    <xf numFmtId="164" fontId="11" fillId="15" borderId="1" xfId="0" applyFont="true" applyBorder="true" applyAlignment="true" applyProtection="false">
      <alignment horizontal="general" vertical="center" textRotation="0" wrapText="false" indent="0" shrinkToFit="false"/>
      <protection locked="true" hidden="false"/>
    </xf>
    <xf numFmtId="168" fontId="11" fillId="13" borderId="1" xfId="19" applyFont="true" applyBorder="true" applyAlignment="true" applyProtection="true">
      <alignment horizontal="center" vertical="center" textRotation="0" wrapText="false" indent="0" shrinkToFit="false"/>
      <protection locked="true" hidden="false"/>
    </xf>
    <xf numFmtId="168" fontId="11" fillId="13" borderId="1" xfId="19" applyFont="true" applyBorder="true" applyAlignment="true" applyProtection="true">
      <alignment horizontal="center" vertical="center" textRotation="0" wrapText="true" indent="0" shrinkToFit="false"/>
      <protection locked="true" hidden="false"/>
    </xf>
    <xf numFmtId="167" fontId="0" fillId="13" borderId="1" xfId="15" applyFont="true" applyBorder="true" applyAlignment="true" applyProtection="true">
      <alignment horizontal="center" vertical="bottom" textRotation="0" wrapText="false" indent="0" shrinkToFit="false"/>
      <protection locked="true" hidden="false"/>
    </xf>
    <xf numFmtId="168" fontId="0" fillId="13" borderId="1" xfId="19" applyFont="true" applyBorder="true" applyAlignment="true" applyProtection="true">
      <alignment horizontal="center" vertical="bottom" textRotation="0" wrapText="false" indent="0" shrinkToFit="false"/>
      <protection locked="true" hidden="false"/>
    </xf>
    <xf numFmtId="168" fontId="5" fillId="13" borderId="1" xfId="19" applyFont="true" applyBorder="true" applyAlignment="true" applyProtection="true">
      <alignment horizontal="center" vertical="bottom" textRotation="0" wrapText="false" indent="0" shrinkToFit="false"/>
      <protection locked="true" hidden="false"/>
    </xf>
    <xf numFmtId="168" fontId="15" fillId="13" borderId="1" xfId="19" applyFont="true" applyBorder="true" applyAlignment="true" applyProtection="true">
      <alignment horizontal="center" vertical="center" textRotation="0" wrapText="false" indent="0" shrinkToFit="false"/>
      <protection locked="true" hidden="false"/>
    </xf>
    <xf numFmtId="168" fontId="14" fillId="13" borderId="1" xfId="19" applyFont="true" applyBorder="true" applyAlignment="true" applyProtection="true">
      <alignment horizontal="center" vertical="center" textRotation="0" wrapText="false" indent="0" shrinkToFit="false"/>
      <protection locked="true" hidden="false"/>
    </xf>
    <xf numFmtId="168" fontId="11" fillId="13" borderId="1" xfId="19" applyFont="true" applyBorder="true" applyAlignment="true" applyProtection="true">
      <alignment horizontal="general" vertical="center" textRotation="0" wrapText="false" indent="0" shrinkToFit="false"/>
      <protection locked="true" hidden="false"/>
    </xf>
    <xf numFmtId="164" fontId="11" fillId="13" borderId="1" xfId="0" applyFont="true" applyBorder="true" applyAlignment="true" applyProtection="false">
      <alignment horizontal="general" vertical="center" textRotation="0" wrapText="false" indent="0" shrinkToFit="false"/>
      <protection locked="true" hidden="false"/>
    </xf>
    <xf numFmtId="164" fontId="11" fillId="16" borderId="1" xfId="0" applyFont="true" applyBorder="true" applyAlignment="true" applyProtection="false">
      <alignment horizontal="general" vertical="center" textRotation="0" wrapText="false" indent="0" shrinkToFit="false"/>
      <protection locked="true" hidden="false"/>
    </xf>
    <xf numFmtId="168" fontId="11" fillId="13" borderId="2" xfId="19" applyFont="true" applyBorder="true" applyAlignment="true" applyProtection="true">
      <alignment horizontal="center" vertical="center" textRotation="0" wrapText="false" indent="0" shrinkToFit="false"/>
      <protection locked="true" hidden="false"/>
    </xf>
    <xf numFmtId="168" fontId="11" fillId="13" borderId="2" xfId="19" applyFont="true" applyBorder="true" applyAlignment="true" applyProtection="true">
      <alignment horizontal="center" vertical="center" textRotation="0" wrapText="true" indent="0" shrinkToFit="false"/>
      <protection locked="true" hidden="false"/>
    </xf>
    <xf numFmtId="167" fontId="0" fillId="13" borderId="2" xfId="15" applyFont="true" applyBorder="true" applyAlignment="true" applyProtection="true">
      <alignment horizontal="center" vertical="bottom" textRotation="0" wrapText="false" indent="0" shrinkToFit="false"/>
      <protection locked="true" hidden="false"/>
    </xf>
    <xf numFmtId="168" fontId="0" fillId="13" borderId="2" xfId="19" applyFont="true" applyBorder="true" applyAlignment="true" applyProtection="true">
      <alignment horizontal="center" vertical="bottom" textRotation="0" wrapText="false" indent="0" shrinkToFit="false"/>
      <protection locked="true" hidden="false"/>
    </xf>
    <xf numFmtId="168" fontId="5" fillId="13" borderId="2" xfId="19" applyFont="true" applyBorder="true" applyAlignment="true" applyProtection="true">
      <alignment horizontal="center" vertical="bottom" textRotation="0" wrapText="false" indent="0" shrinkToFit="false"/>
      <protection locked="true" hidden="false"/>
    </xf>
    <xf numFmtId="168" fontId="11" fillId="13" borderId="2" xfId="19" applyFont="true" applyBorder="true" applyAlignment="true" applyProtection="true">
      <alignment horizontal="right" vertical="center" textRotation="0" wrapText="false" indent="0" shrinkToFit="false"/>
      <protection locked="true" hidden="false"/>
    </xf>
    <xf numFmtId="164" fontId="0" fillId="14" borderId="2" xfId="0" applyFont="true" applyBorder="true" applyAlignment="true" applyProtection="false">
      <alignment horizontal="general" vertical="center" textRotation="0" wrapText="false" indent="0" shrinkToFit="false"/>
      <protection locked="true" hidden="false"/>
    </xf>
    <xf numFmtId="164" fontId="11" fillId="14" borderId="2" xfId="0" applyFont="true" applyBorder="true" applyAlignment="true" applyProtection="false">
      <alignment horizontal="general" vertical="center" textRotation="0" wrapText="false" indent="0" shrinkToFit="false"/>
      <protection locked="true" hidden="false"/>
    </xf>
    <xf numFmtId="168" fontId="11" fillId="14" borderId="2" xfId="19" applyFont="true" applyBorder="true" applyAlignment="true" applyProtection="true">
      <alignment horizontal="center" vertical="center" textRotation="0" wrapText="false" indent="0" shrinkToFit="false"/>
      <protection locked="true" hidden="false"/>
    </xf>
    <xf numFmtId="168" fontId="16" fillId="14" borderId="2" xfId="19" applyFont="true" applyBorder="true" applyAlignment="true" applyProtection="true">
      <alignment horizontal="center" vertical="center" textRotation="0" wrapText="false" indent="0" shrinkToFit="false"/>
      <protection locked="true" hidden="false"/>
    </xf>
    <xf numFmtId="168" fontId="16" fillId="14" borderId="2" xfId="19" applyFont="true" applyBorder="true" applyAlignment="true" applyProtection="true">
      <alignment horizontal="center" vertical="center" textRotation="0" wrapText="true" indent="0" shrinkToFit="false"/>
      <protection locked="true" hidden="false"/>
    </xf>
    <xf numFmtId="167" fontId="0" fillId="14" borderId="2" xfId="15" applyFont="true" applyBorder="true" applyAlignment="true" applyProtection="true">
      <alignment horizontal="center" vertical="bottom" textRotation="0" wrapText="false" indent="0" shrinkToFit="false"/>
      <protection locked="true" hidden="false"/>
    </xf>
    <xf numFmtId="168" fontId="11" fillId="14" borderId="2" xfId="19" applyFont="true" applyBorder="true" applyAlignment="true" applyProtection="true">
      <alignment horizontal="center" vertical="center" textRotation="0" wrapText="true" indent="0" shrinkToFit="false"/>
      <protection locked="true" hidden="false"/>
    </xf>
    <xf numFmtId="168" fontId="0" fillId="14" borderId="2" xfId="19" applyFont="true" applyBorder="true" applyAlignment="true" applyProtection="true">
      <alignment horizontal="center" vertical="bottom" textRotation="0" wrapText="false" indent="0" shrinkToFit="false"/>
      <protection locked="true" hidden="false"/>
    </xf>
    <xf numFmtId="168" fontId="5" fillId="14" borderId="2" xfId="19" applyFont="true" applyBorder="true" applyAlignment="true" applyProtection="true">
      <alignment horizontal="center" vertical="bottom" textRotation="0" wrapText="false" indent="0" shrinkToFit="false"/>
      <protection locked="true" hidden="false"/>
    </xf>
    <xf numFmtId="168" fontId="0" fillId="17" borderId="2" xfId="19" applyFont="true" applyBorder="true" applyAlignment="true" applyProtection="true">
      <alignment horizontal="center" vertical="bottom" textRotation="0" wrapText="false" indent="0" shrinkToFit="false"/>
      <protection locked="true" hidden="false"/>
    </xf>
    <xf numFmtId="168" fontId="14" fillId="14" borderId="1" xfId="19" applyFont="true" applyBorder="true" applyAlignment="true" applyProtection="true">
      <alignment horizontal="center" vertical="center" textRotation="0" wrapText="false" indent="0" shrinkToFit="false"/>
      <protection locked="true" hidden="false"/>
    </xf>
    <xf numFmtId="168" fontId="11" fillId="14" borderId="1" xfId="19" applyFont="true" applyBorder="true" applyAlignment="true" applyProtection="true">
      <alignment horizontal="general" vertical="center" textRotation="0" wrapText="false" indent="0" shrinkToFit="false"/>
      <protection locked="true" hidden="false"/>
    </xf>
    <xf numFmtId="164" fontId="0" fillId="14" borderId="1" xfId="0" applyFont="true" applyBorder="true" applyAlignment="true" applyProtection="false">
      <alignment horizontal="general" vertical="center" textRotation="0" wrapText="false" indent="0" shrinkToFit="false"/>
      <protection locked="true" hidden="false"/>
    </xf>
    <xf numFmtId="168" fontId="11" fillId="14" borderId="1" xfId="19" applyFont="true" applyBorder="true" applyAlignment="true" applyProtection="true">
      <alignment horizontal="center" vertical="center" textRotation="0" wrapText="false" indent="0" shrinkToFit="false"/>
      <protection locked="true" hidden="false"/>
    </xf>
    <xf numFmtId="168" fontId="16" fillId="14" borderId="1" xfId="19" applyFont="true" applyBorder="true" applyAlignment="true" applyProtection="true">
      <alignment horizontal="center" vertical="center" textRotation="0" wrapText="false" indent="0" shrinkToFit="false"/>
      <protection locked="true" hidden="false"/>
    </xf>
    <xf numFmtId="168" fontId="16"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8" fontId="11" fillId="14" borderId="1" xfId="19" applyFont="true" applyBorder="true" applyAlignment="true" applyProtection="true">
      <alignment horizontal="center" vertical="center" textRotation="0" wrapText="true" indent="0" shrinkToFit="false"/>
      <protection locked="true" hidden="false"/>
    </xf>
    <xf numFmtId="168" fontId="0" fillId="14" borderId="1" xfId="19" applyFont="true" applyBorder="true" applyAlignment="true" applyProtection="true">
      <alignment horizontal="center" vertical="bottom" textRotation="0" wrapText="false" indent="0" shrinkToFit="false"/>
      <protection locked="true" hidden="false"/>
    </xf>
    <xf numFmtId="168" fontId="5" fillId="14" borderId="1" xfId="19" applyFont="true" applyBorder="true" applyAlignment="true" applyProtection="true">
      <alignment horizontal="center" vertical="bottom" textRotation="0" wrapText="false" indent="0" shrinkToFit="false"/>
      <protection locked="true" hidden="false"/>
    </xf>
    <xf numFmtId="168" fontId="11" fillId="14" borderId="1" xfId="19"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8" fontId="11"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8" fontId="11" fillId="0" borderId="0" xfId="19" applyFont="true" applyBorder="true" applyAlignment="true" applyProtection="true">
      <alignment horizontal="center" vertical="center" textRotation="0" wrapText="true" indent="0" shrinkToFit="false"/>
      <protection locked="true" hidden="false"/>
    </xf>
    <xf numFmtId="168" fontId="0"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16" fillId="0" borderId="0" xfId="15"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8" fontId="7"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7" fontId="11"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7" fillId="11" borderId="1" xfId="0" applyFont="true" applyBorder="true" applyAlignment="true" applyProtection="false">
      <alignment horizontal="general" vertical="center" textRotation="0" wrapText="true" indent="0" shrinkToFit="false"/>
      <protection locked="true" hidden="false"/>
    </xf>
    <xf numFmtId="164" fontId="17" fillId="13" borderId="1" xfId="0" applyFont="true" applyBorder="true" applyAlignment="true" applyProtection="false">
      <alignment horizontal="general" vertical="center" textRotation="0" wrapText="true" indent="0" shrinkToFit="false"/>
      <protection locked="true" hidden="false"/>
    </xf>
    <xf numFmtId="164" fontId="18" fillId="13" borderId="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33CCCC"/>
      <rgbColor rgb="FF81D41A"/>
      <rgbColor rgb="FF92D050"/>
      <rgbColor rgb="FFFF9900"/>
      <rgbColor rgb="FFFF6600"/>
      <rgbColor rgb="FF666699"/>
      <rgbColor rgb="FFAFABAB"/>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9765625" defaultRowHeight="13.8" zeroHeight="false" outlineLevelRow="0" outlineLevelCol="0"/>
  <cols>
    <col collapsed="false" customWidth="true" hidden="false" outlineLevel="0" max="1" min="1" style="0" width="12.04"/>
  </cols>
  <sheetData>
    <row r="1" customFormat="false" ht="13.8" hidden="false" customHeight="false" outlineLevel="0" collapsed="false">
      <c r="A1" s="1" t="s">
        <v>0</v>
      </c>
    </row>
    <row r="2" customFormat="false" ht="13.8" hidden="false" customHeight="false" outlineLevel="0" collapsed="false">
      <c r="A2" s="2" t="s">
        <v>1</v>
      </c>
    </row>
    <row r="3" customFormat="false" ht="13.8" hidden="false" customHeight="false" outlineLevel="0" collapsed="false">
      <c r="A3" s="0" t="s">
        <v>2</v>
      </c>
    </row>
    <row r="4" customFormat="false" ht="13.8" hidden="false" customHeight="false" outlineLevel="0" collapsed="false">
      <c r="A4" s="0" t="s">
        <v>3</v>
      </c>
    </row>
    <row r="5" customFormat="false" ht="13.8" hidden="false" customHeight="false" outlineLevel="0" collapsed="false">
      <c r="A5" s="0" t="s">
        <v>4</v>
      </c>
    </row>
    <row r="6" customFormat="false" ht="13.8" hidden="false" customHeight="false" outlineLevel="0" collapsed="false">
      <c r="A6" s="0" t="s">
        <v>5</v>
      </c>
    </row>
    <row r="7" customFormat="false" ht="13.8" hidden="false" customHeight="false" outlineLevel="0" collapsed="false">
      <c r="A7" s="0" t="s">
        <v>6</v>
      </c>
    </row>
    <row r="8" customFormat="false" ht="13.8" hidden="false" customHeight="false" outlineLevel="0" collapsed="false">
      <c r="A8" s="0" t="s">
        <v>7</v>
      </c>
    </row>
    <row r="9" customFormat="false" ht="13.8" hidden="false" customHeight="false" outlineLevel="0" collapsed="false">
      <c r="A9" s="0" t="s">
        <v>8</v>
      </c>
    </row>
    <row r="10" customFormat="false" ht="13.8" hidden="false" customHeight="false" outlineLevel="0" collapsed="false">
      <c r="A10" s="0" t="s">
        <v>9</v>
      </c>
    </row>
    <row r="11" customFormat="false" ht="13.8" hidden="false" customHeight="false" outlineLevel="0" collapsed="false">
      <c r="A11" s="0" t="s">
        <v>10</v>
      </c>
    </row>
    <row r="12" customFormat="false" ht="13.8" hidden="false" customHeight="false" outlineLevel="0" collapsed="false">
      <c r="A12" s="0" t="s">
        <v>11</v>
      </c>
    </row>
    <row r="13" customFormat="false" ht="13.8" hidden="false" customHeight="false" outlineLevel="0" collapsed="false">
      <c r="A13" s="0" t="s">
        <v>12</v>
      </c>
    </row>
    <row r="14" customFormat="false" ht="13.8" hidden="false" customHeight="false" outlineLevel="0" collapsed="false">
      <c r="A14" s="0" t="s">
        <v>13</v>
      </c>
    </row>
    <row r="15" customFormat="false" ht="13.8" hidden="false" customHeight="false" outlineLevel="0" collapsed="false">
      <c r="A15" s="0" t="s">
        <v>14</v>
      </c>
    </row>
    <row r="16" customFormat="false" ht="13.8" hidden="false" customHeight="false" outlineLevel="0" collapsed="false">
      <c r="A16" s="0" t="s">
        <v>15</v>
      </c>
    </row>
    <row r="17" customFormat="false" ht="13.8" hidden="false" customHeight="false" outlineLevel="0" collapsed="false">
      <c r="A17" s="0" t="s">
        <v>16</v>
      </c>
    </row>
    <row r="18" customFormat="false" ht="13.8" hidden="false" customHeight="false" outlineLevel="0" collapsed="false">
      <c r="A18" s="0" t="s">
        <v>17</v>
      </c>
    </row>
    <row r="19" customFormat="false" ht="13.8" hidden="false" customHeight="false" outlineLevel="0" collapsed="false">
      <c r="A19" s="0" t="s">
        <v>18</v>
      </c>
    </row>
    <row r="20" customFormat="false" ht="13.8" hidden="false" customHeight="false" outlineLevel="0" collapsed="false">
      <c r="A20" s="0" t="s">
        <v>19</v>
      </c>
    </row>
    <row r="21" customFormat="false" ht="13.8" hidden="false" customHeight="false" outlineLevel="0" collapsed="false">
      <c r="A21" s="0" t="s">
        <v>20</v>
      </c>
    </row>
    <row r="22" customFormat="false" ht="13.8" hidden="false" customHeight="false" outlineLevel="0" collapsed="false">
      <c r="A22" s="0" t="s">
        <v>21</v>
      </c>
    </row>
    <row r="23" customFormat="false" ht="13.8" hidden="false" customHeight="false" outlineLevel="0" collapsed="false">
      <c r="A23" s="0" t="s">
        <v>22</v>
      </c>
    </row>
    <row r="24" customFormat="false" ht="13.8" hidden="false" customHeight="false" outlineLevel="0" collapsed="false">
      <c r="A24" s="0" t="s">
        <v>23</v>
      </c>
    </row>
    <row r="25" customFormat="false" ht="13.8" hidden="false" customHeight="false" outlineLevel="0" collapsed="false">
      <c r="A25" s="0" t="s">
        <v>24</v>
      </c>
    </row>
    <row r="26" customFormat="false" ht="13.8" hidden="false" customHeight="false" outlineLevel="0" collapsed="false">
      <c r="A26" s="0" t="s">
        <v>25</v>
      </c>
    </row>
    <row r="27" customFormat="false" ht="13.8" hidden="false" customHeight="false" outlineLevel="0" collapsed="false">
      <c r="A27" s="0" t="s">
        <v>26</v>
      </c>
    </row>
    <row r="28" customFormat="false" ht="13.8" hidden="false" customHeight="false" outlineLevel="0" collapsed="false">
      <c r="A28" s="0" t="s">
        <v>27</v>
      </c>
    </row>
    <row r="29" customFormat="false" ht="13.8" hidden="false" customHeight="false" outlineLevel="0" collapsed="false">
      <c r="A29" s="0" t="s">
        <v>28</v>
      </c>
    </row>
    <row r="30" customFormat="false" ht="13.8" hidden="false" customHeight="false" outlineLevel="0" collapsed="false">
      <c r="A30" s="0" t="s">
        <v>29</v>
      </c>
    </row>
    <row r="31" customFormat="false" ht="13.8" hidden="false" customHeight="false" outlineLevel="0" collapsed="false">
      <c r="A31" s="0" t="s">
        <v>30</v>
      </c>
    </row>
    <row r="32" customFormat="false" ht="13.8" hidden="false" customHeight="false" outlineLevel="0" collapsed="false">
      <c r="A32" s="0" t="s">
        <v>31</v>
      </c>
    </row>
    <row r="33" customFormat="false" ht="13.8" hidden="false" customHeight="false" outlineLevel="0" collapsed="false">
      <c r="A33" s="0" t="s">
        <v>32</v>
      </c>
    </row>
    <row r="34" customFormat="false" ht="13.8" hidden="false" customHeight="false" outlineLevel="0" collapsed="false">
      <c r="A34" s="0" t="s">
        <v>33</v>
      </c>
    </row>
    <row r="35" customFormat="false" ht="13.8" hidden="false" customHeight="false" outlineLevel="0" collapsed="false">
      <c r="A35" s="0" t="s">
        <v>34</v>
      </c>
    </row>
    <row r="36" customFormat="false" ht="13.8" hidden="false" customHeight="false" outlineLevel="0" collapsed="false">
      <c r="A36" s="0" t="s">
        <v>35</v>
      </c>
    </row>
    <row r="37" customFormat="false" ht="13.8" hidden="false" customHeight="false" outlineLevel="0" collapsed="false">
      <c r="A37" s="0" t="s">
        <v>36</v>
      </c>
    </row>
    <row r="38" customFormat="false" ht="13.8" hidden="false" customHeight="false" outlineLevel="0" collapsed="false">
      <c r="A38" s="0" t="s">
        <v>37</v>
      </c>
    </row>
    <row r="39" customFormat="false" ht="13.8" hidden="false" customHeight="false" outlineLevel="0" collapsed="false">
      <c r="A39" s="0" t="s">
        <v>38</v>
      </c>
    </row>
    <row r="40" customFormat="false" ht="13.8" hidden="false" customHeight="false" outlineLevel="0" collapsed="false">
      <c r="A40" s="0" t="s">
        <v>39</v>
      </c>
    </row>
    <row r="41" customFormat="false" ht="13.8" hidden="false" customHeight="false" outlineLevel="0" collapsed="false">
      <c r="A41" s="0" t="s">
        <v>40</v>
      </c>
    </row>
    <row r="42" customFormat="false" ht="13.8" hidden="false" customHeight="false" outlineLevel="0" collapsed="false">
      <c r="A42" s="0" t="s">
        <v>41</v>
      </c>
    </row>
    <row r="43" customFormat="false" ht="13.8" hidden="false" customHeight="false" outlineLevel="0" collapsed="false">
      <c r="A43" s="0" t="s">
        <v>42</v>
      </c>
    </row>
    <row r="44" customFormat="false" ht="13.8" hidden="false" customHeight="false" outlineLevel="0" collapsed="false">
      <c r="A44" s="0" t="s">
        <v>43</v>
      </c>
    </row>
    <row r="45" customFormat="false" ht="13.8" hidden="false" customHeight="false" outlineLevel="0" collapsed="false">
      <c r="A45" s="0" t="s">
        <v>44</v>
      </c>
    </row>
    <row r="46" customFormat="false" ht="13.8" hidden="false" customHeight="false" outlineLevel="0" collapsed="false">
      <c r="A46" s="0" t="s">
        <v>45</v>
      </c>
    </row>
    <row r="47" customFormat="false" ht="13.8" hidden="false" customHeight="false" outlineLevel="0" collapsed="false">
      <c r="A47" s="0" t="s">
        <v>46</v>
      </c>
    </row>
    <row r="48" customFormat="false" ht="13.8" hidden="false" customHeight="false" outlineLevel="0" collapsed="false">
      <c r="A48" s="0" t="s">
        <v>47</v>
      </c>
    </row>
    <row r="49" customFormat="false" ht="13.8" hidden="false" customHeight="false" outlineLevel="0" collapsed="false">
      <c r="A49" s="0" t="s">
        <v>48</v>
      </c>
    </row>
    <row r="50" customFormat="false" ht="13.8" hidden="false" customHeight="false" outlineLevel="0" collapsed="false">
      <c r="A50" s="0" t="s">
        <v>49</v>
      </c>
    </row>
    <row r="51" customFormat="false" ht="13.8" hidden="false" customHeight="false" outlineLevel="0" collapsed="false">
      <c r="A51" s="0" t="s">
        <v>50</v>
      </c>
    </row>
    <row r="52" customFormat="false" ht="13.8" hidden="false" customHeight="false" outlineLevel="0" collapsed="false">
      <c r="A52" s="0" t="s">
        <v>51</v>
      </c>
    </row>
    <row r="53" customFormat="false" ht="13.8" hidden="false" customHeight="false" outlineLevel="0" collapsed="false">
      <c r="A53" s="0" t="s">
        <v>52</v>
      </c>
    </row>
    <row r="54" customFormat="false" ht="13.8" hidden="false" customHeight="false" outlineLevel="0" collapsed="false">
      <c r="A54" s="0" t="s">
        <v>53</v>
      </c>
    </row>
    <row r="55" customFormat="false" ht="13.8" hidden="false" customHeight="false" outlineLevel="0" collapsed="false">
      <c r="A55" s="0" t="s">
        <v>54</v>
      </c>
    </row>
    <row r="56" customFormat="false" ht="13.8" hidden="false" customHeight="false" outlineLevel="0" collapsed="false">
      <c r="A56" s="0" t="s">
        <v>55</v>
      </c>
    </row>
    <row r="57" customFormat="false" ht="13.8" hidden="false" customHeight="false" outlineLevel="0" collapsed="false">
      <c r="A57" s="0" t="s">
        <v>56</v>
      </c>
    </row>
    <row r="58" customFormat="false" ht="13.8" hidden="false" customHeight="false" outlineLevel="0" collapsed="false">
      <c r="A58" s="0" t="s">
        <v>57</v>
      </c>
    </row>
    <row r="59" customFormat="false" ht="13.8" hidden="false" customHeight="false" outlineLevel="0" collapsed="false">
      <c r="A59" s="0" t="s">
        <v>58</v>
      </c>
    </row>
    <row r="60" customFormat="false" ht="13.8" hidden="false" customHeight="false" outlineLevel="0" collapsed="false">
      <c r="A60" s="0" t="s">
        <v>59</v>
      </c>
    </row>
    <row r="61" customFormat="false" ht="13.8" hidden="false" customHeight="false" outlineLevel="0" collapsed="false">
      <c r="A61" s="0" t="s">
        <v>60</v>
      </c>
    </row>
    <row r="62" customFormat="false" ht="13.8" hidden="false" customHeight="false" outlineLevel="0" collapsed="false">
      <c r="A62" s="0" t="s">
        <v>61</v>
      </c>
    </row>
    <row r="63" customFormat="false" ht="13.8" hidden="false" customHeight="false" outlineLevel="0" collapsed="false">
      <c r="A63" s="0" t="s">
        <v>62</v>
      </c>
    </row>
    <row r="64" customFormat="false" ht="13.8" hidden="false" customHeight="false" outlineLevel="0" collapsed="false">
      <c r="A64" s="0" t="s">
        <v>63</v>
      </c>
    </row>
    <row r="65" customFormat="false" ht="13.8" hidden="false" customHeight="false" outlineLevel="0" collapsed="false">
      <c r="A65" s="0" t="s">
        <v>64</v>
      </c>
    </row>
    <row r="66" customFormat="false" ht="13.8" hidden="false" customHeight="false" outlineLevel="0" collapsed="false">
      <c r="A66" s="0" t="s">
        <v>65</v>
      </c>
    </row>
    <row r="67" customFormat="false" ht="13.8" hidden="false" customHeight="false" outlineLevel="0" collapsed="false">
      <c r="A67" s="0" t="s">
        <v>66</v>
      </c>
    </row>
    <row r="68" customFormat="false" ht="13.8" hidden="false" customHeight="false" outlineLevel="0" collapsed="false">
      <c r="A68" s="0" t="s">
        <v>67</v>
      </c>
    </row>
    <row r="69" customFormat="false" ht="13.8" hidden="false" customHeight="false" outlineLevel="0" collapsed="false">
      <c r="A69" s="0" t="s">
        <v>68</v>
      </c>
    </row>
    <row r="70" customFormat="false" ht="13.8" hidden="false" customHeight="false" outlineLevel="0" collapsed="false">
      <c r="A70" s="0" t="s">
        <v>69</v>
      </c>
    </row>
    <row r="71" customFormat="false" ht="13.8" hidden="false" customHeight="false" outlineLevel="0" collapsed="false">
      <c r="A71" s="0" t="s">
        <v>70</v>
      </c>
    </row>
    <row r="72" customFormat="false" ht="13.8" hidden="false" customHeight="false" outlineLevel="0" collapsed="false">
      <c r="A72" s="0" t="s">
        <v>71</v>
      </c>
    </row>
    <row r="73" customFormat="false" ht="13.8" hidden="false" customHeight="false" outlineLevel="0" collapsed="false">
      <c r="A73" s="0" t="s">
        <v>72</v>
      </c>
    </row>
    <row r="74" customFormat="false" ht="13.8" hidden="false" customHeight="false" outlineLevel="0" collapsed="false">
      <c r="A74" s="0" t="s">
        <v>73</v>
      </c>
    </row>
    <row r="75" customFormat="false" ht="13.8" hidden="false" customHeight="false" outlineLevel="0" collapsed="false">
      <c r="A75" s="0" t="s">
        <v>74</v>
      </c>
    </row>
    <row r="76" customFormat="false" ht="13.8" hidden="false" customHeight="false" outlineLevel="0" collapsed="false">
      <c r="A76" s="0" t="s">
        <v>75</v>
      </c>
    </row>
    <row r="77" customFormat="false" ht="13.8" hidden="false" customHeight="false" outlineLevel="0" collapsed="false">
      <c r="A77" s="0" t="s">
        <v>76</v>
      </c>
    </row>
    <row r="78" customFormat="false" ht="13.8" hidden="false" customHeight="false" outlineLevel="0" collapsed="false">
      <c r="A78" s="0" t="s">
        <v>77</v>
      </c>
    </row>
    <row r="79" customFormat="false" ht="13.8" hidden="false" customHeight="false" outlineLevel="0" collapsed="false">
      <c r="A79" s="0" t="s">
        <v>78</v>
      </c>
    </row>
    <row r="80" customFormat="false" ht="13.8" hidden="false" customHeight="false" outlineLevel="0" collapsed="false">
      <c r="A80" s="0" t="s">
        <v>79</v>
      </c>
    </row>
    <row r="81" customFormat="false" ht="13.8" hidden="false" customHeight="false" outlineLevel="0" collapsed="false">
      <c r="A81" s="0" t="s">
        <v>80</v>
      </c>
    </row>
    <row r="82" customFormat="false" ht="13.8" hidden="false" customHeight="false" outlineLevel="0" collapsed="false">
      <c r="A82" s="0" t="s">
        <v>81</v>
      </c>
    </row>
    <row r="83" customFormat="false" ht="13.8" hidden="false" customHeight="false" outlineLevel="0" collapsed="false">
      <c r="A83" s="0" t="s">
        <v>82</v>
      </c>
    </row>
    <row r="84" customFormat="false" ht="13.8" hidden="false" customHeight="false" outlineLevel="0" collapsed="false">
      <c r="A84" s="0" t="s">
        <v>83</v>
      </c>
    </row>
    <row r="85" customFormat="false" ht="13.8" hidden="false" customHeight="false" outlineLevel="0" collapsed="false">
      <c r="A85" s="0" t="s">
        <v>84</v>
      </c>
    </row>
    <row r="86" customFormat="false" ht="13.8" hidden="false" customHeight="false" outlineLevel="0" collapsed="false">
      <c r="A86" s="0" t="s">
        <v>85</v>
      </c>
    </row>
    <row r="87" customFormat="false" ht="13.8" hidden="false" customHeight="false" outlineLevel="0" collapsed="false">
      <c r="A87" s="0" t="s">
        <v>86</v>
      </c>
    </row>
    <row r="88" customFormat="false" ht="13.8" hidden="false" customHeight="false" outlineLevel="0" collapsed="false">
      <c r="A88" s="0" t="s">
        <v>87</v>
      </c>
    </row>
    <row r="89" customFormat="false" ht="13.8" hidden="false" customHeight="false" outlineLevel="0" collapsed="false">
      <c r="A89" s="0" t="s">
        <v>88</v>
      </c>
    </row>
    <row r="90" customFormat="false" ht="13.8" hidden="false" customHeight="false" outlineLevel="0" collapsed="false">
      <c r="A90" s="0" t="s">
        <v>89</v>
      </c>
    </row>
    <row r="91" customFormat="false" ht="13.8" hidden="false" customHeight="false" outlineLevel="0" collapsed="false">
      <c r="A91" s="0" t="s">
        <v>90</v>
      </c>
    </row>
    <row r="92" customFormat="false" ht="13.8" hidden="false" customHeight="false" outlineLevel="0" collapsed="false">
      <c r="A92" s="0" t="s">
        <v>91</v>
      </c>
    </row>
    <row r="93" customFormat="false" ht="13.8" hidden="false" customHeight="false" outlineLevel="0" collapsed="false">
      <c r="A93" s="0" t="s">
        <v>92</v>
      </c>
    </row>
    <row r="94" customFormat="false" ht="13.8" hidden="false" customHeight="false" outlineLevel="0" collapsed="false">
      <c r="A94" s="0" t="s">
        <v>93</v>
      </c>
    </row>
    <row r="95" customFormat="false" ht="13.8" hidden="false" customHeight="false" outlineLevel="0" collapsed="false">
      <c r="A95" s="0" t="s">
        <v>94</v>
      </c>
    </row>
    <row r="96" customFormat="false" ht="13.8" hidden="false" customHeight="false" outlineLevel="0" collapsed="false">
      <c r="A96" s="0" t="s">
        <v>95</v>
      </c>
    </row>
    <row r="97" customFormat="false" ht="13.8" hidden="false" customHeight="false" outlineLevel="0" collapsed="false">
      <c r="A97" s="0" t="s">
        <v>96</v>
      </c>
    </row>
    <row r="98" customFormat="false" ht="13.8" hidden="false" customHeight="false" outlineLevel="0" collapsed="false">
      <c r="A98" s="0" t="s">
        <v>97</v>
      </c>
    </row>
    <row r="99" customFormat="false" ht="13.8" hidden="false" customHeight="false" outlineLevel="0" collapsed="false">
      <c r="A99" s="0" t="s">
        <v>98</v>
      </c>
    </row>
    <row r="100" customFormat="false" ht="13.8" hidden="false" customHeight="false" outlineLevel="0" collapsed="false">
      <c r="A100" s="0" t="s">
        <v>99</v>
      </c>
    </row>
    <row r="101" customFormat="false" ht="13.8" hidden="false" customHeight="false" outlineLevel="0" collapsed="false">
      <c r="A101" s="0" t="s">
        <v>100</v>
      </c>
    </row>
    <row r="102" customFormat="false" ht="13.8" hidden="false" customHeight="false" outlineLevel="0" collapsed="false">
      <c r="A102" s="0" t="s">
        <v>101</v>
      </c>
    </row>
    <row r="103" customFormat="false" ht="13.8" hidden="false" customHeight="false" outlineLevel="0" collapsed="false">
      <c r="A103" s="0" t="s">
        <v>102</v>
      </c>
    </row>
    <row r="104" customFormat="false" ht="13.8" hidden="false" customHeight="false" outlineLevel="0" collapsed="false">
      <c r="A104" s="0" t="s">
        <v>103</v>
      </c>
    </row>
    <row r="105" customFormat="false" ht="13.8" hidden="false" customHeight="false" outlineLevel="0" collapsed="false">
      <c r="A105" s="0" t="s">
        <v>104</v>
      </c>
    </row>
    <row r="106" customFormat="false" ht="13.8" hidden="false" customHeight="false" outlineLevel="0" collapsed="false">
      <c r="A106" s="0" t="s">
        <v>105</v>
      </c>
    </row>
    <row r="107" customFormat="false" ht="13.8" hidden="false" customHeight="false" outlineLevel="0" collapsed="false">
      <c r="A107" s="0" t="s">
        <v>106</v>
      </c>
    </row>
    <row r="108" customFormat="false" ht="13.8" hidden="false" customHeight="false" outlineLevel="0" collapsed="false">
      <c r="A108" s="0" t="s">
        <v>107</v>
      </c>
    </row>
    <row r="109" customFormat="false" ht="13.8" hidden="false" customHeight="false" outlineLevel="0" collapsed="false">
      <c r="A109" s="0" t="s">
        <v>108</v>
      </c>
    </row>
    <row r="110" customFormat="false" ht="13.8" hidden="false" customHeight="false" outlineLevel="0" collapsed="false">
      <c r="A110" s="0" t="s">
        <v>109</v>
      </c>
    </row>
    <row r="111" customFormat="false" ht="13.8" hidden="false" customHeight="false" outlineLevel="0" collapsed="false">
      <c r="A111" s="0" t="s">
        <v>110</v>
      </c>
    </row>
    <row r="112" customFormat="false" ht="13.8" hidden="false" customHeight="false" outlineLevel="0" collapsed="false">
      <c r="A112" s="0" t="s">
        <v>111</v>
      </c>
    </row>
    <row r="113" customFormat="false" ht="13.8" hidden="false" customHeight="false" outlineLevel="0" collapsed="false">
      <c r="A113" s="0" t="s">
        <v>112</v>
      </c>
    </row>
    <row r="114" customFormat="false" ht="13.8" hidden="false" customHeight="false" outlineLevel="0" collapsed="false">
      <c r="A114" s="0" t="s">
        <v>113</v>
      </c>
    </row>
    <row r="115" customFormat="false" ht="13.8" hidden="false" customHeight="false" outlineLevel="0" collapsed="false">
      <c r="A115" s="0" t="s">
        <v>114</v>
      </c>
    </row>
    <row r="116" customFormat="false" ht="13.8" hidden="false" customHeight="false" outlineLevel="0" collapsed="false">
      <c r="A116" s="0" t="s">
        <v>115</v>
      </c>
    </row>
    <row r="117" customFormat="false" ht="13.8" hidden="false" customHeight="false" outlineLevel="0" collapsed="false">
      <c r="A117" s="0" t="s">
        <v>116</v>
      </c>
    </row>
    <row r="118" customFormat="false" ht="13.8" hidden="false" customHeight="false" outlineLevel="0" collapsed="false">
      <c r="A118" s="0" t="s">
        <v>117</v>
      </c>
    </row>
    <row r="119" customFormat="false" ht="13.8" hidden="false" customHeight="false" outlineLevel="0" collapsed="false">
      <c r="A119" s="0" t="s">
        <v>118</v>
      </c>
    </row>
    <row r="120" customFormat="false" ht="13.8" hidden="false" customHeight="false" outlineLevel="0" collapsed="false">
      <c r="A120" s="0" t="s">
        <v>119</v>
      </c>
    </row>
    <row r="121" customFormat="false" ht="13.8" hidden="false" customHeight="false" outlineLevel="0" collapsed="false">
      <c r="A121" s="0" t="s">
        <v>120</v>
      </c>
    </row>
    <row r="122" customFormat="false" ht="13.8" hidden="false" customHeight="false" outlineLevel="0" collapsed="false">
      <c r="A122" s="0" t="s">
        <v>121</v>
      </c>
    </row>
    <row r="123" customFormat="false" ht="13.8" hidden="false" customHeight="false" outlineLevel="0" collapsed="false">
      <c r="A123" s="0" t="s">
        <v>122</v>
      </c>
    </row>
    <row r="124" customFormat="false" ht="13.8" hidden="false" customHeight="false" outlineLevel="0" collapsed="false">
      <c r="A124" s="0" t="s">
        <v>123</v>
      </c>
    </row>
    <row r="125" customFormat="false" ht="13.8" hidden="false" customHeight="false" outlineLevel="0" collapsed="false">
      <c r="A125" s="0" t="s">
        <v>124</v>
      </c>
    </row>
    <row r="126" customFormat="false" ht="13.8" hidden="false" customHeight="false" outlineLevel="0" collapsed="false">
      <c r="A126" s="0" t="s">
        <v>125</v>
      </c>
    </row>
    <row r="127" customFormat="false" ht="13.8" hidden="false" customHeight="false" outlineLevel="0" collapsed="false">
      <c r="A127" s="0" t="s">
        <v>126</v>
      </c>
    </row>
    <row r="128" customFormat="false" ht="13.8" hidden="false" customHeight="false" outlineLevel="0" collapsed="false">
      <c r="A128" s="0" t="s">
        <v>127</v>
      </c>
    </row>
    <row r="129" customFormat="false" ht="13.8" hidden="false" customHeight="false" outlineLevel="0" collapsed="false">
      <c r="A129" s="0" t="s">
        <v>128</v>
      </c>
    </row>
    <row r="130" customFormat="false" ht="13.8" hidden="false" customHeight="false" outlineLevel="0" collapsed="false">
      <c r="A130" s="0" t="s">
        <v>129</v>
      </c>
    </row>
    <row r="131" customFormat="false" ht="13.8" hidden="false" customHeight="false" outlineLevel="0" collapsed="false">
      <c r="A131" s="0" t="s">
        <v>130</v>
      </c>
    </row>
    <row r="132" customFormat="false" ht="13.8" hidden="false" customHeight="false" outlineLevel="0" collapsed="false">
      <c r="A132" s="0" t="s">
        <v>131</v>
      </c>
    </row>
    <row r="133" customFormat="false" ht="13.8" hidden="false" customHeight="false" outlineLevel="0" collapsed="false">
      <c r="A133" s="0" t="s">
        <v>132</v>
      </c>
    </row>
    <row r="134" customFormat="false" ht="13.8" hidden="false" customHeight="false" outlineLevel="0" collapsed="false">
      <c r="A134" s="0" t="s">
        <v>133</v>
      </c>
    </row>
    <row r="135" customFormat="false" ht="13.8" hidden="false" customHeight="false" outlineLevel="0" collapsed="false">
      <c r="A135" s="0" t="s">
        <v>134</v>
      </c>
    </row>
    <row r="136" customFormat="false" ht="13.8" hidden="false" customHeight="false" outlineLevel="0" collapsed="false">
      <c r="A136" s="0" t="s">
        <v>135</v>
      </c>
    </row>
    <row r="137" customFormat="false" ht="13.8" hidden="false" customHeight="false" outlineLevel="0" collapsed="false">
      <c r="A137" s="0" t="s">
        <v>136</v>
      </c>
    </row>
    <row r="138" customFormat="false" ht="13.8" hidden="false" customHeight="false" outlineLevel="0" collapsed="false">
      <c r="A138" s="0" t="s">
        <v>137</v>
      </c>
    </row>
    <row r="139" customFormat="false" ht="13.8" hidden="false" customHeight="false" outlineLevel="0" collapsed="false">
      <c r="A139" s="0" t="s">
        <v>138</v>
      </c>
    </row>
    <row r="140" customFormat="false" ht="13.8" hidden="false" customHeight="false" outlineLevel="0" collapsed="false">
      <c r="A140" s="0" t="s">
        <v>139</v>
      </c>
    </row>
    <row r="141" customFormat="false" ht="13.8" hidden="false" customHeight="false" outlineLevel="0" collapsed="false">
      <c r="A141" s="0" t="s">
        <v>140</v>
      </c>
    </row>
    <row r="142" customFormat="false" ht="13.8" hidden="false" customHeight="false" outlineLevel="0" collapsed="false">
      <c r="A142" s="0" t="s">
        <v>141</v>
      </c>
    </row>
    <row r="143" customFormat="false" ht="13.8" hidden="false" customHeight="false" outlineLevel="0" collapsed="false">
      <c r="A143" s="0" t="s">
        <v>142</v>
      </c>
    </row>
    <row r="144" customFormat="false" ht="13.8" hidden="false" customHeight="false" outlineLevel="0" collapsed="false">
      <c r="A144" s="0" t="s">
        <v>143</v>
      </c>
    </row>
    <row r="145" customFormat="false" ht="13.8" hidden="false" customHeight="false" outlineLevel="0" collapsed="false">
      <c r="A145" s="0" t="s">
        <v>144</v>
      </c>
    </row>
    <row r="146" customFormat="false" ht="13.8" hidden="false" customHeight="false" outlineLevel="0" collapsed="false">
      <c r="A146" s="0" t="s">
        <v>145</v>
      </c>
    </row>
    <row r="147" customFormat="false" ht="13.8" hidden="false" customHeight="false" outlineLevel="0" collapsed="false">
      <c r="A147" s="0" t="s">
        <v>146</v>
      </c>
    </row>
    <row r="148" customFormat="false" ht="13.8" hidden="false" customHeight="false" outlineLevel="0" collapsed="false">
      <c r="A148" s="0" t="s">
        <v>147</v>
      </c>
    </row>
    <row r="149" customFormat="false" ht="13.8" hidden="false" customHeight="false" outlineLevel="0" collapsed="false">
      <c r="A149" s="0" t="s">
        <v>148</v>
      </c>
    </row>
    <row r="150" customFormat="false" ht="13.8" hidden="false" customHeight="false" outlineLevel="0" collapsed="false">
      <c r="A150" s="0" t="s">
        <v>149</v>
      </c>
    </row>
    <row r="151" customFormat="false" ht="13.8" hidden="false" customHeight="false" outlineLevel="0" collapsed="false">
      <c r="A151" s="0" t="s">
        <v>150</v>
      </c>
    </row>
    <row r="152" customFormat="false" ht="13.8" hidden="false" customHeight="false" outlineLevel="0" collapsed="false">
      <c r="A152" s="0" t="s">
        <v>151</v>
      </c>
    </row>
    <row r="153" customFormat="false" ht="13.8" hidden="false" customHeight="false" outlineLevel="0" collapsed="false">
      <c r="A153" s="0" t="s">
        <v>152</v>
      </c>
    </row>
    <row r="154" customFormat="false" ht="13.8" hidden="false" customHeight="false" outlineLevel="0" collapsed="false">
      <c r="A154" s="0" t="s">
        <v>153</v>
      </c>
    </row>
    <row r="155" customFormat="false" ht="13.8" hidden="false" customHeight="false" outlineLevel="0" collapsed="false">
      <c r="A155" s="0" t="s">
        <v>154</v>
      </c>
    </row>
    <row r="156" customFormat="false" ht="13.8" hidden="false" customHeight="false" outlineLevel="0" collapsed="false">
      <c r="A156" s="0" t="s">
        <v>155</v>
      </c>
    </row>
    <row r="157" customFormat="false" ht="13.8" hidden="false" customHeight="false" outlineLevel="0" collapsed="false">
      <c r="A157" s="0" t="s">
        <v>156</v>
      </c>
    </row>
    <row r="158" customFormat="false" ht="13.8" hidden="false" customHeight="false" outlineLevel="0" collapsed="false">
      <c r="A158" s="0" t="s">
        <v>157</v>
      </c>
    </row>
    <row r="159" customFormat="false" ht="13.8" hidden="false" customHeight="false" outlineLevel="0" collapsed="false">
      <c r="A159" s="0" t="s">
        <v>158</v>
      </c>
    </row>
    <row r="160" customFormat="false" ht="13.8" hidden="false" customHeight="false" outlineLevel="0" collapsed="false">
      <c r="A160" s="0" t="s">
        <v>159</v>
      </c>
    </row>
    <row r="161" customFormat="false" ht="13.8" hidden="false" customHeight="false" outlineLevel="0" collapsed="false">
      <c r="A161" s="0" t="s">
        <v>160</v>
      </c>
    </row>
    <row r="162" customFormat="false" ht="13.8" hidden="false" customHeight="false" outlineLevel="0" collapsed="false">
      <c r="A162" s="0" t="s">
        <v>161</v>
      </c>
    </row>
    <row r="163" customFormat="false" ht="13.8" hidden="false" customHeight="false" outlineLevel="0" collapsed="false">
      <c r="A163" s="0" t="s">
        <v>162</v>
      </c>
    </row>
    <row r="164" customFormat="false" ht="13.8" hidden="false" customHeight="false" outlineLevel="0" collapsed="false">
      <c r="A164" s="0" t="s">
        <v>163</v>
      </c>
    </row>
    <row r="165" customFormat="false" ht="13.8" hidden="false" customHeight="false" outlineLevel="0" collapsed="false">
      <c r="A165" s="0" t="s">
        <v>164</v>
      </c>
    </row>
    <row r="166" customFormat="false" ht="13.8" hidden="false" customHeight="false" outlineLevel="0" collapsed="false">
      <c r="A166" s="0" t="s">
        <v>165</v>
      </c>
    </row>
    <row r="167" customFormat="false" ht="13.8" hidden="false" customHeight="false" outlineLevel="0" collapsed="false">
      <c r="A167" s="0" t="s">
        <v>166</v>
      </c>
    </row>
    <row r="168" customFormat="false" ht="13.8" hidden="false" customHeight="false" outlineLevel="0" collapsed="false">
      <c r="A168" s="0" t="s">
        <v>167</v>
      </c>
    </row>
    <row r="169" customFormat="false" ht="13.8" hidden="false" customHeight="false" outlineLevel="0" collapsed="false">
      <c r="A169" s="0" t="s">
        <v>168</v>
      </c>
    </row>
    <row r="170" customFormat="false" ht="13.8" hidden="false" customHeight="false" outlineLevel="0" collapsed="false">
      <c r="A170" s="0" t="s">
        <v>169</v>
      </c>
    </row>
    <row r="171" customFormat="false" ht="13.8" hidden="false" customHeight="false" outlineLevel="0" collapsed="false">
      <c r="A171" s="0" t="s">
        <v>170</v>
      </c>
    </row>
    <row r="172" customFormat="false" ht="13.8" hidden="false" customHeight="false" outlineLevel="0" collapsed="false">
      <c r="A172" s="0" t="s">
        <v>171</v>
      </c>
    </row>
    <row r="173" customFormat="false" ht="13.8" hidden="false" customHeight="false" outlineLevel="0" collapsed="false">
      <c r="A173" s="0" t="s">
        <v>172</v>
      </c>
    </row>
    <row r="174" customFormat="false" ht="13.8" hidden="false" customHeight="false" outlineLevel="0" collapsed="false">
      <c r="A174" s="0" t="s">
        <v>173</v>
      </c>
    </row>
    <row r="175" customFormat="false" ht="13.8" hidden="false" customHeight="false" outlineLevel="0" collapsed="false">
      <c r="A175" s="0" t="s">
        <v>174</v>
      </c>
    </row>
    <row r="176" customFormat="false" ht="13.8" hidden="false" customHeight="false" outlineLevel="0" collapsed="false">
      <c r="A176" s="0" t="s">
        <v>175</v>
      </c>
    </row>
    <row r="177" customFormat="false" ht="13.8" hidden="false" customHeight="false" outlineLevel="0" collapsed="false">
      <c r="A177" s="0" t="s">
        <v>176</v>
      </c>
    </row>
  </sheetData>
  <dataValidations count="1">
    <dataValidation allowBlank="false" operator="equal" showDropDown="false" showErrorMessage="true" showInputMessage="false" sqref="A1"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9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6" activeCellId="0" sqref="J26"/>
    </sheetView>
  </sheetViews>
  <sheetFormatPr defaultColWidth="9.15625" defaultRowHeight="13.8" zeroHeight="false" outlineLevelRow="0" outlineLevelCol="0"/>
  <cols>
    <col collapsed="false" customWidth="true" hidden="false" outlineLevel="0" max="1" min="1" style="207" width="15.42"/>
    <col collapsed="false" customWidth="true" hidden="false" outlineLevel="0" max="2" min="2" style="207" width="26.29"/>
    <col collapsed="false" customWidth="true" hidden="false" outlineLevel="0" max="3" min="3" style="0" width="13.57"/>
    <col collapsed="false" customWidth="true" hidden="false" outlineLevel="0" max="4" min="4" style="0" width="8.29"/>
    <col collapsed="false" customWidth="true" hidden="false" outlineLevel="0" max="5" min="5" style="0" width="6.57"/>
    <col collapsed="false" customWidth="true" hidden="false" outlineLevel="0" max="14" min="14" style="0" width="12.14"/>
    <col collapsed="false" customWidth="true" hidden="false" outlineLevel="0" max="16" min="16" style="0" width="12.29"/>
    <col collapsed="false" customWidth="true" hidden="false" outlineLevel="0" max="21" min="21" style="0" width="11.57"/>
    <col collapsed="false" customWidth="true" hidden="false" outlineLevel="0" max="28" min="28" style="0" width="11.29"/>
    <col collapsed="false" customWidth="true" hidden="false" outlineLevel="0" max="30" min="30" style="0" width="10.71"/>
    <col collapsed="false" customWidth="true" hidden="false" outlineLevel="0" max="31" min="31" style="0" width="10.85"/>
    <col collapsed="false" customWidth="true" hidden="false" outlineLevel="0" max="1024" min="1014" style="0" width="11.52"/>
  </cols>
  <sheetData>
    <row r="1" customFormat="false" ht="85.5" hidden="false" customHeight="false" outlineLevel="0" collapsed="false">
      <c r="A1" s="14" t="s">
        <v>2215</v>
      </c>
      <c r="B1" s="14" t="s">
        <v>2216</v>
      </c>
      <c r="C1" s="0" t="s">
        <v>2217</v>
      </c>
      <c r="D1" s="208" t="s">
        <v>2218</v>
      </c>
      <c r="E1" s="208" t="s">
        <v>2104</v>
      </c>
      <c r="F1" s="209" t="s">
        <v>2219</v>
      </c>
      <c r="G1" s="209" t="s">
        <v>2220</v>
      </c>
      <c r="H1" s="209" t="s">
        <v>2221</v>
      </c>
      <c r="I1" s="209" t="s">
        <v>2222</v>
      </c>
      <c r="J1" s="209" t="s">
        <v>2223</v>
      </c>
      <c r="K1" s="209" t="s">
        <v>2224</v>
      </c>
      <c r="L1" s="209" t="s">
        <v>2225</v>
      </c>
      <c r="M1" s="209" t="s">
        <v>2226</v>
      </c>
      <c r="N1" s="209" t="s">
        <v>2227</v>
      </c>
      <c r="O1" s="209" t="s">
        <v>2228</v>
      </c>
      <c r="P1" s="209" t="s">
        <v>2229</v>
      </c>
      <c r="Q1" s="210" t="s">
        <v>2230</v>
      </c>
      <c r="R1" s="210" t="s">
        <v>2231</v>
      </c>
      <c r="S1" s="210" t="s">
        <v>2232</v>
      </c>
      <c r="T1" s="210" t="s">
        <v>2233</v>
      </c>
      <c r="U1" s="210" t="s">
        <v>2234</v>
      </c>
      <c r="V1" s="210" t="s">
        <v>2235</v>
      </c>
      <c r="W1" s="210" t="s">
        <v>2236</v>
      </c>
      <c r="X1" s="210" t="s">
        <v>2237</v>
      </c>
      <c r="Y1" s="210" t="s">
        <v>2238</v>
      </c>
      <c r="Z1" s="211" t="s">
        <v>2239</v>
      </c>
      <c r="AA1" s="211" t="s">
        <v>2240</v>
      </c>
      <c r="AB1" s="211" t="s">
        <v>2241</v>
      </c>
      <c r="AC1" s="95" t="s">
        <v>1918</v>
      </c>
      <c r="AD1" s="95" t="s">
        <v>1908</v>
      </c>
      <c r="AE1" s="95" t="s">
        <v>1915</v>
      </c>
    </row>
    <row r="2" customFormat="false" ht="13.8" hidden="false" customHeight="false" outlineLevel="0" collapsed="false">
      <c r="A2" s="212" t="s">
        <v>1</v>
      </c>
      <c r="B2" s="212" t="s">
        <v>178</v>
      </c>
      <c r="C2" s="213" t="s">
        <v>2242</v>
      </c>
      <c r="D2" s="0" t="n">
        <v>7</v>
      </c>
      <c r="E2" s="0" t="n">
        <v>0</v>
      </c>
      <c r="Q2" s="0" t="s">
        <v>1914</v>
      </c>
      <c r="T2" s="0" t="s">
        <v>2243</v>
      </c>
      <c r="V2" s="0" t="s">
        <v>1903</v>
      </c>
      <c r="W2" s="0" t="s">
        <v>1903</v>
      </c>
      <c r="X2" s="0" t="s">
        <v>2243</v>
      </c>
      <c r="Y2" s="0" t="s">
        <v>1903</v>
      </c>
      <c r="Z2" s="0" t="s">
        <v>1903</v>
      </c>
      <c r="AB2" s="0" t="s">
        <v>2243</v>
      </c>
    </row>
    <row r="3" customFormat="false" ht="13.8" hidden="false" customHeight="false" outlineLevel="0" collapsed="false">
      <c r="A3" s="21" t="s">
        <v>1</v>
      </c>
      <c r="B3" s="21" t="s">
        <v>179</v>
      </c>
      <c r="C3" s="213" t="s">
        <v>2242</v>
      </c>
      <c r="D3" s="0" t="n">
        <v>7</v>
      </c>
      <c r="E3" s="0" t="n">
        <v>0</v>
      </c>
      <c r="Q3" s="0" t="s">
        <v>1914</v>
      </c>
      <c r="T3" s="0" t="s">
        <v>2243</v>
      </c>
      <c r="V3" s="0" t="s">
        <v>1903</v>
      </c>
      <c r="W3" s="0" t="s">
        <v>1903</v>
      </c>
      <c r="X3" s="0" t="s">
        <v>2243</v>
      </c>
      <c r="Y3" s="0" t="s">
        <v>1903</v>
      </c>
      <c r="Z3" s="0" t="s">
        <v>1903</v>
      </c>
      <c r="AB3" s="0" t="s">
        <v>2243</v>
      </c>
    </row>
    <row r="4" customFormat="false" ht="13.8" hidden="false" customHeight="false" outlineLevel="0" collapsed="false">
      <c r="A4" s="21" t="s">
        <v>1</v>
      </c>
      <c r="B4" s="21" t="s">
        <v>180</v>
      </c>
      <c r="C4" s="213" t="s">
        <v>2242</v>
      </c>
      <c r="D4" s="0" t="n">
        <v>7</v>
      </c>
      <c r="E4" s="0" t="n">
        <v>0</v>
      </c>
      <c r="Q4" s="0" t="s">
        <v>1914</v>
      </c>
      <c r="T4" s="0" t="s">
        <v>2243</v>
      </c>
      <c r="V4" s="0" t="s">
        <v>1903</v>
      </c>
      <c r="W4" s="0" t="s">
        <v>1903</v>
      </c>
      <c r="X4" s="0" t="s">
        <v>2243</v>
      </c>
      <c r="Y4" s="0" t="s">
        <v>1903</v>
      </c>
      <c r="Z4" s="0" t="s">
        <v>1903</v>
      </c>
      <c r="AB4" s="0" t="s">
        <v>2243</v>
      </c>
    </row>
    <row r="5" customFormat="false" ht="13.8" hidden="false" customHeight="false" outlineLevel="0" collapsed="false">
      <c r="A5" s="21" t="s">
        <v>1</v>
      </c>
      <c r="B5" s="21" t="s">
        <v>181</v>
      </c>
      <c r="C5" s="213" t="s">
        <v>1991</v>
      </c>
      <c r="D5" s="0" t="n">
        <v>5</v>
      </c>
      <c r="E5" s="0" t="n">
        <v>0</v>
      </c>
      <c r="Q5" s="0" t="s">
        <v>1914</v>
      </c>
      <c r="T5" s="0" t="s">
        <v>2243</v>
      </c>
      <c r="V5" s="0" t="s">
        <v>1903</v>
      </c>
      <c r="W5" s="0" t="s">
        <v>1903</v>
      </c>
      <c r="X5" s="0" t="s">
        <v>2243</v>
      </c>
      <c r="Y5" s="0" t="s">
        <v>1903</v>
      </c>
      <c r="Z5" s="0" t="s">
        <v>1903</v>
      </c>
      <c r="AB5" s="0" t="s">
        <v>2243</v>
      </c>
    </row>
    <row r="6" customFormat="false" ht="13.8" hidden="false" customHeight="false" outlineLevel="0" collapsed="false">
      <c r="A6" s="21" t="s">
        <v>1</v>
      </c>
      <c r="B6" s="21" t="s">
        <v>182</v>
      </c>
      <c r="C6" s="213" t="s">
        <v>1991</v>
      </c>
      <c r="D6" s="0" t="n">
        <v>5</v>
      </c>
      <c r="E6" s="0" t="n">
        <v>0</v>
      </c>
      <c r="Q6" s="0" t="s">
        <v>1914</v>
      </c>
      <c r="T6" s="0" t="s">
        <v>2243</v>
      </c>
      <c r="V6" s="0" t="s">
        <v>1903</v>
      </c>
      <c r="W6" s="0" t="s">
        <v>1903</v>
      </c>
      <c r="X6" s="0" t="s">
        <v>2243</v>
      </c>
      <c r="Y6" s="0" t="s">
        <v>1903</v>
      </c>
      <c r="Z6" s="0" t="s">
        <v>1903</v>
      </c>
      <c r="AB6" s="0" t="s">
        <v>2243</v>
      </c>
    </row>
    <row r="7" customFormat="false" ht="13.8" hidden="false" customHeight="false" outlineLevel="0" collapsed="false">
      <c r="A7" s="21" t="s">
        <v>1</v>
      </c>
      <c r="B7" s="21" t="s">
        <v>183</v>
      </c>
      <c r="C7" s="213" t="s">
        <v>1991</v>
      </c>
      <c r="D7" s="0" t="n">
        <v>5</v>
      </c>
      <c r="E7" s="0" t="n">
        <v>0</v>
      </c>
      <c r="Q7" s="0" t="s">
        <v>1914</v>
      </c>
      <c r="T7" s="0" t="s">
        <v>2243</v>
      </c>
      <c r="V7" s="0" t="s">
        <v>1903</v>
      </c>
      <c r="W7" s="0" t="s">
        <v>1903</v>
      </c>
      <c r="X7" s="0" t="s">
        <v>2243</v>
      </c>
      <c r="Y7" s="0" t="s">
        <v>1903</v>
      </c>
      <c r="Z7" s="0" t="s">
        <v>1903</v>
      </c>
      <c r="AB7" s="0" t="s">
        <v>2243</v>
      </c>
    </row>
    <row r="8" customFormat="false" ht="13.8" hidden="false" customHeight="false" outlineLevel="0" collapsed="false">
      <c r="A8" s="21" t="s">
        <v>1</v>
      </c>
      <c r="B8" s="21" t="s">
        <v>184</v>
      </c>
      <c r="C8" s="213" t="s">
        <v>2242</v>
      </c>
      <c r="D8" s="0" t="n">
        <v>7</v>
      </c>
      <c r="E8" s="0" t="n">
        <v>0</v>
      </c>
      <c r="Q8" s="0" t="s">
        <v>1914</v>
      </c>
      <c r="T8" s="0" t="s">
        <v>2243</v>
      </c>
      <c r="V8" s="0" t="s">
        <v>1903</v>
      </c>
      <c r="W8" s="0" t="s">
        <v>1903</v>
      </c>
      <c r="X8" s="0" t="s">
        <v>2243</v>
      </c>
      <c r="Y8" s="0" t="s">
        <v>1903</v>
      </c>
      <c r="Z8" s="0" t="s">
        <v>1903</v>
      </c>
      <c r="AB8" s="0" t="s">
        <v>2243</v>
      </c>
    </row>
    <row r="9" customFormat="false" ht="13.8" hidden="false" customHeight="false" outlineLevel="0" collapsed="false">
      <c r="A9" s="21" t="s">
        <v>2</v>
      </c>
      <c r="B9" s="21" t="s">
        <v>185</v>
      </c>
      <c r="C9" s="213" t="s">
        <v>2244</v>
      </c>
      <c r="D9" s="0" t="n">
        <v>5</v>
      </c>
      <c r="E9" s="0" t="n">
        <v>0</v>
      </c>
      <c r="Q9" s="0" t="s">
        <v>1914</v>
      </c>
      <c r="T9" s="0" t="s">
        <v>2243</v>
      </c>
      <c r="V9" s="0" t="s">
        <v>1903</v>
      </c>
      <c r="W9" s="0" t="s">
        <v>1903</v>
      </c>
      <c r="X9" s="0" t="s">
        <v>2243</v>
      </c>
      <c r="Y9" s="0" t="s">
        <v>1903</v>
      </c>
      <c r="Z9" s="0" t="s">
        <v>1903</v>
      </c>
      <c r="AB9" s="0" t="s">
        <v>2243</v>
      </c>
    </row>
    <row r="10" customFormat="false" ht="13.8" hidden="false" customHeight="false" outlineLevel="0" collapsed="false">
      <c r="A10" s="21" t="s">
        <v>2</v>
      </c>
      <c r="B10" s="21" t="s">
        <v>186</v>
      </c>
      <c r="C10" s="213" t="s">
        <v>1991</v>
      </c>
      <c r="D10" s="0" t="n">
        <v>5</v>
      </c>
      <c r="E10" s="0" t="n">
        <v>0</v>
      </c>
      <c r="Q10" s="0" t="s">
        <v>1914</v>
      </c>
      <c r="T10" s="0" t="s">
        <v>2243</v>
      </c>
      <c r="V10" s="0" t="s">
        <v>1903</v>
      </c>
      <c r="W10" s="0" t="s">
        <v>1903</v>
      </c>
      <c r="X10" s="0" t="s">
        <v>2243</v>
      </c>
      <c r="Y10" s="0" t="s">
        <v>1903</v>
      </c>
      <c r="Z10" s="0" t="s">
        <v>1903</v>
      </c>
      <c r="AB10" s="0" t="s">
        <v>2243</v>
      </c>
    </row>
    <row r="11" customFormat="false" ht="13.8" hidden="false" customHeight="false" outlineLevel="0" collapsed="false">
      <c r="A11" s="21" t="s">
        <v>2</v>
      </c>
      <c r="B11" s="21" t="s">
        <v>187</v>
      </c>
      <c r="C11" s="213" t="s">
        <v>2245</v>
      </c>
      <c r="D11" s="0" t="n">
        <v>2</v>
      </c>
      <c r="E11" s="0" t="n">
        <v>0</v>
      </c>
      <c r="Q11" s="0" t="s">
        <v>1914</v>
      </c>
      <c r="T11" s="0" t="s">
        <v>2243</v>
      </c>
      <c r="V11" s="0" t="s">
        <v>1903</v>
      </c>
      <c r="W11" s="0" t="s">
        <v>1903</v>
      </c>
      <c r="X11" s="0" t="s">
        <v>2243</v>
      </c>
      <c r="Y11" s="0" t="s">
        <v>1903</v>
      </c>
      <c r="Z11" s="0" t="s">
        <v>1903</v>
      </c>
      <c r="AB11" s="0" t="s">
        <v>2243</v>
      </c>
    </row>
    <row r="12" customFormat="false" ht="13.8" hidden="false" customHeight="false" outlineLevel="0" collapsed="false">
      <c r="A12" s="21" t="s">
        <v>3</v>
      </c>
      <c r="B12" s="21" t="s">
        <v>188</v>
      </c>
      <c r="C12" s="213" t="s">
        <v>1976</v>
      </c>
      <c r="D12" s="0" t="n">
        <v>2</v>
      </c>
      <c r="E12" s="0" t="n">
        <v>0</v>
      </c>
      <c r="F12" s="0" t="s">
        <v>2243</v>
      </c>
      <c r="G12" s="0" t="s">
        <v>2243</v>
      </c>
      <c r="H12" s="0" t="s">
        <v>2243</v>
      </c>
      <c r="K12" s="0" t="s">
        <v>2243</v>
      </c>
      <c r="L12" s="0" t="s">
        <v>2243</v>
      </c>
      <c r="M12" s="0" t="s">
        <v>2243</v>
      </c>
      <c r="N12" s="0" t="s">
        <v>2243</v>
      </c>
      <c r="O12" s="0" t="s">
        <v>2243</v>
      </c>
      <c r="P12" s="0" t="s">
        <v>2243</v>
      </c>
    </row>
    <row r="13" customFormat="false" ht="13.8" hidden="false" customHeight="false" outlineLevel="0" collapsed="false">
      <c r="A13" s="21" t="s">
        <v>3</v>
      </c>
      <c r="B13" s="21" t="s">
        <v>189</v>
      </c>
      <c r="C13" s="213" t="s">
        <v>1976</v>
      </c>
      <c r="D13" s="0" t="n">
        <v>2</v>
      </c>
      <c r="E13" s="0" t="n">
        <v>0</v>
      </c>
      <c r="F13" s="0" t="s">
        <v>2243</v>
      </c>
      <c r="G13" s="0" t="s">
        <v>2243</v>
      </c>
      <c r="H13" s="0" t="s">
        <v>2243</v>
      </c>
      <c r="K13" s="0" t="s">
        <v>2243</v>
      </c>
      <c r="L13" s="0" t="s">
        <v>2243</v>
      </c>
      <c r="M13" s="0" t="s">
        <v>2243</v>
      </c>
      <c r="N13" s="0" t="s">
        <v>2243</v>
      </c>
      <c r="O13" s="0" t="s">
        <v>2243</v>
      </c>
      <c r="P13" s="0" t="s">
        <v>2243</v>
      </c>
    </row>
    <row r="14" customFormat="false" ht="13.8" hidden="false" customHeight="false" outlineLevel="0" collapsed="false">
      <c r="A14" s="21" t="s">
        <v>3</v>
      </c>
      <c r="B14" s="21" t="s">
        <v>190</v>
      </c>
      <c r="C14" s="213" t="s">
        <v>1976</v>
      </c>
      <c r="D14" s="0" t="n">
        <v>2</v>
      </c>
      <c r="E14" s="0" t="n">
        <v>0</v>
      </c>
      <c r="F14" s="0" t="s">
        <v>2243</v>
      </c>
      <c r="G14" s="0" t="s">
        <v>2243</v>
      </c>
      <c r="H14" s="0" t="s">
        <v>2243</v>
      </c>
      <c r="K14" s="0" t="s">
        <v>2243</v>
      </c>
      <c r="L14" s="0" t="s">
        <v>2243</v>
      </c>
      <c r="M14" s="0" t="s">
        <v>2243</v>
      </c>
      <c r="N14" s="0" t="s">
        <v>2243</v>
      </c>
      <c r="O14" s="0" t="s">
        <v>2243</v>
      </c>
      <c r="P14" s="0" t="s">
        <v>2243</v>
      </c>
    </row>
    <row r="15" customFormat="false" ht="13.8" hidden="false" customHeight="false" outlineLevel="0" collapsed="false">
      <c r="A15" s="21" t="s">
        <v>3</v>
      </c>
      <c r="B15" s="21" t="s">
        <v>191</v>
      </c>
      <c r="C15" s="213" t="s">
        <v>1976</v>
      </c>
      <c r="D15" s="0" t="n">
        <v>2</v>
      </c>
      <c r="E15" s="0" t="n">
        <v>0</v>
      </c>
      <c r="F15" s="0" t="s">
        <v>2243</v>
      </c>
      <c r="G15" s="0" t="s">
        <v>2243</v>
      </c>
      <c r="H15" s="0" t="s">
        <v>2243</v>
      </c>
      <c r="K15" s="0" t="s">
        <v>2243</v>
      </c>
      <c r="L15" s="0" t="s">
        <v>2243</v>
      </c>
      <c r="M15" s="0" t="s">
        <v>2243</v>
      </c>
      <c r="N15" s="0" t="s">
        <v>2243</v>
      </c>
      <c r="O15" s="0" t="s">
        <v>2243</v>
      </c>
      <c r="P15" s="0" t="s">
        <v>2243</v>
      </c>
    </row>
    <row r="16" customFormat="false" ht="13.8" hidden="false" customHeight="false" outlineLevel="0" collapsed="false">
      <c r="A16" s="21" t="s">
        <v>3</v>
      </c>
      <c r="B16" s="21" t="s">
        <v>192</v>
      </c>
      <c r="C16" s="213" t="s">
        <v>1976</v>
      </c>
      <c r="D16" s="0" t="n">
        <v>2</v>
      </c>
      <c r="E16" s="0" t="n">
        <v>0</v>
      </c>
      <c r="F16" s="0" t="s">
        <v>2243</v>
      </c>
      <c r="G16" s="0" t="s">
        <v>2243</v>
      </c>
      <c r="H16" s="0" t="s">
        <v>2243</v>
      </c>
      <c r="K16" s="0" t="s">
        <v>2243</v>
      </c>
      <c r="L16" s="0" t="s">
        <v>2243</v>
      </c>
      <c r="M16" s="0" t="s">
        <v>2243</v>
      </c>
      <c r="N16" s="0" t="s">
        <v>2243</v>
      </c>
      <c r="O16" s="0" t="s">
        <v>2243</v>
      </c>
      <c r="P16" s="0" t="s">
        <v>2243</v>
      </c>
    </row>
    <row r="17" customFormat="false" ht="13.8" hidden="false" customHeight="false" outlineLevel="0" collapsed="false">
      <c r="A17" s="21" t="s">
        <v>3</v>
      </c>
      <c r="B17" s="21" t="s">
        <v>193</v>
      </c>
      <c r="C17" s="213" t="s">
        <v>1976</v>
      </c>
      <c r="D17" s="0" t="n">
        <v>2</v>
      </c>
      <c r="E17" s="0" t="n">
        <v>0</v>
      </c>
      <c r="F17" s="0" t="s">
        <v>2243</v>
      </c>
      <c r="G17" s="0" t="s">
        <v>2243</v>
      </c>
      <c r="H17" s="0" t="s">
        <v>2243</v>
      </c>
      <c r="K17" s="0" t="s">
        <v>2243</v>
      </c>
      <c r="L17" s="0" t="s">
        <v>2243</v>
      </c>
      <c r="M17" s="0" t="s">
        <v>2243</v>
      </c>
      <c r="N17" s="0" t="s">
        <v>2243</v>
      </c>
      <c r="O17" s="0" t="s">
        <v>2243</v>
      </c>
      <c r="P17" s="0" t="s">
        <v>2243</v>
      </c>
    </row>
    <row r="18" customFormat="false" ht="13.8" hidden="false" customHeight="false" outlineLevel="0" collapsed="false">
      <c r="A18" s="21" t="s">
        <v>3</v>
      </c>
      <c r="B18" s="21" t="s">
        <v>194</v>
      </c>
      <c r="C18" s="213" t="s">
        <v>1976</v>
      </c>
      <c r="D18" s="0" t="n">
        <v>2</v>
      </c>
      <c r="E18" s="0" t="n">
        <v>0</v>
      </c>
      <c r="F18" s="0" t="s">
        <v>2243</v>
      </c>
      <c r="G18" s="0" t="s">
        <v>2243</v>
      </c>
      <c r="H18" s="0" t="s">
        <v>2243</v>
      </c>
      <c r="K18" s="0" t="s">
        <v>2243</v>
      </c>
      <c r="L18" s="0" t="s">
        <v>2243</v>
      </c>
      <c r="M18" s="0" t="s">
        <v>2243</v>
      </c>
      <c r="N18" s="0" t="s">
        <v>2243</v>
      </c>
      <c r="O18" s="0" t="s">
        <v>2243</v>
      </c>
      <c r="P18" s="0" t="s">
        <v>2243</v>
      </c>
    </row>
    <row r="19" customFormat="false" ht="13.8" hidden="false" customHeight="false" outlineLevel="0" collapsed="false">
      <c r="A19" s="21" t="s">
        <v>3</v>
      </c>
      <c r="B19" s="21" t="s">
        <v>195</v>
      </c>
      <c r="C19" s="213" t="s">
        <v>1976</v>
      </c>
      <c r="D19" s="0" t="n">
        <v>2</v>
      </c>
      <c r="E19" s="0" t="n">
        <v>0</v>
      </c>
      <c r="F19" s="0" t="s">
        <v>2243</v>
      </c>
      <c r="G19" s="0" t="s">
        <v>2243</v>
      </c>
      <c r="H19" s="0" t="s">
        <v>2243</v>
      </c>
      <c r="K19" s="0" t="s">
        <v>2243</v>
      </c>
      <c r="L19" s="0" t="s">
        <v>2243</v>
      </c>
      <c r="M19" s="0" t="s">
        <v>2243</v>
      </c>
      <c r="N19" s="0" t="s">
        <v>2243</v>
      </c>
      <c r="O19" s="0" t="s">
        <v>2243</v>
      </c>
      <c r="P19" s="0" t="s">
        <v>2243</v>
      </c>
    </row>
    <row r="20" customFormat="false" ht="13.8" hidden="false" customHeight="false" outlineLevel="0" collapsed="false">
      <c r="A20" s="21" t="s">
        <v>3</v>
      </c>
      <c r="B20" s="21" t="s">
        <v>196</v>
      </c>
      <c r="C20" s="213" t="s">
        <v>1976</v>
      </c>
      <c r="D20" s="0" t="n">
        <v>2</v>
      </c>
      <c r="E20" s="0" t="n">
        <v>0</v>
      </c>
      <c r="F20" s="0" t="s">
        <v>2243</v>
      </c>
      <c r="G20" s="0" t="s">
        <v>2243</v>
      </c>
      <c r="H20" s="0" t="s">
        <v>2243</v>
      </c>
      <c r="K20" s="0" t="s">
        <v>2243</v>
      </c>
      <c r="L20" s="0" t="s">
        <v>2243</v>
      </c>
      <c r="M20" s="0" t="s">
        <v>2243</v>
      </c>
      <c r="N20" s="0" t="s">
        <v>2243</v>
      </c>
      <c r="O20" s="0" t="s">
        <v>2243</v>
      </c>
      <c r="P20" s="0" t="s">
        <v>2243</v>
      </c>
    </row>
    <row r="21" customFormat="false" ht="13.8" hidden="false" customHeight="false" outlineLevel="0" collapsed="false">
      <c r="A21" s="21" t="s">
        <v>4</v>
      </c>
      <c r="B21" s="21" t="s">
        <v>197</v>
      </c>
      <c r="C21" s="213" t="s">
        <v>1974</v>
      </c>
      <c r="D21" s="0" t="n">
        <v>3</v>
      </c>
      <c r="E21" s="0" t="n">
        <v>0</v>
      </c>
      <c r="F21" s="0" t="s">
        <v>2243</v>
      </c>
      <c r="G21" s="0" t="s">
        <v>2243</v>
      </c>
      <c r="H21" s="0" t="s">
        <v>2243</v>
      </c>
      <c r="K21" s="0" t="s">
        <v>2243</v>
      </c>
      <c r="L21" s="0" t="s">
        <v>2243</v>
      </c>
      <c r="M21" s="0" t="s">
        <v>2243</v>
      </c>
      <c r="N21" s="0" t="s">
        <v>2243</v>
      </c>
      <c r="O21" s="0" t="s">
        <v>2243</v>
      </c>
      <c r="P21" s="0" t="s">
        <v>2243</v>
      </c>
    </row>
    <row r="22" customFormat="false" ht="13.8" hidden="false" customHeight="false" outlineLevel="0" collapsed="false">
      <c r="A22" s="21" t="s">
        <v>5</v>
      </c>
      <c r="B22" s="21" t="s">
        <v>198</v>
      </c>
      <c r="C22" s="213" t="s">
        <v>2245</v>
      </c>
      <c r="D22" s="0" t="n">
        <v>2</v>
      </c>
      <c r="E22" s="0" t="n">
        <v>0</v>
      </c>
      <c r="Q22" s="0" t="s">
        <v>1914</v>
      </c>
      <c r="T22" s="0" t="s">
        <v>2243</v>
      </c>
      <c r="V22" s="0" t="s">
        <v>1903</v>
      </c>
      <c r="W22" s="0" t="s">
        <v>1903</v>
      </c>
      <c r="X22" s="0" t="s">
        <v>2243</v>
      </c>
      <c r="Y22" s="0" t="s">
        <v>1903</v>
      </c>
      <c r="Z22" s="0" t="s">
        <v>1903</v>
      </c>
      <c r="AB22" s="0" t="s">
        <v>2243</v>
      </c>
    </row>
    <row r="23" customFormat="false" ht="13.8" hidden="false" customHeight="false" outlineLevel="0" collapsed="false">
      <c r="A23" s="21" t="s">
        <v>5</v>
      </c>
      <c r="B23" s="21" t="s">
        <v>199</v>
      </c>
      <c r="C23" s="213" t="s">
        <v>2245</v>
      </c>
      <c r="D23" s="0" t="n">
        <v>2</v>
      </c>
      <c r="E23" s="0" t="n">
        <v>0</v>
      </c>
      <c r="Q23" s="0" t="s">
        <v>1914</v>
      </c>
      <c r="T23" s="0" t="s">
        <v>2243</v>
      </c>
      <c r="V23" s="0" t="s">
        <v>1903</v>
      </c>
      <c r="W23" s="0" t="s">
        <v>1903</v>
      </c>
      <c r="X23" s="0" t="s">
        <v>2243</v>
      </c>
      <c r="Y23" s="0" t="s">
        <v>1903</v>
      </c>
      <c r="Z23" s="0" t="s">
        <v>1903</v>
      </c>
      <c r="AB23" s="0" t="s">
        <v>2243</v>
      </c>
    </row>
    <row r="24" customFormat="false" ht="13.8" hidden="false" customHeight="false" outlineLevel="0" collapsed="false">
      <c r="A24" s="21" t="s">
        <v>5</v>
      </c>
      <c r="B24" s="21" t="s">
        <v>200</v>
      </c>
      <c r="C24" s="213" t="s">
        <v>2246</v>
      </c>
      <c r="D24" s="0" t="n">
        <v>2</v>
      </c>
      <c r="E24" s="0" t="n">
        <v>0</v>
      </c>
      <c r="Q24" s="0" t="s">
        <v>1914</v>
      </c>
      <c r="T24" s="0" t="s">
        <v>2243</v>
      </c>
      <c r="V24" s="0" t="s">
        <v>1903</v>
      </c>
      <c r="W24" s="0" t="s">
        <v>1903</v>
      </c>
      <c r="X24" s="0" t="s">
        <v>2243</v>
      </c>
      <c r="Y24" s="0" t="s">
        <v>1903</v>
      </c>
      <c r="Z24" s="0" t="s">
        <v>1903</v>
      </c>
      <c r="AB24" s="0" t="s">
        <v>2243</v>
      </c>
    </row>
    <row r="25" customFormat="false" ht="13.8" hidden="false" customHeight="false" outlineLevel="0" collapsed="false">
      <c r="A25" s="21" t="s">
        <v>5</v>
      </c>
      <c r="B25" s="21" t="s">
        <v>201</v>
      </c>
      <c r="C25" s="213" t="s">
        <v>2245</v>
      </c>
      <c r="D25" s="0" t="n">
        <v>2</v>
      </c>
      <c r="E25" s="0" t="n">
        <v>0</v>
      </c>
      <c r="Q25" s="0" t="s">
        <v>1914</v>
      </c>
      <c r="T25" s="0" t="s">
        <v>2243</v>
      </c>
      <c r="V25" s="0" t="s">
        <v>1903</v>
      </c>
      <c r="W25" s="0" t="s">
        <v>1903</v>
      </c>
      <c r="X25" s="0" t="s">
        <v>2243</v>
      </c>
      <c r="Y25" s="0" t="s">
        <v>1903</v>
      </c>
      <c r="Z25" s="0" t="s">
        <v>1903</v>
      </c>
      <c r="AB25" s="0" t="s">
        <v>2243</v>
      </c>
    </row>
    <row r="26" customFormat="false" ht="13.8" hidden="false" customHeight="false" outlineLevel="0" collapsed="false">
      <c r="A26" s="21" t="s">
        <v>5</v>
      </c>
      <c r="B26" s="21" t="s">
        <v>202</v>
      </c>
      <c r="C26" s="213" t="s">
        <v>2245</v>
      </c>
      <c r="D26" s="0" t="n">
        <v>2</v>
      </c>
      <c r="E26" s="0" t="n">
        <v>0</v>
      </c>
      <c r="Q26" s="0" t="s">
        <v>1914</v>
      </c>
      <c r="T26" s="0" t="s">
        <v>2243</v>
      </c>
      <c r="V26" s="0" t="s">
        <v>1903</v>
      </c>
      <c r="W26" s="0" t="s">
        <v>1903</v>
      </c>
      <c r="X26" s="0" t="s">
        <v>2243</v>
      </c>
      <c r="Y26" s="0" t="s">
        <v>1903</v>
      </c>
      <c r="Z26" s="0" t="s">
        <v>1903</v>
      </c>
      <c r="AB26" s="0" t="s">
        <v>2243</v>
      </c>
    </row>
    <row r="27" customFormat="false" ht="13.8" hidden="false" customHeight="false" outlineLevel="0" collapsed="false">
      <c r="A27" s="21" t="s">
        <v>5</v>
      </c>
      <c r="B27" s="21" t="s">
        <v>203</v>
      </c>
      <c r="C27" s="213" t="s">
        <v>2247</v>
      </c>
      <c r="D27" s="0" t="n">
        <v>5</v>
      </c>
      <c r="E27" s="0" t="n">
        <v>0</v>
      </c>
      <c r="Q27" s="0" t="s">
        <v>1914</v>
      </c>
      <c r="T27" s="0" t="s">
        <v>2243</v>
      </c>
      <c r="V27" s="0" t="s">
        <v>1903</v>
      </c>
      <c r="W27" s="0" t="s">
        <v>1903</v>
      </c>
      <c r="X27" s="0" t="s">
        <v>2243</v>
      </c>
      <c r="Y27" s="0" t="s">
        <v>1903</v>
      </c>
      <c r="Z27" s="0" t="s">
        <v>1903</v>
      </c>
      <c r="AB27" s="0" t="s">
        <v>2243</v>
      </c>
    </row>
    <row r="28" customFormat="false" ht="13.8" hidden="false" customHeight="false" outlineLevel="0" collapsed="false">
      <c r="A28" s="21" t="s">
        <v>6</v>
      </c>
      <c r="B28" s="21" t="s">
        <v>204</v>
      </c>
      <c r="C28" s="213" t="s">
        <v>2244</v>
      </c>
      <c r="D28" s="0" t="n">
        <v>5</v>
      </c>
      <c r="E28" s="0" t="n">
        <v>0</v>
      </c>
      <c r="Q28" s="0" t="s">
        <v>1914</v>
      </c>
      <c r="T28" s="0" t="s">
        <v>2243</v>
      </c>
      <c r="V28" s="0" t="s">
        <v>1903</v>
      </c>
      <c r="W28" s="0" t="s">
        <v>1903</v>
      </c>
      <c r="X28" s="0" t="s">
        <v>2243</v>
      </c>
      <c r="Y28" s="0" t="s">
        <v>1903</v>
      </c>
      <c r="Z28" s="0" t="s">
        <v>1903</v>
      </c>
      <c r="AB28" s="0" t="s">
        <v>2243</v>
      </c>
    </row>
    <row r="29" customFormat="false" ht="13.8" hidden="false" customHeight="false" outlineLevel="0" collapsed="false">
      <c r="A29" s="21" t="s">
        <v>6</v>
      </c>
      <c r="B29" s="21" t="s">
        <v>205</v>
      </c>
      <c r="C29" s="213" t="s">
        <v>1991</v>
      </c>
      <c r="D29" s="0" t="n">
        <v>5</v>
      </c>
      <c r="E29" s="0" t="n">
        <v>0</v>
      </c>
      <c r="Q29" s="0" t="s">
        <v>1914</v>
      </c>
      <c r="T29" s="0" t="s">
        <v>2243</v>
      </c>
      <c r="V29" s="0" t="s">
        <v>1903</v>
      </c>
      <c r="W29" s="0" t="s">
        <v>1903</v>
      </c>
      <c r="X29" s="0" t="s">
        <v>2243</v>
      </c>
      <c r="Y29" s="0" t="s">
        <v>1903</v>
      </c>
      <c r="Z29" s="0" t="s">
        <v>1903</v>
      </c>
      <c r="AB29" s="0" t="s">
        <v>2243</v>
      </c>
    </row>
    <row r="30" customFormat="false" ht="13.8" hidden="false" customHeight="false" outlineLevel="0" collapsed="false">
      <c r="A30" s="21" t="s">
        <v>6</v>
      </c>
      <c r="B30" s="21" t="s">
        <v>206</v>
      </c>
      <c r="C30" s="0" t="s">
        <v>2244</v>
      </c>
      <c r="D30" s="0" t="n">
        <v>5</v>
      </c>
      <c r="E30" s="0" t="n">
        <v>0</v>
      </c>
      <c r="Q30" s="0" t="s">
        <v>1914</v>
      </c>
      <c r="T30" s="0" t="s">
        <v>2243</v>
      </c>
      <c r="V30" s="0" t="s">
        <v>1903</v>
      </c>
      <c r="W30" s="0" t="s">
        <v>1903</v>
      </c>
      <c r="X30" s="0" t="s">
        <v>2243</v>
      </c>
      <c r="Y30" s="0" t="s">
        <v>1903</v>
      </c>
      <c r="Z30" s="0" t="s">
        <v>1903</v>
      </c>
      <c r="AB30" s="0" t="s">
        <v>2243</v>
      </c>
    </row>
    <row r="31" customFormat="false" ht="13.8" hidden="false" customHeight="false" outlineLevel="0" collapsed="false">
      <c r="A31" s="21" t="s">
        <v>6</v>
      </c>
      <c r="B31" s="21" t="s">
        <v>207</v>
      </c>
      <c r="C31" s="213" t="s">
        <v>1991</v>
      </c>
      <c r="D31" s="0" t="n">
        <v>5</v>
      </c>
      <c r="E31" s="0" t="n">
        <v>0</v>
      </c>
      <c r="Q31" s="0" t="s">
        <v>1914</v>
      </c>
      <c r="T31" s="0" t="s">
        <v>2243</v>
      </c>
      <c r="V31" s="0" t="s">
        <v>1903</v>
      </c>
      <c r="W31" s="0" t="s">
        <v>1903</v>
      </c>
      <c r="X31" s="0" t="s">
        <v>2243</v>
      </c>
      <c r="Y31" s="0" t="s">
        <v>1903</v>
      </c>
      <c r="Z31" s="0" t="s">
        <v>1903</v>
      </c>
      <c r="AB31" s="0" t="s">
        <v>2243</v>
      </c>
    </row>
    <row r="32" customFormat="false" ht="13.8" hidden="false" customHeight="false" outlineLevel="0" collapsed="false">
      <c r="A32" s="21" t="s">
        <v>6</v>
      </c>
      <c r="B32" s="21" t="s">
        <v>208</v>
      </c>
      <c r="C32" s="213" t="s">
        <v>2244</v>
      </c>
      <c r="D32" s="0" t="n">
        <v>5</v>
      </c>
      <c r="E32" s="0" t="n">
        <v>0</v>
      </c>
      <c r="Q32" s="0" t="s">
        <v>1914</v>
      </c>
      <c r="T32" s="0" t="s">
        <v>2243</v>
      </c>
      <c r="V32" s="0" t="s">
        <v>1903</v>
      </c>
      <c r="W32" s="0" t="s">
        <v>1903</v>
      </c>
      <c r="X32" s="0" t="s">
        <v>2243</v>
      </c>
      <c r="Y32" s="0" t="s">
        <v>1903</v>
      </c>
      <c r="Z32" s="0" t="s">
        <v>1903</v>
      </c>
      <c r="AB32" s="0" t="s">
        <v>2243</v>
      </c>
    </row>
    <row r="33" customFormat="false" ht="13.8" hidden="false" customHeight="false" outlineLevel="0" collapsed="false">
      <c r="A33" s="21" t="s">
        <v>6</v>
      </c>
      <c r="B33" s="21" t="s">
        <v>209</v>
      </c>
      <c r="C33" s="213" t="s">
        <v>1991</v>
      </c>
      <c r="D33" s="0" t="n">
        <v>5</v>
      </c>
      <c r="E33" s="0" t="n">
        <v>0</v>
      </c>
      <c r="Q33" s="0" t="s">
        <v>1914</v>
      </c>
      <c r="T33" s="0" t="s">
        <v>2243</v>
      </c>
      <c r="V33" s="0" t="s">
        <v>1903</v>
      </c>
      <c r="W33" s="0" t="s">
        <v>1903</v>
      </c>
      <c r="X33" s="0" t="s">
        <v>2243</v>
      </c>
      <c r="Y33" s="0" t="s">
        <v>1903</v>
      </c>
      <c r="Z33" s="0" t="s">
        <v>1903</v>
      </c>
      <c r="AB33" s="0" t="s">
        <v>2243</v>
      </c>
    </row>
    <row r="34" customFormat="false" ht="13.8" hidden="false" customHeight="false" outlineLevel="0" collapsed="false">
      <c r="A34" s="21" t="s">
        <v>6</v>
      </c>
      <c r="B34" s="21" t="s">
        <v>210</v>
      </c>
      <c r="C34" s="213" t="s">
        <v>2244</v>
      </c>
      <c r="D34" s="0" t="n">
        <v>5</v>
      </c>
      <c r="E34" s="0" t="n">
        <v>0</v>
      </c>
      <c r="Q34" s="0" t="s">
        <v>1914</v>
      </c>
      <c r="T34" s="0" t="s">
        <v>2243</v>
      </c>
      <c r="V34" s="0" t="s">
        <v>1903</v>
      </c>
      <c r="W34" s="0" t="s">
        <v>1903</v>
      </c>
      <c r="X34" s="0" t="s">
        <v>2243</v>
      </c>
      <c r="Y34" s="0" t="s">
        <v>1903</v>
      </c>
      <c r="Z34" s="0" t="s">
        <v>1903</v>
      </c>
      <c r="AB34" s="0" t="s">
        <v>2243</v>
      </c>
    </row>
    <row r="35" customFormat="false" ht="13.8" hidden="false" customHeight="false" outlineLevel="0" collapsed="false">
      <c r="A35" s="21" t="s">
        <v>6</v>
      </c>
      <c r="B35" s="21" t="s">
        <v>211</v>
      </c>
      <c r="C35" s="213" t="s">
        <v>1991</v>
      </c>
      <c r="D35" s="0" t="n">
        <v>5</v>
      </c>
      <c r="E35" s="0" t="n">
        <v>0</v>
      </c>
      <c r="Q35" s="0" t="s">
        <v>1914</v>
      </c>
      <c r="T35" s="0" t="s">
        <v>2243</v>
      </c>
      <c r="V35" s="0" t="s">
        <v>1903</v>
      </c>
      <c r="W35" s="0" t="s">
        <v>1903</v>
      </c>
      <c r="X35" s="0" t="s">
        <v>2243</v>
      </c>
      <c r="Y35" s="0" t="s">
        <v>1903</v>
      </c>
      <c r="Z35" s="0" t="s">
        <v>1903</v>
      </c>
      <c r="AB35" s="0" t="s">
        <v>2243</v>
      </c>
    </row>
    <row r="36" customFormat="false" ht="13.8" hidden="false" customHeight="false" outlineLevel="0" collapsed="false">
      <c r="A36" s="21" t="s">
        <v>6</v>
      </c>
      <c r="B36" s="21" t="s">
        <v>212</v>
      </c>
      <c r="C36" s="213" t="s">
        <v>1991</v>
      </c>
      <c r="D36" s="0" t="n">
        <v>5</v>
      </c>
      <c r="E36" s="0" t="n">
        <v>0</v>
      </c>
      <c r="Q36" s="0" t="s">
        <v>1914</v>
      </c>
      <c r="T36" s="0" t="s">
        <v>2243</v>
      </c>
      <c r="V36" s="0" t="s">
        <v>1903</v>
      </c>
      <c r="W36" s="0" t="s">
        <v>1903</v>
      </c>
      <c r="X36" s="0" t="s">
        <v>2243</v>
      </c>
      <c r="Y36" s="0" t="s">
        <v>1903</v>
      </c>
      <c r="Z36" s="0" t="s">
        <v>1903</v>
      </c>
      <c r="AB36" s="0" t="s">
        <v>2243</v>
      </c>
    </row>
    <row r="37" customFormat="false" ht="13.8" hidden="false" customHeight="false" outlineLevel="0" collapsed="false">
      <c r="A37" s="21" t="s">
        <v>6</v>
      </c>
      <c r="B37" s="21" t="s">
        <v>213</v>
      </c>
      <c r="C37" s="0" t="s">
        <v>2244</v>
      </c>
      <c r="D37" s="0" t="n">
        <v>5</v>
      </c>
      <c r="E37" s="0" t="n">
        <v>0</v>
      </c>
      <c r="Q37" s="0" t="s">
        <v>1914</v>
      </c>
      <c r="T37" s="0" t="s">
        <v>2243</v>
      </c>
      <c r="V37" s="0" t="s">
        <v>1903</v>
      </c>
      <c r="W37" s="0" t="s">
        <v>1903</v>
      </c>
      <c r="X37" s="0" t="s">
        <v>2243</v>
      </c>
      <c r="Y37" s="0" t="s">
        <v>1903</v>
      </c>
      <c r="Z37" s="0" t="s">
        <v>1903</v>
      </c>
      <c r="AB37" s="0" t="s">
        <v>2243</v>
      </c>
    </row>
    <row r="38" customFormat="false" ht="13.8" hidden="false" customHeight="false" outlineLevel="0" collapsed="false">
      <c r="A38" s="21" t="s">
        <v>6</v>
      </c>
      <c r="B38" s="21" t="s">
        <v>214</v>
      </c>
      <c r="C38" s="0" t="s">
        <v>1991</v>
      </c>
      <c r="D38" s="0" t="n">
        <v>5</v>
      </c>
      <c r="E38" s="0" t="n">
        <v>0</v>
      </c>
      <c r="Q38" s="0" t="s">
        <v>1914</v>
      </c>
      <c r="T38" s="0" t="s">
        <v>2243</v>
      </c>
      <c r="V38" s="0" t="s">
        <v>1903</v>
      </c>
      <c r="W38" s="0" t="s">
        <v>1903</v>
      </c>
      <c r="X38" s="0" t="s">
        <v>2243</v>
      </c>
      <c r="Y38" s="0" t="s">
        <v>1903</v>
      </c>
      <c r="Z38" s="0" t="s">
        <v>1903</v>
      </c>
      <c r="AB38" s="0" t="s">
        <v>2243</v>
      </c>
    </row>
    <row r="39" customFormat="false" ht="13.8" hidden="false" customHeight="false" outlineLevel="0" collapsed="false">
      <c r="A39" s="21" t="s">
        <v>6</v>
      </c>
      <c r="B39" s="21" t="s">
        <v>215</v>
      </c>
      <c r="C39" s="0" t="s">
        <v>1991</v>
      </c>
      <c r="D39" s="0" t="n">
        <v>5</v>
      </c>
      <c r="E39" s="0" t="n">
        <v>0</v>
      </c>
      <c r="Q39" s="0" t="s">
        <v>1914</v>
      </c>
      <c r="T39" s="0" t="s">
        <v>2243</v>
      </c>
      <c r="V39" s="0" t="s">
        <v>1903</v>
      </c>
      <c r="W39" s="0" t="s">
        <v>1903</v>
      </c>
      <c r="X39" s="0" t="s">
        <v>2243</v>
      </c>
      <c r="Y39" s="0" t="s">
        <v>1903</v>
      </c>
      <c r="Z39" s="0" t="s">
        <v>1903</v>
      </c>
      <c r="AB39" s="0" t="s">
        <v>2243</v>
      </c>
    </row>
    <row r="40" customFormat="false" ht="13.8" hidden="false" customHeight="false" outlineLevel="0" collapsed="false">
      <c r="A40" s="21" t="s">
        <v>6</v>
      </c>
      <c r="B40" s="21" t="s">
        <v>216</v>
      </c>
      <c r="C40" s="0" t="s">
        <v>1991</v>
      </c>
      <c r="D40" s="0" t="n">
        <v>5</v>
      </c>
      <c r="E40" s="0" t="n">
        <v>0</v>
      </c>
      <c r="Q40" s="0" t="s">
        <v>1914</v>
      </c>
      <c r="T40" s="0" t="s">
        <v>2243</v>
      </c>
      <c r="V40" s="0" t="s">
        <v>1903</v>
      </c>
      <c r="W40" s="0" t="s">
        <v>1903</v>
      </c>
      <c r="X40" s="0" t="s">
        <v>2243</v>
      </c>
      <c r="Y40" s="0" t="s">
        <v>1903</v>
      </c>
      <c r="Z40" s="0" t="s">
        <v>1903</v>
      </c>
      <c r="AB40" s="0" t="s">
        <v>2243</v>
      </c>
    </row>
    <row r="41" customFormat="false" ht="13.8" hidden="false" customHeight="false" outlineLevel="0" collapsed="false">
      <c r="A41" s="21" t="s">
        <v>6</v>
      </c>
      <c r="B41" s="21" t="s">
        <v>217</v>
      </c>
      <c r="C41" s="213" t="s">
        <v>1991</v>
      </c>
      <c r="D41" s="0" t="n">
        <v>5</v>
      </c>
      <c r="E41" s="0" t="n">
        <v>0</v>
      </c>
      <c r="Q41" s="0" t="s">
        <v>1914</v>
      </c>
      <c r="T41" s="0" t="s">
        <v>2243</v>
      </c>
      <c r="V41" s="0" t="s">
        <v>1903</v>
      </c>
      <c r="W41" s="0" t="s">
        <v>1903</v>
      </c>
      <c r="X41" s="0" t="s">
        <v>2243</v>
      </c>
      <c r="Y41" s="0" t="s">
        <v>1903</v>
      </c>
      <c r="Z41" s="0" t="s">
        <v>1903</v>
      </c>
      <c r="AB41" s="0" t="s">
        <v>2243</v>
      </c>
    </row>
    <row r="42" customFormat="false" ht="13.8" hidden="false" customHeight="false" outlineLevel="0" collapsed="false">
      <c r="A42" s="21" t="s">
        <v>6</v>
      </c>
      <c r="B42" s="21" t="s">
        <v>218</v>
      </c>
      <c r="C42" s="213" t="s">
        <v>2244</v>
      </c>
      <c r="D42" s="0" t="n">
        <v>5</v>
      </c>
      <c r="E42" s="0" t="n">
        <v>0</v>
      </c>
      <c r="Q42" s="0" t="s">
        <v>1914</v>
      </c>
      <c r="T42" s="0" t="s">
        <v>2243</v>
      </c>
      <c r="V42" s="0" t="s">
        <v>1903</v>
      </c>
      <c r="W42" s="0" t="s">
        <v>1903</v>
      </c>
      <c r="X42" s="0" t="s">
        <v>2243</v>
      </c>
      <c r="Y42" s="0" t="s">
        <v>1903</v>
      </c>
      <c r="Z42" s="0" t="s">
        <v>1903</v>
      </c>
      <c r="AB42" s="0" t="s">
        <v>2243</v>
      </c>
    </row>
    <row r="43" customFormat="false" ht="13.8" hidden="false" customHeight="false" outlineLevel="0" collapsed="false">
      <c r="A43" s="21" t="s">
        <v>6</v>
      </c>
      <c r="B43" s="21" t="s">
        <v>219</v>
      </c>
      <c r="C43" s="213" t="s">
        <v>1991</v>
      </c>
      <c r="D43" s="0" t="n">
        <v>5</v>
      </c>
      <c r="E43" s="0" t="n">
        <v>0</v>
      </c>
      <c r="Q43" s="0" t="s">
        <v>1914</v>
      </c>
      <c r="T43" s="0" t="s">
        <v>2243</v>
      </c>
      <c r="V43" s="0" t="s">
        <v>1903</v>
      </c>
      <c r="W43" s="0" t="s">
        <v>1903</v>
      </c>
      <c r="X43" s="0" t="s">
        <v>2243</v>
      </c>
      <c r="Y43" s="0" t="s">
        <v>1903</v>
      </c>
      <c r="Z43" s="0" t="s">
        <v>1903</v>
      </c>
      <c r="AB43" s="0" t="s">
        <v>2243</v>
      </c>
    </row>
    <row r="44" customFormat="false" ht="13.8" hidden="false" customHeight="false" outlineLevel="0" collapsed="false">
      <c r="A44" s="21" t="s">
        <v>6</v>
      </c>
      <c r="B44" s="21" t="s">
        <v>220</v>
      </c>
      <c r="C44" s="213" t="s">
        <v>1991</v>
      </c>
      <c r="D44" s="0" t="n">
        <v>5</v>
      </c>
      <c r="E44" s="0" t="n">
        <v>0</v>
      </c>
      <c r="Q44" s="0" t="s">
        <v>1914</v>
      </c>
      <c r="T44" s="0" t="s">
        <v>2243</v>
      </c>
      <c r="V44" s="0" t="s">
        <v>1903</v>
      </c>
      <c r="W44" s="0" t="s">
        <v>1903</v>
      </c>
      <c r="X44" s="0" t="s">
        <v>2243</v>
      </c>
      <c r="Y44" s="0" t="s">
        <v>1903</v>
      </c>
      <c r="Z44" s="0" t="s">
        <v>1903</v>
      </c>
      <c r="AB44" s="0" t="s">
        <v>2243</v>
      </c>
    </row>
    <row r="45" customFormat="false" ht="13.8" hidden="false" customHeight="false" outlineLevel="0" collapsed="false">
      <c r="A45" s="21" t="s">
        <v>6</v>
      </c>
      <c r="B45" s="21" t="s">
        <v>221</v>
      </c>
      <c r="C45" s="213" t="s">
        <v>1991</v>
      </c>
      <c r="D45" s="0" t="n">
        <v>5</v>
      </c>
      <c r="E45" s="0" t="n">
        <v>0</v>
      </c>
      <c r="Q45" s="0" t="s">
        <v>1914</v>
      </c>
      <c r="T45" s="0" t="s">
        <v>2243</v>
      </c>
      <c r="V45" s="0" t="s">
        <v>1903</v>
      </c>
      <c r="W45" s="0" t="s">
        <v>1903</v>
      </c>
      <c r="X45" s="0" t="s">
        <v>2243</v>
      </c>
      <c r="Y45" s="0" t="s">
        <v>1903</v>
      </c>
      <c r="Z45" s="0" t="s">
        <v>1903</v>
      </c>
      <c r="AB45" s="0" t="s">
        <v>2243</v>
      </c>
    </row>
    <row r="46" customFormat="false" ht="13.8" hidden="false" customHeight="false" outlineLevel="0" collapsed="false">
      <c r="A46" s="21" t="s">
        <v>6</v>
      </c>
      <c r="B46" s="21" t="s">
        <v>222</v>
      </c>
      <c r="C46" s="213" t="s">
        <v>2242</v>
      </c>
      <c r="D46" s="0" t="n">
        <v>5</v>
      </c>
      <c r="E46" s="0" t="n">
        <v>0</v>
      </c>
      <c r="Q46" s="0" t="s">
        <v>1914</v>
      </c>
      <c r="T46" s="0" t="s">
        <v>2243</v>
      </c>
      <c r="V46" s="0" t="s">
        <v>1903</v>
      </c>
      <c r="W46" s="0" t="s">
        <v>1903</v>
      </c>
      <c r="X46" s="0" t="s">
        <v>2243</v>
      </c>
      <c r="Y46" s="0" t="s">
        <v>1903</v>
      </c>
      <c r="Z46" s="0" t="s">
        <v>1903</v>
      </c>
      <c r="AB46" s="0" t="s">
        <v>2243</v>
      </c>
    </row>
    <row r="47" customFormat="false" ht="13.8" hidden="false" customHeight="false" outlineLevel="0" collapsed="false">
      <c r="A47" s="21" t="s">
        <v>6</v>
      </c>
      <c r="B47" s="21" t="s">
        <v>223</v>
      </c>
      <c r="C47" s="213" t="s">
        <v>2242</v>
      </c>
      <c r="D47" s="0" t="n">
        <v>7</v>
      </c>
      <c r="E47" s="0" t="n">
        <v>0</v>
      </c>
      <c r="Q47" s="0" t="s">
        <v>1914</v>
      </c>
      <c r="T47" s="0" t="s">
        <v>2243</v>
      </c>
      <c r="V47" s="0" t="s">
        <v>1903</v>
      </c>
      <c r="W47" s="0" t="s">
        <v>1903</v>
      </c>
      <c r="X47" s="0" t="s">
        <v>2243</v>
      </c>
      <c r="Y47" s="0" t="s">
        <v>1903</v>
      </c>
      <c r="Z47" s="0" t="s">
        <v>1903</v>
      </c>
      <c r="AB47" s="0" t="s">
        <v>2243</v>
      </c>
    </row>
    <row r="48" customFormat="false" ht="13.8" hidden="false" customHeight="false" outlineLevel="0" collapsed="false">
      <c r="A48" s="21" t="s">
        <v>6</v>
      </c>
      <c r="B48" s="21" t="s">
        <v>224</v>
      </c>
      <c r="C48" s="213" t="s">
        <v>2242</v>
      </c>
      <c r="D48" s="0" t="n">
        <v>5</v>
      </c>
      <c r="E48" s="0" t="n">
        <v>0</v>
      </c>
      <c r="Q48" s="0" t="s">
        <v>1914</v>
      </c>
      <c r="T48" s="0" t="s">
        <v>2243</v>
      </c>
      <c r="V48" s="0" t="s">
        <v>1903</v>
      </c>
      <c r="W48" s="0" t="s">
        <v>1903</v>
      </c>
      <c r="X48" s="0" t="s">
        <v>2243</v>
      </c>
      <c r="Y48" s="0" t="s">
        <v>1903</v>
      </c>
      <c r="Z48" s="0" t="s">
        <v>1903</v>
      </c>
      <c r="AB48" s="0" t="s">
        <v>2243</v>
      </c>
    </row>
    <row r="49" customFormat="false" ht="13.8" hidden="false" customHeight="false" outlineLevel="0" collapsed="false">
      <c r="A49" s="21" t="s">
        <v>6</v>
      </c>
      <c r="B49" s="21" t="s">
        <v>225</v>
      </c>
      <c r="C49" s="213" t="s">
        <v>2242</v>
      </c>
      <c r="D49" s="0" t="n">
        <v>7</v>
      </c>
      <c r="E49" s="0" t="n">
        <v>0</v>
      </c>
      <c r="Q49" s="0" t="s">
        <v>1914</v>
      </c>
      <c r="T49" s="0" t="s">
        <v>2243</v>
      </c>
      <c r="V49" s="0" t="s">
        <v>1903</v>
      </c>
      <c r="W49" s="0" t="s">
        <v>1903</v>
      </c>
      <c r="X49" s="0" t="s">
        <v>2243</v>
      </c>
      <c r="Y49" s="0" t="s">
        <v>1903</v>
      </c>
      <c r="Z49" s="0" t="s">
        <v>1903</v>
      </c>
      <c r="AB49" s="0" t="s">
        <v>2243</v>
      </c>
    </row>
    <row r="50" customFormat="false" ht="13.8" hidden="false" customHeight="false" outlineLevel="0" collapsed="false">
      <c r="A50" s="21" t="s">
        <v>6</v>
      </c>
      <c r="B50" s="21" t="s">
        <v>226</v>
      </c>
      <c r="C50" s="213" t="s">
        <v>2242</v>
      </c>
      <c r="D50" s="0" t="n">
        <v>7</v>
      </c>
      <c r="E50" s="0" t="n">
        <v>0</v>
      </c>
      <c r="Q50" s="0" t="s">
        <v>1914</v>
      </c>
      <c r="T50" s="0" t="s">
        <v>2243</v>
      </c>
      <c r="V50" s="0" t="s">
        <v>1903</v>
      </c>
      <c r="W50" s="0" t="s">
        <v>1903</v>
      </c>
      <c r="X50" s="0" t="s">
        <v>2243</v>
      </c>
      <c r="Y50" s="0" t="s">
        <v>1903</v>
      </c>
      <c r="Z50" s="0" t="s">
        <v>1903</v>
      </c>
      <c r="AB50" s="0" t="s">
        <v>2243</v>
      </c>
    </row>
    <row r="51" customFormat="false" ht="13.8" hidden="false" customHeight="false" outlineLevel="0" collapsed="false">
      <c r="A51" s="21" t="s">
        <v>6</v>
      </c>
      <c r="B51" s="21" t="s">
        <v>227</v>
      </c>
      <c r="C51" s="213" t="s">
        <v>2242</v>
      </c>
      <c r="D51" s="0" t="n">
        <v>5</v>
      </c>
      <c r="E51" s="0" t="n">
        <v>0</v>
      </c>
      <c r="Q51" s="0" t="s">
        <v>1914</v>
      </c>
      <c r="T51" s="0" t="s">
        <v>2243</v>
      </c>
      <c r="V51" s="0" t="s">
        <v>1903</v>
      </c>
      <c r="W51" s="0" t="s">
        <v>1903</v>
      </c>
      <c r="X51" s="0" t="s">
        <v>2243</v>
      </c>
      <c r="Y51" s="0" t="s">
        <v>1903</v>
      </c>
      <c r="Z51" s="0" t="s">
        <v>1903</v>
      </c>
      <c r="AB51" s="0" t="s">
        <v>2243</v>
      </c>
    </row>
    <row r="52" customFormat="false" ht="13.8" hidden="false" customHeight="false" outlineLevel="0" collapsed="false">
      <c r="A52" s="21" t="s">
        <v>6</v>
      </c>
      <c r="B52" s="21" t="s">
        <v>228</v>
      </c>
      <c r="C52" s="213" t="s">
        <v>2242</v>
      </c>
      <c r="D52" s="0" t="n">
        <v>7</v>
      </c>
      <c r="E52" s="0" t="n">
        <v>0</v>
      </c>
      <c r="Q52" s="0" t="s">
        <v>1914</v>
      </c>
      <c r="T52" s="0" t="s">
        <v>2243</v>
      </c>
      <c r="V52" s="0" t="s">
        <v>1903</v>
      </c>
      <c r="W52" s="0" t="s">
        <v>1903</v>
      </c>
      <c r="X52" s="0" t="s">
        <v>2243</v>
      </c>
      <c r="Y52" s="0" t="s">
        <v>1903</v>
      </c>
      <c r="Z52" s="0" t="s">
        <v>1903</v>
      </c>
      <c r="AB52" s="0" t="s">
        <v>2243</v>
      </c>
    </row>
    <row r="53" customFormat="false" ht="13.8" hidden="false" customHeight="false" outlineLevel="0" collapsed="false">
      <c r="A53" s="21" t="s">
        <v>6</v>
      </c>
      <c r="B53" s="21" t="s">
        <v>229</v>
      </c>
      <c r="C53" s="213" t="s">
        <v>2242</v>
      </c>
      <c r="D53" s="0" t="n">
        <v>7</v>
      </c>
      <c r="E53" s="0" t="n">
        <v>0</v>
      </c>
      <c r="Q53" s="0" t="s">
        <v>1914</v>
      </c>
      <c r="T53" s="0" t="s">
        <v>2243</v>
      </c>
      <c r="V53" s="0" t="s">
        <v>1903</v>
      </c>
      <c r="W53" s="0" t="s">
        <v>1903</v>
      </c>
      <c r="X53" s="0" t="s">
        <v>2243</v>
      </c>
      <c r="Y53" s="0" t="s">
        <v>1903</v>
      </c>
      <c r="Z53" s="0" t="s">
        <v>1903</v>
      </c>
      <c r="AB53" s="0" t="s">
        <v>2243</v>
      </c>
    </row>
    <row r="54" customFormat="false" ht="13.8" hidden="false" customHeight="false" outlineLevel="0" collapsed="false">
      <c r="A54" s="21" t="s">
        <v>6</v>
      </c>
      <c r="B54" s="21" t="s">
        <v>230</v>
      </c>
      <c r="C54" s="213" t="s">
        <v>2242</v>
      </c>
      <c r="D54" s="0" t="n">
        <v>7</v>
      </c>
      <c r="E54" s="0" t="n">
        <v>0</v>
      </c>
      <c r="Q54" s="0" t="s">
        <v>1914</v>
      </c>
      <c r="T54" s="0" t="s">
        <v>2243</v>
      </c>
      <c r="V54" s="0" t="s">
        <v>1903</v>
      </c>
      <c r="W54" s="0" t="s">
        <v>1903</v>
      </c>
      <c r="X54" s="0" t="s">
        <v>2243</v>
      </c>
      <c r="Y54" s="0" t="s">
        <v>1903</v>
      </c>
      <c r="Z54" s="0" t="s">
        <v>1903</v>
      </c>
      <c r="AB54" s="0" t="s">
        <v>2243</v>
      </c>
    </row>
    <row r="55" customFormat="false" ht="13.8" hidden="false" customHeight="false" outlineLevel="0" collapsed="false">
      <c r="A55" s="21" t="s">
        <v>6</v>
      </c>
      <c r="B55" s="21" t="s">
        <v>231</v>
      </c>
      <c r="C55" s="213" t="s">
        <v>2242</v>
      </c>
      <c r="D55" s="0" t="n">
        <v>7</v>
      </c>
      <c r="E55" s="0" t="n">
        <v>0</v>
      </c>
      <c r="Q55" s="0" t="s">
        <v>1914</v>
      </c>
      <c r="T55" s="0" t="s">
        <v>2243</v>
      </c>
      <c r="V55" s="0" t="s">
        <v>1903</v>
      </c>
      <c r="W55" s="0" t="s">
        <v>1903</v>
      </c>
      <c r="X55" s="0" t="s">
        <v>2243</v>
      </c>
      <c r="Y55" s="0" t="s">
        <v>1903</v>
      </c>
      <c r="Z55" s="0" t="s">
        <v>1903</v>
      </c>
      <c r="AB55" s="0" t="s">
        <v>2243</v>
      </c>
    </row>
    <row r="56" customFormat="false" ht="13.8" hidden="false" customHeight="false" outlineLevel="0" collapsed="false">
      <c r="A56" s="21" t="s">
        <v>6</v>
      </c>
      <c r="B56" s="21" t="s">
        <v>232</v>
      </c>
      <c r="C56" s="213" t="s">
        <v>2247</v>
      </c>
      <c r="D56" s="0" t="n">
        <v>2</v>
      </c>
      <c r="E56" s="0" t="n">
        <v>0</v>
      </c>
      <c r="Q56" s="0" t="s">
        <v>1914</v>
      </c>
      <c r="T56" s="0" t="s">
        <v>2243</v>
      </c>
      <c r="V56" s="0" t="s">
        <v>1903</v>
      </c>
      <c r="W56" s="0" t="s">
        <v>1903</v>
      </c>
      <c r="X56" s="0" t="s">
        <v>2243</v>
      </c>
      <c r="Y56" s="0" t="s">
        <v>1903</v>
      </c>
      <c r="Z56" s="0" t="s">
        <v>1903</v>
      </c>
      <c r="AB56" s="0" t="s">
        <v>2243</v>
      </c>
    </row>
    <row r="57" customFormat="false" ht="13.8" hidden="false" customHeight="false" outlineLevel="0" collapsed="false">
      <c r="A57" s="21" t="s">
        <v>6</v>
      </c>
      <c r="B57" s="21" t="s">
        <v>233</v>
      </c>
      <c r="C57" s="213" t="s">
        <v>2244</v>
      </c>
      <c r="D57" s="0" t="n">
        <v>5</v>
      </c>
      <c r="E57" s="0" t="n">
        <v>0</v>
      </c>
      <c r="Q57" s="0" t="s">
        <v>1914</v>
      </c>
      <c r="T57" s="0" t="s">
        <v>2243</v>
      </c>
      <c r="V57" s="0" t="s">
        <v>1903</v>
      </c>
      <c r="W57" s="0" t="s">
        <v>1903</v>
      </c>
      <c r="X57" s="0" t="s">
        <v>2243</v>
      </c>
      <c r="Y57" s="0" t="s">
        <v>1903</v>
      </c>
      <c r="Z57" s="0" t="s">
        <v>1903</v>
      </c>
      <c r="AB57" s="0" t="s">
        <v>2243</v>
      </c>
    </row>
    <row r="58" customFormat="false" ht="13.8" hidden="false" customHeight="false" outlineLevel="0" collapsed="false">
      <c r="A58" s="21" t="s">
        <v>6</v>
      </c>
      <c r="B58" s="21" t="s">
        <v>234</v>
      </c>
      <c r="C58" s="213" t="s">
        <v>1991</v>
      </c>
      <c r="D58" s="0" t="n">
        <v>5</v>
      </c>
      <c r="E58" s="0" t="n">
        <v>0</v>
      </c>
      <c r="Q58" s="0" t="s">
        <v>1914</v>
      </c>
      <c r="T58" s="0" t="s">
        <v>2243</v>
      </c>
      <c r="V58" s="0" t="s">
        <v>1903</v>
      </c>
      <c r="W58" s="0" t="s">
        <v>1903</v>
      </c>
      <c r="X58" s="0" t="s">
        <v>2243</v>
      </c>
      <c r="Y58" s="0" t="s">
        <v>1903</v>
      </c>
      <c r="Z58" s="0" t="s">
        <v>1903</v>
      </c>
      <c r="AB58" s="0" t="s">
        <v>2243</v>
      </c>
    </row>
    <row r="59" customFormat="false" ht="13.8" hidden="false" customHeight="false" outlineLevel="0" collapsed="false">
      <c r="A59" s="21" t="s">
        <v>6</v>
      </c>
      <c r="B59" s="21" t="s">
        <v>235</v>
      </c>
      <c r="C59" s="213" t="s">
        <v>1991</v>
      </c>
      <c r="D59" s="0" t="n">
        <v>5</v>
      </c>
      <c r="E59" s="0" t="n">
        <v>0</v>
      </c>
      <c r="Q59" s="0" t="s">
        <v>1914</v>
      </c>
      <c r="T59" s="0" t="s">
        <v>2243</v>
      </c>
      <c r="V59" s="0" t="s">
        <v>1903</v>
      </c>
      <c r="W59" s="0" t="s">
        <v>1903</v>
      </c>
      <c r="X59" s="0" t="s">
        <v>2243</v>
      </c>
      <c r="Y59" s="0" t="s">
        <v>1903</v>
      </c>
      <c r="Z59" s="0" t="s">
        <v>1903</v>
      </c>
      <c r="AB59" s="0" t="s">
        <v>2243</v>
      </c>
    </row>
    <row r="60" customFormat="false" ht="13.8" hidden="false" customHeight="false" outlineLevel="0" collapsed="false">
      <c r="A60" s="21" t="s">
        <v>6</v>
      </c>
      <c r="B60" s="21" t="s">
        <v>236</v>
      </c>
      <c r="C60" s="213" t="s">
        <v>1991</v>
      </c>
      <c r="D60" s="0" t="n">
        <v>5</v>
      </c>
      <c r="E60" s="0" t="n">
        <v>0</v>
      </c>
      <c r="Q60" s="0" t="s">
        <v>1914</v>
      </c>
      <c r="T60" s="0" t="s">
        <v>2243</v>
      </c>
      <c r="V60" s="0" t="s">
        <v>1903</v>
      </c>
      <c r="W60" s="0" t="s">
        <v>1903</v>
      </c>
      <c r="X60" s="0" t="s">
        <v>2243</v>
      </c>
      <c r="Y60" s="0" t="s">
        <v>1903</v>
      </c>
      <c r="Z60" s="0" t="s">
        <v>1903</v>
      </c>
      <c r="AB60" s="0" t="s">
        <v>2243</v>
      </c>
    </row>
    <row r="61" customFormat="false" ht="13.8" hidden="false" customHeight="false" outlineLevel="0" collapsed="false">
      <c r="A61" s="21" t="s">
        <v>6</v>
      </c>
      <c r="B61" s="21" t="s">
        <v>237</v>
      </c>
      <c r="C61" s="213" t="s">
        <v>1991</v>
      </c>
      <c r="D61" s="0" t="n">
        <v>5</v>
      </c>
      <c r="E61" s="0" t="n">
        <v>0</v>
      </c>
      <c r="Q61" s="0" t="s">
        <v>1914</v>
      </c>
      <c r="T61" s="0" t="s">
        <v>2243</v>
      </c>
      <c r="V61" s="0" t="s">
        <v>1903</v>
      </c>
      <c r="W61" s="0" t="s">
        <v>1903</v>
      </c>
      <c r="X61" s="0" t="s">
        <v>2243</v>
      </c>
      <c r="Y61" s="0" t="s">
        <v>1903</v>
      </c>
      <c r="Z61" s="0" t="s">
        <v>1903</v>
      </c>
      <c r="AB61" s="0" t="s">
        <v>2243</v>
      </c>
    </row>
    <row r="62" customFormat="false" ht="13.8" hidden="false" customHeight="false" outlineLevel="0" collapsed="false">
      <c r="A62" s="21" t="s">
        <v>6</v>
      </c>
      <c r="B62" s="21" t="s">
        <v>238</v>
      </c>
      <c r="C62" s="213" t="s">
        <v>2245</v>
      </c>
      <c r="D62" s="0" t="n">
        <v>5</v>
      </c>
      <c r="E62" s="0" t="n">
        <v>0</v>
      </c>
      <c r="Q62" s="0" t="s">
        <v>1914</v>
      </c>
      <c r="T62" s="0" t="s">
        <v>2243</v>
      </c>
      <c r="V62" s="0" t="s">
        <v>1903</v>
      </c>
      <c r="W62" s="0" t="s">
        <v>1903</v>
      </c>
      <c r="X62" s="0" t="s">
        <v>2243</v>
      </c>
      <c r="Y62" s="0" t="s">
        <v>1903</v>
      </c>
      <c r="Z62" s="0" t="s">
        <v>1903</v>
      </c>
      <c r="AB62" s="0" t="s">
        <v>2243</v>
      </c>
    </row>
    <row r="63" customFormat="false" ht="13.8" hidden="false" customHeight="false" outlineLevel="0" collapsed="false">
      <c r="A63" s="21" t="s">
        <v>6</v>
      </c>
      <c r="B63" s="21" t="s">
        <v>239</v>
      </c>
      <c r="C63" s="213" t="s">
        <v>2245</v>
      </c>
      <c r="D63" s="0" t="n">
        <v>2</v>
      </c>
      <c r="E63" s="0" t="n">
        <v>0</v>
      </c>
      <c r="Q63" s="0" t="s">
        <v>1914</v>
      </c>
      <c r="T63" s="0" t="s">
        <v>2243</v>
      </c>
      <c r="V63" s="0" t="s">
        <v>1903</v>
      </c>
      <c r="W63" s="0" t="s">
        <v>1903</v>
      </c>
      <c r="X63" s="0" t="s">
        <v>2243</v>
      </c>
      <c r="Y63" s="0" t="s">
        <v>1903</v>
      </c>
      <c r="Z63" s="0" t="s">
        <v>1903</v>
      </c>
      <c r="AB63" s="0" t="s">
        <v>2243</v>
      </c>
    </row>
    <row r="64" customFormat="false" ht="13.8" hidden="false" customHeight="false" outlineLevel="0" collapsed="false">
      <c r="A64" s="21" t="s">
        <v>6</v>
      </c>
      <c r="B64" s="21" t="s">
        <v>240</v>
      </c>
      <c r="C64" s="213" t="s">
        <v>1991</v>
      </c>
      <c r="D64" s="0" t="n">
        <v>5</v>
      </c>
      <c r="E64" s="0" t="n">
        <v>0</v>
      </c>
      <c r="Q64" s="0" t="s">
        <v>1914</v>
      </c>
      <c r="T64" s="0" t="s">
        <v>2243</v>
      </c>
      <c r="V64" s="0" t="s">
        <v>1903</v>
      </c>
      <c r="W64" s="0" t="s">
        <v>1903</v>
      </c>
      <c r="X64" s="0" t="s">
        <v>2243</v>
      </c>
      <c r="Y64" s="0" t="s">
        <v>1903</v>
      </c>
      <c r="Z64" s="0" t="s">
        <v>1903</v>
      </c>
      <c r="AB64" s="0" t="s">
        <v>2243</v>
      </c>
    </row>
    <row r="65" customFormat="false" ht="13.8" hidden="false" customHeight="false" outlineLevel="0" collapsed="false">
      <c r="A65" s="21" t="s">
        <v>7</v>
      </c>
      <c r="B65" s="21" t="s">
        <v>241</v>
      </c>
      <c r="C65" s="213" t="s">
        <v>536</v>
      </c>
      <c r="D65" s="0" t="n">
        <v>45</v>
      </c>
      <c r="E65" s="0" t="n">
        <v>0</v>
      </c>
      <c r="R65" s="0" t="s">
        <v>1914</v>
      </c>
      <c r="S65" s="0" t="s">
        <v>2243</v>
      </c>
      <c r="T65" s="0" t="s">
        <v>2243</v>
      </c>
      <c r="U65" s="0" t="s">
        <v>1903</v>
      </c>
      <c r="X65" s="0" t="s">
        <v>2243</v>
      </c>
      <c r="Y65" s="0" t="s">
        <v>1903</v>
      </c>
      <c r="AA65" s="0" t="s">
        <v>1903</v>
      </c>
      <c r="AB65" s="0" t="s">
        <v>2243</v>
      </c>
    </row>
    <row r="66" customFormat="false" ht="13.8" hidden="false" customHeight="false" outlineLevel="0" collapsed="false">
      <c r="A66" s="21" t="s">
        <v>8</v>
      </c>
      <c r="B66" s="21" t="s">
        <v>242</v>
      </c>
      <c r="C66" s="213" t="s">
        <v>1991</v>
      </c>
      <c r="D66" s="0" t="n">
        <v>5</v>
      </c>
      <c r="E66" s="0" t="n">
        <v>0</v>
      </c>
      <c r="Q66" s="0" t="s">
        <v>1914</v>
      </c>
      <c r="T66" s="0" t="s">
        <v>2243</v>
      </c>
      <c r="V66" s="0" t="s">
        <v>1903</v>
      </c>
      <c r="W66" s="0" t="s">
        <v>1903</v>
      </c>
      <c r="X66" s="0" t="s">
        <v>2243</v>
      </c>
      <c r="Y66" s="0" t="s">
        <v>1903</v>
      </c>
      <c r="Z66" s="0" t="s">
        <v>1903</v>
      </c>
      <c r="AB66" s="0" t="s">
        <v>2243</v>
      </c>
    </row>
    <row r="67" customFormat="false" ht="13.8" hidden="false" customHeight="false" outlineLevel="0" collapsed="false">
      <c r="A67" s="21" t="s">
        <v>8</v>
      </c>
      <c r="B67" s="21" t="s">
        <v>243</v>
      </c>
      <c r="C67" s="213" t="s">
        <v>2242</v>
      </c>
      <c r="D67" s="0" t="n">
        <v>7</v>
      </c>
      <c r="E67" s="0" t="n">
        <v>0</v>
      </c>
      <c r="Q67" s="0" t="s">
        <v>1914</v>
      </c>
      <c r="T67" s="0" t="s">
        <v>2243</v>
      </c>
      <c r="V67" s="0" t="s">
        <v>1903</v>
      </c>
      <c r="W67" s="0" t="s">
        <v>1903</v>
      </c>
      <c r="X67" s="0" t="s">
        <v>2243</v>
      </c>
      <c r="Y67" s="0" t="s">
        <v>1903</v>
      </c>
      <c r="Z67" s="0" t="s">
        <v>1903</v>
      </c>
      <c r="AB67" s="0" t="s">
        <v>2243</v>
      </c>
    </row>
    <row r="68" customFormat="false" ht="13.8" hidden="false" customHeight="false" outlineLevel="0" collapsed="false">
      <c r="A68" s="21" t="s">
        <v>8</v>
      </c>
      <c r="B68" s="21" t="s">
        <v>244</v>
      </c>
      <c r="C68" s="213" t="s">
        <v>2242</v>
      </c>
      <c r="D68" s="0" t="n">
        <v>7</v>
      </c>
      <c r="E68" s="0" t="n">
        <v>0</v>
      </c>
      <c r="Q68" s="0" t="s">
        <v>1914</v>
      </c>
      <c r="T68" s="0" t="s">
        <v>2243</v>
      </c>
      <c r="V68" s="0" t="s">
        <v>1903</v>
      </c>
      <c r="W68" s="0" t="s">
        <v>1903</v>
      </c>
      <c r="X68" s="0" t="s">
        <v>2243</v>
      </c>
      <c r="Y68" s="0" t="s">
        <v>1903</v>
      </c>
      <c r="Z68" s="0" t="s">
        <v>1903</v>
      </c>
      <c r="AB68" s="0" t="s">
        <v>2243</v>
      </c>
    </row>
    <row r="69" customFormat="false" ht="13.8" hidden="false" customHeight="false" outlineLevel="0" collapsed="false">
      <c r="A69" s="21" t="s">
        <v>8</v>
      </c>
      <c r="B69" s="21" t="s">
        <v>245</v>
      </c>
      <c r="C69" s="213" t="s">
        <v>2242</v>
      </c>
      <c r="D69" s="0" t="n">
        <v>7</v>
      </c>
      <c r="E69" s="0" t="n">
        <v>0</v>
      </c>
      <c r="Q69" s="0" t="s">
        <v>1914</v>
      </c>
      <c r="T69" s="0" t="s">
        <v>2243</v>
      </c>
      <c r="V69" s="0" t="s">
        <v>1903</v>
      </c>
      <c r="W69" s="0" t="s">
        <v>1903</v>
      </c>
      <c r="X69" s="0" t="s">
        <v>2243</v>
      </c>
      <c r="Y69" s="0" t="s">
        <v>1903</v>
      </c>
      <c r="Z69" s="0" t="s">
        <v>1903</v>
      </c>
      <c r="AB69" s="0" t="s">
        <v>2243</v>
      </c>
    </row>
    <row r="70" customFormat="false" ht="13.8" hidden="false" customHeight="false" outlineLevel="0" collapsed="false">
      <c r="A70" s="21" t="s">
        <v>9</v>
      </c>
      <c r="B70" s="21" t="s">
        <v>246</v>
      </c>
      <c r="C70" s="213" t="s">
        <v>2247</v>
      </c>
      <c r="D70" s="0" t="n">
        <v>2</v>
      </c>
      <c r="E70" s="0" t="n">
        <v>0</v>
      </c>
      <c r="Q70" s="0" t="s">
        <v>1914</v>
      </c>
      <c r="T70" s="0" t="s">
        <v>2243</v>
      </c>
      <c r="V70" s="0" t="s">
        <v>1903</v>
      </c>
      <c r="W70" s="0" t="s">
        <v>1903</v>
      </c>
      <c r="X70" s="0" t="s">
        <v>2243</v>
      </c>
      <c r="Y70" s="0" t="s">
        <v>1903</v>
      </c>
      <c r="Z70" s="0" t="s">
        <v>1903</v>
      </c>
      <c r="AB70" s="0" t="s">
        <v>2243</v>
      </c>
    </row>
    <row r="71" customFormat="false" ht="13.8" hidden="false" customHeight="false" outlineLevel="0" collapsed="false">
      <c r="A71" s="21" t="s">
        <v>9</v>
      </c>
      <c r="B71" s="21" t="s">
        <v>247</v>
      </c>
      <c r="C71" s="213" t="s">
        <v>2245</v>
      </c>
      <c r="D71" s="0" t="n">
        <v>2</v>
      </c>
      <c r="E71" s="0" t="n">
        <v>0</v>
      </c>
      <c r="Q71" s="0" t="s">
        <v>1914</v>
      </c>
      <c r="T71" s="0" t="s">
        <v>2243</v>
      </c>
      <c r="V71" s="0" t="s">
        <v>1903</v>
      </c>
      <c r="W71" s="0" t="s">
        <v>1903</v>
      </c>
      <c r="X71" s="0" t="s">
        <v>2243</v>
      </c>
      <c r="Y71" s="0" t="s">
        <v>1903</v>
      </c>
      <c r="Z71" s="0" t="s">
        <v>1903</v>
      </c>
      <c r="AB71" s="0" t="s">
        <v>2243</v>
      </c>
    </row>
    <row r="72" customFormat="false" ht="13.8" hidden="false" customHeight="false" outlineLevel="0" collapsed="false">
      <c r="A72" s="21" t="s">
        <v>9</v>
      </c>
      <c r="B72" s="21" t="s">
        <v>248</v>
      </c>
      <c r="C72" s="213" t="s">
        <v>2245</v>
      </c>
      <c r="D72" s="0" t="n">
        <v>2</v>
      </c>
      <c r="E72" s="0" t="n">
        <v>0</v>
      </c>
      <c r="Q72" s="0" t="s">
        <v>1914</v>
      </c>
      <c r="T72" s="0" t="s">
        <v>2243</v>
      </c>
      <c r="V72" s="0" t="s">
        <v>1903</v>
      </c>
      <c r="W72" s="0" t="s">
        <v>1903</v>
      </c>
      <c r="X72" s="0" t="s">
        <v>2243</v>
      </c>
      <c r="Y72" s="0" t="s">
        <v>1903</v>
      </c>
      <c r="Z72" s="0" t="s">
        <v>1903</v>
      </c>
      <c r="AB72" s="0" t="s">
        <v>2243</v>
      </c>
    </row>
    <row r="73" customFormat="false" ht="13.8" hidden="false" customHeight="false" outlineLevel="0" collapsed="false">
      <c r="A73" s="21" t="s">
        <v>9</v>
      </c>
      <c r="B73" s="21" t="s">
        <v>249</v>
      </c>
      <c r="C73" s="213" t="s">
        <v>2245</v>
      </c>
      <c r="D73" s="0" t="n">
        <v>2</v>
      </c>
      <c r="E73" s="0" t="n">
        <v>0</v>
      </c>
      <c r="Q73" s="0" t="s">
        <v>1914</v>
      </c>
      <c r="T73" s="0" t="s">
        <v>2243</v>
      </c>
      <c r="V73" s="0" t="s">
        <v>1903</v>
      </c>
      <c r="W73" s="0" t="s">
        <v>1903</v>
      </c>
      <c r="X73" s="0" t="s">
        <v>2243</v>
      </c>
      <c r="Y73" s="0" t="s">
        <v>1903</v>
      </c>
      <c r="Z73" s="0" t="s">
        <v>1903</v>
      </c>
      <c r="AB73" s="0" t="s">
        <v>2243</v>
      </c>
    </row>
    <row r="74" customFormat="false" ht="13.8" hidden="false" customHeight="false" outlineLevel="0" collapsed="false">
      <c r="A74" s="21" t="s">
        <v>9</v>
      </c>
      <c r="B74" s="21" t="s">
        <v>250</v>
      </c>
      <c r="C74" s="213" t="s">
        <v>2245</v>
      </c>
      <c r="D74" s="0" t="n">
        <v>2</v>
      </c>
      <c r="E74" s="0" t="n">
        <v>0</v>
      </c>
      <c r="Q74" s="0" t="s">
        <v>1914</v>
      </c>
      <c r="T74" s="0" t="s">
        <v>2243</v>
      </c>
      <c r="V74" s="0" t="s">
        <v>1903</v>
      </c>
      <c r="W74" s="0" t="s">
        <v>1903</v>
      </c>
      <c r="X74" s="0" t="s">
        <v>2243</v>
      </c>
      <c r="Y74" s="0" t="s">
        <v>1903</v>
      </c>
      <c r="Z74" s="0" t="s">
        <v>1903</v>
      </c>
      <c r="AB74" s="0" t="s">
        <v>2243</v>
      </c>
    </row>
    <row r="75" customFormat="false" ht="13.8" hidden="false" customHeight="false" outlineLevel="0" collapsed="false">
      <c r="A75" s="21" t="s">
        <v>9</v>
      </c>
      <c r="B75" s="21" t="s">
        <v>251</v>
      </c>
      <c r="C75" s="213" t="s">
        <v>2245</v>
      </c>
      <c r="D75" s="0" t="n">
        <v>2</v>
      </c>
      <c r="E75" s="0" t="n">
        <v>0</v>
      </c>
      <c r="Q75" s="0" t="s">
        <v>1914</v>
      </c>
      <c r="T75" s="0" t="s">
        <v>2243</v>
      </c>
      <c r="V75" s="0" t="s">
        <v>1903</v>
      </c>
      <c r="W75" s="0" t="s">
        <v>1903</v>
      </c>
      <c r="X75" s="0" t="s">
        <v>2243</v>
      </c>
      <c r="Y75" s="0" t="s">
        <v>1903</v>
      </c>
      <c r="Z75" s="0" t="s">
        <v>1903</v>
      </c>
      <c r="AB75" s="0" t="s">
        <v>2243</v>
      </c>
    </row>
    <row r="76" customFormat="false" ht="13.8" hidden="false" customHeight="false" outlineLevel="0" collapsed="false">
      <c r="A76" s="21" t="s">
        <v>9</v>
      </c>
      <c r="B76" s="21" t="s">
        <v>252</v>
      </c>
      <c r="C76" s="213" t="s">
        <v>2245</v>
      </c>
      <c r="D76" s="0" t="n">
        <v>2</v>
      </c>
      <c r="E76" s="0" t="n">
        <v>0</v>
      </c>
      <c r="Q76" s="0" t="s">
        <v>1914</v>
      </c>
      <c r="T76" s="0" t="s">
        <v>2243</v>
      </c>
      <c r="V76" s="0" t="s">
        <v>1903</v>
      </c>
      <c r="W76" s="0" t="s">
        <v>1903</v>
      </c>
      <c r="X76" s="0" t="s">
        <v>2243</v>
      </c>
      <c r="Y76" s="0" t="s">
        <v>1903</v>
      </c>
      <c r="Z76" s="0" t="s">
        <v>1903</v>
      </c>
      <c r="AB76" s="0" t="s">
        <v>2243</v>
      </c>
    </row>
    <row r="77" customFormat="false" ht="13.8" hidden="false" customHeight="false" outlineLevel="0" collapsed="false">
      <c r="A77" s="21" t="s">
        <v>9</v>
      </c>
      <c r="B77" s="21" t="s">
        <v>253</v>
      </c>
      <c r="C77" s="213" t="s">
        <v>1991</v>
      </c>
      <c r="D77" s="0" t="n">
        <v>4</v>
      </c>
      <c r="E77" s="0" t="n">
        <v>0</v>
      </c>
      <c r="Q77" s="0" t="s">
        <v>1914</v>
      </c>
      <c r="T77" s="0" t="s">
        <v>2243</v>
      </c>
      <c r="V77" s="0" t="s">
        <v>1903</v>
      </c>
      <c r="W77" s="0" t="s">
        <v>1903</v>
      </c>
      <c r="X77" s="0" t="s">
        <v>2243</v>
      </c>
      <c r="Y77" s="0" t="s">
        <v>1903</v>
      </c>
      <c r="Z77" s="0" t="s">
        <v>1903</v>
      </c>
      <c r="AB77" s="0" t="s">
        <v>2243</v>
      </c>
    </row>
    <row r="78" customFormat="false" ht="13.8" hidden="false" customHeight="false" outlineLevel="0" collapsed="false">
      <c r="A78" s="21" t="s">
        <v>9</v>
      </c>
      <c r="B78" s="21" t="s">
        <v>254</v>
      </c>
      <c r="C78" s="213" t="s">
        <v>1991</v>
      </c>
      <c r="D78" s="0" t="n">
        <v>5</v>
      </c>
      <c r="E78" s="0" t="n">
        <v>0</v>
      </c>
      <c r="Q78" s="0" t="s">
        <v>1914</v>
      </c>
      <c r="T78" s="0" t="s">
        <v>2243</v>
      </c>
      <c r="V78" s="0" t="s">
        <v>1903</v>
      </c>
      <c r="W78" s="0" t="s">
        <v>1903</v>
      </c>
      <c r="X78" s="0" t="s">
        <v>2243</v>
      </c>
      <c r="Y78" s="0" t="s">
        <v>1903</v>
      </c>
      <c r="Z78" s="0" t="s">
        <v>1903</v>
      </c>
      <c r="AB78" s="0" t="s">
        <v>2243</v>
      </c>
    </row>
    <row r="79" customFormat="false" ht="13.8" hidden="false" customHeight="false" outlineLevel="0" collapsed="false">
      <c r="A79" s="21" t="s">
        <v>9</v>
      </c>
      <c r="B79" s="21" t="s">
        <v>255</v>
      </c>
      <c r="C79" s="213" t="s">
        <v>1991</v>
      </c>
      <c r="D79" s="0" t="n">
        <v>5</v>
      </c>
      <c r="E79" s="0" t="n">
        <v>0</v>
      </c>
      <c r="Q79" s="0" t="s">
        <v>1914</v>
      </c>
      <c r="T79" s="0" t="s">
        <v>2243</v>
      </c>
      <c r="V79" s="0" t="s">
        <v>1903</v>
      </c>
      <c r="W79" s="0" t="s">
        <v>1903</v>
      </c>
      <c r="X79" s="0" t="s">
        <v>2243</v>
      </c>
      <c r="Y79" s="0" t="s">
        <v>1903</v>
      </c>
      <c r="Z79" s="0" t="s">
        <v>1903</v>
      </c>
      <c r="AB79" s="0" t="s">
        <v>2243</v>
      </c>
    </row>
    <row r="80" customFormat="false" ht="13.8" hidden="false" customHeight="false" outlineLevel="0" collapsed="false">
      <c r="A80" s="21" t="s">
        <v>9</v>
      </c>
      <c r="B80" s="21" t="s">
        <v>256</v>
      </c>
      <c r="C80" s="213" t="s">
        <v>1991</v>
      </c>
      <c r="D80" s="0" t="n">
        <v>5</v>
      </c>
      <c r="E80" s="0" t="n">
        <v>0</v>
      </c>
      <c r="Q80" s="0" t="s">
        <v>1914</v>
      </c>
      <c r="T80" s="0" t="s">
        <v>2243</v>
      </c>
      <c r="V80" s="0" t="s">
        <v>1903</v>
      </c>
      <c r="W80" s="0" t="s">
        <v>1903</v>
      </c>
      <c r="X80" s="0" t="s">
        <v>2243</v>
      </c>
      <c r="Y80" s="0" t="s">
        <v>1903</v>
      </c>
      <c r="Z80" s="0" t="s">
        <v>1903</v>
      </c>
      <c r="AB80" s="0" t="s">
        <v>2243</v>
      </c>
    </row>
    <row r="81" customFormat="false" ht="13.8" hidden="false" customHeight="false" outlineLevel="0" collapsed="false">
      <c r="A81" s="21" t="s">
        <v>9</v>
      </c>
      <c r="B81" s="21" t="s">
        <v>257</v>
      </c>
      <c r="C81" s="213" t="s">
        <v>1991</v>
      </c>
      <c r="D81" s="0" t="n">
        <v>5</v>
      </c>
      <c r="E81" s="0" t="n">
        <v>0</v>
      </c>
      <c r="Q81" s="0" t="s">
        <v>1914</v>
      </c>
      <c r="T81" s="0" t="s">
        <v>2243</v>
      </c>
      <c r="V81" s="0" t="s">
        <v>1903</v>
      </c>
      <c r="W81" s="0" t="s">
        <v>1903</v>
      </c>
      <c r="X81" s="0" t="s">
        <v>2243</v>
      </c>
      <c r="Y81" s="0" t="s">
        <v>1903</v>
      </c>
      <c r="Z81" s="0" t="s">
        <v>1903</v>
      </c>
      <c r="AB81" s="0" t="s">
        <v>2243</v>
      </c>
    </row>
    <row r="82" customFormat="false" ht="13.8" hidden="false" customHeight="false" outlineLevel="0" collapsed="false">
      <c r="A82" s="21" t="s">
        <v>10</v>
      </c>
      <c r="B82" s="21" t="n">
        <v>6</v>
      </c>
      <c r="C82" s="213" t="s">
        <v>1991</v>
      </c>
      <c r="D82" s="0" t="n">
        <v>5</v>
      </c>
      <c r="E82" s="0" t="n">
        <v>0</v>
      </c>
      <c r="Q82" s="0" t="s">
        <v>1914</v>
      </c>
      <c r="T82" s="0" t="s">
        <v>2243</v>
      </c>
      <c r="V82" s="0" t="s">
        <v>1903</v>
      </c>
      <c r="W82" s="0" t="s">
        <v>1903</v>
      </c>
      <c r="X82" s="0" t="s">
        <v>2243</v>
      </c>
      <c r="Y82" s="0" t="s">
        <v>1903</v>
      </c>
      <c r="Z82" s="0" t="s">
        <v>1903</v>
      </c>
      <c r="AB82" s="0" t="s">
        <v>2243</v>
      </c>
    </row>
    <row r="83" customFormat="false" ht="13.8" hidden="false" customHeight="false" outlineLevel="0" collapsed="false">
      <c r="A83" s="21" t="s">
        <v>10</v>
      </c>
      <c r="B83" s="21" t="s">
        <v>259</v>
      </c>
      <c r="C83" s="213" t="s">
        <v>2244</v>
      </c>
      <c r="D83" s="0" t="n">
        <v>5</v>
      </c>
      <c r="E83" s="0" t="n">
        <v>0</v>
      </c>
      <c r="Q83" s="0" t="s">
        <v>1914</v>
      </c>
      <c r="T83" s="0" t="s">
        <v>2243</v>
      </c>
      <c r="V83" s="0" t="s">
        <v>1903</v>
      </c>
      <c r="W83" s="0" t="s">
        <v>1903</v>
      </c>
      <c r="X83" s="0" t="s">
        <v>2243</v>
      </c>
      <c r="Y83" s="0" t="s">
        <v>1903</v>
      </c>
      <c r="Z83" s="0" t="s">
        <v>1903</v>
      </c>
      <c r="AB83" s="0" t="s">
        <v>2243</v>
      </c>
    </row>
    <row r="84" customFormat="false" ht="13.8" hidden="false" customHeight="false" outlineLevel="0" collapsed="false">
      <c r="A84" s="21" t="s">
        <v>10</v>
      </c>
      <c r="B84" s="21" t="s">
        <v>260</v>
      </c>
      <c r="C84" s="213" t="s">
        <v>2247</v>
      </c>
      <c r="D84" s="0" t="n">
        <v>2</v>
      </c>
      <c r="E84" s="0" t="n">
        <v>0</v>
      </c>
      <c r="Q84" s="0" t="s">
        <v>1914</v>
      </c>
      <c r="T84" s="0" t="s">
        <v>2243</v>
      </c>
      <c r="V84" s="0" t="s">
        <v>1903</v>
      </c>
      <c r="W84" s="0" t="s">
        <v>1903</v>
      </c>
      <c r="X84" s="0" t="s">
        <v>2243</v>
      </c>
      <c r="Y84" s="0" t="s">
        <v>1903</v>
      </c>
      <c r="Z84" s="0" t="s">
        <v>1903</v>
      </c>
      <c r="AB84" s="0" t="s">
        <v>2243</v>
      </c>
    </row>
    <row r="85" customFormat="false" ht="13.8" hidden="false" customHeight="false" outlineLevel="0" collapsed="false">
      <c r="A85" s="21" t="s">
        <v>10</v>
      </c>
      <c r="B85" s="21" t="s">
        <v>261</v>
      </c>
      <c r="C85" s="213" t="s">
        <v>1991</v>
      </c>
      <c r="D85" s="0" t="n">
        <v>5</v>
      </c>
      <c r="E85" s="0" t="n">
        <v>0</v>
      </c>
      <c r="Q85" s="0" t="s">
        <v>1914</v>
      </c>
      <c r="T85" s="0" t="s">
        <v>2243</v>
      </c>
      <c r="V85" s="0" t="s">
        <v>1903</v>
      </c>
      <c r="W85" s="0" t="s">
        <v>1903</v>
      </c>
      <c r="X85" s="0" t="s">
        <v>2243</v>
      </c>
      <c r="Y85" s="0" t="s">
        <v>1903</v>
      </c>
      <c r="Z85" s="0" t="s">
        <v>1903</v>
      </c>
      <c r="AB85" s="0" t="s">
        <v>2243</v>
      </c>
    </row>
    <row r="86" customFormat="false" ht="13.8" hidden="false" customHeight="false" outlineLevel="0" collapsed="false">
      <c r="A86" s="21" t="s">
        <v>10</v>
      </c>
      <c r="B86" s="21" t="s">
        <v>262</v>
      </c>
      <c r="C86" s="213" t="s">
        <v>1991</v>
      </c>
      <c r="D86" s="0" t="n">
        <v>5</v>
      </c>
      <c r="E86" s="0" t="n">
        <v>0</v>
      </c>
      <c r="Q86" s="0" t="s">
        <v>1914</v>
      </c>
      <c r="T86" s="0" t="s">
        <v>2243</v>
      </c>
      <c r="V86" s="0" t="s">
        <v>1903</v>
      </c>
      <c r="W86" s="0" t="s">
        <v>1903</v>
      </c>
      <c r="X86" s="0" t="s">
        <v>2243</v>
      </c>
      <c r="Y86" s="0" t="s">
        <v>1903</v>
      </c>
      <c r="Z86" s="0" t="s">
        <v>1903</v>
      </c>
      <c r="AB86" s="0" t="s">
        <v>2243</v>
      </c>
    </row>
    <row r="87" customFormat="false" ht="13.8" hidden="false" customHeight="false" outlineLevel="0" collapsed="false">
      <c r="A87" s="21" t="s">
        <v>10</v>
      </c>
      <c r="B87" s="21" t="s">
        <v>263</v>
      </c>
      <c r="C87" s="213" t="s">
        <v>2247</v>
      </c>
      <c r="D87" s="0" t="n">
        <v>2</v>
      </c>
      <c r="E87" s="0" t="n">
        <v>0</v>
      </c>
      <c r="Q87" s="0" t="s">
        <v>1914</v>
      </c>
      <c r="T87" s="0" t="s">
        <v>2243</v>
      </c>
      <c r="V87" s="0" t="s">
        <v>1903</v>
      </c>
      <c r="W87" s="0" t="s">
        <v>1903</v>
      </c>
      <c r="X87" s="0" t="s">
        <v>2243</v>
      </c>
      <c r="Y87" s="0" t="s">
        <v>1903</v>
      </c>
      <c r="Z87" s="0" t="s">
        <v>1903</v>
      </c>
      <c r="AB87" s="0" t="s">
        <v>2243</v>
      </c>
    </row>
    <row r="88" customFormat="false" ht="13.8" hidden="false" customHeight="false" outlineLevel="0" collapsed="false">
      <c r="A88" s="21" t="s">
        <v>10</v>
      </c>
      <c r="B88" s="21" t="s">
        <v>264</v>
      </c>
      <c r="C88" s="213" t="s">
        <v>1991</v>
      </c>
      <c r="D88" s="0" t="n">
        <v>5</v>
      </c>
      <c r="E88" s="0" t="n">
        <v>0</v>
      </c>
      <c r="Q88" s="0" t="s">
        <v>1914</v>
      </c>
      <c r="T88" s="0" t="s">
        <v>2243</v>
      </c>
      <c r="V88" s="0" t="s">
        <v>1903</v>
      </c>
      <c r="W88" s="0" t="s">
        <v>1903</v>
      </c>
      <c r="X88" s="0" t="s">
        <v>2243</v>
      </c>
      <c r="Y88" s="0" t="s">
        <v>1903</v>
      </c>
      <c r="Z88" s="0" t="s">
        <v>1903</v>
      </c>
      <c r="AB88" s="0" t="s">
        <v>2243</v>
      </c>
    </row>
    <row r="89" customFormat="false" ht="13.8" hidden="false" customHeight="false" outlineLevel="0" collapsed="false">
      <c r="A89" s="21" t="s">
        <v>10</v>
      </c>
      <c r="B89" s="21" t="s">
        <v>265</v>
      </c>
      <c r="C89" s="213" t="s">
        <v>2247</v>
      </c>
      <c r="D89" s="0" t="n">
        <v>2</v>
      </c>
      <c r="E89" s="0" t="n">
        <v>0</v>
      </c>
      <c r="Q89" s="0" t="s">
        <v>1914</v>
      </c>
      <c r="T89" s="0" t="s">
        <v>2243</v>
      </c>
      <c r="V89" s="0" t="s">
        <v>1903</v>
      </c>
      <c r="W89" s="0" t="s">
        <v>1903</v>
      </c>
      <c r="X89" s="0" t="s">
        <v>2243</v>
      </c>
      <c r="Y89" s="0" t="s">
        <v>1903</v>
      </c>
      <c r="Z89" s="0" t="s">
        <v>1903</v>
      </c>
      <c r="AB89" s="0" t="s">
        <v>2243</v>
      </c>
    </row>
    <row r="90" customFormat="false" ht="13.8" hidden="false" customHeight="false" outlineLevel="0" collapsed="false">
      <c r="A90" s="21" t="s">
        <v>10</v>
      </c>
      <c r="B90" s="21" t="s">
        <v>266</v>
      </c>
      <c r="C90" s="213" t="s">
        <v>1991</v>
      </c>
      <c r="D90" s="0" t="n">
        <v>5</v>
      </c>
      <c r="E90" s="0" t="n">
        <v>0</v>
      </c>
      <c r="Q90" s="0" t="s">
        <v>1914</v>
      </c>
      <c r="T90" s="0" t="s">
        <v>2243</v>
      </c>
      <c r="V90" s="0" t="s">
        <v>1903</v>
      </c>
      <c r="W90" s="0" t="s">
        <v>1903</v>
      </c>
      <c r="X90" s="0" t="s">
        <v>2243</v>
      </c>
      <c r="Y90" s="0" t="s">
        <v>1903</v>
      </c>
      <c r="Z90" s="0" t="s">
        <v>1903</v>
      </c>
      <c r="AB90" s="0" t="s">
        <v>2243</v>
      </c>
    </row>
    <row r="91" customFormat="false" ht="13.8" hidden="false" customHeight="false" outlineLevel="0" collapsed="false">
      <c r="A91" s="21" t="s">
        <v>10</v>
      </c>
      <c r="B91" s="21" t="s">
        <v>267</v>
      </c>
      <c r="C91" s="213" t="s">
        <v>1991</v>
      </c>
      <c r="D91" s="0" t="n">
        <v>5</v>
      </c>
      <c r="E91" s="0" t="n">
        <v>0</v>
      </c>
      <c r="Q91" s="0" t="s">
        <v>1914</v>
      </c>
      <c r="T91" s="0" t="s">
        <v>2243</v>
      </c>
      <c r="V91" s="0" t="s">
        <v>1903</v>
      </c>
      <c r="W91" s="0" t="s">
        <v>1903</v>
      </c>
      <c r="X91" s="0" t="s">
        <v>2243</v>
      </c>
      <c r="Y91" s="0" t="s">
        <v>1903</v>
      </c>
      <c r="Z91" s="0" t="s">
        <v>1903</v>
      </c>
      <c r="AB91" s="0" t="s">
        <v>2243</v>
      </c>
    </row>
    <row r="92" customFormat="false" ht="13.8" hidden="false" customHeight="false" outlineLevel="0" collapsed="false">
      <c r="A92" s="21" t="s">
        <v>10</v>
      </c>
      <c r="B92" s="21" t="s">
        <v>268</v>
      </c>
      <c r="C92" s="213" t="s">
        <v>2245</v>
      </c>
      <c r="D92" s="0" t="n">
        <v>2</v>
      </c>
      <c r="E92" s="0" t="n">
        <v>0</v>
      </c>
      <c r="Q92" s="0" t="s">
        <v>1914</v>
      </c>
      <c r="T92" s="0" t="s">
        <v>2243</v>
      </c>
      <c r="V92" s="0" t="s">
        <v>1903</v>
      </c>
      <c r="W92" s="0" t="s">
        <v>1903</v>
      </c>
      <c r="X92" s="0" t="s">
        <v>2243</v>
      </c>
      <c r="Y92" s="0" t="s">
        <v>1903</v>
      </c>
      <c r="Z92" s="0" t="s">
        <v>1903</v>
      </c>
      <c r="AB92" s="0" t="s">
        <v>2243</v>
      </c>
    </row>
    <row r="93" customFormat="false" ht="13.8" hidden="false" customHeight="false" outlineLevel="0" collapsed="false">
      <c r="A93" s="21" t="s">
        <v>10</v>
      </c>
      <c r="B93" s="21" t="s">
        <v>269</v>
      </c>
      <c r="C93" s="213" t="s">
        <v>1991</v>
      </c>
      <c r="D93" s="0" t="n">
        <v>5</v>
      </c>
      <c r="E93" s="0" t="n">
        <v>0</v>
      </c>
      <c r="Q93" s="0" t="s">
        <v>1914</v>
      </c>
      <c r="T93" s="0" t="s">
        <v>2243</v>
      </c>
      <c r="V93" s="0" t="s">
        <v>1903</v>
      </c>
      <c r="W93" s="0" t="s">
        <v>1903</v>
      </c>
      <c r="X93" s="0" t="s">
        <v>2243</v>
      </c>
      <c r="Y93" s="0" t="s">
        <v>1903</v>
      </c>
      <c r="Z93" s="0" t="s">
        <v>1903</v>
      </c>
      <c r="AB93" s="0" t="s">
        <v>2243</v>
      </c>
    </row>
    <row r="94" customFormat="false" ht="13.8" hidden="false" customHeight="false" outlineLevel="0" collapsed="false">
      <c r="A94" s="21" t="s">
        <v>10</v>
      </c>
      <c r="B94" s="21" t="s">
        <v>270</v>
      </c>
      <c r="C94" s="213" t="s">
        <v>1991</v>
      </c>
      <c r="D94" s="0" t="n">
        <v>5</v>
      </c>
      <c r="E94" s="0" t="n">
        <v>0</v>
      </c>
      <c r="Q94" s="0" t="s">
        <v>1914</v>
      </c>
      <c r="T94" s="0" t="s">
        <v>2243</v>
      </c>
      <c r="V94" s="0" t="s">
        <v>1903</v>
      </c>
      <c r="W94" s="0" t="s">
        <v>1903</v>
      </c>
      <c r="X94" s="0" t="s">
        <v>2243</v>
      </c>
      <c r="Y94" s="0" t="s">
        <v>1903</v>
      </c>
      <c r="Z94" s="0" t="s">
        <v>1903</v>
      </c>
      <c r="AB94" s="0" t="s">
        <v>2243</v>
      </c>
    </row>
    <row r="95" customFormat="false" ht="13.8" hidden="false" customHeight="false" outlineLevel="0" collapsed="false">
      <c r="A95" s="21" t="s">
        <v>10</v>
      </c>
      <c r="B95" s="21" t="s">
        <v>271</v>
      </c>
      <c r="C95" s="213" t="s">
        <v>1991</v>
      </c>
      <c r="D95" s="0" t="n">
        <v>5</v>
      </c>
      <c r="E95" s="0" t="n">
        <v>0</v>
      </c>
      <c r="Q95" s="0" t="s">
        <v>1914</v>
      </c>
      <c r="T95" s="0" t="s">
        <v>2243</v>
      </c>
      <c r="V95" s="0" t="s">
        <v>1903</v>
      </c>
      <c r="W95" s="0" t="s">
        <v>1903</v>
      </c>
      <c r="X95" s="0" t="s">
        <v>2243</v>
      </c>
      <c r="Y95" s="0" t="s">
        <v>1903</v>
      </c>
      <c r="Z95" s="0" t="s">
        <v>1903</v>
      </c>
      <c r="AB95" s="0" t="s">
        <v>2243</v>
      </c>
    </row>
    <row r="96" customFormat="false" ht="13.8" hidden="false" customHeight="false" outlineLevel="0" collapsed="false">
      <c r="A96" s="21" t="s">
        <v>10</v>
      </c>
      <c r="B96" s="21" t="s">
        <v>272</v>
      </c>
      <c r="C96" s="213" t="s">
        <v>1991</v>
      </c>
      <c r="D96" s="0" t="n">
        <v>5</v>
      </c>
      <c r="E96" s="0" t="n">
        <v>0</v>
      </c>
      <c r="Q96" s="0" t="s">
        <v>1914</v>
      </c>
      <c r="T96" s="0" t="s">
        <v>2243</v>
      </c>
      <c r="V96" s="0" t="s">
        <v>1903</v>
      </c>
      <c r="W96" s="0" t="s">
        <v>1903</v>
      </c>
      <c r="X96" s="0" t="s">
        <v>2243</v>
      </c>
      <c r="Y96" s="0" t="s">
        <v>1903</v>
      </c>
      <c r="Z96" s="0" t="s">
        <v>1903</v>
      </c>
      <c r="AB96" s="0" t="s">
        <v>2243</v>
      </c>
    </row>
    <row r="97" customFormat="false" ht="13.8" hidden="false" customHeight="false" outlineLevel="0" collapsed="false">
      <c r="A97" s="21" t="s">
        <v>10</v>
      </c>
      <c r="B97" s="21" t="s">
        <v>273</v>
      </c>
      <c r="C97" s="213" t="s">
        <v>1991</v>
      </c>
      <c r="D97" s="0" t="n">
        <v>5</v>
      </c>
      <c r="E97" s="0" t="n">
        <v>0</v>
      </c>
      <c r="Q97" s="0" t="s">
        <v>1914</v>
      </c>
      <c r="T97" s="0" t="s">
        <v>2243</v>
      </c>
      <c r="V97" s="0" t="s">
        <v>1903</v>
      </c>
      <c r="W97" s="0" t="s">
        <v>1903</v>
      </c>
      <c r="X97" s="0" t="s">
        <v>2243</v>
      </c>
      <c r="Y97" s="0" t="s">
        <v>1903</v>
      </c>
      <c r="Z97" s="0" t="s">
        <v>1903</v>
      </c>
      <c r="AB97" s="0" t="s">
        <v>2243</v>
      </c>
    </row>
    <row r="98" customFormat="false" ht="13.8" hidden="false" customHeight="false" outlineLevel="0" collapsed="false">
      <c r="A98" s="21" t="s">
        <v>10</v>
      </c>
      <c r="B98" s="21" t="s">
        <v>274</v>
      </c>
      <c r="C98" s="213" t="s">
        <v>1991</v>
      </c>
      <c r="D98" s="0" t="n">
        <v>5</v>
      </c>
      <c r="E98" s="0" t="n">
        <v>0</v>
      </c>
      <c r="Q98" s="0" t="s">
        <v>1914</v>
      </c>
      <c r="T98" s="0" t="s">
        <v>2243</v>
      </c>
      <c r="V98" s="0" t="s">
        <v>1903</v>
      </c>
      <c r="W98" s="0" t="s">
        <v>1903</v>
      </c>
      <c r="X98" s="0" t="s">
        <v>2243</v>
      </c>
      <c r="Y98" s="0" t="s">
        <v>1903</v>
      </c>
      <c r="Z98" s="0" t="s">
        <v>1903</v>
      </c>
      <c r="AB98" s="0" t="s">
        <v>2243</v>
      </c>
    </row>
    <row r="99" customFormat="false" ht="13.8" hidden="false" customHeight="false" outlineLevel="0" collapsed="false">
      <c r="A99" s="21" t="s">
        <v>10</v>
      </c>
      <c r="B99" s="21" t="s">
        <v>275</v>
      </c>
      <c r="C99" s="213" t="s">
        <v>1991</v>
      </c>
      <c r="D99" s="0" t="n">
        <v>5</v>
      </c>
      <c r="E99" s="0" t="n">
        <v>0</v>
      </c>
      <c r="Q99" s="0" t="s">
        <v>1914</v>
      </c>
      <c r="T99" s="0" t="s">
        <v>2243</v>
      </c>
      <c r="V99" s="0" t="s">
        <v>1903</v>
      </c>
      <c r="W99" s="0" t="s">
        <v>1903</v>
      </c>
      <c r="X99" s="0" t="s">
        <v>2243</v>
      </c>
      <c r="Y99" s="0" t="s">
        <v>1903</v>
      </c>
      <c r="Z99" s="0" t="s">
        <v>1903</v>
      </c>
      <c r="AB99" s="0" t="s">
        <v>2243</v>
      </c>
    </row>
    <row r="100" customFormat="false" ht="13.8" hidden="false" customHeight="false" outlineLevel="0" collapsed="false">
      <c r="A100" s="21" t="s">
        <v>10</v>
      </c>
      <c r="B100" s="21" t="s">
        <v>276</v>
      </c>
      <c r="C100" s="213" t="s">
        <v>1991</v>
      </c>
      <c r="D100" s="0" t="n">
        <v>5</v>
      </c>
      <c r="E100" s="0" t="n">
        <v>0</v>
      </c>
      <c r="Q100" s="0" t="s">
        <v>1914</v>
      </c>
      <c r="T100" s="0" t="s">
        <v>2243</v>
      </c>
      <c r="V100" s="0" t="s">
        <v>1903</v>
      </c>
      <c r="W100" s="0" t="s">
        <v>1903</v>
      </c>
      <c r="X100" s="0" t="s">
        <v>2243</v>
      </c>
      <c r="Y100" s="0" t="s">
        <v>1903</v>
      </c>
      <c r="Z100" s="0" t="s">
        <v>1903</v>
      </c>
      <c r="AB100" s="0" t="s">
        <v>2243</v>
      </c>
    </row>
    <row r="101" customFormat="false" ht="13.8" hidden="false" customHeight="false" outlineLevel="0" collapsed="false">
      <c r="A101" s="21" t="s">
        <v>10</v>
      </c>
      <c r="B101" s="21" t="s">
        <v>277</v>
      </c>
      <c r="C101" s="213" t="s">
        <v>1991</v>
      </c>
      <c r="D101" s="0" t="n">
        <v>5</v>
      </c>
      <c r="E101" s="0" t="n">
        <v>0</v>
      </c>
      <c r="Q101" s="0" t="s">
        <v>1914</v>
      </c>
      <c r="T101" s="0" t="s">
        <v>2243</v>
      </c>
      <c r="V101" s="0" t="s">
        <v>1903</v>
      </c>
      <c r="W101" s="0" t="s">
        <v>1903</v>
      </c>
      <c r="X101" s="0" t="s">
        <v>2243</v>
      </c>
      <c r="Y101" s="0" t="s">
        <v>1903</v>
      </c>
      <c r="Z101" s="0" t="s">
        <v>1903</v>
      </c>
      <c r="AB101" s="0" t="s">
        <v>2243</v>
      </c>
    </row>
    <row r="102" customFormat="false" ht="13.8" hidden="false" customHeight="false" outlineLevel="0" collapsed="false">
      <c r="A102" s="21" t="s">
        <v>10</v>
      </c>
      <c r="B102" s="21" t="s">
        <v>278</v>
      </c>
      <c r="C102" s="213" t="s">
        <v>1991</v>
      </c>
      <c r="D102" s="0" t="n">
        <v>5</v>
      </c>
      <c r="E102" s="0" t="n">
        <v>0</v>
      </c>
      <c r="Q102" s="0" t="s">
        <v>1914</v>
      </c>
      <c r="T102" s="0" t="s">
        <v>2243</v>
      </c>
      <c r="V102" s="0" t="s">
        <v>1903</v>
      </c>
      <c r="W102" s="0" t="s">
        <v>1903</v>
      </c>
      <c r="X102" s="0" t="s">
        <v>2243</v>
      </c>
      <c r="Y102" s="0" t="s">
        <v>1903</v>
      </c>
      <c r="Z102" s="0" t="s">
        <v>1903</v>
      </c>
      <c r="AB102" s="0" t="s">
        <v>2243</v>
      </c>
    </row>
    <row r="103" customFormat="false" ht="13.8" hidden="false" customHeight="false" outlineLevel="0" collapsed="false">
      <c r="A103" s="21" t="s">
        <v>10</v>
      </c>
      <c r="B103" s="21" t="s">
        <v>279</v>
      </c>
      <c r="C103" s="213" t="s">
        <v>1991</v>
      </c>
      <c r="D103" s="0" t="n">
        <v>5</v>
      </c>
      <c r="E103" s="0" t="n">
        <v>0</v>
      </c>
      <c r="Q103" s="0" t="s">
        <v>1914</v>
      </c>
      <c r="T103" s="0" t="s">
        <v>2243</v>
      </c>
      <c r="V103" s="0" t="s">
        <v>1903</v>
      </c>
      <c r="W103" s="0" t="s">
        <v>1903</v>
      </c>
      <c r="X103" s="0" t="s">
        <v>2243</v>
      </c>
      <c r="Y103" s="0" t="s">
        <v>1903</v>
      </c>
      <c r="Z103" s="0" t="s">
        <v>1903</v>
      </c>
      <c r="AB103" s="0" t="s">
        <v>2243</v>
      </c>
    </row>
    <row r="104" customFormat="false" ht="13.8" hidden="false" customHeight="false" outlineLevel="0" collapsed="false">
      <c r="A104" s="21" t="s">
        <v>10</v>
      </c>
      <c r="B104" s="21" t="s">
        <v>280</v>
      </c>
      <c r="C104" s="213" t="s">
        <v>2244</v>
      </c>
      <c r="D104" s="0" t="n">
        <v>5</v>
      </c>
      <c r="E104" s="0" t="n">
        <v>0</v>
      </c>
      <c r="Q104" s="0" t="s">
        <v>1914</v>
      </c>
      <c r="T104" s="0" t="s">
        <v>2243</v>
      </c>
      <c r="V104" s="0" t="s">
        <v>1903</v>
      </c>
      <c r="W104" s="0" t="s">
        <v>1903</v>
      </c>
      <c r="X104" s="0" t="s">
        <v>2243</v>
      </c>
      <c r="Y104" s="0" t="s">
        <v>1903</v>
      </c>
      <c r="Z104" s="0" t="s">
        <v>1903</v>
      </c>
      <c r="AB104" s="0" t="s">
        <v>2243</v>
      </c>
    </row>
    <row r="105" customFormat="false" ht="13.8" hidden="false" customHeight="false" outlineLevel="0" collapsed="false">
      <c r="A105" s="21" t="s">
        <v>10</v>
      </c>
      <c r="B105" s="21" t="s">
        <v>281</v>
      </c>
      <c r="C105" s="213" t="s">
        <v>1991</v>
      </c>
      <c r="D105" s="0" t="n">
        <v>5</v>
      </c>
      <c r="E105" s="0" t="n">
        <v>0</v>
      </c>
      <c r="Q105" s="0" t="s">
        <v>1914</v>
      </c>
      <c r="T105" s="0" t="s">
        <v>2243</v>
      </c>
      <c r="V105" s="0" t="s">
        <v>1903</v>
      </c>
      <c r="W105" s="0" t="s">
        <v>1903</v>
      </c>
      <c r="X105" s="0" t="s">
        <v>2243</v>
      </c>
      <c r="Y105" s="0" t="s">
        <v>1903</v>
      </c>
      <c r="Z105" s="0" t="s">
        <v>1903</v>
      </c>
      <c r="AB105" s="0" t="s">
        <v>2243</v>
      </c>
    </row>
    <row r="106" customFormat="false" ht="13.8" hidden="false" customHeight="false" outlineLevel="0" collapsed="false">
      <c r="A106" s="21" t="s">
        <v>10</v>
      </c>
      <c r="B106" s="21" t="s">
        <v>282</v>
      </c>
      <c r="C106" s="213" t="s">
        <v>1991</v>
      </c>
      <c r="D106" s="0" t="n">
        <v>5</v>
      </c>
      <c r="E106" s="0" t="n">
        <v>0</v>
      </c>
      <c r="Q106" s="0" t="s">
        <v>1914</v>
      </c>
      <c r="T106" s="0" t="s">
        <v>2243</v>
      </c>
      <c r="V106" s="0" t="s">
        <v>1903</v>
      </c>
      <c r="W106" s="0" t="s">
        <v>1903</v>
      </c>
      <c r="X106" s="0" t="s">
        <v>2243</v>
      </c>
      <c r="Y106" s="0" t="s">
        <v>1903</v>
      </c>
      <c r="Z106" s="0" t="s">
        <v>1903</v>
      </c>
      <c r="AB106" s="0" t="s">
        <v>2243</v>
      </c>
    </row>
    <row r="107" customFormat="false" ht="13.8" hidden="false" customHeight="false" outlineLevel="0" collapsed="false">
      <c r="A107" s="21" t="s">
        <v>10</v>
      </c>
      <c r="B107" s="21" t="s">
        <v>283</v>
      </c>
      <c r="C107" s="213" t="s">
        <v>2242</v>
      </c>
      <c r="D107" s="0" t="n">
        <v>7</v>
      </c>
      <c r="E107" s="0" t="n">
        <v>0</v>
      </c>
      <c r="Q107" s="0" t="s">
        <v>1914</v>
      </c>
      <c r="T107" s="0" t="s">
        <v>2243</v>
      </c>
      <c r="V107" s="0" t="s">
        <v>1903</v>
      </c>
      <c r="W107" s="0" t="s">
        <v>1903</v>
      </c>
      <c r="X107" s="0" t="s">
        <v>2243</v>
      </c>
      <c r="Y107" s="0" t="s">
        <v>1903</v>
      </c>
      <c r="Z107" s="0" t="s">
        <v>1903</v>
      </c>
      <c r="AB107" s="0" t="s">
        <v>2243</v>
      </c>
    </row>
    <row r="108" customFormat="false" ht="13.8" hidden="false" customHeight="false" outlineLevel="0" collapsed="false">
      <c r="A108" s="21" t="s">
        <v>10</v>
      </c>
      <c r="B108" s="21" t="s">
        <v>284</v>
      </c>
      <c r="C108" s="213" t="s">
        <v>2242</v>
      </c>
      <c r="D108" s="0" t="n">
        <v>7</v>
      </c>
      <c r="E108" s="0" t="n">
        <v>0</v>
      </c>
      <c r="Q108" s="0" t="s">
        <v>1914</v>
      </c>
      <c r="T108" s="0" t="s">
        <v>2243</v>
      </c>
      <c r="V108" s="0" t="s">
        <v>1903</v>
      </c>
      <c r="W108" s="0" t="s">
        <v>1903</v>
      </c>
      <c r="X108" s="0" t="s">
        <v>2243</v>
      </c>
      <c r="Y108" s="0" t="s">
        <v>1903</v>
      </c>
      <c r="Z108" s="0" t="s">
        <v>1903</v>
      </c>
      <c r="AB108" s="0" t="s">
        <v>2243</v>
      </c>
    </row>
    <row r="109" customFormat="false" ht="13.8" hidden="false" customHeight="false" outlineLevel="0" collapsed="false">
      <c r="A109" s="21" t="s">
        <v>10</v>
      </c>
      <c r="B109" s="21" t="s">
        <v>285</v>
      </c>
      <c r="C109" s="213" t="s">
        <v>2242</v>
      </c>
      <c r="D109" s="0" t="n">
        <v>7</v>
      </c>
      <c r="E109" s="0" t="n">
        <v>0</v>
      </c>
      <c r="Q109" s="0" t="s">
        <v>1914</v>
      </c>
      <c r="T109" s="0" t="s">
        <v>2243</v>
      </c>
      <c r="V109" s="0" t="s">
        <v>1903</v>
      </c>
      <c r="W109" s="0" t="s">
        <v>1903</v>
      </c>
      <c r="X109" s="0" t="s">
        <v>2243</v>
      </c>
      <c r="Y109" s="0" t="s">
        <v>1903</v>
      </c>
      <c r="Z109" s="0" t="s">
        <v>1903</v>
      </c>
      <c r="AB109" s="0" t="s">
        <v>2243</v>
      </c>
    </row>
    <row r="110" customFormat="false" ht="13.8" hidden="false" customHeight="false" outlineLevel="0" collapsed="false">
      <c r="A110" s="21" t="s">
        <v>10</v>
      </c>
      <c r="B110" s="21" t="s">
        <v>286</v>
      </c>
      <c r="C110" s="213" t="s">
        <v>2242</v>
      </c>
      <c r="D110" s="0" t="n">
        <v>7</v>
      </c>
      <c r="E110" s="0" t="n">
        <v>0</v>
      </c>
      <c r="Q110" s="0" t="s">
        <v>1914</v>
      </c>
      <c r="T110" s="0" t="s">
        <v>2243</v>
      </c>
      <c r="V110" s="0" t="s">
        <v>1903</v>
      </c>
      <c r="W110" s="0" t="s">
        <v>1903</v>
      </c>
      <c r="X110" s="0" t="s">
        <v>2243</v>
      </c>
      <c r="Y110" s="0" t="s">
        <v>1903</v>
      </c>
      <c r="Z110" s="0" t="s">
        <v>1903</v>
      </c>
      <c r="AB110" s="0" t="s">
        <v>2243</v>
      </c>
    </row>
    <row r="111" customFormat="false" ht="13.8" hidden="false" customHeight="false" outlineLevel="0" collapsed="false">
      <c r="A111" s="21" t="s">
        <v>10</v>
      </c>
      <c r="B111" s="21" t="s">
        <v>287</v>
      </c>
      <c r="C111" s="213" t="s">
        <v>2242</v>
      </c>
      <c r="D111" s="0" t="n">
        <v>7</v>
      </c>
      <c r="E111" s="0" t="n">
        <v>0</v>
      </c>
      <c r="Q111" s="0" t="s">
        <v>1914</v>
      </c>
      <c r="T111" s="0" t="s">
        <v>2243</v>
      </c>
      <c r="V111" s="0" t="s">
        <v>1903</v>
      </c>
      <c r="W111" s="0" t="s">
        <v>1903</v>
      </c>
      <c r="X111" s="0" t="s">
        <v>2243</v>
      </c>
      <c r="Y111" s="0" t="s">
        <v>1903</v>
      </c>
      <c r="Z111" s="0" t="s">
        <v>1903</v>
      </c>
      <c r="AB111" s="0" t="s">
        <v>2243</v>
      </c>
    </row>
    <row r="112" customFormat="false" ht="13.8" hidden="false" customHeight="false" outlineLevel="0" collapsed="false">
      <c r="A112" s="21" t="s">
        <v>10</v>
      </c>
      <c r="B112" s="21" t="s">
        <v>288</v>
      </c>
      <c r="C112" s="213" t="s">
        <v>2242</v>
      </c>
      <c r="D112" s="0" t="n">
        <v>7</v>
      </c>
      <c r="E112" s="0" t="n">
        <v>0</v>
      </c>
      <c r="Q112" s="0" t="s">
        <v>1914</v>
      </c>
      <c r="T112" s="0" t="s">
        <v>2243</v>
      </c>
      <c r="V112" s="0" t="s">
        <v>1903</v>
      </c>
      <c r="W112" s="0" t="s">
        <v>1903</v>
      </c>
      <c r="X112" s="0" t="s">
        <v>2243</v>
      </c>
      <c r="Y112" s="0" t="s">
        <v>1903</v>
      </c>
      <c r="Z112" s="0" t="s">
        <v>1903</v>
      </c>
      <c r="AB112" s="0" t="s">
        <v>2243</v>
      </c>
    </row>
    <row r="113" customFormat="false" ht="13.8" hidden="false" customHeight="false" outlineLevel="0" collapsed="false">
      <c r="A113" s="21" t="s">
        <v>10</v>
      </c>
      <c r="B113" s="21" t="s">
        <v>289</v>
      </c>
      <c r="C113" s="213" t="s">
        <v>2242</v>
      </c>
      <c r="D113" s="0" t="n">
        <v>7</v>
      </c>
      <c r="E113" s="0" t="n">
        <v>0</v>
      </c>
      <c r="Q113" s="0" t="s">
        <v>1914</v>
      </c>
      <c r="T113" s="0" t="s">
        <v>2243</v>
      </c>
      <c r="V113" s="0" t="s">
        <v>1903</v>
      </c>
      <c r="W113" s="0" t="s">
        <v>1903</v>
      </c>
      <c r="X113" s="0" t="s">
        <v>2243</v>
      </c>
      <c r="Y113" s="0" t="s">
        <v>1903</v>
      </c>
      <c r="Z113" s="0" t="s">
        <v>1903</v>
      </c>
      <c r="AB113" s="0" t="s">
        <v>2243</v>
      </c>
    </row>
    <row r="114" customFormat="false" ht="13.8" hidden="false" customHeight="false" outlineLevel="0" collapsed="false">
      <c r="A114" s="21" t="s">
        <v>10</v>
      </c>
      <c r="B114" s="21" t="s">
        <v>290</v>
      </c>
      <c r="C114" s="213" t="s">
        <v>2242</v>
      </c>
      <c r="D114" s="0" t="n">
        <v>7</v>
      </c>
      <c r="E114" s="0" t="n">
        <v>0</v>
      </c>
      <c r="Q114" s="0" t="s">
        <v>1914</v>
      </c>
      <c r="T114" s="0" t="s">
        <v>2243</v>
      </c>
      <c r="V114" s="0" t="s">
        <v>1903</v>
      </c>
      <c r="W114" s="0" t="s">
        <v>1903</v>
      </c>
      <c r="X114" s="0" t="s">
        <v>2243</v>
      </c>
      <c r="Y114" s="0" t="s">
        <v>1903</v>
      </c>
      <c r="Z114" s="0" t="s">
        <v>1903</v>
      </c>
      <c r="AB114" s="0" t="s">
        <v>2243</v>
      </c>
    </row>
    <row r="115" customFormat="false" ht="13.8" hidden="false" customHeight="false" outlineLevel="0" collapsed="false">
      <c r="A115" s="21" t="s">
        <v>10</v>
      </c>
      <c r="B115" s="21" t="s">
        <v>291</v>
      </c>
      <c r="C115" s="213" t="s">
        <v>2242</v>
      </c>
      <c r="D115" s="0" t="n">
        <v>7</v>
      </c>
      <c r="E115" s="0" t="n">
        <v>0</v>
      </c>
      <c r="Q115" s="0" t="s">
        <v>1914</v>
      </c>
      <c r="T115" s="0" t="s">
        <v>2243</v>
      </c>
      <c r="V115" s="0" t="s">
        <v>1903</v>
      </c>
      <c r="W115" s="0" t="s">
        <v>1903</v>
      </c>
      <c r="X115" s="0" t="s">
        <v>2243</v>
      </c>
      <c r="Y115" s="0" t="s">
        <v>1903</v>
      </c>
      <c r="Z115" s="0" t="s">
        <v>1903</v>
      </c>
      <c r="AB115" s="0" t="s">
        <v>2243</v>
      </c>
    </row>
    <row r="116" customFormat="false" ht="13.8" hidden="false" customHeight="false" outlineLevel="0" collapsed="false">
      <c r="A116" s="21" t="s">
        <v>10</v>
      </c>
      <c r="B116" s="21" t="s">
        <v>292</v>
      </c>
      <c r="C116" s="213" t="s">
        <v>2242</v>
      </c>
      <c r="D116" s="0" t="n">
        <v>7</v>
      </c>
      <c r="E116" s="0" t="n">
        <v>0</v>
      </c>
      <c r="Q116" s="0" t="s">
        <v>1914</v>
      </c>
      <c r="T116" s="0" t="s">
        <v>2243</v>
      </c>
      <c r="V116" s="0" t="s">
        <v>1903</v>
      </c>
      <c r="W116" s="0" t="s">
        <v>1903</v>
      </c>
      <c r="X116" s="0" t="s">
        <v>2243</v>
      </c>
      <c r="Y116" s="0" t="s">
        <v>1903</v>
      </c>
      <c r="Z116" s="0" t="s">
        <v>1903</v>
      </c>
      <c r="AB116" s="0" t="s">
        <v>2243</v>
      </c>
    </row>
    <row r="117" customFormat="false" ht="13.8" hidden="false" customHeight="false" outlineLevel="0" collapsed="false">
      <c r="A117" s="21" t="s">
        <v>10</v>
      </c>
      <c r="B117" s="21" t="s">
        <v>293</v>
      </c>
      <c r="C117" s="213" t="s">
        <v>2242</v>
      </c>
      <c r="D117" s="0" t="n">
        <v>7</v>
      </c>
      <c r="E117" s="0" t="n">
        <v>0</v>
      </c>
      <c r="Q117" s="0" t="s">
        <v>1914</v>
      </c>
      <c r="T117" s="0" t="s">
        <v>2243</v>
      </c>
      <c r="V117" s="0" t="s">
        <v>1903</v>
      </c>
      <c r="W117" s="0" t="s">
        <v>1903</v>
      </c>
      <c r="X117" s="0" t="s">
        <v>2243</v>
      </c>
      <c r="Y117" s="0" t="s">
        <v>1903</v>
      </c>
      <c r="Z117" s="0" t="s">
        <v>1903</v>
      </c>
      <c r="AB117" s="0" t="s">
        <v>2243</v>
      </c>
    </row>
    <row r="118" customFormat="false" ht="13.8" hidden="false" customHeight="false" outlineLevel="0" collapsed="false">
      <c r="A118" s="21" t="s">
        <v>10</v>
      </c>
      <c r="B118" s="21" t="s">
        <v>294</v>
      </c>
      <c r="C118" s="213" t="s">
        <v>2247</v>
      </c>
      <c r="D118" s="0" t="n">
        <v>2</v>
      </c>
      <c r="E118" s="0" t="n">
        <v>0</v>
      </c>
      <c r="Q118" s="0" t="s">
        <v>1914</v>
      </c>
      <c r="T118" s="0" t="s">
        <v>2243</v>
      </c>
      <c r="V118" s="0" t="s">
        <v>1903</v>
      </c>
      <c r="W118" s="0" t="s">
        <v>1903</v>
      </c>
      <c r="X118" s="0" t="s">
        <v>2243</v>
      </c>
      <c r="Y118" s="0" t="s">
        <v>1903</v>
      </c>
      <c r="Z118" s="0" t="s">
        <v>1903</v>
      </c>
      <c r="AB118" s="0" t="s">
        <v>2243</v>
      </c>
    </row>
    <row r="119" customFormat="false" ht="13.8" hidden="false" customHeight="false" outlineLevel="0" collapsed="false">
      <c r="A119" s="21" t="s">
        <v>10</v>
      </c>
      <c r="B119" s="21" t="s">
        <v>295</v>
      </c>
      <c r="C119" s="213" t="s">
        <v>2247</v>
      </c>
      <c r="D119" s="0" t="n">
        <v>2</v>
      </c>
      <c r="E119" s="0" t="n">
        <v>0</v>
      </c>
      <c r="Q119" s="0" t="s">
        <v>1914</v>
      </c>
      <c r="T119" s="0" t="s">
        <v>2243</v>
      </c>
      <c r="V119" s="0" t="s">
        <v>1903</v>
      </c>
      <c r="W119" s="0" t="s">
        <v>1903</v>
      </c>
      <c r="X119" s="0" t="s">
        <v>2243</v>
      </c>
      <c r="Y119" s="0" t="s">
        <v>1903</v>
      </c>
      <c r="Z119" s="0" t="s">
        <v>1903</v>
      </c>
      <c r="AB119" s="0" t="s">
        <v>2243</v>
      </c>
    </row>
    <row r="120" customFormat="false" ht="13.8" hidden="false" customHeight="false" outlineLevel="0" collapsed="false">
      <c r="A120" s="21" t="s">
        <v>10</v>
      </c>
      <c r="B120" s="21" t="s">
        <v>296</v>
      </c>
      <c r="C120" s="213" t="s">
        <v>2247</v>
      </c>
      <c r="D120" s="0" t="n">
        <v>2</v>
      </c>
      <c r="E120" s="0" t="n">
        <v>0</v>
      </c>
      <c r="Q120" s="0" t="s">
        <v>1914</v>
      </c>
      <c r="T120" s="0" t="s">
        <v>2243</v>
      </c>
      <c r="V120" s="0" t="s">
        <v>1903</v>
      </c>
      <c r="W120" s="0" t="s">
        <v>1903</v>
      </c>
      <c r="X120" s="0" t="s">
        <v>2243</v>
      </c>
      <c r="Y120" s="0" t="s">
        <v>1903</v>
      </c>
      <c r="Z120" s="0" t="s">
        <v>1903</v>
      </c>
      <c r="AB120" s="0" t="s">
        <v>2243</v>
      </c>
    </row>
    <row r="121" customFormat="false" ht="13.8" hidden="false" customHeight="false" outlineLevel="0" collapsed="false">
      <c r="A121" s="21" t="s">
        <v>11</v>
      </c>
      <c r="B121" s="21" t="s">
        <v>188</v>
      </c>
      <c r="C121" s="213" t="s">
        <v>1976</v>
      </c>
      <c r="D121" s="0" t="n">
        <v>2</v>
      </c>
      <c r="E121" s="0" t="n">
        <v>0</v>
      </c>
      <c r="F121" s="0" t="s">
        <v>2243</v>
      </c>
      <c r="G121" s="0" t="s">
        <v>2243</v>
      </c>
      <c r="H121" s="0" t="s">
        <v>2243</v>
      </c>
      <c r="K121" s="0" t="s">
        <v>2243</v>
      </c>
      <c r="L121" s="0" t="s">
        <v>2243</v>
      </c>
      <c r="M121" s="0" t="s">
        <v>2243</v>
      </c>
      <c r="N121" s="0" t="s">
        <v>2243</v>
      </c>
      <c r="O121" s="0" t="s">
        <v>2243</v>
      </c>
      <c r="P121" s="0" t="s">
        <v>2243</v>
      </c>
    </row>
    <row r="122" customFormat="false" ht="13.8" hidden="false" customHeight="false" outlineLevel="0" collapsed="false">
      <c r="A122" s="21" t="s">
        <v>11</v>
      </c>
      <c r="B122" s="21" t="s">
        <v>189</v>
      </c>
      <c r="C122" s="213" t="s">
        <v>1976</v>
      </c>
      <c r="D122" s="0" t="n">
        <v>2</v>
      </c>
      <c r="E122" s="0" t="n">
        <v>0</v>
      </c>
      <c r="F122" s="0" t="s">
        <v>2243</v>
      </c>
      <c r="G122" s="0" t="s">
        <v>2243</v>
      </c>
      <c r="H122" s="0" t="s">
        <v>2243</v>
      </c>
      <c r="K122" s="0" t="s">
        <v>2243</v>
      </c>
      <c r="L122" s="0" t="s">
        <v>2243</v>
      </c>
      <c r="M122" s="0" t="s">
        <v>2243</v>
      </c>
      <c r="N122" s="0" t="s">
        <v>2243</v>
      </c>
      <c r="O122" s="0" t="s">
        <v>2243</v>
      </c>
      <c r="P122" s="0" t="s">
        <v>2243</v>
      </c>
    </row>
    <row r="123" customFormat="false" ht="13.8" hidden="false" customHeight="false" outlineLevel="0" collapsed="false">
      <c r="A123" s="21" t="s">
        <v>11</v>
      </c>
      <c r="B123" s="21" t="s">
        <v>190</v>
      </c>
      <c r="C123" s="213" t="s">
        <v>1976</v>
      </c>
      <c r="D123" s="0" t="n">
        <v>2</v>
      </c>
      <c r="E123" s="0" t="n">
        <v>0</v>
      </c>
      <c r="F123" s="0" t="s">
        <v>2243</v>
      </c>
      <c r="G123" s="0" t="s">
        <v>2243</v>
      </c>
      <c r="H123" s="0" t="s">
        <v>2243</v>
      </c>
      <c r="K123" s="0" t="s">
        <v>2243</v>
      </c>
      <c r="L123" s="0" t="s">
        <v>2243</v>
      </c>
      <c r="M123" s="0" t="s">
        <v>2243</v>
      </c>
      <c r="N123" s="0" t="s">
        <v>2243</v>
      </c>
      <c r="O123" s="0" t="s">
        <v>2243</v>
      </c>
      <c r="P123" s="0" t="s">
        <v>2243</v>
      </c>
    </row>
    <row r="124" customFormat="false" ht="13.8" hidden="false" customHeight="false" outlineLevel="0" collapsed="false">
      <c r="A124" s="21" t="s">
        <v>11</v>
      </c>
      <c r="B124" s="21" t="s">
        <v>191</v>
      </c>
      <c r="C124" s="213" t="s">
        <v>1976</v>
      </c>
      <c r="D124" s="0" t="n">
        <v>2</v>
      </c>
      <c r="E124" s="0" t="n">
        <v>0</v>
      </c>
      <c r="F124" s="0" t="s">
        <v>2243</v>
      </c>
      <c r="G124" s="0" t="s">
        <v>2243</v>
      </c>
      <c r="H124" s="0" t="s">
        <v>2243</v>
      </c>
      <c r="K124" s="0" t="s">
        <v>2243</v>
      </c>
      <c r="L124" s="0" t="s">
        <v>2243</v>
      </c>
      <c r="M124" s="0" t="s">
        <v>2243</v>
      </c>
      <c r="N124" s="0" t="s">
        <v>2243</v>
      </c>
      <c r="O124" s="0" t="s">
        <v>2243</v>
      </c>
      <c r="P124" s="0" t="s">
        <v>2243</v>
      </c>
    </row>
    <row r="125" customFormat="false" ht="13.8" hidden="false" customHeight="false" outlineLevel="0" collapsed="false">
      <c r="A125" s="21" t="s">
        <v>11</v>
      </c>
      <c r="B125" s="21" t="s">
        <v>192</v>
      </c>
      <c r="C125" s="213" t="s">
        <v>1976</v>
      </c>
      <c r="D125" s="0" t="n">
        <v>2</v>
      </c>
      <c r="E125" s="0" t="n">
        <v>0</v>
      </c>
      <c r="F125" s="0" t="s">
        <v>2243</v>
      </c>
      <c r="G125" s="0" t="s">
        <v>2243</v>
      </c>
      <c r="H125" s="0" t="s">
        <v>2243</v>
      </c>
      <c r="K125" s="0" t="s">
        <v>2243</v>
      </c>
      <c r="L125" s="0" t="s">
        <v>2243</v>
      </c>
      <c r="M125" s="0" t="s">
        <v>2243</v>
      </c>
      <c r="N125" s="0" t="s">
        <v>2243</v>
      </c>
      <c r="O125" s="0" t="s">
        <v>2243</v>
      </c>
      <c r="P125" s="0" t="s">
        <v>2243</v>
      </c>
    </row>
    <row r="126" customFormat="false" ht="13.8" hidden="false" customHeight="false" outlineLevel="0" collapsed="false">
      <c r="A126" s="21" t="s">
        <v>11</v>
      </c>
      <c r="B126" s="21" t="s">
        <v>193</v>
      </c>
      <c r="C126" s="213" t="s">
        <v>1976</v>
      </c>
      <c r="D126" s="0" t="n">
        <v>2</v>
      </c>
      <c r="E126" s="0" t="n">
        <v>0</v>
      </c>
      <c r="F126" s="0" t="s">
        <v>2243</v>
      </c>
      <c r="G126" s="0" t="s">
        <v>2243</v>
      </c>
      <c r="H126" s="0" t="s">
        <v>2243</v>
      </c>
      <c r="K126" s="0" t="s">
        <v>2243</v>
      </c>
      <c r="L126" s="0" t="s">
        <v>2243</v>
      </c>
      <c r="M126" s="0" t="s">
        <v>2243</v>
      </c>
      <c r="N126" s="0" t="s">
        <v>2243</v>
      </c>
      <c r="O126" s="0" t="s">
        <v>2243</v>
      </c>
      <c r="P126" s="0" t="s">
        <v>2243</v>
      </c>
    </row>
    <row r="127" customFormat="false" ht="13.8" hidden="false" customHeight="false" outlineLevel="0" collapsed="false">
      <c r="A127" s="21" t="s">
        <v>11</v>
      </c>
      <c r="B127" s="21" t="s">
        <v>194</v>
      </c>
      <c r="C127" s="213" t="s">
        <v>1976</v>
      </c>
      <c r="D127" s="0" t="n">
        <v>2</v>
      </c>
      <c r="E127" s="0" t="n">
        <v>0</v>
      </c>
      <c r="F127" s="0" t="s">
        <v>2243</v>
      </c>
      <c r="G127" s="0" t="s">
        <v>2243</v>
      </c>
      <c r="H127" s="0" t="s">
        <v>2243</v>
      </c>
      <c r="K127" s="0" t="s">
        <v>2243</v>
      </c>
      <c r="L127" s="0" t="s">
        <v>2243</v>
      </c>
      <c r="M127" s="0" t="s">
        <v>2243</v>
      </c>
      <c r="N127" s="0" t="s">
        <v>2243</v>
      </c>
      <c r="O127" s="0" t="s">
        <v>2243</v>
      </c>
      <c r="P127" s="0" t="s">
        <v>2243</v>
      </c>
    </row>
    <row r="128" customFormat="false" ht="13.8" hidden="false" customHeight="false" outlineLevel="0" collapsed="false">
      <c r="A128" s="21" t="s">
        <v>11</v>
      </c>
      <c r="B128" s="21" t="s">
        <v>195</v>
      </c>
      <c r="C128" s="213" t="s">
        <v>1976</v>
      </c>
      <c r="D128" s="0" t="n">
        <v>2</v>
      </c>
      <c r="E128" s="0" t="n">
        <v>0</v>
      </c>
      <c r="F128" s="0" t="s">
        <v>2243</v>
      </c>
      <c r="G128" s="0" t="s">
        <v>2243</v>
      </c>
      <c r="H128" s="0" t="s">
        <v>2243</v>
      </c>
      <c r="K128" s="0" t="s">
        <v>2243</v>
      </c>
      <c r="L128" s="0" t="s">
        <v>2243</v>
      </c>
      <c r="M128" s="0" t="s">
        <v>2243</v>
      </c>
      <c r="N128" s="0" t="s">
        <v>2243</v>
      </c>
      <c r="O128" s="0" t="s">
        <v>2243</v>
      </c>
      <c r="P128" s="0" t="s">
        <v>2243</v>
      </c>
    </row>
    <row r="129" customFormat="false" ht="13.8" hidden="false" customHeight="false" outlineLevel="0" collapsed="false">
      <c r="A129" s="21" t="s">
        <v>11</v>
      </c>
      <c r="B129" s="21" t="s">
        <v>196</v>
      </c>
      <c r="C129" s="213" t="s">
        <v>1976</v>
      </c>
      <c r="D129" s="0" t="n">
        <v>2</v>
      </c>
      <c r="E129" s="0" t="n">
        <v>0</v>
      </c>
      <c r="F129" s="0" t="s">
        <v>2243</v>
      </c>
      <c r="G129" s="0" t="s">
        <v>2243</v>
      </c>
      <c r="H129" s="0" t="s">
        <v>2243</v>
      </c>
      <c r="K129" s="0" t="s">
        <v>2243</v>
      </c>
      <c r="L129" s="0" t="s">
        <v>2243</v>
      </c>
      <c r="M129" s="0" t="s">
        <v>2243</v>
      </c>
      <c r="N129" s="0" t="s">
        <v>2243</v>
      </c>
      <c r="O129" s="0" t="s">
        <v>2243</v>
      </c>
      <c r="P129" s="0" t="s">
        <v>2243</v>
      </c>
    </row>
    <row r="130" customFormat="false" ht="13.8" hidden="false" customHeight="false" outlineLevel="0" collapsed="false">
      <c r="A130" s="21" t="s">
        <v>12</v>
      </c>
      <c r="B130" s="21" t="s">
        <v>297</v>
      </c>
      <c r="C130" s="213" t="s">
        <v>1976</v>
      </c>
      <c r="D130" s="0" t="n">
        <v>2</v>
      </c>
      <c r="E130" s="0" t="n">
        <v>0</v>
      </c>
      <c r="F130" s="0" t="s">
        <v>2243</v>
      </c>
      <c r="G130" s="0" t="s">
        <v>2243</v>
      </c>
      <c r="H130" s="0" t="s">
        <v>2243</v>
      </c>
      <c r="K130" s="0" t="s">
        <v>2243</v>
      </c>
      <c r="L130" s="0" t="s">
        <v>2243</v>
      </c>
      <c r="M130" s="0" t="s">
        <v>2243</v>
      </c>
      <c r="N130" s="0" t="s">
        <v>2243</v>
      </c>
      <c r="O130" s="0" t="s">
        <v>2243</v>
      </c>
      <c r="P130" s="0" t="s">
        <v>2243</v>
      </c>
    </row>
    <row r="131" customFormat="false" ht="13.8" hidden="false" customHeight="false" outlineLevel="0" collapsed="false">
      <c r="A131" s="21" t="s">
        <v>13</v>
      </c>
      <c r="B131" s="21" t="s">
        <v>298</v>
      </c>
      <c r="C131" s="213" t="s">
        <v>2242</v>
      </c>
      <c r="D131" s="0" t="n">
        <v>7</v>
      </c>
      <c r="E131" s="0" t="n">
        <v>0</v>
      </c>
      <c r="Q131" s="0" t="s">
        <v>1914</v>
      </c>
      <c r="T131" s="0" t="s">
        <v>2243</v>
      </c>
      <c r="V131" s="0" t="s">
        <v>1903</v>
      </c>
      <c r="W131" s="0" t="s">
        <v>1903</v>
      </c>
      <c r="X131" s="0" t="s">
        <v>2243</v>
      </c>
      <c r="Y131" s="0" t="s">
        <v>1903</v>
      </c>
      <c r="Z131" s="0" t="s">
        <v>1903</v>
      </c>
      <c r="AB131" s="0" t="s">
        <v>2243</v>
      </c>
    </row>
    <row r="132" customFormat="false" ht="13.8" hidden="false" customHeight="false" outlineLevel="0" collapsed="false">
      <c r="A132" s="21" t="s">
        <v>13</v>
      </c>
      <c r="B132" s="21" t="s">
        <v>299</v>
      </c>
      <c r="C132" s="213" t="s">
        <v>2247</v>
      </c>
      <c r="D132" s="0" t="n">
        <v>2</v>
      </c>
      <c r="E132" s="0" t="n">
        <v>0</v>
      </c>
      <c r="Q132" s="0" t="s">
        <v>1914</v>
      </c>
      <c r="T132" s="0" t="s">
        <v>2243</v>
      </c>
      <c r="V132" s="0" t="s">
        <v>1903</v>
      </c>
      <c r="W132" s="0" t="s">
        <v>1903</v>
      </c>
      <c r="X132" s="0" t="s">
        <v>2243</v>
      </c>
      <c r="Y132" s="0" t="s">
        <v>1903</v>
      </c>
      <c r="Z132" s="0" t="s">
        <v>1903</v>
      </c>
      <c r="AB132" s="0" t="s">
        <v>2243</v>
      </c>
    </row>
    <row r="133" customFormat="false" ht="13.8" hidden="false" customHeight="false" outlineLevel="0" collapsed="false">
      <c r="A133" s="21" t="s">
        <v>13</v>
      </c>
      <c r="B133" s="21" t="s">
        <v>300</v>
      </c>
      <c r="C133" s="213" t="s">
        <v>2242</v>
      </c>
      <c r="D133" s="0" t="n">
        <v>7</v>
      </c>
      <c r="E133" s="0" t="n">
        <v>0</v>
      </c>
      <c r="Q133" s="0" t="s">
        <v>1914</v>
      </c>
      <c r="T133" s="0" t="s">
        <v>2243</v>
      </c>
      <c r="V133" s="0" t="s">
        <v>1903</v>
      </c>
      <c r="W133" s="0" t="s">
        <v>1903</v>
      </c>
      <c r="X133" s="0" t="s">
        <v>2243</v>
      </c>
      <c r="Y133" s="0" t="s">
        <v>1903</v>
      </c>
      <c r="Z133" s="0" t="s">
        <v>1903</v>
      </c>
      <c r="AB133" s="0" t="s">
        <v>2243</v>
      </c>
    </row>
    <row r="134" customFormat="false" ht="13.8" hidden="false" customHeight="false" outlineLevel="0" collapsed="false">
      <c r="A134" s="21" t="s">
        <v>13</v>
      </c>
      <c r="B134" s="21" t="s">
        <v>301</v>
      </c>
      <c r="C134" s="213" t="s">
        <v>2244</v>
      </c>
      <c r="D134" s="0" t="n">
        <v>5</v>
      </c>
      <c r="E134" s="0" t="n">
        <v>0</v>
      </c>
      <c r="Q134" s="0" t="s">
        <v>1914</v>
      </c>
      <c r="T134" s="0" t="s">
        <v>2243</v>
      </c>
      <c r="V134" s="0" t="s">
        <v>1903</v>
      </c>
      <c r="W134" s="0" t="s">
        <v>1903</v>
      </c>
      <c r="X134" s="0" t="s">
        <v>2243</v>
      </c>
      <c r="Y134" s="0" t="s">
        <v>1903</v>
      </c>
      <c r="Z134" s="0" t="s">
        <v>1903</v>
      </c>
      <c r="AB134" s="0" t="s">
        <v>2243</v>
      </c>
    </row>
    <row r="135" customFormat="false" ht="13.8" hidden="false" customHeight="false" outlineLevel="0" collapsed="false">
      <c r="A135" s="21" t="s">
        <v>13</v>
      </c>
      <c r="B135" s="21" t="s">
        <v>302</v>
      </c>
      <c r="C135" s="213" t="s">
        <v>1991</v>
      </c>
      <c r="D135" s="0" t="n">
        <v>5</v>
      </c>
      <c r="E135" s="0" t="n">
        <v>0</v>
      </c>
      <c r="Q135" s="0" t="s">
        <v>1914</v>
      </c>
      <c r="T135" s="0" t="s">
        <v>2243</v>
      </c>
      <c r="V135" s="0" t="s">
        <v>1903</v>
      </c>
      <c r="W135" s="0" t="s">
        <v>1903</v>
      </c>
      <c r="X135" s="0" t="s">
        <v>2243</v>
      </c>
      <c r="Y135" s="0" t="s">
        <v>1903</v>
      </c>
      <c r="Z135" s="0" t="s">
        <v>1903</v>
      </c>
      <c r="AB135" s="0" t="s">
        <v>2243</v>
      </c>
    </row>
    <row r="136" customFormat="false" ht="13.8" hidden="false" customHeight="false" outlineLevel="0" collapsed="false">
      <c r="A136" s="21" t="s">
        <v>13</v>
      </c>
      <c r="B136" s="21" t="s">
        <v>303</v>
      </c>
      <c r="C136" s="213" t="s">
        <v>1991</v>
      </c>
      <c r="D136" s="0" t="n">
        <v>5</v>
      </c>
      <c r="E136" s="0" t="n">
        <v>0</v>
      </c>
      <c r="Q136" s="0" t="s">
        <v>1914</v>
      </c>
      <c r="T136" s="0" t="s">
        <v>2243</v>
      </c>
      <c r="V136" s="0" t="s">
        <v>1903</v>
      </c>
      <c r="W136" s="0" t="s">
        <v>1903</v>
      </c>
      <c r="X136" s="0" t="s">
        <v>2243</v>
      </c>
      <c r="Y136" s="0" t="s">
        <v>1903</v>
      </c>
      <c r="Z136" s="0" t="s">
        <v>1903</v>
      </c>
      <c r="AB136" s="0" t="s">
        <v>2243</v>
      </c>
    </row>
    <row r="137" customFormat="false" ht="13.8" hidden="false" customHeight="false" outlineLevel="0" collapsed="false">
      <c r="A137" s="21" t="s">
        <v>13</v>
      </c>
      <c r="B137" s="21" t="s">
        <v>304</v>
      </c>
      <c r="C137" s="213" t="s">
        <v>1991</v>
      </c>
      <c r="D137" s="0" t="n">
        <v>5</v>
      </c>
      <c r="E137" s="0" t="n">
        <v>0</v>
      </c>
      <c r="Q137" s="0" t="s">
        <v>1914</v>
      </c>
      <c r="T137" s="0" t="s">
        <v>2243</v>
      </c>
      <c r="V137" s="0" t="s">
        <v>1903</v>
      </c>
      <c r="W137" s="0" t="s">
        <v>1903</v>
      </c>
      <c r="X137" s="0" t="s">
        <v>2243</v>
      </c>
      <c r="Y137" s="0" t="s">
        <v>1903</v>
      </c>
      <c r="Z137" s="0" t="s">
        <v>1903</v>
      </c>
      <c r="AB137" s="0" t="s">
        <v>2243</v>
      </c>
    </row>
    <row r="138" customFormat="false" ht="13.8" hidden="false" customHeight="false" outlineLevel="0" collapsed="false">
      <c r="A138" s="21" t="s">
        <v>14</v>
      </c>
      <c r="B138" s="21" t="s">
        <v>305</v>
      </c>
      <c r="C138" s="213" t="s">
        <v>1991</v>
      </c>
      <c r="D138" s="0" t="n">
        <v>5</v>
      </c>
      <c r="E138" s="0" t="n">
        <v>0</v>
      </c>
      <c r="Q138" s="0" t="s">
        <v>1914</v>
      </c>
      <c r="T138" s="0" t="s">
        <v>2243</v>
      </c>
      <c r="V138" s="0" t="s">
        <v>1903</v>
      </c>
      <c r="W138" s="0" t="s">
        <v>1903</v>
      </c>
      <c r="X138" s="0" t="s">
        <v>2243</v>
      </c>
      <c r="Y138" s="0" t="s">
        <v>1903</v>
      </c>
      <c r="Z138" s="0" t="s">
        <v>1903</v>
      </c>
      <c r="AB138" s="0" t="s">
        <v>2243</v>
      </c>
    </row>
    <row r="139" customFormat="false" ht="13.8" hidden="false" customHeight="false" outlineLevel="0" collapsed="false">
      <c r="A139" s="21" t="s">
        <v>14</v>
      </c>
      <c r="B139" s="21" t="s">
        <v>306</v>
      </c>
      <c r="C139" s="213" t="s">
        <v>2244</v>
      </c>
      <c r="D139" s="0" t="n">
        <v>5</v>
      </c>
      <c r="E139" s="0" t="n">
        <v>0</v>
      </c>
      <c r="Q139" s="0" t="s">
        <v>1914</v>
      </c>
      <c r="T139" s="0" t="s">
        <v>2243</v>
      </c>
      <c r="V139" s="0" t="s">
        <v>1903</v>
      </c>
      <c r="W139" s="0" t="s">
        <v>1903</v>
      </c>
      <c r="X139" s="0" t="s">
        <v>2243</v>
      </c>
      <c r="Y139" s="0" t="s">
        <v>1903</v>
      </c>
      <c r="Z139" s="0" t="s">
        <v>1903</v>
      </c>
      <c r="AB139" s="0" t="s">
        <v>2243</v>
      </c>
    </row>
    <row r="140" customFormat="false" ht="13.8" hidden="false" customHeight="false" outlineLevel="0" collapsed="false">
      <c r="A140" s="21" t="s">
        <v>15</v>
      </c>
      <c r="B140" s="21" t="s">
        <v>307</v>
      </c>
      <c r="C140" s="213" t="s">
        <v>1974</v>
      </c>
      <c r="D140" s="0" t="n">
        <v>3</v>
      </c>
      <c r="E140" s="0" t="n">
        <v>0</v>
      </c>
      <c r="F140" s="0" t="s">
        <v>2243</v>
      </c>
      <c r="G140" s="0" t="s">
        <v>2243</v>
      </c>
      <c r="H140" s="0" t="s">
        <v>2243</v>
      </c>
      <c r="K140" s="0" t="s">
        <v>2243</v>
      </c>
      <c r="L140" s="0" t="s">
        <v>2243</v>
      </c>
      <c r="M140" s="0" t="s">
        <v>2243</v>
      </c>
      <c r="N140" s="0" t="s">
        <v>2243</v>
      </c>
      <c r="O140" s="0" t="s">
        <v>2243</v>
      </c>
      <c r="P140" s="0" t="s">
        <v>2243</v>
      </c>
    </row>
    <row r="141" customFormat="false" ht="13.8" hidden="false" customHeight="false" outlineLevel="0" collapsed="false">
      <c r="A141" s="21" t="s">
        <v>15</v>
      </c>
      <c r="B141" s="21" t="s">
        <v>308</v>
      </c>
      <c r="C141" s="213" t="s">
        <v>1976</v>
      </c>
      <c r="D141" s="0" t="n">
        <v>2</v>
      </c>
      <c r="E141" s="0" t="n">
        <v>0</v>
      </c>
      <c r="F141" s="0" t="s">
        <v>2243</v>
      </c>
      <c r="G141" s="0" t="s">
        <v>2243</v>
      </c>
      <c r="H141" s="0" t="s">
        <v>2243</v>
      </c>
      <c r="K141" s="0" t="s">
        <v>2243</v>
      </c>
      <c r="L141" s="0" t="s">
        <v>2243</v>
      </c>
      <c r="M141" s="0" t="s">
        <v>2243</v>
      </c>
      <c r="N141" s="0" t="s">
        <v>2243</v>
      </c>
      <c r="O141" s="0" t="s">
        <v>2243</v>
      </c>
      <c r="P141" s="0" t="s">
        <v>2243</v>
      </c>
    </row>
    <row r="142" customFormat="false" ht="13.8" hidden="false" customHeight="false" outlineLevel="0" collapsed="false">
      <c r="A142" s="21" t="s">
        <v>16</v>
      </c>
      <c r="B142" s="21" t="s">
        <v>309</v>
      </c>
      <c r="C142" s="213" t="s">
        <v>1991</v>
      </c>
      <c r="D142" s="0" t="n">
        <v>5</v>
      </c>
      <c r="E142" s="0" t="n">
        <v>0</v>
      </c>
      <c r="Q142" s="0" t="s">
        <v>1914</v>
      </c>
      <c r="T142" s="0" t="s">
        <v>2243</v>
      </c>
      <c r="V142" s="0" t="s">
        <v>1903</v>
      </c>
      <c r="W142" s="0" t="s">
        <v>1903</v>
      </c>
      <c r="X142" s="0" t="s">
        <v>2243</v>
      </c>
      <c r="Y142" s="0" t="s">
        <v>1903</v>
      </c>
      <c r="Z142" s="0" t="s">
        <v>1903</v>
      </c>
      <c r="AB142" s="0" t="s">
        <v>2243</v>
      </c>
    </row>
    <row r="143" customFormat="false" ht="13.8" hidden="false" customHeight="false" outlineLevel="0" collapsed="false">
      <c r="A143" s="21" t="s">
        <v>16</v>
      </c>
      <c r="B143" s="21" t="s">
        <v>310</v>
      </c>
      <c r="C143" s="213" t="s">
        <v>1991</v>
      </c>
      <c r="D143" s="0" t="n">
        <v>5</v>
      </c>
      <c r="E143" s="0" t="n">
        <v>0</v>
      </c>
      <c r="Q143" s="0" t="s">
        <v>1914</v>
      </c>
      <c r="T143" s="0" t="s">
        <v>2243</v>
      </c>
      <c r="V143" s="0" t="s">
        <v>1903</v>
      </c>
      <c r="W143" s="0" t="s">
        <v>1903</v>
      </c>
      <c r="X143" s="0" t="s">
        <v>2243</v>
      </c>
      <c r="Y143" s="0" t="s">
        <v>1903</v>
      </c>
      <c r="Z143" s="0" t="s">
        <v>1903</v>
      </c>
      <c r="AB143" s="0" t="s">
        <v>2243</v>
      </c>
    </row>
    <row r="144" customFormat="false" ht="13.8" hidden="false" customHeight="false" outlineLevel="0" collapsed="false">
      <c r="A144" s="21" t="s">
        <v>16</v>
      </c>
      <c r="B144" s="21" t="s">
        <v>311</v>
      </c>
      <c r="C144" s="213" t="s">
        <v>2242</v>
      </c>
      <c r="D144" s="0" t="n">
        <v>7</v>
      </c>
      <c r="E144" s="0" t="n">
        <v>0</v>
      </c>
      <c r="Q144" s="0" t="s">
        <v>1914</v>
      </c>
      <c r="T144" s="0" t="s">
        <v>2243</v>
      </c>
      <c r="V144" s="0" t="s">
        <v>1903</v>
      </c>
      <c r="W144" s="0" t="s">
        <v>1903</v>
      </c>
      <c r="X144" s="0" t="s">
        <v>2243</v>
      </c>
      <c r="Y144" s="0" t="s">
        <v>1903</v>
      </c>
      <c r="Z144" s="0" t="s">
        <v>1903</v>
      </c>
      <c r="AB144" s="0" t="s">
        <v>2243</v>
      </c>
    </row>
    <row r="145" customFormat="false" ht="13.8" hidden="false" customHeight="false" outlineLevel="0" collapsed="false">
      <c r="A145" s="21" t="s">
        <v>16</v>
      </c>
      <c r="B145" s="21" t="s">
        <v>312</v>
      </c>
      <c r="C145" s="213" t="s">
        <v>2242</v>
      </c>
      <c r="D145" s="0" t="n">
        <v>7</v>
      </c>
      <c r="E145" s="0" t="n">
        <v>0</v>
      </c>
      <c r="Q145" s="0" t="s">
        <v>1914</v>
      </c>
      <c r="T145" s="0" t="s">
        <v>2243</v>
      </c>
      <c r="V145" s="0" t="s">
        <v>1903</v>
      </c>
      <c r="W145" s="0" t="s">
        <v>1903</v>
      </c>
      <c r="X145" s="0" t="s">
        <v>2243</v>
      </c>
      <c r="Y145" s="0" t="s">
        <v>1903</v>
      </c>
      <c r="Z145" s="0" t="s">
        <v>1903</v>
      </c>
      <c r="AB145" s="0" t="s">
        <v>2243</v>
      </c>
    </row>
    <row r="146" customFormat="false" ht="13.8" hidden="false" customHeight="false" outlineLevel="0" collapsed="false">
      <c r="A146" s="21" t="s">
        <v>16</v>
      </c>
      <c r="B146" s="21" t="s">
        <v>313</v>
      </c>
      <c r="C146" s="213" t="s">
        <v>2242</v>
      </c>
      <c r="D146" s="0" t="n">
        <v>7</v>
      </c>
      <c r="E146" s="0" t="n">
        <v>0</v>
      </c>
      <c r="Q146" s="0" t="s">
        <v>1914</v>
      </c>
      <c r="T146" s="0" t="s">
        <v>2243</v>
      </c>
      <c r="V146" s="0" t="s">
        <v>1903</v>
      </c>
      <c r="W146" s="0" t="s">
        <v>1903</v>
      </c>
      <c r="X146" s="0" t="s">
        <v>2243</v>
      </c>
      <c r="Y146" s="0" t="s">
        <v>1903</v>
      </c>
      <c r="Z146" s="0" t="s">
        <v>1903</v>
      </c>
      <c r="AB146" s="0" t="s">
        <v>2243</v>
      </c>
    </row>
    <row r="147" customFormat="false" ht="13.8" hidden="false" customHeight="false" outlineLevel="0" collapsed="false">
      <c r="A147" s="21" t="s">
        <v>16</v>
      </c>
      <c r="B147" s="21" t="s">
        <v>314</v>
      </c>
      <c r="C147" s="213" t="s">
        <v>2242</v>
      </c>
      <c r="D147" s="0" t="n">
        <v>7</v>
      </c>
      <c r="E147" s="0" t="n">
        <v>0</v>
      </c>
      <c r="Q147" s="0" t="s">
        <v>1914</v>
      </c>
      <c r="T147" s="0" t="s">
        <v>2243</v>
      </c>
      <c r="V147" s="0" t="s">
        <v>1903</v>
      </c>
      <c r="W147" s="0" t="s">
        <v>1903</v>
      </c>
      <c r="X147" s="0" t="s">
        <v>2243</v>
      </c>
      <c r="Y147" s="0" t="s">
        <v>1903</v>
      </c>
      <c r="Z147" s="0" t="s">
        <v>1903</v>
      </c>
      <c r="AB147" s="0" t="s">
        <v>2243</v>
      </c>
    </row>
    <row r="148" customFormat="false" ht="13.8" hidden="false" customHeight="false" outlineLevel="0" collapsed="false">
      <c r="A148" s="21" t="s">
        <v>16</v>
      </c>
      <c r="B148" s="21" t="s">
        <v>315</v>
      </c>
      <c r="C148" s="213" t="s">
        <v>2242</v>
      </c>
      <c r="D148" s="0" t="n">
        <v>7</v>
      </c>
      <c r="E148" s="0" t="n">
        <v>0</v>
      </c>
      <c r="Q148" s="0" t="s">
        <v>1914</v>
      </c>
      <c r="T148" s="0" t="s">
        <v>2243</v>
      </c>
      <c r="V148" s="0" t="s">
        <v>1903</v>
      </c>
      <c r="W148" s="0" t="s">
        <v>1903</v>
      </c>
      <c r="X148" s="0" t="s">
        <v>2243</v>
      </c>
      <c r="Y148" s="0" t="s">
        <v>1903</v>
      </c>
      <c r="Z148" s="0" t="s">
        <v>1903</v>
      </c>
      <c r="AB148" s="0" t="s">
        <v>2243</v>
      </c>
    </row>
    <row r="149" customFormat="false" ht="13.8" hidden="false" customHeight="false" outlineLevel="0" collapsed="false">
      <c r="A149" s="21" t="s">
        <v>16</v>
      </c>
      <c r="B149" s="21" t="s">
        <v>316</v>
      </c>
      <c r="C149" s="213" t="s">
        <v>2242</v>
      </c>
      <c r="D149" s="0" t="n">
        <v>7</v>
      </c>
      <c r="E149" s="0" t="n">
        <v>0</v>
      </c>
      <c r="Q149" s="0" t="s">
        <v>1914</v>
      </c>
      <c r="T149" s="0" t="s">
        <v>2243</v>
      </c>
      <c r="V149" s="0" t="s">
        <v>1903</v>
      </c>
      <c r="W149" s="0" t="s">
        <v>1903</v>
      </c>
      <c r="X149" s="0" t="s">
        <v>2243</v>
      </c>
      <c r="Y149" s="0" t="s">
        <v>1903</v>
      </c>
      <c r="Z149" s="0" t="s">
        <v>1903</v>
      </c>
      <c r="AB149" s="0" t="s">
        <v>2243</v>
      </c>
    </row>
    <row r="150" customFormat="false" ht="13.8" hidden="false" customHeight="false" outlineLevel="0" collapsed="false">
      <c r="A150" s="21" t="s">
        <v>16</v>
      </c>
      <c r="B150" s="21" t="s">
        <v>317</v>
      </c>
      <c r="C150" s="213" t="s">
        <v>1991</v>
      </c>
      <c r="D150" s="0" t="n">
        <v>5</v>
      </c>
      <c r="E150" s="0" t="n">
        <v>0</v>
      </c>
      <c r="Q150" s="0" t="s">
        <v>1914</v>
      </c>
      <c r="T150" s="0" t="s">
        <v>2243</v>
      </c>
      <c r="V150" s="0" t="s">
        <v>1903</v>
      </c>
      <c r="W150" s="0" t="s">
        <v>1903</v>
      </c>
      <c r="X150" s="0" t="s">
        <v>2243</v>
      </c>
      <c r="Y150" s="0" t="s">
        <v>1903</v>
      </c>
      <c r="Z150" s="0" t="s">
        <v>1903</v>
      </c>
      <c r="AB150" s="0" t="s">
        <v>2243</v>
      </c>
    </row>
    <row r="151" customFormat="false" ht="13.8" hidden="false" customHeight="false" outlineLevel="0" collapsed="false">
      <c r="A151" s="21" t="s">
        <v>16</v>
      </c>
      <c r="B151" s="21" t="s">
        <v>318</v>
      </c>
      <c r="C151" s="213" t="s">
        <v>1991</v>
      </c>
      <c r="D151" s="0" t="n">
        <v>5</v>
      </c>
      <c r="E151" s="0" t="n">
        <v>0</v>
      </c>
      <c r="Q151" s="0" t="s">
        <v>1914</v>
      </c>
      <c r="T151" s="0" t="s">
        <v>2243</v>
      </c>
      <c r="V151" s="0" t="s">
        <v>1903</v>
      </c>
      <c r="W151" s="0" t="s">
        <v>1903</v>
      </c>
      <c r="X151" s="0" t="s">
        <v>2243</v>
      </c>
      <c r="Y151" s="0" t="s">
        <v>1903</v>
      </c>
      <c r="Z151" s="0" t="s">
        <v>1903</v>
      </c>
      <c r="AB151" s="0" t="s">
        <v>2243</v>
      </c>
    </row>
    <row r="152" customFormat="false" ht="13.8" hidden="false" customHeight="false" outlineLevel="0" collapsed="false">
      <c r="A152" s="21" t="s">
        <v>16</v>
      </c>
      <c r="B152" s="21" t="s">
        <v>319</v>
      </c>
      <c r="C152" s="213" t="s">
        <v>2247</v>
      </c>
      <c r="D152" s="0" t="n">
        <v>2</v>
      </c>
      <c r="E152" s="0" t="n">
        <v>0</v>
      </c>
      <c r="Q152" s="0" t="s">
        <v>1914</v>
      </c>
      <c r="T152" s="0" t="s">
        <v>2243</v>
      </c>
      <c r="V152" s="0" t="s">
        <v>1903</v>
      </c>
      <c r="W152" s="0" t="s">
        <v>1903</v>
      </c>
      <c r="X152" s="0" t="s">
        <v>2243</v>
      </c>
      <c r="Y152" s="0" t="s">
        <v>1903</v>
      </c>
      <c r="Z152" s="0" t="s">
        <v>1903</v>
      </c>
      <c r="AB152" s="0" t="s">
        <v>2243</v>
      </c>
    </row>
    <row r="153" customFormat="false" ht="13.8" hidden="false" customHeight="false" outlineLevel="0" collapsed="false">
      <c r="A153" s="21" t="s">
        <v>16</v>
      </c>
      <c r="B153" s="21" t="s">
        <v>320</v>
      </c>
      <c r="C153" s="213" t="s">
        <v>2247</v>
      </c>
      <c r="D153" s="0" t="n">
        <v>2</v>
      </c>
      <c r="E153" s="0" t="n">
        <v>0</v>
      </c>
      <c r="Q153" s="0" t="s">
        <v>1914</v>
      </c>
      <c r="T153" s="0" t="s">
        <v>2243</v>
      </c>
      <c r="V153" s="0" t="s">
        <v>1903</v>
      </c>
      <c r="W153" s="0" t="s">
        <v>1903</v>
      </c>
      <c r="X153" s="0" t="s">
        <v>2243</v>
      </c>
      <c r="Y153" s="0" t="s">
        <v>1903</v>
      </c>
      <c r="Z153" s="0" t="s">
        <v>1903</v>
      </c>
      <c r="AB153" s="0" t="s">
        <v>2243</v>
      </c>
    </row>
    <row r="154" customFormat="false" ht="13.8" hidden="false" customHeight="false" outlineLevel="0" collapsed="false">
      <c r="A154" s="21" t="s">
        <v>17</v>
      </c>
      <c r="B154" s="21" t="s">
        <v>321</v>
      </c>
      <c r="C154" s="213" t="s">
        <v>1974</v>
      </c>
      <c r="D154" s="0" t="n">
        <v>3</v>
      </c>
      <c r="E154" s="0" t="n">
        <v>0</v>
      </c>
      <c r="F154" s="0" t="s">
        <v>2243</v>
      </c>
      <c r="G154" s="0" t="s">
        <v>2243</v>
      </c>
      <c r="H154" s="0" t="s">
        <v>2243</v>
      </c>
      <c r="K154" s="0" t="s">
        <v>2243</v>
      </c>
      <c r="L154" s="0" t="s">
        <v>2243</v>
      </c>
      <c r="M154" s="0" t="s">
        <v>2243</v>
      </c>
      <c r="N154" s="0" t="s">
        <v>2243</v>
      </c>
      <c r="O154" s="0" t="s">
        <v>2243</v>
      </c>
      <c r="P154" s="0" t="s">
        <v>2243</v>
      </c>
    </row>
    <row r="155" customFormat="false" ht="13.8" hidden="false" customHeight="false" outlineLevel="0" collapsed="false">
      <c r="A155" s="21" t="s">
        <v>17</v>
      </c>
      <c r="B155" s="21" t="s">
        <v>322</v>
      </c>
      <c r="C155" s="213" t="s">
        <v>1974</v>
      </c>
      <c r="D155" s="0" t="n">
        <v>3</v>
      </c>
      <c r="E155" s="0" t="n">
        <v>0</v>
      </c>
      <c r="F155" s="0" t="s">
        <v>2243</v>
      </c>
      <c r="G155" s="0" t="s">
        <v>2243</v>
      </c>
      <c r="H155" s="0" t="s">
        <v>2243</v>
      </c>
      <c r="K155" s="0" t="s">
        <v>2243</v>
      </c>
      <c r="L155" s="0" t="s">
        <v>2243</v>
      </c>
      <c r="M155" s="0" t="s">
        <v>2243</v>
      </c>
      <c r="N155" s="0" t="s">
        <v>2243</v>
      </c>
      <c r="O155" s="0" t="s">
        <v>2243</v>
      </c>
      <c r="P155" s="0" t="s">
        <v>2243</v>
      </c>
    </row>
    <row r="156" customFormat="false" ht="13.8" hidden="false" customHeight="false" outlineLevel="0" collapsed="false">
      <c r="A156" s="21" t="s">
        <v>17</v>
      </c>
      <c r="B156" s="21" t="s">
        <v>323</v>
      </c>
      <c r="C156" s="213" t="s">
        <v>1974</v>
      </c>
      <c r="D156" s="0" t="n">
        <v>3</v>
      </c>
      <c r="E156" s="0" t="n">
        <v>0</v>
      </c>
      <c r="F156" s="0" t="s">
        <v>2243</v>
      </c>
      <c r="G156" s="0" t="s">
        <v>2243</v>
      </c>
      <c r="H156" s="0" t="s">
        <v>2243</v>
      </c>
      <c r="K156" s="0" t="s">
        <v>2243</v>
      </c>
      <c r="L156" s="0" t="s">
        <v>2243</v>
      </c>
      <c r="M156" s="0" t="s">
        <v>2243</v>
      </c>
      <c r="N156" s="0" t="s">
        <v>2243</v>
      </c>
      <c r="O156" s="0" t="s">
        <v>2243</v>
      </c>
      <c r="P156" s="0" t="s">
        <v>2243</v>
      </c>
    </row>
    <row r="157" customFormat="false" ht="13.8" hidden="false" customHeight="false" outlineLevel="0" collapsed="false">
      <c r="A157" s="21" t="s">
        <v>17</v>
      </c>
      <c r="B157" s="21" t="s">
        <v>324</v>
      </c>
      <c r="C157" s="213" t="s">
        <v>1974</v>
      </c>
      <c r="D157" s="0" t="n">
        <v>3</v>
      </c>
      <c r="E157" s="0" t="n">
        <v>0</v>
      </c>
      <c r="F157" s="0" t="s">
        <v>2243</v>
      </c>
      <c r="G157" s="0" t="s">
        <v>2243</v>
      </c>
      <c r="H157" s="0" t="s">
        <v>2243</v>
      </c>
      <c r="K157" s="0" t="s">
        <v>2243</v>
      </c>
      <c r="L157" s="0" t="s">
        <v>2243</v>
      </c>
      <c r="M157" s="0" t="s">
        <v>2243</v>
      </c>
      <c r="N157" s="0" t="s">
        <v>2243</v>
      </c>
      <c r="O157" s="0" t="s">
        <v>2243</v>
      </c>
      <c r="P157" s="0" t="s">
        <v>2243</v>
      </c>
    </row>
    <row r="158" customFormat="false" ht="13.8" hidden="false" customHeight="false" outlineLevel="0" collapsed="false">
      <c r="A158" s="21" t="s">
        <v>17</v>
      </c>
      <c r="B158" s="21" t="s">
        <v>325</v>
      </c>
      <c r="C158" s="213" t="s">
        <v>1974</v>
      </c>
      <c r="D158" s="0" t="n">
        <v>3</v>
      </c>
      <c r="E158" s="0" t="n">
        <v>0</v>
      </c>
      <c r="F158" s="0" t="s">
        <v>2243</v>
      </c>
      <c r="G158" s="0" t="s">
        <v>2243</v>
      </c>
      <c r="H158" s="0" t="s">
        <v>2243</v>
      </c>
      <c r="K158" s="0" t="s">
        <v>2243</v>
      </c>
      <c r="L158" s="0" t="s">
        <v>2243</v>
      </c>
      <c r="M158" s="0" t="s">
        <v>2243</v>
      </c>
      <c r="N158" s="0" t="s">
        <v>2243</v>
      </c>
      <c r="O158" s="0" t="s">
        <v>2243</v>
      </c>
      <c r="P158" s="0" t="s">
        <v>2243</v>
      </c>
    </row>
    <row r="159" customFormat="false" ht="13.8" hidden="false" customHeight="false" outlineLevel="0" collapsed="false">
      <c r="A159" s="21" t="s">
        <v>18</v>
      </c>
      <c r="B159" s="21" t="s">
        <v>188</v>
      </c>
      <c r="C159" s="213" t="s">
        <v>1976</v>
      </c>
      <c r="D159" s="0" t="n">
        <v>2</v>
      </c>
      <c r="E159" s="0" t="n">
        <v>0</v>
      </c>
      <c r="F159" s="0" t="s">
        <v>2243</v>
      </c>
      <c r="G159" s="0" t="s">
        <v>2243</v>
      </c>
      <c r="H159" s="0" t="s">
        <v>2243</v>
      </c>
      <c r="K159" s="0" t="s">
        <v>2243</v>
      </c>
      <c r="L159" s="0" t="s">
        <v>2243</v>
      </c>
      <c r="M159" s="0" t="s">
        <v>2243</v>
      </c>
      <c r="N159" s="0" t="s">
        <v>2243</v>
      </c>
      <c r="O159" s="0" t="s">
        <v>2243</v>
      </c>
      <c r="P159" s="0" t="s">
        <v>2243</v>
      </c>
    </row>
    <row r="160" customFormat="false" ht="13.8" hidden="false" customHeight="false" outlineLevel="0" collapsed="false">
      <c r="A160" s="21" t="s">
        <v>18</v>
      </c>
      <c r="B160" s="21" t="s">
        <v>189</v>
      </c>
      <c r="C160" s="213" t="s">
        <v>1976</v>
      </c>
      <c r="D160" s="0" t="n">
        <v>2</v>
      </c>
      <c r="E160" s="0" t="n">
        <v>0</v>
      </c>
      <c r="F160" s="0" t="s">
        <v>2243</v>
      </c>
      <c r="G160" s="0" t="s">
        <v>2243</v>
      </c>
      <c r="H160" s="0" t="s">
        <v>2243</v>
      </c>
      <c r="K160" s="0" t="s">
        <v>2243</v>
      </c>
      <c r="L160" s="0" t="s">
        <v>2243</v>
      </c>
      <c r="M160" s="0" t="s">
        <v>2243</v>
      </c>
      <c r="N160" s="0" t="s">
        <v>2243</v>
      </c>
      <c r="O160" s="0" t="s">
        <v>2243</v>
      </c>
      <c r="P160" s="0" t="s">
        <v>2243</v>
      </c>
    </row>
    <row r="161" customFormat="false" ht="13.8" hidden="false" customHeight="false" outlineLevel="0" collapsed="false">
      <c r="A161" s="21" t="s">
        <v>18</v>
      </c>
      <c r="B161" s="21" t="s">
        <v>190</v>
      </c>
      <c r="C161" s="213" t="s">
        <v>1976</v>
      </c>
      <c r="D161" s="0" t="n">
        <v>2</v>
      </c>
      <c r="E161" s="0" t="n">
        <v>0</v>
      </c>
      <c r="F161" s="0" t="s">
        <v>2243</v>
      </c>
      <c r="G161" s="0" t="s">
        <v>2243</v>
      </c>
      <c r="H161" s="0" t="s">
        <v>2243</v>
      </c>
      <c r="K161" s="0" t="s">
        <v>2243</v>
      </c>
      <c r="L161" s="0" t="s">
        <v>2243</v>
      </c>
      <c r="M161" s="0" t="s">
        <v>2243</v>
      </c>
      <c r="N161" s="0" t="s">
        <v>2243</v>
      </c>
      <c r="O161" s="0" t="s">
        <v>2243</v>
      </c>
      <c r="P161" s="0" t="s">
        <v>2243</v>
      </c>
    </row>
    <row r="162" customFormat="false" ht="13.8" hidden="false" customHeight="false" outlineLevel="0" collapsed="false">
      <c r="A162" s="21" t="s">
        <v>18</v>
      </c>
      <c r="B162" s="21" t="s">
        <v>191</v>
      </c>
      <c r="C162" s="213" t="s">
        <v>1976</v>
      </c>
      <c r="D162" s="0" t="n">
        <v>2</v>
      </c>
      <c r="E162" s="0" t="n">
        <v>0</v>
      </c>
      <c r="F162" s="0" t="s">
        <v>2243</v>
      </c>
      <c r="G162" s="0" t="s">
        <v>2243</v>
      </c>
      <c r="H162" s="0" t="s">
        <v>2243</v>
      </c>
      <c r="K162" s="0" t="s">
        <v>2243</v>
      </c>
      <c r="L162" s="0" t="s">
        <v>2243</v>
      </c>
      <c r="M162" s="0" t="s">
        <v>2243</v>
      </c>
      <c r="N162" s="0" t="s">
        <v>2243</v>
      </c>
      <c r="O162" s="0" t="s">
        <v>2243</v>
      </c>
      <c r="P162" s="0" t="s">
        <v>2243</v>
      </c>
    </row>
    <row r="163" customFormat="false" ht="13.8" hidden="false" customHeight="false" outlineLevel="0" collapsed="false">
      <c r="A163" s="21" t="s">
        <v>18</v>
      </c>
      <c r="B163" s="21" t="s">
        <v>192</v>
      </c>
      <c r="C163" s="213" t="s">
        <v>1976</v>
      </c>
      <c r="D163" s="0" t="n">
        <v>2</v>
      </c>
      <c r="E163" s="0" t="n">
        <v>0</v>
      </c>
      <c r="F163" s="0" t="s">
        <v>2243</v>
      </c>
      <c r="G163" s="0" t="s">
        <v>2243</v>
      </c>
      <c r="H163" s="0" t="s">
        <v>2243</v>
      </c>
      <c r="K163" s="0" t="s">
        <v>2243</v>
      </c>
      <c r="L163" s="0" t="s">
        <v>2243</v>
      </c>
      <c r="M163" s="0" t="s">
        <v>2243</v>
      </c>
      <c r="N163" s="0" t="s">
        <v>2243</v>
      </c>
      <c r="O163" s="0" t="s">
        <v>2243</v>
      </c>
      <c r="P163" s="0" t="s">
        <v>2243</v>
      </c>
    </row>
    <row r="164" customFormat="false" ht="13.8" hidden="false" customHeight="false" outlineLevel="0" collapsed="false">
      <c r="A164" s="21" t="s">
        <v>18</v>
      </c>
      <c r="B164" s="21" t="s">
        <v>193</v>
      </c>
      <c r="C164" s="213" t="s">
        <v>1976</v>
      </c>
      <c r="D164" s="0" t="n">
        <v>2</v>
      </c>
      <c r="E164" s="0" t="n">
        <v>0</v>
      </c>
      <c r="F164" s="0" t="s">
        <v>2243</v>
      </c>
      <c r="G164" s="0" t="s">
        <v>2243</v>
      </c>
      <c r="H164" s="0" t="s">
        <v>2243</v>
      </c>
      <c r="K164" s="0" t="s">
        <v>2243</v>
      </c>
      <c r="L164" s="0" t="s">
        <v>2243</v>
      </c>
      <c r="M164" s="0" t="s">
        <v>2243</v>
      </c>
      <c r="N164" s="0" t="s">
        <v>2243</v>
      </c>
      <c r="O164" s="0" t="s">
        <v>2243</v>
      </c>
      <c r="P164" s="0" t="s">
        <v>2243</v>
      </c>
    </row>
    <row r="165" customFormat="false" ht="13.8" hidden="false" customHeight="false" outlineLevel="0" collapsed="false">
      <c r="A165" s="21" t="s">
        <v>18</v>
      </c>
      <c r="B165" s="21" t="s">
        <v>194</v>
      </c>
      <c r="C165" s="213" t="s">
        <v>1976</v>
      </c>
      <c r="D165" s="0" t="n">
        <v>2</v>
      </c>
      <c r="E165" s="0" t="n">
        <v>0</v>
      </c>
      <c r="F165" s="0" t="s">
        <v>2243</v>
      </c>
      <c r="G165" s="0" t="s">
        <v>2243</v>
      </c>
      <c r="H165" s="0" t="s">
        <v>2243</v>
      </c>
      <c r="K165" s="0" t="s">
        <v>2243</v>
      </c>
      <c r="L165" s="0" t="s">
        <v>2243</v>
      </c>
      <c r="M165" s="0" t="s">
        <v>2243</v>
      </c>
      <c r="N165" s="0" t="s">
        <v>2243</v>
      </c>
      <c r="O165" s="0" t="s">
        <v>2243</v>
      </c>
      <c r="P165" s="0" t="s">
        <v>2243</v>
      </c>
    </row>
    <row r="166" customFormat="false" ht="13.8" hidden="false" customHeight="false" outlineLevel="0" collapsed="false">
      <c r="A166" s="21" t="s">
        <v>18</v>
      </c>
      <c r="B166" s="21" t="s">
        <v>195</v>
      </c>
      <c r="C166" s="213" t="s">
        <v>1976</v>
      </c>
      <c r="D166" s="0" t="n">
        <v>2</v>
      </c>
      <c r="E166" s="0" t="n">
        <v>0</v>
      </c>
      <c r="F166" s="0" t="s">
        <v>2243</v>
      </c>
      <c r="G166" s="0" t="s">
        <v>2243</v>
      </c>
      <c r="H166" s="0" t="s">
        <v>2243</v>
      </c>
      <c r="K166" s="0" t="s">
        <v>2243</v>
      </c>
      <c r="L166" s="0" t="s">
        <v>2243</v>
      </c>
      <c r="M166" s="0" t="s">
        <v>2243</v>
      </c>
      <c r="N166" s="0" t="s">
        <v>2243</v>
      </c>
      <c r="O166" s="0" t="s">
        <v>2243</v>
      </c>
      <c r="P166" s="0" t="s">
        <v>2243</v>
      </c>
    </row>
    <row r="167" customFormat="false" ht="13.8" hidden="false" customHeight="false" outlineLevel="0" collapsed="false">
      <c r="A167" s="21" t="s">
        <v>18</v>
      </c>
      <c r="B167" s="21" t="s">
        <v>196</v>
      </c>
      <c r="C167" s="213" t="s">
        <v>1976</v>
      </c>
      <c r="D167" s="0" t="n">
        <v>2</v>
      </c>
      <c r="E167" s="0" t="n">
        <v>0</v>
      </c>
      <c r="F167" s="0" t="s">
        <v>2243</v>
      </c>
      <c r="G167" s="0" t="s">
        <v>2243</v>
      </c>
      <c r="H167" s="0" t="s">
        <v>2243</v>
      </c>
      <c r="K167" s="0" t="s">
        <v>2243</v>
      </c>
      <c r="L167" s="0" t="s">
        <v>2243</v>
      </c>
      <c r="M167" s="0" t="s">
        <v>2243</v>
      </c>
      <c r="N167" s="0" t="s">
        <v>2243</v>
      </c>
      <c r="O167" s="0" t="s">
        <v>2243</v>
      </c>
      <c r="P167" s="0" t="s">
        <v>2243</v>
      </c>
    </row>
    <row r="168" customFormat="false" ht="13.8" hidden="false" customHeight="false" outlineLevel="0" collapsed="false">
      <c r="A168" s="21" t="s">
        <v>19</v>
      </c>
      <c r="B168" s="21" t="s">
        <v>326</v>
      </c>
      <c r="C168" s="213" t="s">
        <v>1974</v>
      </c>
      <c r="D168" s="0" t="n">
        <v>3</v>
      </c>
      <c r="E168" s="0" t="n">
        <v>0</v>
      </c>
      <c r="F168" s="0" t="s">
        <v>2243</v>
      </c>
      <c r="G168" s="0" t="s">
        <v>2243</v>
      </c>
      <c r="H168" s="0" t="s">
        <v>2243</v>
      </c>
      <c r="K168" s="0" t="s">
        <v>2243</v>
      </c>
      <c r="L168" s="0" t="s">
        <v>2243</v>
      </c>
      <c r="M168" s="0" t="s">
        <v>2243</v>
      </c>
      <c r="N168" s="0" t="s">
        <v>2243</v>
      </c>
      <c r="O168" s="0" t="s">
        <v>2243</v>
      </c>
      <c r="P168" s="0" t="s">
        <v>2243</v>
      </c>
    </row>
    <row r="169" customFormat="false" ht="13.8" hidden="false" customHeight="false" outlineLevel="0" collapsed="false">
      <c r="A169" s="21" t="s">
        <v>20</v>
      </c>
      <c r="B169" s="21" t="s">
        <v>327</v>
      </c>
      <c r="C169" s="213" t="s">
        <v>1974</v>
      </c>
      <c r="D169" s="0" t="n">
        <v>3</v>
      </c>
      <c r="E169" s="0" t="n">
        <v>0</v>
      </c>
      <c r="F169" s="0" t="s">
        <v>2243</v>
      </c>
      <c r="G169" s="0" t="s">
        <v>2243</v>
      </c>
      <c r="H169" s="0" t="s">
        <v>2243</v>
      </c>
      <c r="K169" s="0" t="s">
        <v>2243</v>
      </c>
      <c r="L169" s="0" t="s">
        <v>2243</v>
      </c>
      <c r="M169" s="0" t="s">
        <v>2243</v>
      </c>
      <c r="N169" s="0" t="s">
        <v>2243</v>
      </c>
      <c r="O169" s="0" t="s">
        <v>2243</v>
      </c>
      <c r="P169" s="0" t="s">
        <v>2243</v>
      </c>
    </row>
    <row r="170" customFormat="false" ht="13.8" hidden="false" customHeight="false" outlineLevel="0" collapsed="false">
      <c r="A170" s="21" t="s">
        <v>20</v>
      </c>
      <c r="B170" s="21" t="s">
        <v>328</v>
      </c>
      <c r="C170" s="213" t="s">
        <v>1974</v>
      </c>
      <c r="D170" s="0" t="n">
        <v>3</v>
      </c>
      <c r="E170" s="0" t="n">
        <v>0</v>
      </c>
      <c r="F170" s="0" t="s">
        <v>2243</v>
      </c>
      <c r="G170" s="0" t="s">
        <v>2243</v>
      </c>
      <c r="H170" s="0" t="s">
        <v>2243</v>
      </c>
      <c r="K170" s="0" t="s">
        <v>2243</v>
      </c>
      <c r="L170" s="0" t="s">
        <v>2243</v>
      </c>
      <c r="M170" s="0" t="s">
        <v>2243</v>
      </c>
      <c r="N170" s="0" t="s">
        <v>2243</v>
      </c>
      <c r="O170" s="0" t="s">
        <v>2243</v>
      </c>
      <c r="P170" s="0" t="s">
        <v>2243</v>
      </c>
    </row>
    <row r="171" customFormat="false" ht="13.8" hidden="false" customHeight="false" outlineLevel="0" collapsed="false">
      <c r="A171" s="21" t="s">
        <v>20</v>
      </c>
      <c r="B171" s="21" t="s">
        <v>329</v>
      </c>
      <c r="C171" s="213" t="s">
        <v>1974</v>
      </c>
      <c r="D171" s="0" t="n">
        <v>3</v>
      </c>
      <c r="E171" s="0" t="n">
        <v>0</v>
      </c>
      <c r="F171" s="0" t="s">
        <v>2243</v>
      </c>
      <c r="G171" s="0" t="s">
        <v>2243</v>
      </c>
      <c r="H171" s="0" t="s">
        <v>2243</v>
      </c>
      <c r="K171" s="0" t="s">
        <v>2243</v>
      </c>
      <c r="L171" s="0" t="s">
        <v>2243</v>
      </c>
      <c r="M171" s="0" t="s">
        <v>2243</v>
      </c>
      <c r="N171" s="0" t="s">
        <v>2243</v>
      </c>
      <c r="O171" s="0" t="s">
        <v>2243</v>
      </c>
      <c r="P171" s="0" t="s">
        <v>2243</v>
      </c>
    </row>
    <row r="172" customFormat="false" ht="13.8" hidden="false" customHeight="false" outlineLevel="0" collapsed="false">
      <c r="A172" s="21" t="s">
        <v>20</v>
      </c>
      <c r="B172" s="21" t="s">
        <v>330</v>
      </c>
      <c r="C172" s="213" t="s">
        <v>1985</v>
      </c>
      <c r="D172" s="0" t="n">
        <v>3</v>
      </c>
      <c r="E172" s="0" t="n">
        <v>0</v>
      </c>
      <c r="M172" s="0" t="s">
        <v>2243</v>
      </c>
    </row>
    <row r="173" customFormat="false" ht="13.8" hidden="false" customHeight="false" outlineLevel="0" collapsed="false">
      <c r="A173" s="21" t="s">
        <v>20</v>
      </c>
      <c r="B173" s="21" t="s">
        <v>331</v>
      </c>
      <c r="C173" s="213" t="s">
        <v>1974</v>
      </c>
      <c r="D173" s="0" t="n">
        <v>3</v>
      </c>
      <c r="E173" s="0" t="n">
        <v>0</v>
      </c>
      <c r="F173" s="0" t="s">
        <v>2243</v>
      </c>
      <c r="G173" s="0" t="s">
        <v>2243</v>
      </c>
      <c r="H173" s="0" t="s">
        <v>2243</v>
      </c>
      <c r="K173" s="0" t="s">
        <v>2243</v>
      </c>
      <c r="L173" s="0" t="s">
        <v>2243</v>
      </c>
      <c r="M173" s="0" t="s">
        <v>2243</v>
      </c>
      <c r="N173" s="0" t="s">
        <v>2243</v>
      </c>
      <c r="O173" s="0" t="s">
        <v>2243</v>
      </c>
      <c r="P173" s="0" t="s">
        <v>2243</v>
      </c>
    </row>
    <row r="174" customFormat="false" ht="13.8" hidden="false" customHeight="false" outlineLevel="0" collapsed="false">
      <c r="A174" s="21" t="s">
        <v>20</v>
      </c>
      <c r="B174" s="21" t="s">
        <v>332</v>
      </c>
      <c r="C174" s="213" t="s">
        <v>1974</v>
      </c>
      <c r="D174" s="0" t="n">
        <v>3</v>
      </c>
      <c r="E174" s="0" t="n">
        <v>0</v>
      </c>
      <c r="F174" s="0" t="s">
        <v>2243</v>
      </c>
      <c r="G174" s="0" t="s">
        <v>2243</v>
      </c>
      <c r="H174" s="0" t="s">
        <v>2243</v>
      </c>
      <c r="K174" s="0" t="s">
        <v>2243</v>
      </c>
      <c r="L174" s="0" t="s">
        <v>2243</v>
      </c>
      <c r="M174" s="0" t="s">
        <v>2243</v>
      </c>
      <c r="N174" s="0" t="s">
        <v>2243</v>
      </c>
      <c r="O174" s="0" t="s">
        <v>2243</v>
      </c>
      <c r="P174" s="0" t="s">
        <v>2243</v>
      </c>
    </row>
    <row r="175" customFormat="false" ht="13.8" hidden="false" customHeight="false" outlineLevel="0" collapsed="false">
      <c r="A175" s="21" t="s">
        <v>20</v>
      </c>
      <c r="B175" s="21" t="s">
        <v>333</v>
      </c>
      <c r="C175" s="213" t="s">
        <v>1974</v>
      </c>
      <c r="D175" s="0" t="n">
        <v>3</v>
      </c>
      <c r="E175" s="0" t="n">
        <v>0</v>
      </c>
      <c r="F175" s="0" t="s">
        <v>2243</v>
      </c>
      <c r="G175" s="0" t="s">
        <v>2243</v>
      </c>
      <c r="H175" s="0" t="s">
        <v>2243</v>
      </c>
      <c r="K175" s="0" t="s">
        <v>2243</v>
      </c>
      <c r="L175" s="0" t="s">
        <v>2243</v>
      </c>
      <c r="M175" s="0" t="s">
        <v>2243</v>
      </c>
      <c r="N175" s="0" t="s">
        <v>2243</v>
      </c>
      <c r="O175" s="0" t="s">
        <v>2243</v>
      </c>
      <c r="P175" s="0" t="s">
        <v>2243</v>
      </c>
    </row>
    <row r="176" customFormat="false" ht="13.8" hidden="false" customHeight="false" outlineLevel="0" collapsed="false">
      <c r="A176" s="21" t="s">
        <v>20</v>
      </c>
      <c r="B176" s="21" t="s">
        <v>334</v>
      </c>
      <c r="C176" s="213" t="s">
        <v>1974</v>
      </c>
      <c r="D176" s="0" t="n">
        <v>3</v>
      </c>
      <c r="E176" s="0" t="n">
        <v>0</v>
      </c>
      <c r="F176" s="0" t="s">
        <v>2243</v>
      </c>
      <c r="G176" s="0" t="s">
        <v>2243</v>
      </c>
      <c r="H176" s="0" t="s">
        <v>2243</v>
      </c>
      <c r="K176" s="0" t="s">
        <v>2243</v>
      </c>
      <c r="L176" s="0" t="s">
        <v>2243</v>
      </c>
      <c r="M176" s="0" t="s">
        <v>2243</v>
      </c>
      <c r="N176" s="0" t="s">
        <v>2243</v>
      </c>
      <c r="O176" s="0" t="s">
        <v>2243</v>
      </c>
      <c r="P176" s="0" t="s">
        <v>2243</v>
      </c>
    </row>
    <row r="177" customFormat="false" ht="13.8" hidden="false" customHeight="false" outlineLevel="0" collapsed="false">
      <c r="A177" s="21" t="s">
        <v>20</v>
      </c>
      <c r="B177" s="21" t="s">
        <v>335</v>
      </c>
      <c r="C177" s="213" t="s">
        <v>1976</v>
      </c>
      <c r="D177" s="0" t="n">
        <v>2</v>
      </c>
      <c r="E177" s="0" t="n">
        <v>0</v>
      </c>
      <c r="F177" s="0" t="s">
        <v>2243</v>
      </c>
      <c r="G177" s="0" t="s">
        <v>2243</v>
      </c>
      <c r="H177" s="0" t="s">
        <v>2243</v>
      </c>
      <c r="K177" s="0" t="s">
        <v>2243</v>
      </c>
      <c r="L177" s="0" t="s">
        <v>2243</v>
      </c>
      <c r="M177" s="0" t="s">
        <v>2243</v>
      </c>
      <c r="N177" s="0" t="s">
        <v>2243</v>
      </c>
      <c r="O177" s="0" t="s">
        <v>2243</v>
      </c>
      <c r="P177" s="0" t="s">
        <v>2243</v>
      </c>
    </row>
    <row r="178" customFormat="false" ht="13.8" hidden="false" customHeight="false" outlineLevel="0" collapsed="false">
      <c r="A178" s="21" t="s">
        <v>20</v>
      </c>
      <c r="B178" s="21" t="s">
        <v>336</v>
      </c>
      <c r="C178" s="213" t="s">
        <v>1974</v>
      </c>
      <c r="D178" s="0" t="n">
        <v>3</v>
      </c>
      <c r="E178" s="0" t="n">
        <v>0</v>
      </c>
      <c r="F178" s="0" t="s">
        <v>2243</v>
      </c>
      <c r="G178" s="0" t="s">
        <v>2243</v>
      </c>
      <c r="H178" s="0" t="s">
        <v>2243</v>
      </c>
      <c r="K178" s="0" t="s">
        <v>2243</v>
      </c>
      <c r="L178" s="0" t="s">
        <v>2243</v>
      </c>
      <c r="M178" s="0" t="s">
        <v>2243</v>
      </c>
      <c r="N178" s="0" t="s">
        <v>2243</v>
      </c>
      <c r="O178" s="0" t="s">
        <v>2243</v>
      </c>
      <c r="P178" s="0" t="s">
        <v>2243</v>
      </c>
    </row>
    <row r="179" customFormat="false" ht="13.8" hidden="false" customHeight="false" outlineLevel="0" collapsed="false">
      <c r="A179" s="21" t="s">
        <v>21</v>
      </c>
      <c r="B179" s="21" t="s">
        <v>337</v>
      </c>
      <c r="C179" s="213" t="s">
        <v>1991</v>
      </c>
      <c r="D179" s="0" t="n">
        <v>5</v>
      </c>
      <c r="E179" s="0" t="n">
        <v>0</v>
      </c>
      <c r="Q179" s="0" t="s">
        <v>1914</v>
      </c>
      <c r="T179" s="0" t="s">
        <v>2243</v>
      </c>
      <c r="V179" s="0" t="s">
        <v>1903</v>
      </c>
      <c r="W179" s="0" t="s">
        <v>1903</v>
      </c>
      <c r="X179" s="0" t="s">
        <v>2243</v>
      </c>
      <c r="Y179" s="0" t="s">
        <v>1903</v>
      </c>
      <c r="Z179" s="0" t="s">
        <v>1903</v>
      </c>
      <c r="AB179" s="0" t="s">
        <v>2243</v>
      </c>
    </row>
    <row r="180" customFormat="false" ht="13.8" hidden="false" customHeight="false" outlineLevel="0" collapsed="false">
      <c r="A180" s="21" t="s">
        <v>21</v>
      </c>
      <c r="B180" s="21" t="s">
        <v>338</v>
      </c>
      <c r="C180" s="213" t="s">
        <v>1991</v>
      </c>
      <c r="D180" s="0" t="n">
        <v>5</v>
      </c>
      <c r="E180" s="0" t="n">
        <v>0</v>
      </c>
      <c r="Q180" s="0" t="s">
        <v>1914</v>
      </c>
      <c r="T180" s="0" t="s">
        <v>2243</v>
      </c>
      <c r="V180" s="0" t="s">
        <v>1903</v>
      </c>
      <c r="W180" s="0" t="s">
        <v>1903</v>
      </c>
      <c r="X180" s="0" t="s">
        <v>2243</v>
      </c>
      <c r="Y180" s="0" t="s">
        <v>1903</v>
      </c>
      <c r="Z180" s="0" t="s">
        <v>1903</v>
      </c>
      <c r="AB180" s="0" t="s">
        <v>2243</v>
      </c>
    </row>
    <row r="181" customFormat="false" ht="13.8" hidden="false" customHeight="false" outlineLevel="0" collapsed="false">
      <c r="A181" s="21" t="s">
        <v>21</v>
      </c>
      <c r="B181" s="21" t="s">
        <v>339</v>
      </c>
      <c r="C181" s="213" t="s">
        <v>1991</v>
      </c>
      <c r="D181" s="0" t="n">
        <v>5</v>
      </c>
      <c r="E181" s="0" t="n">
        <v>0</v>
      </c>
      <c r="Q181" s="0" t="s">
        <v>1914</v>
      </c>
      <c r="T181" s="0" t="s">
        <v>2243</v>
      </c>
      <c r="V181" s="0" t="s">
        <v>1903</v>
      </c>
      <c r="W181" s="0" t="s">
        <v>1903</v>
      </c>
      <c r="X181" s="0" t="s">
        <v>2243</v>
      </c>
      <c r="Y181" s="0" t="s">
        <v>1903</v>
      </c>
      <c r="Z181" s="0" t="s">
        <v>1903</v>
      </c>
      <c r="AB181" s="0" t="s">
        <v>2243</v>
      </c>
    </row>
    <row r="182" customFormat="false" ht="13.8" hidden="false" customHeight="false" outlineLevel="0" collapsed="false">
      <c r="A182" s="21" t="s">
        <v>21</v>
      </c>
      <c r="B182" s="21" t="s">
        <v>340</v>
      </c>
      <c r="C182" s="213" t="s">
        <v>1991</v>
      </c>
      <c r="D182" s="0" t="n">
        <v>5</v>
      </c>
      <c r="E182" s="0" t="n">
        <v>0</v>
      </c>
      <c r="Q182" s="0" t="s">
        <v>1914</v>
      </c>
      <c r="T182" s="0" t="s">
        <v>2243</v>
      </c>
      <c r="V182" s="0" t="s">
        <v>1903</v>
      </c>
      <c r="W182" s="0" t="s">
        <v>1903</v>
      </c>
      <c r="X182" s="0" t="s">
        <v>2243</v>
      </c>
      <c r="Y182" s="0" t="s">
        <v>1903</v>
      </c>
      <c r="Z182" s="0" t="s">
        <v>1903</v>
      </c>
      <c r="AB182" s="0" t="s">
        <v>2243</v>
      </c>
    </row>
    <row r="183" customFormat="false" ht="13.8" hidden="false" customHeight="false" outlineLevel="0" collapsed="false">
      <c r="A183" s="21" t="s">
        <v>21</v>
      </c>
      <c r="B183" s="21" t="s">
        <v>341</v>
      </c>
      <c r="C183" s="213" t="s">
        <v>2242</v>
      </c>
      <c r="D183" s="0" t="n">
        <v>7</v>
      </c>
      <c r="E183" s="0" t="n">
        <v>0</v>
      </c>
      <c r="Q183" s="0" t="s">
        <v>1914</v>
      </c>
      <c r="T183" s="0" t="s">
        <v>2243</v>
      </c>
      <c r="V183" s="0" t="s">
        <v>1903</v>
      </c>
      <c r="W183" s="0" t="s">
        <v>1903</v>
      </c>
      <c r="X183" s="0" t="s">
        <v>2243</v>
      </c>
      <c r="Y183" s="0" t="s">
        <v>1903</v>
      </c>
      <c r="Z183" s="0" t="s">
        <v>1903</v>
      </c>
      <c r="AB183" s="0" t="s">
        <v>2243</v>
      </c>
    </row>
    <row r="184" customFormat="false" ht="13.8" hidden="false" customHeight="false" outlineLevel="0" collapsed="false">
      <c r="A184" s="21" t="s">
        <v>21</v>
      </c>
      <c r="B184" s="21" t="s">
        <v>342</v>
      </c>
      <c r="C184" s="213" t="s">
        <v>2245</v>
      </c>
      <c r="D184" s="0" t="n">
        <v>2</v>
      </c>
      <c r="E184" s="0" t="n">
        <v>0</v>
      </c>
      <c r="Q184" s="0" t="s">
        <v>1914</v>
      </c>
      <c r="T184" s="0" t="s">
        <v>2243</v>
      </c>
      <c r="V184" s="0" t="s">
        <v>1903</v>
      </c>
      <c r="W184" s="0" t="s">
        <v>1903</v>
      </c>
      <c r="X184" s="0" t="s">
        <v>2243</v>
      </c>
      <c r="Y184" s="0" t="s">
        <v>1903</v>
      </c>
      <c r="Z184" s="0" t="s">
        <v>1903</v>
      </c>
      <c r="AB184" s="0" t="s">
        <v>2243</v>
      </c>
    </row>
    <row r="185" customFormat="false" ht="13.8" hidden="false" customHeight="false" outlineLevel="0" collapsed="false">
      <c r="A185" s="21" t="s">
        <v>21</v>
      </c>
      <c r="B185" s="21" t="s">
        <v>343</v>
      </c>
      <c r="C185" s="213" t="s">
        <v>2242</v>
      </c>
      <c r="D185" s="0" t="n">
        <v>7</v>
      </c>
      <c r="E185" s="0" t="n">
        <v>0</v>
      </c>
      <c r="Q185" s="0" t="s">
        <v>1914</v>
      </c>
      <c r="T185" s="0" t="s">
        <v>2243</v>
      </c>
      <c r="V185" s="0" t="s">
        <v>1903</v>
      </c>
      <c r="W185" s="0" t="s">
        <v>1903</v>
      </c>
      <c r="X185" s="0" t="s">
        <v>2243</v>
      </c>
      <c r="Y185" s="0" t="s">
        <v>1903</v>
      </c>
      <c r="Z185" s="0" t="s">
        <v>1903</v>
      </c>
      <c r="AB185" s="0" t="s">
        <v>2243</v>
      </c>
    </row>
    <row r="186" customFormat="false" ht="13.8" hidden="false" customHeight="false" outlineLevel="0" collapsed="false">
      <c r="A186" s="21" t="s">
        <v>21</v>
      </c>
      <c r="B186" s="21" t="s">
        <v>344</v>
      </c>
      <c r="C186" s="213" t="s">
        <v>2242</v>
      </c>
      <c r="D186" s="0" t="n">
        <v>7</v>
      </c>
      <c r="E186" s="0" t="n">
        <v>0</v>
      </c>
      <c r="Q186" s="0" t="s">
        <v>1914</v>
      </c>
      <c r="T186" s="0" t="s">
        <v>2243</v>
      </c>
      <c r="V186" s="0" t="s">
        <v>1903</v>
      </c>
      <c r="W186" s="0" t="s">
        <v>1903</v>
      </c>
      <c r="X186" s="0" t="s">
        <v>2243</v>
      </c>
      <c r="Y186" s="0" t="s">
        <v>1903</v>
      </c>
      <c r="Z186" s="0" t="s">
        <v>1903</v>
      </c>
      <c r="AB186" s="0" t="s">
        <v>2243</v>
      </c>
    </row>
    <row r="187" customFormat="false" ht="13.8" hidden="false" customHeight="false" outlineLevel="0" collapsed="false">
      <c r="A187" s="21" t="s">
        <v>21</v>
      </c>
      <c r="B187" s="21" t="s">
        <v>345</v>
      </c>
      <c r="C187" s="213" t="s">
        <v>2242</v>
      </c>
      <c r="D187" s="0" t="n">
        <v>7</v>
      </c>
      <c r="E187" s="0" t="n">
        <v>0</v>
      </c>
      <c r="Q187" s="0" t="s">
        <v>1914</v>
      </c>
      <c r="T187" s="0" t="s">
        <v>2243</v>
      </c>
      <c r="V187" s="0" t="s">
        <v>1903</v>
      </c>
      <c r="W187" s="0" t="s">
        <v>1903</v>
      </c>
      <c r="X187" s="0" t="s">
        <v>2243</v>
      </c>
      <c r="Y187" s="0" t="s">
        <v>1903</v>
      </c>
      <c r="Z187" s="0" t="s">
        <v>1903</v>
      </c>
      <c r="AB187" s="0" t="s">
        <v>2243</v>
      </c>
    </row>
    <row r="188" customFormat="false" ht="13.8" hidden="false" customHeight="false" outlineLevel="0" collapsed="false">
      <c r="A188" s="21" t="s">
        <v>21</v>
      </c>
      <c r="B188" s="21" t="s">
        <v>346</v>
      </c>
      <c r="C188" s="213" t="s">
        <v>2242</v>
      </c>
      <c r="D188" s="0" t="n">
        <v>7</v>
      </c>
      <c r="E188" s="0" t="n">
        <v>0</v>
      </c>
      <c r="Q188" s="0" t="s">
        <v>1914</v>
      </c>
      <c r="T188" s="0" t="s">
        <v>2243</v>
      </c>
      <c r="V188" s="0" t="s">
        <v>1903</v>
      </c>
      <c r="W188" s="0" t="s">
        <v>1903</v>
      </c>
      <c r="X188" s="0" t="s">
        <v>2243</v>
      </c>
      <c r="Y188" s="0" t="s">
        <v>1903</v>
      </c>
      <c r="Z188" s="0" t="s">
        <v>1903</v>
      </c>
      <c r="AB188" s="0" t="s">
        <v>2243</v>
      </c>
    </row>
    <row r="189" customFormat="false" ht="13.8" hidden="false" customHeight="false" outlineLevel="0" collapsed="false">
      <c r="A189" s="21" t="s">
        <v>21</v>
      </c>
      <c r="B189" s="21" t="s">
        <v>347</v>
      </c>
      <c r="C189" s="213" t="s">
        <v>2242</v>
      </c>
      <c r="D189" s="0" t="n">
        <v>7</v>
      </c>
      <c r="E189" s="0" t="n">
        <v>0</v>
      </c>
      <c r="Q189" s="0" t="s">
        <v>1914</v>
      </c>
      <c r="T189" s="0" t="s">
        <v>2243</v>
      </c>
      <c r="V189" s="0" t="s">
        <v>1903</v>
      </c>
      <c r="W189" s="0" t="s">
        <v>1903</v>
      </c>
      <c r="X189" s="0" t="s">
        <v>2243</v>
      </c>
      <c r="Y189" s="0" t="s">
        <v>1903</v>
      </c>
      <c r="Z189" s="0" t="s">
        <v>1903</v>
      </c>
      <c r="AB189" s="0" t="s">
        <v>2243</v>
      </c>
    </row>
    <row r="190" customFormat="false" ht="13.8" hidden="false" customHeight="false" outlineLevel="0" collapsed="false">
      <c r="A190" s="21" t="s">
        <v>21</v>
      </c>
      <c r="B190" s="21" t="s">
        <v>348</v>
      </c>
      <c r="C190" s="213" t="s">
        <v>2242</v>
      </c>
      <c r="D190" s="0" t="n">
        <v>7</v>
      </c>
      <c r="E190" s="0" t="n">
        <v>0</v>
      </c>
      <c r="Q190" s="0" t="s">
        <v>1914</v>
      </c>
      <c r="T190" s="0" t="s">
        <v>2243</v>
      </c>
      <c r="V190" s="0" t="s">
        <v>1903</v>
      </c>
      <c r="W190" s="0" t="s">
        <v>1903</v>
      </c>
      <c r="X190" s="0" t="s">
        <v>2243</v>
      </c>
      <c r="Y190" s="0" t="s">
        <v>1903</v>
      </c>
      <c r="Z190" s="0" t="s">
        <v>1903</v>
      </c>
      <c r="AB190" s="0" t="s">
        <v>2243</v>
      </c>
    </row>
    <row r="191" customFormat="false" ht="13.8" hidden="false" customHeight="false" outlineLevel="0" collapsed="false">
      <c r="A191" s="21" t="s">
        <v>21</v>
      </c>
      <c r="B191" s="21" t="s">
        <v>349</v>
      </c>
      <c r="C191" s="213" t="s">
        <v>1991</v>
      </c>
      <c r="D191" s="0" t="n">
        <v>5</v>
      </c>
      <c r="E191" s="0" t="n">
        <v>0</v>
      </c>
      <c r="Q191" s="0" t="s">
        <v>1914</v>
      </c>
      <c r="T191" s="0" t="s">
        <v>2243</v>
      </c>
      <c r="V191" s="0" t="s">
        <v>1903</v>
      </c>
      <c r="W191" s="0" t="s">
        <v>1903</v>
      </c>
      <c r="X191" s="0" t="s">
        <v>2243</v>
      </c>
      <c r="Y191" s="0" t="s">
        <v>1903</v>
      </c>
      <c r="Z191" s="0" t="s">
        <v>1903</v>
      </c>
      <c r="AB191" s="0" t="s">
        <v>2243</v>
      </c>
    </row>
    <row r="192" customFormat="false" ht="13.8" hidden="false" customHeight="false" outlineLevel="0" collapsed="false">
      <c r="A192" s="21" t="s">
        <v>21</v>
      </c>
      <c r="B192" s="21" t="s">
        <v>350</v>
      </c>
      <c r="C192" s="213" t="s">
        <v>2008</v>
      </c>
      <c r="D192" s="0" t="n">
        <v>5</v>
      </c>
      <c r="E192" s="0" t="n">
        <v>0</v>
      </c>
      <c r="AC192" s="0" t="s">
        <v>2243</v>
      </c>
      <c r="AD192" s="0" t="s">
        <v>2243</v>
      </c>
      <c r="AE192" s="0" t="s">
        <v>2243</v>
      </c>
    </row>
    <row r="193" customFormat="false" ht="13.8" hidden="false" customHeight="false" outlineLevel="0" collapsed="false">
      <c r="A193" s="21" t="s">
        <v>21</v>
      </c>
      <c r="B193" s="21" t="s">
        <v>351</v>
      </c>
      <c r="C193" s="213" t="s">
        <v>2008</v>
      </c>
      <c r="D193" s="0" t="n">
        <v>5</v>
      </c>
      <c r="E193" s="0" t="n">
        <v>0</v>
      </c>
      <c r="AC193" s="0" t="s">
        <v>2243</v>
      </c>
      <c r="AD193" s="0" t="s">
        <v>2243</v>
      </c>
      <c r="AE193" s="0" t="s">
        <v>2243</v>
      </c>
    </row>
    <row r="194" customFormat="false" ht="13.8" hidden="false" customHeight="false" outlineLevel="0" collapsed="false">
      <c r="A194" s="21" t="s">
        <v>21</v>
      </c>
      <c r="B194" s="21" t="s">
        <v>352</v>
      </c>
      <c r="C194" s="213" t="s">
        <v>2008</v>
      </c>
      <c r="D194" s="0" t="n">
        <v>5</v>
      </c>
      <c r="E194" s="0" t="n">
        <v>0</v>
      </c>
      <c r="AC194" s="0" t="s">
        <v>2243</v>
      </c>
      <c r="AD194" s="0" t="s">
        <v>2243</v>
      </c>
      <c r="AE194" s="0" t="s">
        <v>2243</v>
      </c>
    </row>
    <row r="195" customFormat="false" ht="13.8" hidden="false" customHeight="false" outlineLevel="0" collapsed="false">
      <c r="A195" s="21" t="s">
        <v>21</v>
      </c>
      <c r="B195" s="21" t="s">
        <v>353</v>
      </c>
      <c r="C195" s="213" t="s">
        <v>2246</v>
      </c>
      <c r="D195" s="0" t="n">
        <v>2</v>
      </c>
      <c r="E195" s="0" t="n">
        <v>0</v>
      </c>
      <c r="Q195" s="0" t="s">
        <v>1914</v>
      </c>
      <c r="T195" s="0" t="s">
        <v>2243</v>
      </c>
      <c r="V195" s="0" t="s">
        <v>1903</v>
      </c>
      <c r="W195" s="0" t="s">
        <v>1903</v>
      </c>
      <c r="X195" s="0" t="s">
        <v>2243</v>
      </c>
      <c r="Y195" s="0" t="s">
        <v>1903</v>
      </c>
      <c r="Z195" s="0" t="s">
        <v>1903</v>
      </c>
      <c r="AB195" s="0" t="s">
        <v>2243</v>
      </c>
    </row>
    <row r="196" customFormat="false" ht="13.8" hidden="false" customHeight="false" outlineLevel="0" collapsed="false">
      <c r="A196" s="21" t="s">
        <v>21</v>
      </c>
      <c r="B196" s="21" t="s">
        <v>354</v>
      </c>
      <c r="C196" s="213" t="s">
        <v>1991</v>
      </c>
      <c r="D196" s="0" t="n">
        <v>5</v>
      </c>
      <c r="E196" s="0" t="n">
        <v>0</v>
      </c>
      <c r="Q196" s="0" t="s">
        <v>1914</v>
      </c>
      <c r="T196" s="0" t="s">
        <v>2243</v>
      </c>
      <c r="V196" s="0" t="s">
        <v>1903</v>
      </c>
      <c r="W196" s="0" t="s">
        <v>1903</v>
      </c>
      <c r="X196" s="0" t="s">
        <v>2243</v>
      </c>
      <c r="Y196" s="0" t="s">
        <v>1903</v>
      </c>
      <c r="Z196" s="0" t="s">
        <v>1903</v>
      </c>
      <c r="AB196" s="0" t="s">
        <v>2243</v>
      </c>
    </row>
    <row r="197" customFormat="false" ht="13.8" hidden="false" customHeight="false" outlineLevel="0" collapsed="false">
      <c r="A197" s="21" t="s">
        <v>21</v>
      </c>
      <c r="B197" s="21" t="s">
        <v>355</v>
      </c>
      <c r="C197" s="213" t="s">
        <v>1991</v>
      </c>
      <c r="D197" s="0" t="n">
        <v>5</v>
      </c>
      <c r="E197" s="0" t="n">
        <v>0</v>
      </c>
      <c r="Q197" s="0" t="s">
        <v>1914</v>
      </c>
      <c r="T197" s="0" t="s">
        <v>2243</v>
      </c>
      <c r="V197" s="0" t="s">
        <v>1903</v>
      </c>
      <c r="W197" s="0" t="s">
        <v>1903</v>
      </c>
      <c r="X197" s="0" t="s">
        <v>2243</v>
      </c>
      <c r="Y197" s="0" t="s">
        <v>1903</v>
      </c>
      <c r="Z197" s="0" t="s">
        <v>1903</v>
      </c>
      <c r="AB197" s="0" t="s">
        <v>2243</v>
      </c>
    </row>
    <row r="198" customFormat="false" ht="13.8" hidden="false" customHeight="false" outlineLevel="0" collapsed="false">
      <c r="A198" s="21" t="s">
        <v>21</v>
      </c>
      <c r="B198" s="21" t="s">
        <v>356</v>
      </c>
      <c r="C198" s="213" t="s">
        <v>1991</v>
      </c>
      <c r="D198" s="0" t="n">
        <v>5</v>
      </c>
      <c r="E198" s="0" t="n">
        <v>0</v>
      </c>
      <c r="Q198" s="0" t="s">
        <v>1914</v>
      </c>
      <c r="T198" s="0" t="s">
        <v>2243</v>
      </c>
      <c r="V198" s="0" t="s">
        <v>1903</v>
      </c>
      <c r="W198" s="0" t="s">
        <v>1903</v>
      </c>
      <c r="X198" s="0" t="s">
        <v>2243</v>
      </c>
      <c r="Y198" s="0" t="s">
        <v>1903</v>
      </c>
      <c r="Z198" s="0" t="s">
        <v>1903</v>
      </c>
      <c r="AB198" s="0" t="s">
        <v>2243</v>
      </c>
    </row>
    <row r="199" customFormat="false" ht="13.8" hidden="false" customHeight="false" outlineLevel="0" collapsed="false">
      <c r="A199" s="21" t="s">
        <v>21</v>
      </c>
      <c r="B199" s="21" t="s">
        <v>357</v>
      </c>
      <c r="C199" s="213" t="s">
        <v>1991</v>
      </c>
      <c r="D199" s="0" t="n">
        <v>5</v>
      </c>
      <c r="E199" s="0" t="n">
        <v>0</v>
      </c>
      <c r="Q199" s="0" t="s">
        <v>1914</v>
      </c>
      <c r="T199" s="0" t="s">
        <v>2243</v>
      </c>
      <c r="V199" s="0" t="s">
        <v>1903</v>
      </c>
      <c r="W199" s="0" t="s">
        <v>1903</v>
      </c>
      <c r="X199" s="0" t="s">
        <v>2243</v>
      </c>
      <c r="Y199" s="0" t="s">
        <v>1903</v>
      </c>
      <c r="Z199" s="0" t="s">
        <v>1903</v>
      </c>
      <c r="AB199" s="0" t="s">
        <v>2243</v>
      </c>
    </row>
    <row r="200" customFormat="false" ht="13.8" hidden="false" customHeight="false" outlineLevel="0" collapsed="false">
      <c r="A200" s="21" t="s">
        <v>21</v>
      </c>
      <c r="B200" s="21" t="s">
        <v>358</v>
      </c>
      <c r="C200" s="213" t="s">
        <v>2242</v>
      </c>
      <c r="D200" s="0" t="n">
        <v>7</v>
      </c>
      <c r="E200" s="0" t="n">
        <v>0</v>
      </c>
      <c r="Q200" s="0" t="s">
        <v>1914</v>
      </c>
      <c r="T200" s="0" t="s">
        <v>2243</v>
      </c>
      <c r="V200" s="0" t="s">
        <v>1903</v>
      </c>
      <c r="W200" s="0" t="s">
        <v>1903</v>
      </c>
      <c r="X200" s="0" t="s">
        <v>2243</v>
      </c>
      <c r="Y200" s="0" t="s">
        <v>1903</v>
      </c>
      <c r="Z200" s="0" t="s">
        <v>1903</v>
      </c>
      <c r="AB200" s="0" t="s">
        <v>2243</v>
      </c>
    </row>
    <row r="201" customFormat="false" ht="13.8" hidden="false" customHeight="false" outlineLevel="0" collapsed="false">
      <c r="A201" s="21" t="s">
        <v>21</v>
      </c>
      <c r="B201" s="21" t="s">
        <v>359</v>
      </c>
      <c r="C201" s="213" t="s">
        <v>1991</v>
      </c>
      <c r="D201" s="0" t="n">
        <v>5</v>
      </c>
      <c r="E201" s="0" t="n">
        <v>0</v>
      </c>
      <c r="Q201" s="0" t="s">
        <v>1914</v>
      </c>
      <c r="T201" s="0" t="s">
        <v>2243</v>
      </c>
      <c r="V201" s="0" t="s">
        <v>1903</v>
      </c>
      <c r="W201" s="0" t="s">
        <v>1903</v>
      </c>
      <c r="X201" s="0" t="s">
        <v>2243</v>
      </c>
      <c r="Y201" s="0" t="s">
        <v>1903</v>
      </c>
      <c r="Z201" s="0" t="s">
        <v>1903</v>
      </c>
      <c r="AB201" s="0" t="s">
        <v>2243</v>
      </c>
    </row>
    <row r="202" customFormat="false" ht="13.8" hidden="false" customHeight="false" outlineLevel="0" collapsed="false">
      <c r="A202" s="21" t="s">
        <v>21</v>
      </c>
      <c r="B202" s="21" t="s">
        <v>360</v>
      </c>
      <c r="C202" s="213" t="s">
        <v>1991</v>
      </c>
      <c r="D202" s="0" t="n">
        <v>5</v>
      </c>
      <c r="E202" s="0" t="n">
        <v>0</v>
      </c>
      <c r="Q202" s="0" t="s">
        <v>1914</v>
      </c>
      <c r="T202" s="0" t="s">
        <v>2243</v>
      </c>
      <c r="V202" s="0" t="s">
        <v>1903</v>
      </c>
      <c r="W202" s="0" t="s">
        <v>1903</v>
      </c>
      <c r="X202" s="0" t="s">
        <v>2243</v>
      </c>
      <c r="Y202" s="0" t="s">
        <v>1903</v>
      </c>
      <c r="Z202" s="0" t="s">
        <v>1903</v>
      </c>
      <c r="AB202" s="0" t="s">
        <v>2243</v>
      </c>
    </row>
    <row r="203" customFormat="false" ht="13.8" hidden="false" customHeight="false" outlineLevel="0" collapsed="false">
      <c r="A203" s="21" t="s">
        <v>21</v>
      </c>
      <c r="B203" s="21" t="s">
        <v>361</v>
      </c>
      <c r="C203" s="213" t="s">
        <v>1991</v>
      </c>
      <c r="D203" s="0" t="n">
        <v>5</v>
      </c>
      <c r="E203" s="0" t="n">
        <v>0</v>
      </c>
      <c r="Q203" s="0" t="s">
        <v>1914</v>
      </c>
      <c r="T203" s="0" t="s">
        <v>2243</v>
      </c>
      <c r="V203" s="0" t="s">
        <v>1903</v>
      </c>
      <c r="W203" s="0" t="s">
        <v>1903</v>
      </c>
      <c r="X203" s="0" t="s">
        <v>2243</v>
      </c>
      <c r="Y203" s="0" t="s">
        <v>1903</v>
      </c>
      <c r="Z203" s="0" t="s">
        <v>1903</v>
      </c>
      <c r="AB203" s="0" t="s">
        <v>2243</v>
      </c>
    </row>
    <row r="204" customFormat="false" ht="13.8" hidden="false" customHeight="false" outlineLevel="0" collapsed="false">
      <c r="A204" s="21" t="s">
        <v>21</v>
      </c>
      <c r="B204" s="21" t="s">
        <v>362</v>
      </c>
      <c r="C204" s="213" t="s">
        <v>1991</v>
      </c>
      <c r="D204" s="0" t="n">
        <v>5</v>
      </c>
      <c r="E204" s="0" t="n">
        <v>0</v>
      </c>
      <c r="Q204" s="0" t="s">
        <v>1914</v>
      </c>
      <c r="T204" s="0" t="s">
        <v>2243</v>
      </c>
      <c r="V204" s="0" t="s">
        <v>1903</v>
      </c>
      <c r="W204" s="0" t="s">
        <v>1903</v>
      </c>
      <c r="X204" s="0" t="s">
        <v>2243</v>
      </c>
      <c r="Y204" s="0" t="s">
        <v>1903</v>
      </c>
      <c r="Z204" s="0" t="s">
        <v>1903</v>
      </c>
      <c r="AB204" s="0" t="s">
        <v>2243</v>
      </c>
    </row>
    <row r="205" customFormat="false" ht="13.8" hidden="false" customHeight="false" outlineLevel="0" collapsed="false">
      <c r="A205" s="21" t="s">
        <v>21</v>
      </c>
      <c r="B205" s="21" t="s">
        <v>363</v>
      </c>
      <c r="C205" s="213" t="s">
        <v>2248</v>
      </c>
      <c r="D205" s="0" t="n">
        <v>7</v>
      </c>
      <c r="E205" s="0" t="n">
        <v>0</v>
      </c>
      <c r="Q205" s="0" t="s">
        <v>1914</v>
      </c>
      <c r="T205" s="0" t="s">
        <v>2243</v>
      </c>
      <c r="V205" s="0" t="s">
        <v>1903</v>
      </c>
      <c r="W205" s="0" t="s">
        <v>1903</v>
      </c>
      <c r="X205" s="0" t="s">
        <v>2243</v>
      </c>
      <c r="Y205" s="0" t="s">
        <v>1903</v>
      </c>
      <c r="Z205" s="0" t="s">
        <v>1903</v>
      </c>
      <c r="AB205" s="0" t="s">
        <v>2243</v>
      </c>
    </row>
    <row r="206" customFormat="false" ht="13.8" hidden="false" customHeight="false" outlineLevel="0" collapsed="false">
      <c r="A206" s="21" t="s">
        <v>21</v>
      </c>
      <c r="B206" s="21" t="s">
        <v>364</v>
      </c>
      <c r="C206" s="213" t="s">
        <v>2248</v>
      </c>
      <c r="D206" s="0" t="n">
        <v>7</v>
      </c>
      <c r="E206" s="0" t="n">
        <v>0</v>
      </c>
      <c r="Q206" s="0" t="s">
        <v>1914</v>
      </c>
      <c r="T206" s="0" t="s">
        <v>2243</v>
      </c>
      <c r="V206" s="0" t="s">
        <v>1903</v>
      </c>
      <c r="W206" s="0" t="s">
        <v>1903</v>
      </c>
      <c r="X206" s="0" t="s">
        <v>2243</v>
      </c>
      <c r="Y206" s="0" t="s">
        <v>1903</v>
      </c>
      <c r="Z206" s="0" t="s">
        <v>1903</v>
      </c>
      <c r="AB206" s="0" t="s">
        <v>2243</v>
      </c>
    </row>
    <row r="207" customFormat="false" ht="13.8" hidden="false" customHeight="false" outlineLevel="0" collapsed="false">
      <c r="A207" s="21" t="s">
        <v>21</v>
      </c>
      <c r="B207" s="21" t="s">
        <v>365</v>
      </c>
      <c r="C207" s="213" t="s">
        <v>2248</v>
      </c>
      <c r="D207" s="0" t="n">
        <v>7</v>
      </c>
      <c r="E207" s="0" t="n">
        <v>0</v>
      </c>
      <c r="Q207" s="0" t="s">
        <v>1914</v>
      </c>
      <c r="T207" s="0" t="s">
        <v>2243</v>
      </c>
      <c r="V207" s="0" t="s">
        <v>1903</v>
      </c>
      <c r="W207" s="0" t="s">
        <v>1903</v>
      </c>
      <c r="X207" s="0" t="s">
        <v>2243</v>
      </c>
      <c r="Y207" s="0" t="s">
        <v>1903</v>
      </c>
      <c r="Z207" s="0" t="s">
        <v>1903</v>
      </c>
      <c r="AB207" s="0" t="s">
        <v>2243</v>
      </c>
    </row>
    <row r="208" customFormat="false" ht="13.8" hidden="false" customHeight="false" outlineLevel="0" collapsed="false">
      <c r="A208" s="21" t="s">
        <v>21</v>
      </c>
      <c r="B208" s="21" t="s">
        <v>366</v>
      </c>
      <c r="C208" s="213" t="s">
        <v>2244</v>
      </c>
      <c r="D208" s="0" t="n">
        <v>5</v>
      </c>
      <c r="E208" s="0" t="n">
        <v>0</v>
      </c>
      <c r="Q208" s="0" t="s">
        <v>1914</v>
      </c>
      <c r="T208" s="0" t="s">
        <v>2243</v>
      </c>
      <c r="V208" s="0" t="s">
        <v>1903</v>
      </c>
      <c r="W208" s="0" t="s">
        <v>1903</v>
      </c>
      <c r="X208" s="0" t="s">
        <v>2243</v>
      </c>
      <c r="Y208" s="0" t="s">
        <v>1903</v>
      </c>
      <c r="Z208" s="0" t="s">
        <v>1903</v>
      </c>
      <c r="AB208" s="0" t="s">
        <v>2243</v>
      </c>
    </row>
    <row r="209" customFormat="false" ht="13.8" hidden="false" customHeight="false" outlineLevel="0" collapsed="false">
      <c r="A209" s="21" t="s">
        <v>21</v>
      </c>
      <c r="B209" s="21" t="s">
        <v>367</v>
      </c>
      <c r="C209" s="213" t="s">
        <v>2244</v>
      </c>
      <c r="D209" s="0" t="n">
        <v>5</v>
      </c>
      <c r="E209" s="0" t="n">
        <v>0</v>
      </c>
      <c r="Q209" s="0" t="s">
        <v>1914</v>
      </c>
      <c r="T209" s="0" t="s">
        <v>2243</v>
      </c>
      <c r="V209" s="0" t="s">
        <v>1903</v>
      </c>
      <c r="W209" s="0" t="s">
        <v>1903</v>
      </c>
      <c r="X209" s="0" t="s">
        <v>2243</v>
      </c>
      <c r="Y209" s="0" t="s">
        <v>1903</v>
      </c>
      <c r="Z209" s="0" t="s">
        <v>1903</v>
      </c>
      <c r="AB209" s="0" t="s">
        <v>2243</v>
      </c>
    </row>
    <row r="210" customFormat="false" ht="13.8" hidden="false" customHeight="false" outlineLevel="0" collapsed="false">
      <c r="A210" s="21" t="s">
        <v>21</v>
      </c>
      <c r="B210" s="21" t="s">
        <v>368</v>
      </c>
      <c r="C210" s="213" t="s">
        <v>2244</v>
      </c>
      <c r="D210" s="0" t="n">
        <v>5</v>
      </c>
      <c r="E210" s="0" t="n">
        <v>0</v>
      </c>
      <c r="Q210" s="0" t="s">
        <v>1914</v>
      </c>
      <c r="T210" s="0" t="s">
        <v>2243</v>
      </c>
      <c r="V210" s="0" t="s">
        <v>1903</v>
      </c>
      <c r="W210" s="0" t="s">
        <v>1903</v>
      </c>
      <c r="X210" s="0" t="s">
        <v>2243</v>
      </c>
      <c r="Y210" s="0" t="s">
        <v>1903</v>
      </c>
      <c r="Z210" s="0" t="s">
        <v>1903</v>
      </c>
      <c r="AB210" s="0" t="s">
        <v>2243</v>
      </c>
    </row>
    <row r="211" customFormat="false" ht="13.8" hidden="false" customHeight="false" outlineLevel="0" collapsed="false">
      <c r="A211" s="21" t="s">
        <v>21</v>
      </c>
      <c r="B211" s="21" t="s">
        <v>369</v>
      </c>
      <c r="C211" s="213" t="s">
        <v>2244</v>
      </c>
      <c r="D211" s="0" t="n">
        <v>5</v>
      </c>
      <c r="E211" s="0" t="n">
        <v>0</v>
      </c>
      <c r="Q211" s="0" t="s">
        <v>1914</v>
      </c>
      <c r="T211" s="0" t="s">
        <v>2243</v>
      </c>
      <c r="V211" s="0" t="s">
        <v>1903</v>
      </c>
      <c r="W211" s="0" t="s">
        <v>1903</v>
      </c>
      <c r="X211" s="0" t="s">
        <v>2243</v>
      </c>
      <c r="Y211" s="0" t="s">
        <v>1903</v>
      </c>
      <c r="Z211" s="0" t="s">
        <v>1903</v>
      </c>
      <c r="AB211" s="0" t="s">
        <v>2243</v>
      </c>
    </row>
    <row r="212" customFormat="false" ht="13.8" hidden="false" customHeight="false" outlineLevel="0" collapsed="false">
      <c r="A212" s="21" t="s">
        <v>21</v>
      </c>
      <c r="B212" s="21" t="s">
        <v>370</v>
      </c>
      <c r="C212" s="213" t="s">
        <v>2244</v>
      </c>
      <c r="D212" s="0" t="n">
        <v>5</v>
      </c>
      <c r="E212" s="0" t="n">
        <v>0</v>
      </c>
      <c r="Q212" s="0" t="s">
        <v>1914</v>
      </c>
      <c r="T212" s="0" t="s">
        <v>2243</v>
      </c>
      <c r="V212" s="0" t="s">
        <v>1903</v>
      </c>
      <c r="W212" s="0" t="s">
        <v>1903</v>
      </c>
      <c r="X212" s="0" t="s">
        <v>2243</v>
      </c>
      <c r="Y212" s="0" t="s">
        <v>1903</v>
      </c>
      <c r="Z212" s="0" t="s">
        <v>1903</v>
      </c>
      <c r="AB212" s="0" t="s">
        <v>2243</v>
      </c>
    </row>
    <row r="213" customFormat="false" ht="13.8" hidden="false" customHeight="false" outlineLevel="0" collapsed="false">
      <c r="A213" s="21" t="s">
        <v>21</v>
      </c>
      <c r="B213" s="21" t="s">
        <v>371</v>
      </c>
      <c r="C213" s="213" t="s">
        <v>2244</v>
      </c>
      <c r="D213" s="0" t="n">
        <v>5</v>
      </c>
      <c r="E213" s="0" t="n">
        <v>0</v>
      </c>
      <c r="Q213" s="0" t="s">
        <v>1914</v>
      </c>
      <c r="T213" s="0" t="s">
        <v>2243</v>
      </c>
      <c r="V213" s="0" t="s">
        <v>1903</v>
      </c>
      <c r="W213" s="0" t="s">
        <v>1903</v>
      </c>
      <c r="X213" s="0" t="s">
        <v>2243</v>
      </c>
      <c r="Y213" s="0" t="s">
        <v>1903</v>
      </c>
      <c r="Z213" s="0" t="s">
        <v>1903</v>
      </c>
      <c r="AB213" s="0" t="s">
        <v>2243</v>
      </c>
    </row>
    <row r="214" customFormat="false" ht="13.8" hidden="false" customHeight="false" outlineLevel="0" collapsed="false">
      <c r="A214" s="21" t="s">
        <v>21</v>
      </c>
      <c r="B214" s="21" t="s">
        <v>372</v>
      </c>
      <c r="C214" s="213" t="s">
        <v>2244</v>
      </c>
      <c r="D214" s="0" t="n">
        <v>5</v>
      </c>
      <c r="E214" s="0" t="n">
        <v>0</v>
      </c>
      <c r="Q214" s="0" t="s">
        <v>1914</v>
      </c>
      <c r="T214" s="0" t="s">
        <v>2243</v>
      </c>
      <c r="V214" s="0" t="s">
        <v>1903</v>
      </c>
      <c r="W214" s="0" t="s">
        <v>1903</v>
      </c>
      <c r="X214" s="0" t="s">
        <v>2243</v>
      </c>
      <c r="Y214" s="0" t="s">
        <v>1903</v>
      </c>
      <c r="Z214" s="0" t="s">
        <v>1903</v>
      </c>
      <c r="AB214" s="0" t="s">
        <v>2243</v>
      </c>
    </row>
    <row r="215" customFormat="false" ht="13.8" hidden="false" customHeight="false" outlineLevel="0" collapsed="false">
      <c r="A215" s="21" t="s">
        <v>21</v>
      </c>
      <c r="B215" s="21" t="s">
        <v>373</v>
      </c>
      <c r="C215" s="213" t="s">
        <v>2244</v>
      </c>
      <c r="D215" s="0" t="n">
        <v>5</v>
      </c>
      <c r="E215" s="0" t="n">
        <v>0</v>
      </c>
      <c r="Q215" s="0" t="s">
        <v>1914</v>
      </c>
      <c r="T215" s="0" t="s">
        <v>2243</v>
      </c>
      <c r="V215" s="0" t="s">
        <v>1903</v>
      </c>
      <c r="W215" s="0" t="s">
        <v>1903</v>
      </c>
      <c r="X215" s="0" t="s">
        <v>2243</v>
      </c>
      <c r="Y215" s="0" t="s">
        <v>1903</v>
      </c>
      <c r="Z215" s="0" t="s">
        <v>1903</v>
      </c>
      <c r="AB215" s="0" t="s">
        <v>2243</v>
      </c>
    </row>
    <row r="216" customFormat="false" ht="13.8" hidden="false" customHeight="false" outlineLevel="0" collapsed="false">
      <c r="A216" s="21" t="s">
        <v>21</v>
      </c>
      <c r="B216" s="21" t="s">
        <v>374</v>
      </c>
      <c r="C216" s="213" t="s">
        <v>2249</v>
      </c>
      <c r="D216" s="0" t="n">
        <v>2</v>
      </c>
      <c r="E216" s="0" t="n">
        <v>0</v>
      </c>
      <c r="AC216" s="0" t="s">
        <v>2243</v>
      </c>
      <c r="AD216" s="0" t="s">
        <v>2243</v>
      </c>
      <c r="AE216" s="0" t="s">
        <v>2243</v>
      </c>
    </row>
    <row r="217" customFormat="false" ht="13.8" hidden="false" customHeight="false" outlineLevel="0" collapsed="false">
      <c r="A217" s="21" t="s">
        <v>21</v>
      </c>
      <c r="B217" s="21" t="s">
        <v>375</v>
      </c>
      <c r="C217" s="213" t="s">
        <v>2242</v>
      </c>
      <c r="D217" s="0" t="n">
        <v>7</v>
      </c>
      <c r="E217" s="0" t="n">
        <v>0</v>
      </c>
      <c r="Q217" s="0" t="s">
        <v>1914</v>
      </c>
      <c r="T217" s="0" t="s">
        <v>2243</v>
      </c>
      <c r="V217" s="0" t="s">
        <v>1903</v>
      </c>
      <c r="W217" s="0" t="s">
        <v>1903</v>
      </c>
      <c r="X217" s="0" t="s">
        <v>2243</v>
      </c>
      <c r="Y217" s="0" t="s">
        <v>1903</v>
      </c>
      <c r="Z217" s="0" t="s">
        <v>1903</v>
      </c>
      <c r="AB217" s="0" t="s">
        <v>2243</v>
      </c>
    </row>
    <row r="218" customFormat="false" ht="13.8" hidden="false" customHeight="false" outlineLevel="0" collapsed="false">
      <c r="A218" s="21" t="s">
        <v>21</v>
      </c>
      <c r="B218" s="21" t="s">
        <v>376</v>
      </c>
      <c r="C218" s="213" t="s">
        <v>2242</v>
      </c>
      <c r="D218" s="0" t="n">
        <v>5</v>
      </c>
      <c r="E218" s="0" t="n">
        <v>0</v>
      </c>
      <c r="Q218" s="0" t="s">
        <v>1914</v>
      </c>
      <c r="T218" s="0" t="s">
        <v>2243</v>
      </c>
      <c r="V218" s="0" t="s">
        <v>1903</v>
      </c>
      <c r="W218" s="0" t="s">
        <v>1903</v>
      </c>
      <c r="X218" s="0" t="s">
        <v>2243</v>
      </c>
      <c r="Y218" s="0" t="s">
        <v>1903</v>
      </c>
      <c r="Z218" s="0" t="s">
        <v>1903</v>
      </c>
      <c r="AB218" s="0" t="s">
        <v>2243</v>
      </c>
    </row>
    <row r="219" customFormat="false" ht="13.8" hidden="false" customHeight="false" outlineLevel="0" collapsed="false">
      <c r="A219" s="21" t="s">
        <v>21</v>
      </c>
      <c r="B219" s="21" t="s">
        <v>377</v>
      </c>
      <c r="C219" s="213" t="s">
        <v>2244</v>
      </c>
      <c r="D219" s="0" t="n">
        <v>7</v>
      </c>
      <c r="E219" s="0" t="n">
        <v>0</v>
      </c>
      <c r="Q219" s="0" t="s">
        <v>1914</v>
      </c>
      <c r="T219" s="0" t="s">
        <v>2243</v>
      </c>
      <c r="V219" s="0" t="s">
        <v>1903</v>
      </c>
      <c r="W219" s="0" t="s">
        <v>1903</v>
      </c>
      <c r="X219" s="0" t="s">
        <v>2243</v>
      </c>
      <c r="Y219" s="0" t="s">
        <v>1903</v>
      </c>
      <c r="Z219" s="0" t="s">
        <v>1903</v>
      </c>
      <c r="AB219" s="0" t="s">
        <v>2243</v>
      </c>
    </row>
    <row r="220" customFormat="false" ht="13.8" hidden="false" customHeight="false" outlineLevel="0" collapsed="false">
      <c r="A220" s="21" t="s">
        <v>21</v>
      </c>
      <c r="B220" s="21" t="s">
        <v>378</v>
      </c>
      <c r="C220" s="213" t="s">
        <v>2244</v>
      </c>
      <c r="D220" s="0" t="n">
        <v>7</v>
      </c>
      <c r="E220" s="0" t="n">
        <v>0</v>
      </c>
      <c r="Q220" s="0" t="s">
        <v>1914</v>
      </c>
      <c r="T220" s="0" t="s">
        <v>2243</v>
      </c>
      <c r="V220" s="0" t="s">
        <v>1903</v>
      </c>
      <c r="W220" s="0" t="s">
        <v>1903</v>
      </c>
      <c r="X220" s="0" t="s">
        <v>2243</v>
      </c>
      <c r="Y220" s="0" t="s">
        <v>1903</v>
      </c>
      <c r="Z220" s="0" t="s">
        <v>1903</v>
      </c>
      <c r="AB220" s="0" t="s">
        <v>2243</v>
      </c>
    </row>
    <row r="221" customFormat="false" ht="13.8" hidden="false" customHeight="false" outlineLevel="0" collapsed="false">
      <c r="A221" s="21" t="s">
        <v>21</v>
      </c>
      <c r="B221" s="21" t="s">
        <v>379</v>
      </c>
      <c r="C221" s="213" t="s">
        <v>2244</v>
      </c>
      <c r="D221" s="0" t="n">
        <v>7</v>
      </c>
      <c r="E221" s="0" t="n">
        <v>0</v>
      </c>
      <c r="Q221" s="0" t="s">
        <v>1914</v>
      </c>
      <c r="T221" s="0" t="s">
        <v>2243</v>
      </c>
      <c r="V221" s="0" t="s">
        <v>1903</v>
      </c>
      <c r="W221" s="0" t="s">
        <v>1903</v>
      </c>
      <c r="X221" s="0" t="s">
        <v>2243</v>
      </c>
      <c r="Y221" s="0" t="s">
        <v>1903</v>
      </c>
      <c r="Z221" s="0" t="s">
        <v>1903</v>
      </c>
      <c r="AB221" s="0" t="s">
        <v>2243</v>
      </c>
    </row>
    <row r="222" customFormat="false" ht="13.8" hidden="false" customHeight="false" outlineLevel="0" collapsed="false">
      <c r="A222" s="21" t="s">
        <v>22</v>
      </c>
      <c r="B222" s="21" t="s">
        <v>380</v>
      </c>
      <c r="C222" s="213" t="s">
        <v>1974</v>
      </c>
      <c r="D222" s="0" t="n">
        <v>3</v>
      </c>
      <c r="E222" s="0" t="n">
        <v>0</v>
      </c>
      <c r="F222" s="0" t="s">
        <v>2243</v>
      </c>
      <c r="G222" s="0" t="s">
        <v>2243</v>
      </c>
      <c r="H222" s="0" t="s">
        <v>2243</v>
      </c>
      <c r="K222" s="0" t="s">
        <v>2243</v>
      </c>
      <c r="L222" s="0" t="s">
        <v>2243</v>
      </c>
      <c r="M222" s="0" t="s">
        <v>2243</v>
      </c>
      <c r="N222" s="0" t="s">
        <v>2243</v>
      </c>
      <c r="O222" s="0" t="s">
        <v>2243</v>
      </c>
      <c r="P222" s="0" t="s">
        <v>2243</v>
      </c>
    </row>
    <row r="223" customFormat="false" ht="13.8" hidden="false" customHeight="false" outlineLevel="0" collapsed="false">
      <c r="A223" s="21" t="s">
        <v>22</v>
      </c>
      <c r="B223" s="21" t="s">
        <v>381</v>
      </c>
      <c r="C223" s="213" t="s">
        <v>1974</v>
      </c>
      <c r="D223" s="0" t="n">
        <v>3</v>
      </c>
      <c r="E223" s="0" t="n">
        <v>0</v>
      </c>
      <c r="F223" s="0" t="s">
        <v>2243</v>
      </c>
      <c r="G223" s="0" t="s">
        <v>2243</v>
      </c>
      <c r="H223" s="0" t="s">
        <v>2243</v>
      </c>
      <c r="K223" s="0" t="s">
        <v>2243</v>
      </c>
      <c r="L223" s="0" t="s">
        <v>2243</v>
      </c>
      <c r="M223" s="0" t="s">
        <v>2243</v>
      </c>
      <c r="N223" s="0" t="s">
        <v>2243</v>
      </c>
      <c r="O223" s="0" t="s">
        <v>2243</v>
      </c>
      <c r="P223" s="0" t="s">
        <v>2243</v>
      </c>
    </row>
    <row r="224" customFormat="false" ht="13.8" hidden="false" customHeight="false" outlineLevel="0" collapsed="false">
      <c r="A224" s="21" t="s">
        <v>22</v>
      </c>
      <c r="B224" s="21" t="s">
        <v>382</v>
      </c>
      <c r="C224" s="213" t="s">
        <v>1974</v>
      </c>
      <c r="D224" s="0" t="n">
        <v>3</v>
      </c>
      <c r="E224" s="0" t="n">
        <v>0</v>
      </c>
      <c r="F224" s="0" t="s">
        <v>2243</v>
      </c>
      <c r="G224" s="0" t="s">
        <v>2243</v>
      </c>
      <c r="H224" s="0" t="s">
        <v>2243</v>
      </c>
      <c r="K224" s="0" t="s">
        <v>2243</v>
      </c>
      <c r="L224" s="0" t="s">
        <v>2243</v>
      </c>
      <c r="M224" s="0" t="s">
        <v>2243</v>
      </c>
      <c r="N224" s="0" t="s">
        <v>2243</v>
      </c>
      <c r="O224" s="0" t="s">
        <v>2243</v>
      </c>
      <c r="P224" s="0" t="s">
        <v>2243</v>
      </c>
    </row>
    <row r="225" customFormat="false" ht="13.8" hidden="false" customHeight="false" outlineLevel="0" collapsed="false">
      <c r="A225" s="21" t="s">
        <v>22</v>
      </c>
      <c r="B225" s="21" t="s">
        <v>383</v>
      </c>
      <c r="C225" s="213" t="s">
        <v>1974</v>
      </c>
      <c r="D225" s="0" t="n">
        <v>3</v>
      </c>
      <c r="E225" s="0" t="n">
        <v>0</v>
      </c>
      <c r="F225" s="0" t="s">
        <v>2243</v>
      </c>
      <c r="G225" s="0" t="s">
        <v>2243</v>
      </c>
      <c r="H225" s="0" t="s">
        <v>2243</v>
      </c>
      <c r="K225" s="0" t="s">
        <v>2243</v>
      </c>
      <c r="L225" s="0" t="s">
        <v>2243</v>
      </c>
      <c r="M225" s="0" t="s">
        <v>2243</v>
      </c>
      <c r="N225" s="0" t="s">
        <v>2243</v>
      </c>
      <c r="O225" s="0" t="s">
        <v>2243</v>
      </c>
      <c r="P225" s="0" t="s">
        <v>2243</v>
      </c>
    </row>
    <row r="226" customFormat="false" ht="13.8" hidden="false" customHeight="false" outlineLevel="0" collapsed="false">
      <c r="A226" s="21" t="s">
        <v>22</v>
      </c>
      <c r="B226" s="21" t="s">
        <v>384</v>
      </c>
      <c r="C226" s="213" t="s">
        <v>1974</v>
      </c>
      <c r="D226" s="0" t="n">
        <v>3</v>
      </c>
      <c r="E226" s="0" t="n">
        <v>0</v>
      </c>
      <c r="F226" s="0" t="s">
        <v>2243</v>
      </c>
      <c r="G226" s="0" t="s">
        <v>2243</v>
      </c>
      <c r="H226" s="0" t="s">
        <v>2243</v>
      </c>
      <c r="K226" s="0" t="s">
        <v>2243</v>
      </c>
      <c r="L226" s="0" t="s">
        <v>2243</v>
      </c>
      <c r="M226" s="0" t="s">
        <v>2243</v>
      </c>
      <c r="N226" s="0" t="s">
        <v>2243</v>
      </c>
      <c r="O226" s="0" t="s">
        <v>2243</v>
      </c>
      <c r="P226" s="0" t="s">
        <v>2243</v>
      </c>
    </row>
    <row r="227" customFormat="false" ht="13.8" hidden="false" customHeight="false" outlineLevel="0" collapsed="false">
      <c r="A227" s="21" t="s">
        <v>22</v>
      </c>
      <c r="B227" s="21" t="s">
        <v>385</v>
      </c>
      <c r="C227" s="213" t="s">
        <v>1974</v>
      </c>
      <c r="D227" s="0" t="n">
        <v>3</v>
      </c>
      <c r="E227" s="0" t="n">
        <v>0</v>
      </c>
      <c r="F227" s="0" t="s">
        <v>2243</v>
      </c>
      <c r="G227" s="0" t="s">
        <v>2243</v>
      </c>
      <c r="H227" s="0" t="s">
        <v>2243</v>
      </c>
      <c r="K227" s="0" t="s">
        <v>2243</v>
      </c>
      <c r="L227" s="0" t="s">
        <v>2243</v>
      </c>
      <c r="M227" s="0" t="s">
        <v>2243</v>
      </c>
      <c r="N227" s="0" t="s">
        <v>2243</v>
      </c>
      <c r="O227" s="0" t="s">
        <v>2243</v>
      </c>
      <c r="P227" s="0" t="s">
        <v>2243</v>
      </c>
    </row>
    <row r="228" customFormat="false" ht="13.8" hidden="false" customHeight="false" outlineLevel="0" collapsed="false">
      <c r="A228" s="21" t="s">
        <v>22</v>
      </c>
      <c r="B228" s="21" t="s">
        <v>386</v>
      </c>
      <c r="C228" s="213" t="s">
        <v>1974</v>
      </c>
      <c r="D228" s="0" t="n">
        <v>3</v>
      </c>
      <c r="E228" s="0" t="n">
        <v>0</v>
      </c>
      <c r="F228" s="0" t="s">
        <v>2243</v>
      </c>
      <c r="G228" s="0" t="s">
        <v>2243</v>
      </c>
      <c r="H228" s="0" t="s">
        <v>2243</v>
      </c>
      <c r="K228" s="0" t="s">
        <v>2243</v>
      </c>
      <c r="L228" s="0" t="s">
        <v>2243</v>
      </c>
      <c r="M228" s="0" t="s">
        <v>2243</v>
      </c>
      <c r="N228" s="0" t="s">
        <v>2243</v>
      </c>
      <c r="O228" s="0" t="s">
        <v>2243</v>
      </c>
      <c r="P228" s="0" t="s">
        <v>2243</v>
      </c>
    </row>
    <row r="229" customFormat="false" ht="13.8" hidden="false" customHeight="false" outlineLevel="0" collapsed="false">
      <c r="A229" s="21" t="s">
        <v>22</v>
      </c>
      <c r="B229" s="21" t="s">
        <v>387</v>
      </c>
      <c r="C229" s="213" t="s">
        <v>1974</v>
      </c>
      <c r="D229" s="0" t="n">
        <v>3</v>
      </c>
      <c r="E229" s="0" t="n">
        <v>0</v>
      </c>
      <c r="F229" s="0" t="s">
        <v>2243</v>
      </c>
      <c r="G229" s="0" t="s">
        <v>2243</v>
      </c>
      <c r="H229" s="0" t="s">
        <v>2243</v>
      </c>
      <c r="K229" s="0" t="s">
        <v>2243</v>
      </c>
      <c r="L229" s="0" t="s">
        <v>2243</v>
      </c>
      <c r="M229" s="0" t="s">
        <v>2243</v>
      </c>
      <c r="N229" s="0" t="s">
        <v>2243</v>
      </c>
      <c r="O229" s="0" t="s">
        <v>2243</v>
      </c>
      <c r="P229" s="0" t="s">
        <v>2243</v>
      </c>
    </row>
    <row r="230" customFormat="false" ht="13.8" hidden="false" customHeight="false" outlineLevel="0" collapsed="false">
      <c r="A230" s="21" t="s">
        <v>22</v>
      </c>
      <c r="B230" s="21" t="s">
        <v>388</v>
      </c>
      <c r="C230" s="213" t="s">
        <v>1974</v>
      </c>
      <c r="D230" s="0" t="n">
        <v>3</v>
      </c>
      <c r="E230" s="0" t="n">
        <v>0</v>
      </c>
      <c r="F230" s="0" t="s">
        <v>2243</v>
      </c>
      <c r="G230" s="0" t="s">
        <v>2243</v>
      </c>
      <c r="H230" s="0" t="s">
        <v>2243</v>
      </c>
      <c r="K230" s="0" t="s">
        <v>2243</v>
      </c>
      <c r="L230" s="0" t="s">
        <v>2243</v>
      </c>
      <c r="M230" s="0" t="s">
        <v>2243</v>
      </c>
      <c r="N230" s="0" t="s">
        <v>2243</v>
      </c>
      <c r="O230" s="0" t="s">
        <v>2243</v>
      </c>
      <c r="P230" s="0" t="s">
        <v>2243</v>
      </c>
    </row>
    <row r="231" customFormat="false" ht="13.8" hidden="false" customHeight="false" outlineLevel="0" collapsed="false">
      <c r="A231" s="21" t="s">
        <v>22</v>
      </c>
      <c r="B231" s="21" t="s">
        <v>389</v>
      </c>
      <c r="C231" s="213" t="s">
        <v>1974</v>
      </c>
      <c r="D231" s="0" t="n">
        <v>3</v>
      </c>
      <c r="E231" s="0" t="n">
        <v>0</v>
      </c>
      <c r="F231" s="0" t="s">
        <v>2243</v>
      </c>
      <c r="G231" s="0" t="s">
        <v>2243</v>
      </c>
      <c r="H231" s="0" t="s">
        <v>2243</v>
      </c>
      <c r="K231" s="0" t="s">
        <v>2243</v>
      </c>
      <c r="L231" s="0" t="s">
        <v>2243</v>
      </c>
      <c r="M231" s="0" t="s">
        <v>2243</v>
      </c>
      <c r="N231" s="0" t="s">
        <v>2243</v>
      </c>
      <c r="O231" s="0" t="s">
        <v>2243</v>
      </c>
      <c r="P231" s="0" t="s">
        <v>2243</v>
      </c>
    </row>
    <row r="232" customFormat="false" ht="13.8" hidden="false" customHeight="false" outlineLevel="0" collapsed="false">
      <c r="A232" s="21" t="s">
        <v>22</v>
      </c>
      <c r="B232" s="21" t="s">
        <v>390</v>
      </c>
      <c r="C232" s="213" t="s">
        <v>1974</v>
      </c>
      <c r="D232" s="0" t="n">
        <v>3</v>
      </c>
      <c r="E232" s="0" t="n">
        <v>0</v>
      </c>
      <c r="F232" s="0" t="s">
        <v>2243</v>
      </c>
      <c r="G232" s="0" t="s">
        <v>2243</v>
      </c>
      <c r="H232" s="0" t="s">
        <v>2243</v>
      </c>
      <c r="K232" s="0" t="s">
        <v>2243</v>
      </c>
      <c r="L232" s="0" t="s">
        <v>2243</v>
      </c>
      <c r="M232" s="0" t="s">
        <v>2243</v>
      </c>
      <c r="N232" s="0" t="s">
        <v>2243</v>
      </c>
      <c r="O232" s="0" t="s">
        <v>2243</v>
      </c>
      <c r="P232" s="0" t="s">
        <v>2243</v>
      </c>
    </row>
    <row r="233" customFormat="false" ht="13.8" hidden="false" customHeight="false" outlineLevel="0" collapsed="false">
      <c r="A233" s="21" t="s">
        <v>22</v>
      </c>
      <c r="B233" s="21" t="s">
        <v>391</v>
      </c>
      <c r="C233" s="213" t="s">
        <v>1974</v>
      </c>
      <c r="D233" s="0" t="n">
        <v>3</v>
      </c>
      <c r="E233" s="0" t="n">
        <v>0</v>
      </c>
      <c r="F233" s="0" t="s">
        <v>2243</v>
      </c>
      <c r="G233" s="0" t="s">
        <v>2243</v>
      </c>
      <c r="H233" s="0" t="s">
        <v>2243</v>
      </c>
      <c r="K233" s="0" t="s">
        <v>2243</v>
      </c>
      <c r="L233" s="0" t="s">
        <v>2243</v>
      </c>
      <c r="M233" s="0" t="s">
        <v>2243</v>
      </c>
      <c r="N233" s="0" t="s">
        <v>2243</v>
      </c>
      <c r="O233" s="0" t="s">
        <v>2243</v>
      </c>
      <c r="P233" s="0" t="s">
        <v>2243</v>
      </c>
    </row>
    <row r="234" customFormat="false" ht="13.8" hidden="false" customHeight="false" outlineLevel="0" collapsed="false">
      <c r="A234" s="21" t="s">
        <v>22</v>
      </c>
      <c r="B234" s="21" t="s">
        <v>392</v>
      </c>
      <c r="C234" s="213" t="s">
        <v>1974</v>
      </c>
      <c r="D234" s="0" t="n">
        <v>3</v>
      </c>
      <c r="E234" s="0" t="n">
        <v>0</v>
      </c>
      <c r="F234" s="0" t="s">
        <v>2243</v>
      </c>
      <c r="G234" s="0" t="s">
        <v>2243</v>
      </c>
      <c r="H234" s="0" t="s">
        <v>2243</v>
      </c>
      <c r="K234" s="0" t="s">
        <v>2243</v>
      </c>
      <c r="L234" s="0" t="s">
        <v>2243</v>
      </c>
      <c r="M234" s="0" t="s">
        <v>2243</v>
      </c>
      <c r="N234" s="0" t="s">
        <v>2243</v>
      </c>
      <c r="O234" s="0" t="s">
        <v>2243</v>
      </c>
      <c r="P234" s="0" t="s">
        <v>2243</v>
      </c>
    </row>
    <row r="235" customFormat="false" ht="13.8" hidden="false" customHeight="false" outlineLevel="0" collapsed="false">
      <c r="A235" s="21" t="s">
        <v>22</v>
      </c>
      <c r="B235" s="21" t="s">
        <v>393</v>
      </c>
      <c r="C235" s="213" t="s">
        <v>1974</v>
      </c>
      <c r="D235" s="0" t="n">
        <v>3</v>
      </c>
      <c r="E235" s="0" t="n">
        <v>0</v>
      </c>
      <c r="F235" s="0" t="s">
        <v>2243</v>
      </c>
      <c r="G235" s="0" t="s">
        <v>2243</v>
      </c>
      <c r="H235" s="0" t="s">
        <v>2243</v>
      </c>
      <c r="K235" s="0" t="s">
        <v>2243</v>
      </c>
      <c r="L235" s="0" t="s">
        <v>2243</v>
      </c>
      <c r="M235" s="0" t="s">
        <v>2243</v>
      </c>
      <c r="N235" s="0" t="s">
        <v>2243</v>
      </c>
      <c r="O235" s="0" t="s">
        <v>2243</v>
      </c>
      <c r="P235" s="0" t="s">
        <v>2243</v>
      </c>
    </row>
    <row r="236" customFormat="false" ht="13.8" hidden="false" customHeight="false" outlineLevel="0" collapsed="false">
      <c r="A236" s="21" t="s">
        <v>22</v>
      </c>
      <c r="B236" s="21" t="s">
        <v>394</v>
      </c>
      <c r="C236" s="213" t="s">
        <v>1974</v>
      </c>
      <c r="D236" s="0" t="n">
        <v>3</v>
      </c>
      <c r="E236" s="0" t="n">
        <v>0</v>
      </c>
      <c r="F236" s="0" t="s">
        <v>2243</v>
      </c>
      <c r="G236" s="0" t="s">
        <v>2243</v>
      </c>
      <c r="H236" s="0" t="s">
        <v>2243</v>
      </c>
      <c r="K236" s="0" t="s">
        <v>2243</v>
      </c>
      <c r="L236" s="0" t="s">
        <v>2243</v>
      </c>
      <c r="M236" s="0" t="s">
        <v>2243</v>
      </c>
      <c r="N236" s="0" t="s">
        <v>2243</v>
      </c>
      <c r="O236" s="0" t="s">
        <v>2243</v>
      </c>
      <c r="P236" s="0" t="s">
        <v>2243</v>
      </c>
    </row>
    <row r="237" customFormat="false" ht="13.8" hidden="false" customHeight="false" outlineLevel="0" collapsed="false">
      <c r="A237" s="21" t="s">
        <v>22</v>
      </c>
      <c r="B237" s="21" t="s">
        <v>395</v>
      </c>
      <c r="C237" s="213" t="s">
        <v>1974</v>
      </c>
      <c r="D237" s="0" t="n">
        <v>3</v>
      </c>
      <c r="E237" s="0" t="n">
        <v>0</v>
      </c>
      <c r="F237" s="0" t="s">
        <v>2243</v>
      </c>
      <c r="G237" s="0" t="s">
        <v>2243</v>
      </c>
      <c r="H237" s="0" t="s">
        <v>2243</v>
      </c>
      <c r="K237" s="0" t="s">
        <v>2243</v>
      </c>
      <c r="L237" s="0" t="s">
        <v>2243</v>
      </c>
      <c r="M237" s="0" t="s">
        <v>2243</v>
      </c>
      <c r="N237" s="0" t="s">
        <v>2243</v>
      </c>
      <c r="O237" s="0" t="s">
        <v>2243</v>
      </c>
      <c r="P237" s="0" t="s">
        <v>2243</v>
      </c>
    </row>
    <row r="238" customFormat="false" ht="13.8" hidden="false" customHeight="false" outlineLevel="0" collapsed="false">
      <c r="A238" s="21" t="s">
        <v>22</v>
      </c>
      <c r="B238" s="21" t="s">
        <v>396</v>
      </c>
      <c r="C238" s="213" t="s">
        <v>1974</v>
      </c>
      <c r="D238" s="0" t="n">
        <v>3</v>
      </c>
      <c r="E238" s="0" t="n">
        <v>0</v>
      </c>
      <c r="F238" s="0" t="s">
        <v>2243</v>
      </c>
      <c r="G238" s="0" t="s">
        <v>2243</v>
      </c>
      <c r="H238" s="0" t="s">
        <v>2243</v>
      </c>
      <c r="K238" s="0" t="s">
        <v>2243</v>
      </c>
      <c r="L238" s="0" t="s">
        <v>2243</v>
      </c>
      <c r="M238" s="0" t="s">
        <v>2243</v>
      </c>
      <c r="N238" s="0" t="s">
        <v>2243</v>
      </c>
      <c r="O238" s="0" t="s">
        <v>2243</v>
      </c>
      <c r="P238" s="0" t="s">
        <v>2243</v>
      </c>
    </row>
    <row r="239" customFormat="false" ht="13.8" hidden="false" customHeight="false" outlineLevel="0" collapsed="false">
      <c r="A239" s="21" t="s">
        <v>22</v>
      </c>
      <c r="B239" s="21" t="s">
        <v>397</v>
      </c>
      <c r="C239" s="213" t="s">
        <v>1974</v>
      </c>
      <c r="D239" s="0" t="n">
        <v>3</v>
      </c>
      <c r="E239" s="0" t="n">
        <v>0</v>
      </c>
      <c r="F239" s="0" t="s">
        <v>2243</v>
      </c>
      <c r="G239" s="0" t="s">
        <v>2243</v>
      </c>
      <c r="H239" s="0" t="s">
        <v>2243</v>
      </c>
      <c r="K239" s="0" t="s">
        <v>2243</v>
      </c>
      <c r="L239" s="0" t="s">
        <v>2243</v>
      </c>
      <c r="M239" s="0" t="s">
        <v>2243</v>
      </c>
      <c r="N239" s="0" t="s">
        <v>2243</v>
      </c>
      <c r="O239" s="0" t="s">
        <v>2243</v>
      </c>
      <c r="P239" s="0" t="s">
        <v>2243</v>
      </c>
    </row>
    <row r="240" customFormat="false" ht="13.8" hidden="false" customHeight="false" outlineLevel="0" collapsed="false">
      <c r="A240" s="21" t="s">
        <v>22</v>
      </c>
      <c r="B240" s="21" t="s">
        <v>398</v>
      </c>
      <c r="C240" s="213" t="s">
        <v>1974</v>
      </c>
      <c r="D240" s="0" t="n">
        <v>3</v>
      </c>
      <c r="E240" s="0" t="n">
        <v>0</v>
      </c>
      <c r="F240" s="0" t="s">
        <v>2243</v>
      </c>
      <c r="G240" s="0" t="s">
        <v>2243</v>
      </c>
      <c r="H240" s="0" t="s">
        <v>2243</v>
      </c>
      <c r="K240" s="0" t="s">
        <v>2243</v>
      </c>
      <c r="L240" s="0" t="s">
        <v>2243</v>
      </c>
      <c r="M240" s="0" t="s">
        <v>2243</v>
      </c>
      <c r="N240" s="0" t="s">
        <v>2243</v>
      </c>
      <c r="O240" s="0" t="s">
        <v>2243</v>
      </c>
      <c r="P240" s="0" t="s">
        <v>2243</v>
      </c>
    </row>
    <row r="241" customFormat="false" ht="13.8" hidden="false" customHeight="false" outlineLevel="0" collapsed="false">
      <c r="A241" s="21" t="s">
        <v>22</v>
      </c>
      <c r="B241" s="21" t="s">
        <v>399</v>
      </c>
      <c r="C241" s="213" t="s">
        <v>1974</v>
      </c>
      <c r="D241" s="0" t="n">
        <v>3</v>
      </c>
      <c r="E241" s="0" t="n">
        <v>0</v>
      </c>
      <c r="F241" s="0" t="s">
        <v>2243</v>
      </c>
      <c r="G241" s="0" t="s">
        <v>2243</v>
      </c>
      <c r="H241" s="0" t="s">
        <v>2243</v>
      </c>
      <c r="K241" s="0" t="s">
        <v>2243</v>
      </c>
      <c r="L241" s="0" t="s">
        <v>2243</v>
      </c>
      <c r="M241" s="0" t="s">
        <v>2243</v>
      </c>
      <c r="N241" s="0" t="s">
        <v>2243</v>
      </c>
      <c r="O241" s="0" t="s">
        <v>2243</v>
      </c>
      <c r="P241" s="0" t="s">
        <v>2243</v>
      </c>
    </row>
    <row r="242" customFormat="false" ht="13.8" hidden="false" customHeight="false" outlineLevel="0" collapsed="false">
      <c r="A242" s="21" t="s">
        <v>22</v>
      </c>
      <c r="B242" s="21" t="s">
        <v>400</v>
      </c>
      <c r="C242" s="213" t="s">
        <v>1974</v>
      </c>
      <c r="D242" s="0" t="n">
        <v>3</v>
      </c>
      <c r="E242" s="0" t="n">
        <v>0</v>
      </c>
      <c r="F242" s="0" t="s">
        <v>2243</v>
      </c>
      <c r="G242" s="0" t="s">
        <v>2243</v>
      </c>
      <c r="H242" s="0" t="s">
        <v>2243</v>
      </c>
      <c r="K242" s="0" t="s">
        <v>2243</v>
      </c>
      <c r="L242" s="0" t="s">
        <v>2243</v>
      </c>
      <c r="M242" s="0" t="s">
        <v>2243</v>
      </c>
      <c r="N242" s="0" t="s">
        <v>2243</v>
      </c>
      <c r="O242" s="0" t="s">
        <v>2243</v>
      </c>
      <c r="P242" s="0" t="s">
        <v>2243</v>
      </c>
    </row>
    <row r="243" customFormat="false" ht="13.8" hidden="false" customHeight="false" outlineLevel="0" collapsed="false">
      <c r="A243" s="21" t="s">
        <v>22</v>
      </c>
      <c r="B243" s="21" t="s">
        <v>401</v>
      </c>
      <c r="C243" s="213" t="s">
        <v>1974</v>
      </c>
      <c r="D243" s="0" t="n">
        <v>3</v>
      </c>
      <c r="E243" s="0" t="n">
        <v>0</v>
      </c>
      <c r="F243" s="0" t="s">
        <v>2243</v>
      </c>
      <c r="G243" s="0" t="s">
        <v>2243</v>
      </c>
      <c r="H243" s="0" t="s">
        <v>2243</v>
      </c>
      <c r="K243" s="0" t="s">
        <v>2243</v>
      </c>
      <c r="L243" s="0" t="s">
        <v>2243</v>
      </c>
      <c r="M243" s="0" t="s">
        <v>2243</v>
      </c>
      <c r="N243" s="0" t="s">
        <v>2243</v>
      </c>
      <c r="O243" s="0" t="s">
        <v>2243</v>
      </c>
      <c r="P243" s="0" t="s">
        <v>2243</v>
      </c>
    </row>
    <row r="244" customFormat="false" ht="13.8" hidden="false" customHeight="false" outlineLevel="0" collapsed="false">
      <c r="A244" s="21" t="s">
        <v>22</v>
      </c>
      <c r="B244" s="21" t="s">
        <v>402</v>
      </c>
      <c r="C244" s="213" t="s">
        <v>1974</v>
      </c>
      <c r="D244" s="0" t="n">
        <v>3</v>
      </c>
      <c r="E244" s="0" t="n">
        <v>0</v>
      </c>
      <c r="F244" s="0" t="s">
        <v>2243</v>
      </c>
      <c r="G244" s="0" t="s">
        <v>2243</v>
      </c>
      <c r="H244" s="0" t="s">
        <v>2243</v>
      </c>
      <c r="K244" s="0" t="s">
        <v>2243</v>
      </c>
      <c r="L244" s="0" t="s">
        <v>2243</v>
      </c>
      <c r="M244" s="0" t="s">
        <v>2243</v>
      </c>
      <c r="N244" s="0" t="s">
        <v>2243</v>
      </c>
      <c r="O244" s="0" t="s">
        <v>2243</v>
      </c>
      <c r="P244" s="0" t="s">
        <v>2243</v>
      </c>
    </row>
    <row r="245" customFormat="false" ht="13.8" hidden="false" customHeight="false" outlineLevel="0" collapsed="false">
      <c r="A245" s="21" t="s">
        <v>22</v>
      </c>
      <c r="B245" s="21" t="s">
        <v>403</v>
      </c>
      <c r="C245" s="213" t="s">
        <v>1974</v>
      </c>
      <c r="D245" s="0" t="n">
        <v>3</v>
      </c>
      <c r="E245" s="0" t="n">
        <v>0</v>
      </c>
      <c r="F245" s="0" t="s">
        <v>2243</v>
      </c>
      <c r="G245" s="0" t="s">
        <v>2243</v>
      </c>
      <c r="H245" s="0" t="s">
        <v>2243</v>
      </c>
      <c r="K245" s="0" t="s">
        <v>2243</v>
      </c>
      <c r="L245" s="0" t="s">
        <v>2243</v>
      </c>
      <c r="M245" s="0" t="s">
        <v>2243</v>
      </c>
      <c r="N245" s="0" t="s">
        <v>2243</v>
      </c>
      <c r="O245" s="0" t="s">
        <v>2243</v>
      </c>
      <c r="P245" s="0" t="s">
        <v>2243</v>
      </c>
    </row>
    <row r="246" customFormat="false" ht="13.8" hidden="false" customHeight="false" outlineLevel="0" collapsed="false">
      <c r="A246" s="21" t="s">
        <v>22</v>
      </c>
      <c r="B246" s="21" t="s">
        <v>404</v>
      </c>
      <c r="C246" s="213" t="s">
        <v>1974</v>
      </c>
      <c r="D246" s="0" t="n">
        <v>3</v>
      </c>
      <c r="E246" s="0" t="n">
        <v>0</v>
      </c>
      <c r="F246" s="0" t="s">
        <v>2243</v>
      </c>
      <c r="G246" s="0" t="s">
        <v>2243</v>
      </c>
      <c r="H246" s="0" t="s">
        <v>2243</v>
      </c>
      <c r="K246" s="0" t="s">
        <v>2243</v>
      </c>
      <c r="L246" s="0" t="s">
        <v>2243</v>
      </c>
      <c r="M246" s="0" t="s">
        <v>2243</v>
      </c>
      <c r="N246" s="0" t="s">
        <v>2243</v>
      </c>
      <c r="O246" s="0" t="s">
        <v>2243</v>
      </c>
      <c r="P246" s="0" t="s">
        <v>2243</v>
      </c>
    </row>
    <row r="247" customFormat="false" ht="13.8" hidden="false" customHeight="false" outlineLevel="0" collapsed="false">
      <c r="A247" s="21" t="s">
        <v>22</v>
      </c>
      <c r="B247" s="21" t="s">
        <v>405</v>
      </c>
      <c r="C247" s="213" t="s">
        <v>1974</v>
      </c>
      <c r="D247" s="0" t="n">
        <v>3</v>
      </c>
      <c r="E247" s="0" t="n">
        <v>0</v>
      </c>
      <c r="F247" s="0" t="s">
        <v>2243</v>
      </c>
      <c r="G247" s="0" t="s">
        <v>2243</v>
      </c>
      <c r="H247" s="0" t="s">
        <v>2243</v>
      </c>
      <c r="K247" s="0" t="s">
        <v>2243</v>
      </c>
      <c r="L247" s="0" t="s">
        <v>2243</v>
      </c>
      <c r="M247" s="0" t="s">
        <v>2243</v>
      </c>
      <c r="N247" s="0" t="s">
        <v>2243</v>
      </c>
      <c r="O247" s="0" t="s">
        <v>2243</v>
      </c>
      <c r="P247" s="0" t="s">
        <v>2243</v>
      </c>
    </row>
    <row r="248" customFormat="false" ht="13.8" hidden="false" customHeight="false" outlineLevel="0" collapsed="false">
      <c r="A248" s="21" t="s">
        <v>22</v>
      </c>
      <c r="B248" s="21" t="s">
        <v>406</v>
      </c>
      <c r="C248" s="213" t="s">
        <v>1974</v>
      </c>
      <c r="D248" s="0" t="n">
        <v>3</v>
      </c>
      <c r="E248" s="0" t="n">
        <v>0</v>
      </c>
      <c r="F248" s="0" t="s">
        <v>2243</v>
      </c>
      <c r="G248" s="0" t="s">
        <v>2243</v>
      </c>
      <c r="H248" s="0" t="s">
        <v>2243</v>
      </c>
      <c r="K248" s="0" t="s">
        <v>2243</v>
      </c>
      <c r="L248" s="0" t="s">
        <v>2243</v>
      </c>
      <c r="M248" s="0" t="s">
        <v>2243</v>
      </c>
      <c r="N248" s="0" t="s">
        <v>2243</v>
      </c>
      <c r="O248" s="0" t="s">
        <v>2243</v>
      </c>
      <c r="P248" s="0" t="s">
        <v>2243</v>
      </c>
    </row>
    <row r="249" customFormat="false" ht="13.8" hidden="false" customHeight="false" outlineLevel="0" collapsed="false">
      <c r="A249" s="21" t="s">
        <v>22</v>
      </c>
      <c r="B249" s="21" t="s">
        <v>407</v>
      </c>
      <c r="C249" s="213" t="s">
        <v>1974</v>
      </c>
      <c r="D249" s="0" t="n">
        <v>3</v>
      </c>
      <c r="E249" s="0" t="n">
        <v>0</v>
      </c>
      <c r="F249" s="0" t="s">
        <v>2243</v>
      </c>
      <c r="G249" s="0" t="s">
        <v>2243</v>
      </c>
      <c r="H249" s="0" t="s">
        <v>2243</v>
      </c>
      <c r="K249" s="0" t="s">
        <v>2243</v>
      </c>
      <c r="L249" s="0" t="s">
        <v>2243</v>
      </c>
      <c r="M249" s="0" t="s">
        <v>2243</v>
      </c>
      <c r="N249" s="0" t="s">
        <v>2243</v>
      </c>
      <c r="O249" s="0" t="s">
        <v>2243</v>
      </c>
      <c r="P249" s="0" t="s">
        <v>2243</v>
      </c>
    </row>
    <row r="250" customFormat="false" ht="13.8" hidden="false" customHeight="false" outlineLevel="0" collapsed="false">
      <c r="A250" s="21" t="s">
        <v>22</v>
      </c>
      <c r="B250" s="21" t="s">
        <v>408</v>
      </c>
      <c r="C250" s="213" t="s">
        <v>1974</v>
      </c>
      <c r="D250" s="0" t="n">
        <v>3</v>
      </c>
      <c r="E250" s="0" t="n">
        <v>0</v>
      </c>
      <c r="F250" s="0" t="s">
        <v>2243</v>
      </c>
      <c r="G250" s="0" t="s">
        <v>2243</v>
      </c>
      <c r="H250" s="0" t="s">
        <v>2243</v>
      </c>
      <c r="K250" s="0" t="s">
        <v>2243</v>
      </c>
      <c r="L250" s="0" t="s">
        <v>2243</v>
      </c>
      <c r="M250" s="0" t="s">
        <v>2243</v>
      </c>
      <c r="N250" s="0" t="s">
        <v>2243</v>
      </c>
      <c r="O250" s="0" t="s">
        <v>2243</v>
      </c>
      <c r="P250" s="0" t="s">
        <v>2243</v>
      </c>
    </row>
    <row r="251" customFormat="false" ht="13.8" hidden="false" customHeight="false" outlineLevel="0" collapsed="false">
      <c r="A251" s="21" t="s">
        <v>22</v>
      </c>
      <c r="B251" s="21" t="s">
        <v>409</v>
      </c>
      <c r="C251" s="213" t="s">
        <v>1974</v>
      </c>
      <c r="D251" s="0" t="n">
        <v>3</v>
      </c>
      <c r="E251" s="0" t="n">
        <v>0</v>
      </c>
      <c r="F251" s="0" t="s">
        <v>2243</v>
      </c>
      <c r="G251" s="0" t="s">
        <v>2243</v>
      </c>
      <c r="H251" s="0" t="s">
        <v>2243</v>
      </c>
      <c r="K251" s="0" t="s">
        <v>2243</v>
      </c>
      <c r="L251" s="0" t="s">
        <v>2243</v>
      </c>
      <c r="M251" s="0" t="s">
        <v>2243</v>
      </c>
      <c r="N251" s="0" t="s">
        <v>2243</v>
      </c>
      <c r="O251" s="0" t="s">
        <v>2243</v>
      </c>
      <c r="P251" s="0" t="s">
        <v>2243</v>
      </c>
    </row>
    <row r="252" customFormat="false" ht="13.8" hidden="false" customHeight="false" outlineLevel="0" collapsed="false">
      <c r="A252" s="21" t="s">
        <v>22</v>
      </c>
      <c r="B252" s="21" t="s">
        <v>410</v>
      </c>
      <c r="C252" s="213" t="s">
        <v>1974</v>
      </c>
      <c r="D252" s="0" t="n">
        <v>3</v>
      </c>
      <c r="E252" s="0" t="n">
        <v>0</v>
      </c>
      <c r="F252" s="0" t="s">
        <v>2243</v>
      </c>
      <c r="G252" s="0" t="s">
        <v>2243</v>
      </c>
      <c r="H252" s="0" t="s">
        <v>2243</v>
      </c>
      <c r="K252" s="0" t="s">
        <v>2243</v>
      </c>
      <c r="L252" s="0" t="s">
        <v>2243</v>
      </c>
      <c r="M252" s="0" t="s">
        <v>2243</v>
      </c>
      <c r="N252" s="0" t="s">
        <v>2243</v>
      </c>
      <c r="O252" s="0" t="s">
        <v>2243</v>
      </c>
      <c r="P252" s="0" t="s">
        <v>2243</v>
      </c>
    </row>
    <row r="253" customFormat="false" ht="13.8" hidden="false" customHeight="false" outlineLevel="0" collapsed="false">
      <c r="A253" s="21" t="s">
        <v>22</v>
      </c>
      <c r="B253" s="21" t="s">
        <v>411</v>
      </c>
      <c r="C253" s="213" t="s">
        <v>2250</v>
      </c>
      <c r="D253" s="0" t="n">
        <v>2</v>
      </c>
      <c r="E253" s="0" t="n">
        <v>0</v>
      </c>
      <c r="F253" s="0" t="s">
        <v>2243</v>
      </c>
      <c r="G253" s="0" t="s">
        <v>2243</v>
      </c>
      <c r="H253" s="0" t="s">
        <v>2243</v>
      </c>
      <c r="I253" s="0" t="s">
        <v>2243</v>
      </c>
      <c r="K253" s="0" t="s">
        <v>2243</v>
      </c>
      <c r="AC253" s="0" t="s">
        <v>2243</v>
      </c>
      <c r="AD253" s="0" t="s">
        <v>2243</v>
      </c>
      <c r="AE253" s="0" t="s">
        <v>2243</v>
      </c>
    </row>
    <row r="254" customFormat="false" ht="13.8" hidden="false" customHeight="false" outlineLevel="0" collapsed="false">
      <c r="A254" s="21" t="s">
        <v>23</v>
      </c>
      <c r="B254" s="21" t="n">
        <v>200</v>
      </c>
      <c r="C254" s="213" t="s">
        <v>1991</v>
      </c>
      <c r="D254" s="0" t="n">
        <v>5</v>
      </c>
      <c r="E254" s="0" t="n">
        <v>0</v>
      </c>
      <c r="Q254" s="0" t="s">
        <v>1914</v>
      </c>
      <c r="T254" s="0" t="s">
        <v>2243</v>
      </c>
      <c r="V254" s="0" t="s">
        <v>1903</v>
      </c>
      <c r="W254" s="0" t="s">
        <v>1903</v>
      </c>
      <c r="X254" s="0" t="s">
        <v>2243</v>
      </c>
      <c r="Y254" s="0" t="s">
        <v>1903</v>
      </c>
      <c r="Z254" s="0" t="s">
        <v>1903</v>
      </c>
      <c r="AB254" s="0" t="s">
        <v>2243</v>
      </c>
    </row>
    <row r="255" customFormat="false" ht="13.8" hidden="false" customHeight="false" outlineLevel="0" collapsed="false">
      <c r="A255" s="21" t="s">
        <v>23</v>
      </c>
      <c r="B255" s="21" t="s">
        <v>413</v>
      </c>
      <c r="C255" s="213" t="s">
        <v>1991</v>
      </c>
      <c r="D255" s="0" t="n">
        <v>5</v>
      </c>
      <c r="E255" s="0" t="n">
        <v>0</v>
      </c>
      <c r="Q255" s="0" t="s">
        <v>1914</v>
      </c>
      <c r="T255" s="0" t="s">
        <v>2243</v>
      </c>
      <c r="V255" s="0" t="s">
        <v>1903</v>
      </c>
      <c r="W255" s="0" t="s">
        <v>1903</v>
      </c>
      <c r="X255" s="0" t="s">
        <v>2243</v>
      </c>
      <c r="Y255" s="0" t="s">
        <v>1903</v>
      </c>
      <c r="Z255" s="0" t="s">
        <v>1903</v>
      </c>
      <c r="AB255" s="0" t="s">
        <v>2243</v>
      </c>
    </row>
    <row r="256" customFormat="false" ht="13.8" hidden="false" customHeight="false" outlineLevel="0" collapsed="false">
      <c r="A256" s="21" t="s">
        <v>23</v>
      </c>
      <c r="B256" s="21" t="s">
        <v>414</v>
      </c>
      <c r="C256" s="213" t="s">
        <v>1991</v>
      </c>
      <c r="D256" s="0" t="n">
        <v>5</v>
      </c>
      <c r="E256" s="0" t="n">
        <v>0</v>
      </c>
      <c r="Q256" s="0" t="s">
        <v>1914</v>
      </c>
      <c r="T256" s="0" t="s">
        <v>2243</v>
      </c>
      <c r="V256" s="0" t="s">
        <v>1903</v>
      </c>
      <c r="W256" s="0" t="s">
        <v>1903</v>
      </c>
      <c r="X256" s="0" t="s">
        <v>2243</v>
      </c>
      <c r="Y256" s="0" t="s">
        <v>1903</v>
      </c>
      <c r="Z256" s="0" t="s">
        <v>1903</v>
      </c>
      <c r="AB256" s="0" t="s">
        <v>2243</v>
      </c>
    </row>
    <row r="257" customFormat="false" ht="13.8" hidden="false" customHeight="false" outlineLevel="0" collapsed="false">
      <c r="A257" s="21" t="s">
        <v>23</v>
      </c>
      <c r="B257" s="21" t="s">
        <v>415</v>
      </c>
      <c r="C257" s="213" t="s">
        <v>2248</v>
      </c>
      <c r="D257" s="0" t="n">
        <v>7</v>
      </c>
      <c r="E257" s="0" t="n">
        <v>0</v>
      </c>
      <c r="Q257" s="0" t="s">
        <v>1914</v>
      </c>
      <c r="T257" s="0" t="s">
        <v>2243</v>
      </c>
      <c r="V257" s="0" t="s">
        <v>1903</v>
      </c>
      <c r="W257" s="0" t="s">
        <v>1903</v>
      </c>
      <c r="X257" s="0" t="s">
        <v>2243</v>
      </c>
      <c r="Y257" s="0" t="s">
        <v>1903</v>
      </c>
      <c r="Z257" s="0" t="s">
        <v>1903</v>
      </c>
      <c r="AB257" s="0" t="s">
        <v>2243</v>
      </c>
    </row>
    <row r="258" customFormat="false" ht="13.8" hidden="false" customHeight="false" outlineLevel="0" collapsed="false">
      <c r="A258" s="21" t="s">
        <v>23</v>
      </c>
      <c r="B258" s="21" t="s">
        <v>416</v>
      </c>
      <c r="C258" s="213" t="s">
        <v>1991</v>
      </c>
      <c r="D258" s="0" t="n">
        <v>5</v>
      </c>
      <c r="E258" s="0" t="n">
        <v>0</v>
      </c>
      <c r="Q258" s="0" t="s">
        <v>1914</v>
      </c>
      <c r="T258" s="0" t="s">
        <v>2243</v>
      </c>
      <c r="V258" s="0" t="s">
        <v>1903</v>
      </c>
      <c r="W258" s="0" t="s">
        <v>1903</v>
      </c>
      <c r="X258" s="0" t="s">
        <v>2243</v>
      </c>
      <c r="Y258" s="0" t="s">
        <v>1903</v>
      </c>
      <c r="Z258" s="0" t="s">
        <v>1903</v>
      </c>
      <c r="AB258" s="0" t="s">
        <v>2243</v>
      </c>
    </row>
    <row r="259" customFormat="false" ht="13.8" hidden="false" customHeight="false" outlineLevel="0" collapsed="false">
      <c r="A259" s="21" t="s">
        <v>23</v>
      </c>
      <c r="B259" s="21" t="s">
        <v>417</v>
      </c>
      <c r="C259" s="213" t="s">
        <v>1991</v>
      </c>
      <c r="D259" s="0" t="n">
        <v>5</v>
      </c>
      <c r="E259" s="0" t="n">
        <v>0</v>
      </c>
      <c r="Q259" s="0" t="s">
        <v>1914</v>
      </c>
      <c r="T259" s="0" t="s">
        <v>2243</v>
      </c>
      <c r="V259" s="0" t="s">
        <v>1903</v>
      </c>
      <c r="W259" s="0" t="s">
        <v>1903</v>
      </c>
      <c r="X259" s="0" t="s">
        <v>2243</v>
      </c>
      <c r="Y259" s="0" t="s">
        <v>1903</v>
      </c>
      <c r="Z259" s="0" t="s">
        <v>1903</v>
      </c>
      <c r="AB259" s="0" t="s">
        <v>2243</v>
      </c>
    </row>
    <row r="260" customFormat="false" ht="13.8" hidden="false" customHeight="false" outlineLevel="0" collapsed="false">
      <c r="A260" s="21" t="s">
        <v>23</v>
      </c>
      <c r="B260" s="21" t="s">
        <v>418</v>
      </c>
      <c r="C260" s="213" t="s">
        <v>2245</v>
      </c>
      <c r="D260" s="0" t="n">
        <v>5</v>
      </c>
      <c r="E260" s="0" t="n">
        <v>0</v>
      </c>
      <c r="Q260" s="0" t="s">
        <v>1914</v>
      </c>
      <c r="T260" s="0" t="s">
        <v>2243</v>
      </c>
      <c r="V260" s="0" t="s">
        <v>1903</v>
      </c>
      <c r="W260" s="0" t="s">
        <v>1903</v>
      </c>
      <c r="X260" s="0" t="s">
        <v>2243</v>
      </c>
      <c r="Y260" s="0" t="s">
        <v>1903</v>
      </c>
      <c r="Z260" s="0" t="s">
        <v>1903</v>
      </c>
      <c r="AB260" s="0" t="s">
        <v>2243</v>
      </c>
    </row>
    <row r="261" customFormat="false" ht="13.8" hidden="false" customHeight="false" outlineLevel="0" collapsed="false">
      <c r="A261" s="21" t="s">
        <v>23</v>
      </c>
      <c r="B261" s="21" t="s">
        <v>419</v>
      </c>
      <c r="C261" s="213" t="s">
        <v>1991</v>
      </c>
      <c r="D261" s="0" t="n">
        <v>5</v>
      </c>
      <c r="E261" s="0" t="n">
        <v>0</v>
      </c>
      <c r="Q261" s="0" t="s">
        <v>1914</v>
      </c>
      <c r="T261" s="0" t="s">
        <v>2243</v>
      </c>
      <c r="V261" s="0" t="s">
        <v>1903</v>
      </c>
      <c r="W261" s="0" t="s">
        <v>1903</v>
      </c>
      <c r="X261" s="0" t="s">
        <v>2243</v>
      </c>
      <c r="Y261" s="0" t="s">
        <v>1903</v>
      </c>
      <c r="Z261" s="0" t="s">
        <v>1903</v>
      </c>
      <c r="AB261" s="0" t="s">
        <v>2243</v>
      </c>
    </row>
    <row r="262" customFormat="false" ht="13.8" hidden="false" customHeight="false" outlineLevel="0" collapsed="false">
      <c r="A262" s="21" t="s">
        <v>23</v>
      </c>
      <c r="B262" s="21" t="s">
        <v>420</v>
      </c>
      <c r="C262" s="213" t="s">
        <v>2248</v>
      </c>
      <c r="D262" s="0" t="n">
        <v>7</v>
      </c>
      <c r="E262" s="0" t="n">
        <v>0</v>
      </c>
      <c r="Q262" s="0" t="s">
        <v>1914</v>
      </c>
      <c r="T262" s="0" t="s">
        <v>2243</v>
      </c>
      <c r="V262" s="0" t="s">
        <v>1903</v>
      </c>
      <c r="W262" s="0" t="s">
        <v>1903</v>
      </c>
      <c r="X262" s="0" t="s">
        <v>2243</v>
      </c>
      <c r="Y262" s="0" t="s">
        <v>1903</v>
      </c>
      <c r="Z262" s="0" t="s">
        <v>1903</v>
      </c>
      <c r="AB262" s="0" t="s">
        <v>2243</v>
      </c>
    </row>
    <row r="263" customFormat="false" ht="13.8" hidden="false" customHeight="false" outlineLevel="0" collapsed="false">
      <c r="A263" s="21" t="s">
        <v>23</v>
      </c>
      <c r="B263" s="21" t="s">
        <v>421</v>
      </c>
      <c r="C263" s="213" t="s">
        <v>1991</v>
      </c>
      <c r="D263" s="0" t="n">
        <v>5</v>
      </c>
      <c r="E263" s="0" t="n">
        <v>0</v>
      </c>
      <c r="Q263" s="0" t="s">
        <v>1914</v>
      </c>
      <c r="T263" s="0" t="s">
        <v>2243</v>
      </c>
      <c r="V263" s="0" t="s">
        <v>1903</v>
      </c>
      <c r="W263" s="0" t="s">
        <v>1903</v>
      </c>
      <c r="X263" s="0" t="s">
        <v>2243</v>
      </c>
      <c r="Y263" s="0" t="s">
        <v>1903</v>
      </c>
      <c r="Z263" s="0" t="s">
        <v>1903</v>
      </c>
      <c r="AB263" s="0" t="s">
        <v>2243</v>
      </c>
    </row>
    <row r="264" customFormat="false" ht="13.8" hidden="false" customHeight="false" outlineLevel="0" collapsed="false">
      <c r="A264" s="21" t="s">
        <v>23</v>
      </c>
      <c r="B264" s="21" t="s">
        <v>422</v>
      </c>
      <c r="C264" s="213" t="s">
        <v>2248</v>
      </c>
      <c r="D264" s="0" t="n">
        <v>7</v>
      </c>
      <c r="E264" s="0" t="n">
        <v>0</v>
      </c>
      <c r="Q264" s="0" t="s">
        <v>1914</v>
      </c>
      <c r="T264" s="0" t="s">
        <v>2243</v>
      </c>
      <c r="V264" s="0" t="s">
        <v>1903</v>
      </c>
      <c r="W264" s="0" t="s">
        <v>1903</v>
      </c>
      <c r="X264" s="0" t="s">
        <v>2243</v>
      </c>
      <c r="Y264" s="0" t="s">
        <v>1903</v>
      </c>
      <c r="Z264" s="0" t="s">
        <v>1903</v>
      </c>
      <c r="AB264" s="0" t="s">
        <v>2243</v>
      </c>
    </row>
    <row r="265" customFormat="false" ht="13.8" hidden="false" customHeight="false" outlineLevel="0" collapsed="false">
      <c r="A265" s="21" t="s">
        <v>23</v>
      </c>
      <c r="B265" s="21" t="s">
        <v>423</v>
      </c>
      <c r="C265" s="213" t="s">
        <v>2247</v>
      </c>
      <c r="D265" s="0" t="n">
        <v>2</v>
      </c>
      <c r="E265" s="0" t="n">
        <v>0</v>
      </c>
      <c r="Q265" s="0" t="s">
        <v>1914</v>
      </c>
      <c r="T265" s="0" t="s">
        <v>2243</v>
      </c>
      <c r="V265" s="0" t="s">
        <v>1903</v>
      </c>
      <c r="W265" s="0" t="s">
        <v>1903</v>
      </c>
      <c r="X265" s="0" t="s">
        <v>2243</v>
      </c>
      <c r="Y265" s="0" t="s">
        <v>1903</v>
      </c>
      <c r="Z265" s="0" t="s">
        <v>1903</v>
      </c>
      <c r="AB265" s="0" t="s">
        <v>2243</v>
      </c>
    </row>
    <row r="266" customFormat="false" ht="13.8" hidden="false" customHeight="false" outlineLevel="0" collapsed="false">
      <c r="A266" s="21" t="s">
        <v>23</v>
      </c>
      <c r="B266" s="21" t="s">
        <v>424</v>
      </c>
      <c r="C266" s="213" t="s">
        <v>2245</v>
      </c>
      <c r="D266" s="0" t="n">
        <v>5</v>
      </c>
      <c r="E266" s="0" t="n">
        <v>0</v>
      </c>
      <c r="Q266" s="0" t="s">
        <v>1914</v>
      </c>
      <c r="T266" s="0" t="s">
        <v>2243</v>
      </c>
      <c r="V266" s="0" t="s">
        <v>1903</v>
      </c>
      <c r="W266" s="0" t="s">
        <v>1903</v>
      </c>
      <c r="X266" s="0" t="s">
        <v>2243</v>
      </c>
      <c r="Y266" s="0" t="s">
        <v>1903</v>
      </c>
      <c r="Z266" s="0" t="s">
        <v>1903</v>
      </c>
      <c r="AB266" s="0" t="s">
        <v>2243</v>
      </c>
    </row>
    <row r="267" customFormat="false" ht="13.8" hidden="false" customHeight="false" outlineLevel="0" collapsed="false">
      <c r="A267" s="21" t="s">
        <v>23</v>
      </c>
      <c r="B267" s="21" t="s">
        <v>425</v>
      </c>
      <c r="C267" s="213" t="s">
        <v>2248</v>
      </c>
      <c r="D267" s="0" t="n">
        <v>7</v>
      </c>
      <c r="E267" s="0" t="n">
        <v>0</v>
      </c>
      <c r="Q267" s="0" t="s">
        <v>1914</v>
      </c>
      <c r="T267" s="0" t="s">
        <v>2243</v>
      </c>
      <c r="V267" s="0" t="s">
        <v>1903</v>
      </c>
      <c r="W267" s="0" t="s">
        <v>1903</v>
      </c>
      <c r="X267" s="0" t="s">
        <v>2243</v>
      </c>
      <c r="Y267" s="0" t="s">
        <v>1903</v>
      </c>
      <c r="Z267" s="0" t="s">
        <v>1903</v>
      </c>
      <c r="AB267" s="0" t="s">
        <v>2243</v>
      </c>
    </row>
    <row r="268" customFormat="false" ht="13.8" hidden="false" customHeight="false" outlineLevel="0" collapsed="false">
      <c r="A268" s="21" t="s">
        <v>24</v>
      </c>
      <c r="B268" s="21" t="s">
        <v>426</v>
      </c>
      <c r="C268" s="213" t="s">
        <v>1959</v>
      </c>
      <c r="D268" s="0" t="n">
        <v>0</v>
      </c>
      <c r="E268" s="0" t="n">
        <v>0</v>
      </c>
      <c r="F268" s="0" t="s">
        <v>2243</v>
      </c>
      <c r="G268" s="0" t="s">
        <v>2243</v>
      </c>
    </row>
    <row r="269" customFormat="false" ht="13.8" hidden="false" customHeight="false" outlineLevel="0" collapsed="false">
      <c r="A269" s="21" t="s">
        <v>24</v>
      </c>
      <c r="B269" s="21" t="s">
        <v>427</v>
      </c>
      <c r="C269" s="213" t="s">
        <v>1959</v>
      </c>
      <c r="D269" s="0" t="n">
        <v>0</v>
      </c>
      <c r="E269" s="0" t="n">
        <v>0</v>
      </c>
      <c r="F269" s="0" t="s">
        <v>2243</v>
      </c>
      <c r="G269" s="0" t="s">
        <v>2243</v>
      </c>
    </row>
    <row r="270" customFormat="false" ht="13.8" hidden="false" customHeight="false" outlineLevel="0" collapsed="false">
      <c r="A270" s="21" t="s">
        <v>24</v>
      </c>
      <c r="B270" s="21" t="s">
        <v>428</v>
      </c>
      <c r="C270" s="213" t="s">
        <v>1959</v>
      </c>
      <c r="D270" s="0" t="n">
        <v>0</v>
      </c>
      <c r="E270" s="0" t="n">
        <v>0</v>
      </c>
      <c r="F270" s="0" t="s">
        <v>2243</v>
      </c>
      <c r="G270" s="0" t="s">
        <v>2243</v>
      </c>
    </row>
    <row r="271" customFormat="false" ht="13.8" hidden="false" customHeight="false" outlineLevel="0" collapsed="false">
      <c r="A271" s="21" t="s">
        <v>25</v>
      </c>
      <c r="B271" s="21" t="s">
        <v>429</v>
      </c>
      <c r="C271" s="213" t="s">
        <v>2244</v>
      </c>
      <c r="D271" s="0" t="n">
        <v>5</v>
      </c>
      <c r="E271" s="0" t="n">
        <v>0</v>
      </c>
      <c r="Q271" s="0" t="s">
        <v>1914</v>
      </c>
      <c r="T271" s="0" t="s">
        <v>2243</v>
      </c>
      <c r="V271" s="0" t="s">
        <v>1903</v>
      </c>
      <c r="W271" s="0" t="s">
        <v>1903</v>
      </c>
      <c r="X271" s="0" t="s">
        <v>2243</v>
      </c>
      <c r="Y271" s="0" t="s">
        <v>1903</v>
      </c>
      <c r="Z271" s="0" t="s">
        <v>1903</v>
      </c>
      <c r="AB271" s="0" t="s">
        <v>2243</v>
      </c>
    </row>
    <row r="272" customFormat="false" ht="13.8" hidden="false" customHeight="false" outlineLevel="0" collapsed="false">
      <c r="A272" s="21" t="s">
        <v>25</v>
      </c>
      <c r="B272" s="21" t="s">
        <v>430</v>
      </c>
      <c r="C272" s="213" t="s">
        <v>1991</v>
      </c>
      <c r="D272" s="0" t="n">
        <v>5</v>
      </c>
      <c r="E272" s="0" t="n">
        <v>0</v>
      </c>
      <c r="Q272" s="0" t="s">
        <v>1914</v>
      </c>
      <c r="T272" s="0" t="s">
        <v>2243</v>
      </c>
      <c r="V272" s="0" t="s">
        <v>1903</v>
      </c>
      <c r="W272" s="0" t="s">
        <v>1903</v>
      </c>
      <c r="X272" s="0" t="s">
        <v>2243</v>
      </c>
      <c r="Y272" s="0" t="s">
        <v>1903</v>
      </c>
      <c r="Z272" s="0" t="s">
        <v>1903</v>
      </c>
      <c r="AB272" s="0" t="s">
        <v>2243</v>
      </c>
    </row>
    <row r="273" customFormat="false" ht="13.8" hidden="false" customHeight="false" outlineLevel="0" collapsed="false">
      <c r="A273" s="21" t="s">
        <v>25</v>
      </c>
      <c r="B273" s="21" t="s">
        <v>431</v>
      </c>
      <c r="C273" s="213" t="s">
        <v>2245</v>
      </c>
      <c r="D273" s="0" t="n">
        <v>5</v>
      </c>
      <c r="E273" s="0" t="n">
        <v>0</v>
      </c>
      <c r="Q273" s="0" t="s">
        <v>1914</v>
      </c>
      <c r="T273" s="0" t="s">
        <v>2243</v>
      </c>
      <c r="V273" s="0" t="s">
        <v>1903</v>
      </c>
      <c r="W273" s="0" t="s">
        <v>1903</v>
      </c>
      <c r="X273" s="0" t="s">
        <v>2243</v>
      </c>
      <c r="Y273" s="0" t="s">
        <v>1903</v>
      </c>
      <c r="Z273" s="0" t="s">
        <v>1903</v>
      </c>
      <c r="AB273" s="0" t="s">
        <v>2243</v>
      </c>
    </row>
    <row r="274" customFormat="false" ht="13.8" hidden="false" customHeight="false" outlineLevel="0" collapsed="false">
      <c r="A274" s="21" t="s">
        <v>25</v>
      </c>
      <c r="B274" s="21" t="s">
        <v>432</v>
      </c>
      <c r="C274" s="213" t="s">
        <v>2244</v>
      </c>
      <c r="D274" s="0" t="n">
        <v>5</v>
      </c>
      <c r="E274" s="0" t="n">
        <v>0</v>
      </c>
      <c r="Q274" s="0" t="s">
        <v>1914</v>
      </c>
      <c r="T274" s="0" t="s">
        <v>2243</v>
      </c>
      <c r="V274" s="0" t="s">
        <v>1903</v>
      </c>
      <c r="W274" s="0" t="s">
        <v>1903</v>
      </c>
      <c r="X274" s="0" t="s">
        <v>2243</v>
      </c>
      <c r="Y274" s="0" t="s">
        <v>1903</v>
      </c>
      <c r="Z274" s="0" t="s">
        <v>1903</v>
      </c>
      <c r="AB274" s="0" t="s">
        <v>2243</v>
      </c>
    </row>
    <row r="275" customFormat="false" ht="13.8" hidden="false" customHeight="false" outlineLevel="0" collapsed="false">
      <c r="A275" s="21" t="s">
        <v>25</v>
      </c>
      <c r="B275" s="21" t="s">
        <v>433</v>
      </c>
      <c r="C275" s="213" t="s">
        <v>2242</v>
      </c>
      <c r="D275" s="0" t="n">
        <v>7</v>
      </c>
      <c r="E275" s="0" t="n">
        <v>0</v>
      </c>
      <c r="Q275" s="0" t="s">
        <v>1914</v>
      </c>
      <c r="T275" s="0" t="s">
        <v>2243</v>
      </c>
      <c r="V275" s="0" t="s">
        <v>1903</v>
      </c>
      <c r="W275" s="0" t="s">
        <v>1903</v>
      </c>
      <c r="X275" s="0" t="s">
        <v>2243</v>
      </c>
      <c r="Y275" s="0" t="s">
        <v>1903</v>
      </c>
      <c r="Z275" s="0" t="s">
        <v>1903</v>
      </c>
      <c r="AB275" s="0" t="s">
        <v>2243</v>
      </c>
    </row>
    <row r="276" customFormat="false" ht="13.8" hidden="false" customHeight="false" outlineLevel="0" collapsed="false">
      <c r="A276" s="21" t="s">
        <v>25</v>
      </c>
      <c r="B276" s="21" t="s">
        <v>434</v>
      </c>
      <c r="C276" s="213" t="s">
        <v>1991</v>
      </c>
      <c r="D276" s="0" t="n">
        <v>5</v>
      </c>
      <c r="E276" s="0" t="n">
        <v>0</v>
      </c>
      <c r="Q276" s="0" t="s">
        <v>1914</v>
      </c>
      <c r="T276" s="0" t="s">
        <v>2243</v>
      </c>
      <c r="V276" s="0" t="s">
        <v>1903</v>
      </c>
      <c r="W276" s="0" t="s">
        <v>1903</v>
      </c>
      <c r="X276" s="0" t="s">
        <v>2243</v>
      </c>
      <c r="Y276" s="0" t="s">
        <v>1903</v>
      </c>
      <c r="Z276" s="0" t="s">
        <v>1903</v>
      </c>
      <c r="AB276" s="0" t="s">
        <v>2243</v>
      </c>
    </row>
    <row r="277" customFormat="false" ht="13.8" hidden="false" customHeight="false" outlineLevel="0" collapsed="false">
      <c r="A277" s="21" t="s">
        <v>25</v>
      </c>
      <c r="B277" s="21" t="s">
        <v>435</v>
      </c>
      <c r="C277" s="213" t="s">
        <v>2244</v>
      </c>
      <c r="D277" s="0" t="n">
        <v>5</v>
      </c>
      <c r="E277" s="0" t="n">
        <v>0</v>
      </c>
      <c r="Q277" s="0" t="s">
        <v>1914</v>
      </c>
      <c r="T277" s="0" t="s">
        <v>2243</v>
      </c>
      <c r="V277" s="0" t="s">
        <v>1903</v>
      </c>
      <c r="W277" s="0" t="s">
        <v>1903</v>
      </c>
      <c r="X277" s="0" t="s">
        <v>2243</v>
      </c>
      <c r="Y277" s="0" t="s">
        <v>1903</v>
      </c>
      <c r="Z277" s="0" t="s">
        <v>1903</v>
      </c>
      <c r="AB277" s="0" t="s">
        <v>2243</v>
      </c>
    </row>
    <row r="278" customFormat="false" ht="13.8" hidden="false" customHeight="false" outlineLevel="0" collapsed="false">
      <c r="A278" s="21" t="s">
        <v>26</v>
      </c>
      <c r="B278" s="21" t="s">
        <v>436</v>
      </c>
      <c r="C278" s="213" t="s">
        <v>1974</v>
      </c>
      <c r="D278" s="0" t="n">
        <v>3</v>
      </c>
      <c r="E278" s="0" t="n">
        <v>0</v>
      </c>
      <c r="F278" s="0" t="s">
        <v>2243</v>
      </c>
      <c r="G278" s="0" t="s">
        <v>2243</v>
      </c>
      <c r="H278" s="0" t="s">
        <v>2243</v>
      </c>
      <c r="K278" s="0" t="s">
        <v>2243</v>
      </c>
      <c r="L278" s="0" t="s">
        <v>2243</v>
      </c>
      <c r="M278" s="0" t="s">
        <v>2243</v>
      </c>
      <c r="N278" s="0" t="s">
        <v>2243</v>
      </c>
      <c r="O278" s="0" t="s">
        <v>2243</v>
      </c>
      <c r="P278" s="0" t="s">
        <v>2243</v>
      </c>
    </row>
    <row r="279" customFormat="false" ht="13.8" hidden="false" customHeight="false" outlineLevel="0" collapsed="false">
      <c r="A279" s="21" t="s">
        <v>26</v>
      </c>
      <c r="B279" s="21" t="s">
        <v>437</v>
      </c>
      <c r="C279" s="213" t="s">
        <v>1974</v>
      </c>
      <c r="D279" s="0" t="n">
        <v>3</v>
      </c>
      <c r="E279" s="0" t="n">
        <v>0</v>
      </c>
      <c r="F279" s="0" t="s">
        <v>2243</v>
      </c>
      <c r="G279" s="0" t="s">
        <v>2243</v>
      </c>
      <c r="H279" s="0" t="s">
        <v>2243</v>
      </c>
      <c r="K279" s="0" t="s">
        <v>2243</v>
      </c>
      <c r="L279" s="0" t="s">
        <v>2243</v>
      </c>
      <c r="M279" s="0" t="s">
        <v>2243</v>
      </c>
      <c r="N279" s="0" t="s">
        <v>2243</v>
      </c>
      <c r="O279" s="0" t="s">
        <v>2243</v>
      </c>
      <c r="P279" s="0" t="s">
        <v>2243</v>
      </c>
    </row>
    <row r="280" customFormat="false" ht="13.8" hidden="false" customHeight="false" outlineLevel="0" collapsed="false">
      <c r="A280" s="21" t="s">
        <v>26</v>
      </c>
      <c r="B280" s="21" t="s">
        <v>438</v>
      </c>
      <c r="C280" s="213" t="s">
        <v>1974</v>
      </c>
      <c r="D280" s="0" t="n">
        <v>3</v>
      </c>
      <c r="E280" s="0" t="n">
        <v>0</v>
      </c>
      <c r="F280" s="0" t="s">
        <v>2243</v>
      </c>
      <c r="G280" s="0" t="s">
        <v>2243</v>
      </c>
      <c r="H280" s="0" t="s">
        <v>2243</v>
      </c>
      <c r="K280" s="0" t="s">
        <v>2243</v>
      </c>
      <c r="L280" s="0" t="s">
        <v>2243</v>
      </c>
      <c r="M280" s="0" t="s">
        <v>2243</v>
      </c>
      <c r="N280" s="0" t="s">
        <v>2243</v>
      </c>
      <c r="O280" s="0" t="s">
        <v>2243</v>
      </c>
      <c r="P280" s="0" t="s">
        <v>2243</v>
      </c>
    </row>
    <row r="281" customFormat="false" ht="13.8" hidden="false" customHeight="false" outlineLevel="0" collapsed="false">
      <c r="A281" s="21" t="s">
        <v>26</v>
      </c>
      <c r="B281" s="21" t="s">
        <v>439</v>
      </c>
      <c r="C281" s="213" t="s">
        <v>1985</v>
      </c>
      <c r="D281" s="0" t="n">
        <v>3</v>
      </c>
      <c r="E281" s="0" t="n">
        <v>0</v>
      </c>
      <c r="M281" s="0" t="s">
        <v>2243</v>
      </c>
    </row>
    <row r="282" customFormat="false" ht="13.8" hidden="false" customHeight="false" outlineLevel="0" collapsed="false">
      <c r="A282" s="21" t="s">
        <v>26</v>
      </c>
      <c r="B282" s="21" t="s">
        <v>440</v>
      </c>
      <c r="C282" s="213" t="s">
        <v>1974</v>
      </c>
      <c r="D282" s="0" t="n">
        <v>3</v>
      </c>
      <c r="E282" s="0" t="n">
        <v>0</v>
      </c>
      <c r="F282" s="0" t="s">
        <v>2243</v>
      </c>
      <c r="G282" s="0" t="s">
        <v>2243</v>
      </c>
      <c r="H282" s="0" t="s">
        <v>2243</v>
      </c>
      <c r="K282" s="0" t="s">
        <v>2243</v>
      </c>
      <c r="L282" s="0" t="s">
        <v>2243</v>
      </c>
      <c r="M282" s="0" t="s">
        <v>2243</v>
      </c>
      <c r="N282" s="0" t="s">
        <v>2243</v>
      </c>
      <c r="O282" s="0" t="s">
        <v>2243</v>
      </c>
      <c r="P282" s="0" t="s">
        <v>2243</v>
      </c>
    </row>
    <row r="283" customFormat="false" ht="13.8" hidden="false" customHeight="false" outlineLevel="0" collapsed="false">
      <c r="A283" s="21" t="s">
        <v>26</v>
      </c>
      <c r="B283" s="21" t="s">
        <v>441</v>
      </c>
      <c r="C283" s="213" t="s">
        <v>1974</v>
      </c>
      <c r="D283" s="0" t="n">
        <v>3</v>
      </c>
      <c r="E283" s="0" t="n">
        <v>0</v>
      </c>
      <c r="F283" s="0" t="s">
        <v>2243</v>
      </c>
      <c r="G283" s="0" t="s">
        <v>2243</v>
      </c>
      <c r="H283" s="0" t="s">
        <v>2243</v>
      </c>
      <c r="K283" s="0" t="s">
        <v>2243</v>
      </c>
      <c r="L283" s="0" t="s">
        <v>2243</v>
      </c>
      <c r="M283" s="0" t="s">
        <v>2243</v>
      </c>
      <c r="N283" s="0" t="s">
        <v>2243</v>
      </c>
      <c r="O283" s="0" t="s">
        <v>2243</v>
      </c>
      <c r="P283" s="0" t="s">
        <v>2243</v>
      </c>
    </row>
    <row r="284" customFormat="false" ht="13.8" hidden="false" customHeight="false" outlineLevel="0" collapsed="false">
      <c r="A284" s="21" t="s">
        <v>26</v>
      </c>
      <c r="B284" s="21" t="s">
        <v>442</v>
      </c>
      <c r="C284" s="213" t="s">
        <v>1974</v>
      </c>
      <c r="D284" s="0" t="n">
        <v>3</v>
      </c>
      <c r="E284" s="0" t="n">
        <v>0</v>
      </c>
      <c r="F284" s="0" t="s">
        <v>2243</v>
      </c>
      <c r="G284" s="0" t="s">
        <v>2243</v>
      </c>
      <c r="H284" s="0" t="s">
        <v>2243</v>
      </c>
      <c r="K284" s="0" t="s">
        <v>2243</v>
      </c>
      <c r="L284" s="0" t="s">
        <v>2243</v>
      </c>
      <c r="M284" s="0" t="s">
        <v>2243</v>
      </c>
      <c r="N284" s="0" t="s">
        <v>2243</v>
      </c>
      <c r="O284" s="0" t="s">
        <v>2243</v>
      </c>
      <c r="P284" s="0" t="s">
        <v>2243</v>
      </c>
    </row>
    <row r="285" customFormat="false" ht="13.8" hidden="false" customHeight="false" outlineLevel="0" collapsed="false">
      <c r="A285" s="21" t="s">
        <v>26</v>
      </c>
      <c r="B285" s="21" t="s">
        <v>443</v>
      </c>
      <c r="C285" s="213" t="s">
        <v>1974</v>
      </c>
      <c r="D285" s="0" t="n">
        <v>3</v>
      </c>
      <c r="E285" s="0" t="n">
        <v>0</v>
      </c>
      <c r="F285" s="0" t="s">
        <v>2243</v>
      </c>
      <c r="G285" s="0" t="s">
        <v>2243</v>
      </c>
      <c r="H285" s="0" t="s">
        <v>2243</v>
      </c>
      <c r="K285" s="0" t="s">
        <v>2243</v>
      </c>
      <c r="L285" s="0" t="s">
        <v>2243</v>
      </c>
      <c r="M285" s="0" t="s">
        <v>2243</v>
      </c>
      <c r="N285" s="0" t="s">
        <v>2243</v>
      </c>
      <c r="O285" s="0" t="s">
        <v>2243</v>
      </c>
      <c r="P285" s="0" t="s">
        <v>2243</v>
      </c>
    </row>
    <row r="286" customFormat="false" ht="13.8" hidden="false" customHeight="false" outlineLevel="0" collapsed="false">
      <c r="A286" s="21" t="s">
        <v>26</v>
      </c>
      <c r="B286" s="21" t="s">
        <v>444</v>
      </c>
      <c r="C286" s="213" t="s">
        <v>1974</v>
      </c>
      <c r="D286" s="0" t="n">
        <v>3</v>
      </c>
      <c r="E286" s="0" t="n">
        <v>0</v>
      </c>
      <c r="F286" s="0" t="s">
        <v>2243</v>
      </c>
      <c r="G286" s="0" t="s">
        <v>2243</v>
      </c>
      <c r="H286" s="0" t="s">
        <v>2243</v>
      </c>
      <c r="K286" s="0" t="s">
        <v>2243</v>
      </c>
      <c r="L286" s="0" t="s">
        <v>2243</v>
      </c>
      <c r="M286" s="0" t="s">
        <v>2243</v>
      </c>
      <c r="N286" s="0" t="s">
        <v>2243</v>
      </c>
      <c r="O286" s="0" t="s">
        <v>2243</v>
      </c>
      <c r="P286" s="0" t="s">
        <v>2243</v>
      </c>
    </row>
    <row r="287" customFormat="false" ht="13.8" hidden="false" customHeight="false" outlineLevel="0" collapsed="false">
      <c r="A287" s="21" t="s">
        <v>26</v>
      </c>
      <c r="B287" s="21" t="s">
        <v>445</v>
      </c>
      <c r="C287" s="213" t="s">
        <v>1974</v>
      </c>
      <c r="D287" s="0" t="n">
        <v>3</v>
      </c>
      <c r="E287" s="0" t="n">
        <v>0</v>
      </c>
      <c r="F287" s="0" t="s">
        <v>2243</v>
      </c>
      <c r="G287" s="0" t="s">
        <v>2243</v>
      </c>
      <c r="H287" s="0" t="s">
        <v>2243</v>
      </c>
      <c r="K287" s="0" t="s">
        <v>2243</v>
      </c>
      <c r="L287" s="0" t="s">
        <v>2243</v>
      </c>
      <c r="M287" s="0" t="s">
        <v>2243</v>
      </c>
      <c r="N287" s="0" t="s">
        <v>2243</v>
      </c>
      <c r="O287" s="0" t="s">
        <v>2243</v>
      </c>
      <c r="P287" s="0" t="s">
        <v>2243</v>
      </c>
    </row>
    <row r="288" customFormat="false" ht="13.8" hidden="false" customHeight="false" outlineLevel="0" collapsed="false">
      <c r="A288" s="21" t="s">
        <v>26</v>
      </c>
      <c r="B288" s="21" t="s">
        <v>156</v>
      </c>
      <c r="C288" s="213" t="s">
        <v>1974</v>
      </c>
      <c r="D288" s="0" t="n">
        <v>3</v>
      </c>
      <c r="E288" s="0" t="n">
        <v>0</v>
      </c>
      <c r="F288" s="0" t="s">
        <v>2243</v>
      </c>
      <c r="G288" s="0" t="s">
        <v>2243</v>
      </c>
      <c r="H288" s="0" t="s">
        <v>2243</v>
      </c>
      <c r="K288" s="0" t="s">
        <v>2243</v>
      </c>
      <c r="L288" s="0" t="s">
        <v>2243</v>
      </c>
      <c r="M288" s="0" t="s">
        <v>2243</v>
      </c>
      <c r="N288" s="0" t="s">
        <v>2243</v>
      </c>
      <c r="O288" s="0" t="s">
        <v>2243</v>
      </c>
      <c r="P288" s="0" t="s">
        <v>2243</v>
      </c>
    </row>
    <row r="289" customFormat="false" ht="13.8" hidden="false" customHeight="false" outlineLevel="0" collapsed="false">
      <c r="A289" s="21" t="s">
        <v>26</v>
      </c>
      <c r="B289" s="21" t="s">
        <v>336</v>
      </c>
      <c r="C289" s="213" t="s">
        <v>1974</v>
      </c>
      <c r="D289" s="0" t="n">
        <v>3</v>
      </c>
      <c r="E289" s="0" t="n">
        <v>0</v>
      </c>
      <c r="F289" s="0" t="s">
        <v>2243</v>
      </c>
      <c r="G289" s="0" t="s">
        <v>2243</v>
      </c>
      <c r="H289" s="0" t="s">
        <v>2243</v>
      </c>
      <c r="K289" s="0" t="s">
        <v>2243</v>
      </c>
      <c r="L289" s="0" t="s">
        <v>2243</v>
      </c>
      <c r="M289" s="0" t="s">
        <v>2243</v>
      </c>
      <c r="N289" s="0" t="s">
        <v>2243</v>
      </c>
      <c r="O289" s="0" t="s">
        <v>2243</v>
      </c>
      <c r="P289" s="0" t="s">
        <v>2243</v>
      </c>
    </row>
    <row r="290" customFormat="false" ht="13.8" hidden="false" customHeight="false" outlineLevel="0" collapsed="false">
      <c r="A290" s="21" t="s">
        <v>26</v>
      </c>
      <c r="B290" s="21" t="s">
        <v>446</v>
      </c>
      <c r="C290" s="213" t="s">
        <v>1974</v>
      </c>
      <c r="D290" s="0" t="n">
        <v>3</v>
      </c>
      <c r="E290" s="0" t="n">
        <v>0</v>
      </c>
      <c r="F290" s="0" t="s">
        <v>2243</v>
      </c>
      <c r="G290" s="0" t="s">
        <v>2243</v>
      </c>
      <c r="H290" s="0" t="s">
        <v>2243</v>
      </c>
      <c r="K290" s="0" t="s">
        <v>2243</v>
      </c>
      <c r="L290" s="0" t="s">
        <v>2243</v>
      </c>
      <c r="M290" s="0" t="s">
        <v>2243</v>
      </c>
      <c r="N290" s="0" t="s">
        <v>2243</v>
      </c>
      <c r="O290" s="0" t="s">
        <v>2243</v>
      </c>
      <c r="P290" s="0" t="s">
        <v>2243</v>
      </c>
    </row>
    <row r="291" customFormat="false" ht="13.8" hidden="false" customHeight="false" outlineLevel="0" collapsed="false">
      <c r="A291" s="21" t="s">
        <v>27</v>
      </c>
      <c r="B291" s="21" t="n">
        <v>50</v>
      </c>
      <c r="C291" s="213" t="s">
        <v>536</v>
      </c>
      <c r="D291" s="0" t="n">
        <v>50</v>
      </c>
      <c r="E291" s="0" t="n">
        <v>0</v>
      </c>
      <c r="R291" s="0" t="s">
        <v>1914</v>
      </c>
      <c r="S291" s="0" t="s">
        <v>2243</v>
      </c>
      <c r="T291" s="0" t="s">
        <v>2243</v>
      </c>
      <c r="U291" s="0" t="s">
        <v>1903</v>
      </c>
      <c r="X291" s="0" t="s">
        <v>2243</v>
      </c>
      <c r="Y291" s="0" t="s">
        <v>1903</v>
      </c>
      <c r="AA291" s="0" t="s">
        <v>1903</v>
      </c>
      <c r="AB291" s="0" t="s">
        <v>2243</v>
      </c>
    </row>
    <row r="292" customFormat="false" ht="13.8" hidden="false" customHeight="false" outlineLevel="0" collapsed="false">
      <c r="A292" s="21" t="s">
        <v>27</v>
      </c>
      <c r="B292" s="21" t="s">
        <v>448</v>
      </c>
      <c r="C292" s="213" t="s">
        <v>536</v>
      </c>
      <c r="D292" s="0" t="n">
        <v>50</v>
      </c>
      <c r="E292" s="0" t="n">
        <v>0</v>
      </c>
      <c r="R292" s="0" t="s">
        <v>1914</v>
      </c>
      <c r="S292" s="0" t="s">
        <v>2243</v>
      </c>
      <c r="T292" s="0" t="s">
        <v>2243</v>
      </c>
      <c r="U292" s="0" t="s">
        <v>1903</v>
      </c>
      <c r="X292" s="0" t="s">
        <v>2243</v>
      </c>
      <c r="Y292" s="0" t="s">
        <v>1903</v>
      </c>
      <c r="AA292" s="0" t="s">
        <v>1903</v>
      </c>
      <c r="AB292" s="0" t="s">
        <v>2243</v>
      </c>
    </row>
    <row r="293" customFormat="false" ht="13.8" hidden="false" customHeight="false" outlineLevel="0" collapsed="false">
      <c r="A293" s="21" t="s">
        <v>28</v>
      </c>
      <c r="B293" s="21" t="s">
        <v>449</v>
      </c>
      <c r="C293" s="213" t="s">
        <v>1959</v>
      </c>
      <c r="D293" s="0" t="n">
        <v>0</v>
      </c>
      <c r="E293" s="0" t="n">
        <v>0</v>
      </c>
      <c r="F293" s="0" t="s">
        <v>2243</v>
      </c>
      <c r="G293" s="0" t="s">
        <v>2243</v>
      </c>
    </row>
    <row r="294" customFormat="false" ht="13.8" hidden="false" customHeight="false" outlineLevel="0" collapsed="false">
      <c r="A294" s="21" t="s">
        <v>29</v>
      </c>
      <c r="B294" s="21" t="s">
        <v>450</v>
      </c>
      <c r="C294" s="213" t="s">
        <v>1974</v>
      </c>
      <c r="D294" s="0" t="n">
        <v>3</v>
      </c>
      <c r="E294" s="0" t="n">
        <v>0</v>
      </c>
      <c r="F294" s="0" t="s">
        <v>2243</v>
      </c>
      <c r="G294" s="0" t="s">
        <v>2243</v>
      </c>
      <c r="H294" s="0" t="s">
        <v>2243</v>
      </c>
      <c r="K294" s="0" t="s">
        <v>2243</v>
      </c>
      <c r="L294" s="0" t="s">
        <v>2243</v>
      </c>
      <c r="M294" s="0" t="s">
        <v>2243</v>
      </c>
      <c r="N294" s="0" t="s">
        <v>2243</v>
      </c>
      <c r="O294" s="0" t="s">
        <v>2243</v>
      </c>
      <c r="P294" s="0" t="s">
        <v>2243</v>
      </c>
    </row>
    <row r="295" customFormat="false" ht="13.8" hidden="false" customHeight="false" outlineLevel="0" collapsed="false">
      <c r="A295" s="21" t="s">
        <v>30</v>
      </c>
      <c r="B295" s="21" t="s">
        <v>451</v>
      </c>
      <c r="C295" s="213" t="s">
        <v>1974</v>
      </c>
      <c r="D295" s="0" t="n">
        <v>3</v>
      </c>
      <c r="E295" s="0" t="n">
        <v>0</v>
      </c>
      <c r="F295" s="0" t="s">
        <v>2243</v>
      </c>
      <c r="G295" s="0" t="s">
        <v>2243</v>
      </c>
      <c r="H295" s="0" t="s">
        <v>2243</v>
      </c>
      <c r="K295" s="0" t="s">
        <v>2243</v>
      </c>
      <c r="L295" s="0" t="s">
        <v>2243</v>
      </c>
      <c r="M295" s="0" t="s">
        <v>2243</v>
      </c>
      <c r="N295" s="0" t="s">
        <v>2243</v>
      </c>
      <c r="O295" s="0" t="s">
        <v>2243</v>
      </c>
      <c r="P295" s="0" t="s">
        <v>2243</v>
      </c>
    </row>
    <row r="296" customFormat="false" ht="13.8" hidden="false" customHeight="false" outlineLevel="0" collapsed="false">
      <c r="A296" s="21" t="s">
        <v>30</v>
      </c>
      <c r="B296" s="21" t="s">
        <v>452</v>
      </c>
      <c r="C296" s="213" t="s">
        <v>1974</v>
      </c>
      <c r="D296" s="0" t="n">
        <v>3</v>
      </c>
      <c r="E296" s="0" t="n">
        <v>0</v>
      </c>
      <c r="F296" s="0" t="s">
        <v>2243</v>
      </c>
      <c r="G296" s="0" t="s">
        <v>2243</v>
      </c>
      <c r="H296" s="0" t="s">
        <v>2243</v>
      </c>
      <c r="K296" s="0" t="s">
        <v>2243</v>
      </c>
      <c r="L296" s="0" t="s">
        <v>2243</v>
      </c>
      <c r="M296" s="0" t="s">
        <v>2243</v>
      </c>
      <c r="N296" s="0" t="s">
        <v>2243</v>
      </c>
      <c r="O296" s="0" t="s">
        <v>2243</v>
      </c>
      <c r="P296" s="0" t="s">
        <v>2243</v>
      </c>
    </row>
    <row r="297" customFormat="false" ht="13.8" hidden="false" customHeight="false" outlineLevel="0" collapsed="false">
      <c r="A297" s="21" t="s">
        <v>30</v>
      </c>
      <c r="B297" s="21" t="s">
        <v>453</v>
      </c>
      <c r="C297" s="213" t="s">
        <v>1974</v>
      </c>
      <c r="D297" s="0" t="n">
        <v>3</v>
      </c>
      <c r="E297" s="0" t="n">
        <v>0</v>
      </c>
      <c r="F297" s="0" t="s">
        <v>2243</v>
      </c>
      <c r="G297" s="0" t="s">
        <v>2243</v>
      </c>
      <c r="H297" s="0" t="s">
        <v>2243</v>
      </c>
      <c r="K297" s="0" t="s">
        <v>2243</v>
      </c>
      <c r="L297" s="0" t="s">
        <v>2243</v>
      </c>
      <c r="M297" s="0" t="s">
        <v>2243</v>
      </c>
      <c r="N297" s="0" t="s">
        <v>2243</v>
      </c>
      <c r="O297" s="0" t="s">
        <v>2243</v>
      </c>
      <c r="P297" s="0" t="s">
        <v>2243</v>
      </c>
    </row>
    <row r="298" customFormat="false" ht="13.8" hidden="false" customHeight="false" outlineLevel="0" collapsed="false">
      <c r="A298" s="21" t="s">
        <v>30</v>
      </c>
      <c r="B298" s="21" t="s">
        <v>454</v>
      </c>
      <c r="C298" s="213" t="s">
        <v>1974</v>
      </c>
      <c r="D298" s="0" t="n">
        <v>3</v>
      </c>
      <c r="E298" s="0" t="n">
        <v>0</v>
      </c>
      <c r="F298" s="0" t="s">
        <v>2243</v>
      </c>
      <c r="G298" s="0" t="s">
        <v>2243</v>
      </c>
      <c r="H298" s="0" t="s">
        <v>2243</v>
      </c>
      <c r="K298" s="0" t="s">
        <v>2243</v>
      </c>
      <c r="L298" s="0" t="s">
        <v>2243</v>
      </c>
      <c r="M298" s="0" t="s">
        <v>2243</v>
      </c>
      <c r="N298" s="0" t="s">
        <v>2243</v>
      </c>
      <c r="O298" s="0" t="s">
        <v>2243</v>
      </c>
      <c r="P298" s="0" t="s">
        <v>2243</v>
      </c>
    </row>
    <row r="299" customFormat="false" ht="13.8" hidden="false" customHeight="false" outlineLevel="0" collapsed="false">
      <c r="A299" s="21" t="s">
        <v>31</v>
      </c>
      <c r="B299" s="21" t="s">
        <v>455</v>
      </c>
      <c r="C299" s="213" t="s">
        <v>1991</v>
      </c>
      <c r="D299" s="0" t="n">
        <v>5</v>
      </c>
      <c r="E299" s="0" t="n">
        <v>0</v>
      </c>
      <c r="Q299" s="0" t="s">
        <v>1914</v>
      </c>
      <c r="T299" s="0" t="s">
        <v>2243</v>
      </c>
      <c r="V299" s="0" t="s">
        <v>1903</v>
      </c>
      <c r="W299" s="0" t="s">
        <v>1903</v>
      </c>
      <c r="X299" s="0" t="s">
        <v>2243</v>
      </c>
      <c r="Y299" s="0" t="s">
        <v>1903</v>
      </c>
      <c r="Z299" s="0" t="s">
        <v>1903</v>
      </c>
      <c r="AB299" s="0" t="s">
        <v>2243</v>
      </c>
    </row>
    <row r="300" customFormat="false" ht="13.8" hidden="false" customHeight="false" outlineLevel="0" collapsed="false">
      <c r="A300" s="21" t="s">
        <v>31</v>
      </c>
      <c r="B300" s="21" t="s">
        <v>456</v>
      </c>
      <c r="C300" s="213" t="s">
        <v>1991</v>
      </c>
      <c r="D300" s="0" t="n">
        <v>5</v>
      </c>
      <c r="E300" s="0" t="n">
        <v>0</v>
      </c>
      <c r="Q300" s="0" t="s">
        <v>1914</v>
      </c>
      <c r="T300" s="0" t="s">
        <v>2243</v>
      </c>
      <c r="V300" s="0" t="s">
        <v>1903</v>
      </c>
      <c r="W300" s="0" t="s">
        <v>1903</v>
      </c>
      <c r="X300" s="0" t="s">
        <v>2243</v>
      </c>
      <c r="Y300" s="0" t="s">
        <v>1903</v>
      </c>
      <c r="Z300" s="0" t="s">
        <v>1903</v>
      </c>
      <c r="AB300" s="0" t="s">
        <v>2243</v>
      </c>
    </row>
    <row r="301" customFormat="false" ht="13.8" hidden="false" customHeight="false" outlineLevel="0" collapsed="false">
      <c r="A301" s="21" t="s">
        <v>31</v>
      </c>
      <c r="B301" s="21" t="s">
        <v>457</v>
      </c>
      <c r="C301" s="213" t="s">
        <v>2244</v>
      </c>
      <c r="D301" s="0" t="n">
        <v>5</v>
      </c>
      <c r="E301" s="0" t="n">
        <v>0</v>
      </c>
      <c r="Q301" s="0" t="s">
        <v>1914</v>
      </c>
      <c r="T301" s="0" t="s">
        <v>2243</v>
      </c>
      <c r="V301" s="0" t="s">
        <v>1903</v>
      </c>
      <c r="W301" s="0" t="s">
        <v>1903</v>
      </c>
      <c r="X301" s="0" t="s">
        <v>2243</v>
      </c>
      <c r="Y301" s="0" t="s">
        <v>1903</v>
      </c>
      <c r="Z301" s="0" t="s">
        <v>1903</v>
      </c>
      <c r="AB301" s="0" t="s">
        <v>2243</v>
      </c>
    </row>
    <row r="302" customFormat="false" ht="13.8" hidden="false" customHeight="false" outlineLevel="0" collapsed="false">
      <c r="A302" s="21" t="s">
        <v>31</v>
      </c>
      <c r="B302" s="21" t="s">
        <v>458</v>
      </c>
      <c r="C302" s="213" t="s">
        <v>1991</v>
      </c>
      <c r="D302" s="0" t="n">
        <v>5</v>
      </c>
      <c r="E302" s="0" t="n">
        <v>0</v>
      </c>
      <c r="Q302" s="0" t="s">
        <v>1914</v>
      </c>
      <c r="T302" s="0" t="s">
        <v>2243</v>
      </c>
      <c r="V302" s="0" t="s">
        <v>1903</v>
      </c>
      <c r="W302" s="0" t="s">
        <v>1903</v>
      </c>
      <c r="X302" s="0" t="s">
        <v>2243</v>
      </c>
      <c r="Y302" s="0" t="s">
        <v>1903</v>
      </c>
      <c r="Z302" s="0" t="s">
        <v>1903</v>
      </c>
      <c r="AB302" s="0" t="s">
        <v>2243</v>
      </c>
    </row>
    <row r="303" customFormat="false" ht="13.8" hidden="false" customHeight="false" outlineLevel="0" collapsed="false">
      <c r="A303" s="21" t="s">
        <v>31</v>
      </c>
      <c r="B303" s="21" t="s">
        <v>459</v>
      </c>
      <c r="C303" s="213" t="s">
        <v>1991</v>
      </c>
      <c r="D303" s="0" t="n">
        <v>5</v>
      </c>
      <c r="E303" s="0" t="n">
        <v>0</v>
      </c>
      <c r="Q303" s="0" t="s">
        <v>1914</v>
      </c>
      <c r="T303" s="0" t="s">
        <v>2243</v>
      </c>
      <c r="V303" s="0" t="s">
        <v>1903</v>
      </c>
      <c r="W303" s="0" t="s">
        <v>1903</v>
      </c>
      <c r="X303" s="0" t="s">
        <v>2243</v>
      </c>
      <c r="Y303" s="0" t="s">
        <v>1903</v>
      </c>
      <c r="Z303" s="0" t="s">
        <v>1903</v>
      </c>
      <c r="AB303" s="0" t="s">
        <v>2243</v>
      </c>
    </row>
    <row r="304" customFormat="false" ht="13.8" hidden="false" customHeight="false" outlineLevel="0" collapsed="false">
      <c r="A304" s="21" t="s">
        <v>31</v>
      </c>
      <c r="B304" s="21" t="s">
        <v>460</v>
      </c>
      <c r="C304" s="213" t="s">
        <v>1991</v>
      </c>
      <c r="D304" s="0" t="n">
        <v>5</v>
      </c>
      <c r="E304" s="0" t="n">
        <v>0</v>
      </c>
      <c r="Q304" s="0" t="s">
        <v>1914</v>
      </c>
      <c r="T304" s="0" t="s">
        <v>2243</v>
      </c>
      <c r="V304" s="0" t="s">
        <v>1903</v>
      </c>
      <c r="W304" s="0" t="s">
        <v>1903</v>
      </c>
      <c r="X304" s="0" t="s">
        <v>2243</v>
      </c>
      <c r="Y304" s="0" t="s">
        <v>1903</v>
      </c>
      <c r="Z304" s="0" t="s">
        <v>1903</v>
      </c>
      <c r="AB304" s="0" t="s">
        <v>2243</v>
      </c>
    </row>
    <row r="305" customFormat="false" ht="13.8" hidden="false" customHeight="false" outlineLevel="0" collapsed="false">
      <c r="A305" s="21" t="s">
        <v>31</v>
      </c>
      <c r="B305" s="21" t="s">
        <v>461</v>
      </c>
      <c r="C305" s="213" t="s">
        <v>1991</v>
      </c>
      <c r="D305" s="0" t="n">
        <v>5</v>
      </c>
      <c r="E305" s="0" t="n">
        <v>0</v>
      </c>
      <c r="Q305" s="0" t="s">
        <v>1914</v>
      </c>
      <c r="T305" s="0" t="s">
        <v>2243</v>
      </c>
      <c r="V305" s="0" t="s">
        <v>1903</v>
      </c>
      <c r="W305" s="0" t="s">
        <v>1903</v>
      </c>
      <c r="X305" s="0" t="s">
        <v>2243</v>
      </c>
      <c r="Y305" s="0" t="s">
        <v>1903</v>
      </c>
      <c r="Z305" s="0" t="s">
        <v>1903</v>
      </c>
      <c r="AB305" s="0" t="s">
        <v>2243</v>
      </c>
    </row>
    <row r="306" customFormat="false" ht="13.8" hidden="false" customHeight="false" outlineLevel="0" collapsed="false">
      <c r="A306" s="21" t="s">
        <v>31</v>
      </c>
      <c r="B306" s="21" t="s">
        <v>462</v>
      </c>
      <c r="C306" s="213" t="s">
        <v>1991</v>
      </c>
      <c r="D306" s="0" t="n">
        <v>5</v>
      </c>
      <c r="E306" s="0" t="n">
        <v>0</v>
      </c>
      <c r="Q306" s="0" t="s">
        <v>1914</v>
      </c>
      <c r="T306" s="0" t="s">
        <v>2243</v>
      </c>
      <c r="V306" s="0" t="s">
        <v>1903</v>
      </c>
      <c r="W306" s="0" t="s">
        <v>1903</v>
      </c>
      <c r="X306" s="0" t="s">
        <v>2243</v>
      </c>
      <c r="Y306" s="0" t="s">
        <v>1903</v>
      </c>
      <c r="Z306" s="0" t="s">
        <v>1903</v>
      </c>
      <c r="AB306" s="0" t="s">
        <v>2243</v>
      </c>
    </row>
    <row r="307" customFormat="false" ht="13.8" hidden="false" customHeight="false" outlineLevel="0" collapsed="false">
      <c r="A307" s="21" t="s">
        <v>31</v>
      </c>
      <c r="B307" s="21" t="s">
        <v>463</v>
      </c>
      <c r="C307" s="213" t="s">
        <v>1991</v>
      </c>
      <c r="D307" s="0" t="n">
        <v>5</v>
      </c>
      <c r="E307" s="0" t="n">
        <v>0</v>
      </c>
      <c r="Q307" s="0" t="s">
        <v>1914</v>
      </c>
      <c r="T307" s="0" t="s">
        <v>2243</v>
      </c>
      <c r="V307" s="0" t="s">
        <v>1903</v>
      </c>
      <c r="W307" s="0" t="s">
        <v>1903</v>
      </c>
      <c r="X307" s="0" t="s">
        <v>2243</v>
      </c>
      <c r="Y307" s="0" t="s">
        <v>1903</v>
      </c>
      <c r="Z307" s="0" t="s">
        <v>1903</v>
      </c>
      <c r="AB307" s="0" t="s">
        <v>2243</v>
      </c>
    </row>
    <row r="308" customFormat="false" ht="13.8" hidden="false" customHeight="false" outlineLevel="0" collapsed="false">
      <c r="A308" s="21" t="s">
        <v>31</v>
      </c>
      <c r="B308" s="21" t="s">
        <v>464</v>
      </c>
      <c r="C308" s="213" t="s">
        <v>2244</v>
      </c>
      <c r="D308" s="0" t="n">
        <v>5</v>
      </c>
      <c r="E308" s="0" t="n">
        <v>0</v>
      </c>
      <c r="Q308" s="0" t="s">
        <v>1914</v>
      </c>
      <c r="T308" s="0" t="s">
        <v>2243</v>
      </c>
      <c r="V308" s="0" t="s">
        <v>1903</v>
      </c>
      <c r="W308" s="0" t="s">
        <v>1903</v>
      </c>
      <c r="X308" s="0" t="s">
        <v>2243</v>
      </c>
      <c r="Y308" s="0" t="s">
        <v>1903</v>
      </c>
      <c r="Z308" s="0" t="s">
        <v>1903</v>
      </c>
      <c r="AB308" s="0" t="s">
        <v>2243</v>
      </c>
    </row>
    <row r="309" customFormat="false" ht="13.8" hidden="false" customHeight="false" outlineLevel="0" collapsed="false">
      <c r="A309" s="21" t="s">
        <v>31</v>
      </c>
      <c r="B309" s="21" t="s">
        <v>465</v>
      </c>
      <c r="C309" s="213" t="s">
        <v>2244</v>
      </c>
      <c r="D309" s="0" t="n">
        <v>5</v>
      </c>
      <c r="E309" s="0" t="n">
        <v>0</v>
      </c>
      <c r="Q309" s="0" t="s">
        <v>1914</v>
      </c>
      <c r="T309" s="0" t="s">
        <v>2243</v>
      </c>
      <c r="V309" s="0" t="s">
        <v>1903</v>
      </c>
      <c r="W309" s="0" t="s">
        <v>1903</v>
      </c>
      <c r="X309" s="0" t="s">
        <v>2243</v>
      </c>
      <c r="Y309" s="0" t="s">
        <v>1903</v>
      </c>
      <c r="Z309" s="0" t="s">
        <v>1903</v>
      </c>
      <c r="AB309" s="0" t="s">
        <v>2243</v>
      </c>
    </row>
    <row r="310" customFormat="false" ht="13.8" hidden="false" customHeight="false" outlineLevel="0" collapsed="false">
      <c r="A310" s="21" t="s">
        <v>31</v>
      </c>
      <c r="B310" s="21" t="s">
        <v>466</v>
      </c>
      <c r="C310" s="213" t="s">
        <v>2244</v>
      </c>
      <c r="D310" s="0" t="n">
        <v>5</v>
      </c>
      <c r="E310" s="0" t="n">
        <v>0</v>
      </c>
      <c r="Q310" s="0" t="s">
        <v>1914</v>
      </c>
      <c r="T310" s="0" t="s">
        <v>2243</v>
      </c>
      <c r="V310" s="0" t="s">
        <v>1903</v>
      </c>
      <c r="W310" s="0" t="s">
        <v>1903</v>
      </c>
      <c r="X310" s="0" t="s">
        <v>2243</v>
      </c>
      <c r="Y310" s="0" t="s">
        <v>1903</v>
      </c>
      <c r="Z310" s="0" t="s">
        <v>1903</v>
      </c>
      <c r="AB310" s="0" t="s">
        <v>2243</v>
      </c>
    </row>
    <row r="311" customFormat="false" ht="13.8" hidden="false" customHeight="false" outlineLevel="0" collapsed="false">
      <c r="A311" s="21" t="s">
        <v>31</v>
      </c>
      <c r="B311" s="21" t="s">
        <v>467</v>
      </c>
      <c r="C311" s="213" t="s">
        <v>1991</v>
      </c>
      <c r="D311" s="0" t="n">
        <v>5</v>
      </c>
      <c r="E311" s="0" t="n">
        <v>0</v>
      </c>
      <c r="Q311" s="0" t="s">
        <v>1914</v>
      </c>
      <c r="T311" s="0" t="s">
        <v>2243</v>
      </c>
      <c r="V311" s="0" t="s">
        <v>1903</v>
      </c>
      <c r="W311" s="0" t="s">
        <v>1903</v>
      </c>
      <c r="X311" s="0" t="s">
        <v>2243</v>
      </c>
      <c r="Y311" s="0" t="s">
        <v>1903</v>
      </c>
      <c r="Z311" s="0" t="s">
        <v>1903</v>
      </c>
      <c r="AB311" s="0" t="s">
        <v>2243</v>
      </c>
    </row>
    <row r="312" customFormat="false" ht="13.8" hidden="false" customHeight="false" outlineLevel="0" collapsed="false">
      <c r="A312" s="21" t="s">
        <v>32</v>
      </c>
      <c r="B312" s="21" t="s">
        <v>468</v>
      </c>
      <c r="C312" s="213" t="s">
        <v>2242</v>
      </c>
      <c r="D312" s="0" t="n">
        <v>5</v>
      </c>
      <c r="E312" s="0" t="n">
        <v>0</v>
      </c>
      <c r="Q312" s="0" t="s">
        <v>1914</v>
      </c>
      <c r="T312" s="0" t="s">
        <v>2243</v>
      </c>
      <c r="V312" s="0" t="s">
        <v>1903</v>
      </c>
      <c r="W312" s="0" t="s">
        <v>1903</v>
      </c>
      <c r="X312" s="0" t="s">
        <v>2243</v>
      </c>
      <c r="Y312" s="0" t="s">
        <v>1903</v>
      </c>
      <c r="Z312" s="0" t="s">
        <v>1903</v>
      </c>
      <c r="AB312" s="0" t="s">
        <v>2243</v>
      </c>
    </row>
    <row r="313" customFormat="false" ht="13.8" hidden="false" customHeight="false" outlineLevel="0" collapsed="false">
      <c r="A313" s="21" t="s">
        <v>32</v>
      </c>
      <c r="B313" s="21" t="s">
        <v>469</v>
      </c>
      <c r="C313" s="213" t="s">
        <v>2244</v>
      </c>
      <c r="D313" s="0" t="n">
        <v>5</v>
      </c>
      <c r="E313" s="0" t="n">
        <v>0</v>
      </c>
      <c r="Q313" s="0" t="s">
        <v>1914</v>
      </c>
      <c r="T313" s="0" t="s">
        <v>2243</v>
      </c>
      <c r="V313" s="0" t="s">
        <v>1903</v>
      </c>
      <c r="W313" s="0" t="s">
        <v>1903</v>
      </c>
      <c r="X313" s="0" t="s">
        <v>2243</v>
      </c>
      <c r="Y313" s="0" t="s">
        <v>1903</v>
      </c>
      <c r="Z313" s="0" t="s">
        <v>1903</v>
      </c>
      <c r="AB313" s="0" t="s">
        <v>2243</v>
      </c>
    </row>
    <row r="314" customFormat="false" ht="13.8" hidden="false" customHeight="false" outlineLevel="0" collapsed="false">
      <c r="A314" s="21" t="s">
        <v>32</v>
      </c>
      <c r="B314" s="21" t="s">
        <v>470</v>
      </c>
      <c r="C314" s="213" t="s">
        <v>2242</v>
      </c>
      <c r="D314" s="0" t="n">
        <v>5</v>
      </c>
      <c r="E314" s="0" t="n">
        <v>0</v>
      </c>
      <c r="Q314" s="0" t="s">
        <v>1914</v>
      </c>
      <c r="T314" s="0" t="s">
        <v>2243</v>
      </c>
      <c r="V314" s="0" t="s">
        <v>1903</v>
      </c>
      <c r="W314" s="0" t="s">
        <v>1903</v>
      </c>
      <c r="X314" s="0" t="s">
        <v>2243</v>
      </c>
      <c r="Y314" s="0" t="s">
        <v>1903</v>
      </c>
      <c r="Z314" s="0" t="s">
        <v>1903</v>
      </c>
      <c r="AB314" s="0" t="s">
        <v>2243</v>
      </c>
    </row>
    <row r="315" customFormat="false" ht="13.8" hidden="false" customHeight="false" outlineLevel="0" collapsed="false">
      <c r="A315" s="21" t="s">
        <v>33</v>
      </c>
      <c r="B315" s="21" t="s">
        <v>328</v>
      </c>
      <c r="C315" s="213" t="s">
        <v>1974</v>
      </c>
      <c r="D315" s="0" t="n">
        <v>3</v>
      </c>
      <c r="E315" s="0" t="n">
        <v>0</v>
      </c>
      <c r="F315" s="0" t="s">
        <v>2243</v>
      </c>
      <c r="G315" s="0" t="s">
        <v>2243</v>
      </c>
      <c r="H315" s="0" t="s">
        <v>2243</v>
      </c>
      <c r="K315" s="0" t="s">
        <v>2243</v>
      </c>
      <c r="L315" s="0" t="s">
        <v>2243</v>
      </c>
      <c r="M315" s="0" t="s">
        <v>2243</v>
      </c>
      <c r="N315" s="0" t="s">
        <v>2243</v>
      </c>
      <c r="O315" s="0" t="s">
        <v>2243</v>
      </c>
      <c r="P315" s="0" t="s">
        <v>2243</v>
      </c>
    </row>
    <row r="316" customFormat="false" ht="13.8" hidden="false" customHeight="false" outlineLevel="0" collapsed="false">
      <c r="A316" s="21" t="s">
        <v>33</v>
      </c>
      <c r="B316" s="21" t="s">
        <v>471</v>
      </c>
      <c r="C316" s="213" t="s">
        <v>1974</v>
      </c>
      <c r="D316" s="0" t="n">
        <v>3</v>
      </c>
      <c r="E316" s="0" t="n">
        <v>0</v>
      </c>
      <c r="F316" s="0" t="s">
        <v>2243</v>
      </c>
      <c r="G316" s="0" t="s">
        <v>2243</v>
      </c>
      <c r="H316" s="0" t="s">
        <v>2243</v>
      </c>
      <c r="K316" s="0" t="s">
        <v>2243</v>
      </c>
      <c r="L316" s="0" t="s">
        <v>2243</v>
      </c>
      <c r="M316" s="0" t="s">
        <v>2243</v>
      </c>
      <c r="N316" s="0" t="s">
        <v>2243</v>
      </c>
      <c r="O316" s="0" t="s">
        <v>2243</v>
      </c>
      <c r="P316" s="0" t="s">
        <v>2243</v>
      </c>
    </row>
    <row r="317" customFormat="false" ht="13.8" hidden="false" customHeight="false" outlineLevel="0" collapsed="false">
      <c r="A317" s="21" t="s">
        <v>33</v>
      </c>
      <c r="B317" s="21" t="s">
        <v>330</v>
      </c>
      <c r="C317" s="213" t="s">
        <v>1985</v>
      </c>
      <c r="D317" s="0" t="n">
        <v>3</v>
      </c>
      <c r="E317" s="0" t="n">
        <v>0</v>
      </c>
      <c r="M317" s="0" t="s">
        <v>2243</v>
      </c>
    </row>
    <row r="318" customFormat="false" ht="13.8" hidden="false" customHeight="false" outlineLevel="0" collapsed="false">
      <c r="A318" s="21" t="s">
        <v>33</v>
      </c>
      <c r="B318" s="21" t="s">
        <v>334</v>
      </c>
      <c r="C318" s="213" t="s">
        <v>1974</v>
      </c>
      <c r="D318" s="0" t="n">
        <v>3</v>
      </c>
      <c r="E318" s="0" t="n">
        <v>0</v>
      </c>
      <c r="F318" s="0" t="s">
        <v>2243</v>
      </c>
      <c r="G318" s="0" t="s">
        <v>2243</v>
      </c>
      <c r="H318" s="0" t="s">
        <v>2243</v>
      </c>
      <c r="K318" s="0" t="s">
        <v>2243</v>
      </c>
      <c r="L318" s="0" t="s">
        <v>2243</v>
      </c>
      <c r="M318" s="0" t="s">
        <v>2243</v>
      </c>
      <c r="N318" s="0" t="s">
        <v>2243</v>
      </c>
      <c r="O318" s="0" t="s">
        <v>2243</v>
      </c>
      <c r="P318" s="0" t="s">
        <v>2243</v>
      </c>
    </row>
    <row r="319" customFormat="false" ht="13.8" hidden="false" customHeight="false" outlineLevel="0" collapsed="false">
      <c r="A319" s="21" t="s">
        <v>33</v>
      </c>
      <c r="B319" s="21" t="s">
        <v>472</v>
      </c>
      <c r="C319" s="213" t="s">
        <v>1974</v>
      </c>
      <c r="D319" s="0" t="n">
        <v>3</v>
      </c>
      <c r="E319" s="0" t="n">
        <v>0</v>
      </c>
      <c r="F319" s="0" t="s">
        <v>2243</v>
      </c>
      <c r="G319" s="0" t="s">
        <v>2243</v>
      </c>
      <c r="H319" s="0" t="s">
        <v>2243</v>
      </c>
      <c r="K319" s="0" t="s">
        <v>2243</v>
      </c>
      <c r="L319" s="0" t="s">
        <v>2243</v>
      </c>
      <c r="M319" s="0" t="s">
        <v>2243</v>
      </c>
      <c r="N319" s="0" t="s">
        <v>2243</v>
      </c>
      <c r="O319" s="0" t="s">
        <v>2243</v>
      </c>
      <c r="P319" s="0" t="s">
        <v>2243</v>
      </c>
    </row>
    <row r="320" customFormat="false" ht="13.8" hidden="false" customHeight="false" outlineLevel="0" collapsed="false">
      <c r="A320" s="21" t="s">
        <v>34</v>
      </c>
      <c r="B320" s="21" t="s">
        <v>473</v>
      </c>
      <c r="C320" s="213" t="s">
        <v>2242</v>
      </c>
      <c r="D320" s="0" t="n">
        <v>7</v>
      </c>
      <c r="E320" s="0" t="n">
        <v>0</v>
      </c>
      <c r="Q320" s="0" t="s">
        <v>1914</v>
      </c>
      <c r="T320" s="0" t="s">
        <v>2243</v>
      </c>
      <c r="V320" s="0" t="s">
        <v>1903</v>
      </c>
      <c r="W320" s="0" t="s">
        <v>1903</v>
      </c>
      <c r="X320" s="0" t="s">
        <v>2243</v>
      </c>
      <c r="Y320" s="0" t="s">
        <v>1903</v>
      </c>
      <c r="Z320" s="0" t="s">
        <v>1903</v>
      </c>
      <c r="AB320" s="0" t="s">
        <v>2243</v>
      </c>
    </row>
    <row r="321" customFormat="false" ht="13.8" hidden="false" customHeight="false" outlineLevel="0" collapsed="false">
      <c r="A321" s="21" t="s">
        <v>34</v>
      </c>
      <c r="B321" s="21" t="s">
        <v>474</v>
      </c>
      <c r="C321" s="213" t="s">
        <v>2242</v>
      </c>
      <c r="D321" s="0" t="n">
        <v>7</v>
      </c>
      <c r="E321" s="0" t="n">
        <v>0</v>
      </c>
      <c r="Q321" s="0" t="s">
        <v>1914</v>
      </c>
      <c r="T321" s="0" t="s">
        <v>2243</v>
      </c>
      <c r="V321" s="0" t="s">
        <v>1903</v>
      </c>
      <c r="W321" s="0" t="s">
        <v>1903</v>
      </c>
      <c r="X321" s="0" t="s">
        <v>2243</v>
      </c>
      <c r="Y321" s="0" t="s">
        <v>1903</v>
      </c>
      <c r="Z321" s="0" t="s">
        <v>1903</v>
      </c>
      <c r="AB321" s="0" t="s">
        <v>2243</v>
      </c>
    </row>
    <row r="322" customFormat="false" ht="13.8" hidden="false" customHeight="false" outlineLevel="0" collapsed="false">
      <c r="A322" s="21" t="s">
        <v>34</v>
      </c>
      <c r="B322" s="21" t="s">
        <v>475</v>
      </c>
      <c r="C322" s="213" t="s">
        <v>2245</v>
      </c>
      <c r="D322" s="0" t="n">
        <v>5</v>
      </c>
      <c r="E322" s="0" t="n">
        <v>0</v>
      </c>
      <c r="Q322" s="0" t="s">
        <v>1914</v>
      </c>
      <c r="T322" s="0" t="s">
        <v>2243</v>
      </c>
      <c r="V322" s="0" t="s">
        <v>1903</v>
      </c>
      <c r="W322" s="0" t="s">
        <v>1903</v>
      </c>
      <c r="X322" s="0" t="s">
        <v>2243</v>
      </c>
      <c r="Y322" s="0" t="s">
        <v>1903</v>
      </c>
      <c r="Z322" s="0" t="s">
        <v>1903</v>
      </c>
      <c r="AB322" s="0" t="s">
        <v>2243</v>
      </c>
    </row>
    <row r="323" customFormat="false" ht="13.8" hidden="false" customHeight="false" outlineLevel="0" collapsed="false">
      <c r="A323" s="21" t="s">
        <v>34</v>
      </c>
      <c r="B323" s="21" t="s">
        <v>476</v>
      </c>
      <c r="C323" s="213" t="s">
        <v>1991</v>
      </c>
      <c r="D323" s="0" t="n">
        <v>5</v>
      </c>
      <c r="E323" s="0" t="n">
        <v>0</v>
      </c>
      <c r="Q323" s="0" t="s">
        <v>1914</v>
      </c>
      <c r="T323" s="0" t="s">
        <v>2243</v>
      </c>
      <c r="V323" s="0" t="s">
        <v>1903</v>
      </c>
      <c r="W323" s="0" t="s">
        <v>1903</v>
      </c>
      <c r="X323" s="0" t="s">
        <v>2243</v>
      </c>
      <c r="Y323" s="0" t="s">
        <v>1903</v>
      </c>
      <c r="Z323" s="0" t="s">
        <v>1903</v>
      </c>
      <c r="AB323" s="0" t="s">
        <v>2243</v>
      </c>
    </row>
    <row r="324" customFormat="false" ht="13.8" hidden="false" customHeight="false" outlineLevel="0" collapsed="false">
      <c r="A324" s="21" t="s">
        <v>34</v>
      </c>
      <c r="B324" s="21" t="s">
        <v>477</v>
      </c>
      <c r="C324" s="213" t="s">
        <v>2242</v>
      </c>
      <c r="D324" s="0" t="n">
        <v>7</v>
      </c>
      <c r="E324" s="0" t="n">
        <v>0</v>
      </c>
      <c r="Q324" s="0" t="s">
        <v>1914</v>
      </c>
      <c r="T324" s="0" t="s">
        <v>2243</v>
      </c>
      <c r="V324" s="0" t="s">
        <v>1903</v>
      </c>
      <c r="W324" s="0" t="s">
        <v>1903</v>
      </c>
      <c r="X324" s="0" t="s">
        <v>2243</v>
      </c>
      <c r="Y324" s="0" t="s">
        <v>1903</v>
      </c>
      <c r="Z324" s="0" t="s">
        <v>1903</v>
      </c>
      <c r="AB324" s="0" t="s">
        <v>2243</v>
      </c>
    </row>
    <row r="325" customFormat="false" ht="13.8" hidden="false" customHeight="false" outlineLevel="0" collapsed="false">
      <c r="A325" s="21" t="s">
        <v>34</v>
      </c>
      <c r="B325" s="21" t="s">
        <v>478</v>
      </c>
      <c r="C325" s="213" t="s">
        <v>1991</v>
      </c>
      <c r="D325" s="0" t="n">
        <v>5</v>
      </c>
      <c r="E325" s="0" t="n">
        <v>0</v>
      </c>
      <c r="Q325" s="0" t="s">
        <v>1914</v>
      </c>
      <c r="T325" s="0" t="s">
        <v>2243</v>
      </c>
      <c r="V325" s="0" t="s">
        <v>1903</v>
      </c>
      <c r="W325" s="0" t="s">
        <v>1903</v>
      </c>
      <c r="X325" s="0" t="s">
        <v>2243</v>
      </c>
      <c r="Y325" s="0" t="s">
        <v>1903</v>
      </c>
      <c r="Z325" s="0" t="s">
        <v>1903</v>
      </c>
      <c r="AB325" s="0" t="s">
        <v>2243</v>
      </c>
    </row>
    <row r="326" customFormat="false" ht="13.8" hidden="false" customHeight="false" outlineLevel="0" collapsed="false">
      <c r="A326" s="21" t="s">
        <v>34</v>
      </c>
      <c r="B326" s="21" t="s">
        <v>479</v>
      </c>
      <c r="C326" s="213" t="s">
        <v>2242</v>
      </c>
      <c r="D326" s="0" t="n">
        <v>7</v>
      </c>
      <c r="E326" s="0" t="n">
        <v>0</v>
      </c>
      <c r="Q326" s="0" t="s">
        <v>1914</v>
      </c>
      <c r="T326" s="0" t="s">
        <v>2243</v>
      </c>
      <c r="V326" s="0" t="s">
        <v>1903</v>
      </c>
      <c r="W326" s="0" t="s">
        <v>1903</v>
      </c>
      <c r="X326" s="0" t="s">
        <v>2243</v>
      </c>
      <c r="Y326" s="0" t="s">
        <v>1903</v>
      </c>
      <c r="Z326" s="0" t="s">
        <v>1903</v>
      </c>
      <c r="AB326" s="0" t="s">
        <v>2243</v>
      </c>
    </row>
    <row r="327" customFormat="false" ht="13.8" hidden="false" customHeight="false" outlineLevel="0" collapsed="false">
      <c r="A327" s="21" t="s">
        <v>34</v>
      </c>
      <c r="B327" s="21" t="s">
        <v>480</v>
      </c>
      <c r="C327" s="213" t="s">
        <v>2242</v>
      </c>
      <c r="D327" s="0" t="n">
        <v>7</v>
      </c>
      <c r="E327" s="0" t="n">
        <v>0</v>
      </c>
      <c r="Q327" s="0" t="s">
        <v>1914</v>
      </c>
      <c r="T327" s="0" t="s">
        <v>2243</v>
      </c>
      <c r="V327" s="0" t="s">
        <v>1903</v>
      </c>
      <c r="W327" s="0" t="s">
        <v>1903</v>
      </c>
      <c r="X327" s="0" t="s">
        <v>2243</v>
      </c>
      <c r="Y327" s="0" t="s">
        <v>1903</v>
      </c>
      <c r="Z327" s="0" t="s">
        <v>1903</v>
      </c>
      <c r="AB327" s="0" t="s">
        <v>2243</v>
      </c>
    </row>
    <row r="328" customFormat="false" ht="13.8" hidden="false" customHeight="false" outlineLevel="0" collapsed="false">
      <c r="A328" s="21" t="s">
        <v>34</v>
      </c>
      <c r="B328" s="21" t="s">
        <v>481</v>
      </c>
      <c r="C328" s="213" t="s">
        <v>2242</v>
      </c>
      <c r="D328" s="0" t="n">
        <v>7</v>
      </c>
      <c r="E328" s="0" t="n">
        <v>0</v>
      </c>
      <c r="Q328" s="0" t="s">
        <v>1914</v>
      </c>
      <c r="T328" s="0" t="s">
        <v>2243</v>
      </c>
      <c r="V328" s="0" t="s">
        <v>1903</v>
      </c>
      <c r="W328" s="0" t="s">
        <v>1903</v>
      </c>
      <c r="X328" s="0" t="s">
        <v>2243</v>
      </c>
      <c r="Y328" s="0" t="s">
        <v>1903</v>
      </c>
      <c r="Z328" s="0" t="s">
        <v>1903</v>
      </c>
      <c r="AB328" s="0" t="s">
        <v>2243</v>
      </c>
    </row>
    <row r="329" customFormat="false" ht="13.8" hidden="false" customHeight="false" outlineLevel="0" collapsed="false">
      <c r="A329" s="21" t="s">
        <v>34</v>
      </c>
      <c r="B329" s="21" t="s">
        <v>482</v>
      </c>
      <c r="C329" s="213" t="s">
        <v>2242</v>
      </c>
      <c r="D329" s="0" t="n">
        <v>7</v>
      </c>
      <c r="E329" s="0" t="n">
        <v>0</v>
      </c>
      <c r="Q329" s="0" t="s">
        <v>1914</v>
      </c>
      <c r="T329" s="0" t="s">
        <v>2243</v>
      </c>
      <c r="V329" s="0" t="s">
        <v>1903</v>
      </c>
      <c r="W329" s="0" t="s">
        <v>1903</v>
      </c>
      <c r="X329" s="0" t="s">
        <v>2243</v>
      </c>
      <c r="Y329" s="0" t="s">
        <v>1903</v>
      </c>
      <c r="Z329" s="0" t="s">
        <v>1903</v>
      </c>
      <c r="AB329" s="0" t="s">
        <v>2243</v>
      </c>
    </row>
    <row r="330" customFormat="false" ht="13.8" hidden="false" customHeight="false" outlineLevel="0" collapsed="false">
      <c r="A330" s="21" t="s">
        <v>34</v>
      </c>
      <c r="B330" s="21" t="s">
        <v>483</v>
      </c>
      <c r="C330" s="213" t="s">
        <v>1991</v>
      </c>
      <c r="D330" s="0" t="n">
        <v>5</v>
      </c>
      <c r="E330" s="0" t="n">
        <v>0</v>
      </c>
      <c r="Q330" s="0" t="s">
        <v>1914</v>
      </c>
      <c r="T330" s="0" t="s">
        <v>2243</v>
      </c>
      <c r="V330" s="0" t="s">
        <v>1903</v>
      </c>
      <c r="W330" s="0" t="s">
        <v>1903</v>
      </c>
      <c r="X330" s="0" t="s">
        <v>2243</v>
      </c>
      <c r="Y330" s="0" t="s">
        <v>1903</v>
      </c>
      <c r="Z330" s="0" t="s">
        <v>1903</v>
      </c>
      <c r="AB330" s="0" t="s">
        <v>2243</v>
      </c>
    </row>
    <row r="331" customFormat="false" ht="13.8" hidden="false" customHeight="false" outlineLevel="0" collapsed="false">
      <c r="A331" s="21" t="s">
        <v>34</v>
      </c>
      <c r="B331" s="21" t="s">
        <v>484</v>
      </c>
      <c r="C331" s="213" t="s">
        <v>2242</v>
      </c>
      <c r="D331" s="0" t="n">
        <v>7</v>
      </c>
      <c r="E331" s="0" t="n">
        <v>0</v>
      </c>
      <c r="Q331" s="0" t="s">
        <v>1914</v>
      </c>
      <c r="T331" s="0" t="s">
        <v>2243</v>
      </c>
      <c r="V331" s="0" t="s">
        <v>1903</v>
      </c>
      <c r="W331" s="0" t="s">
        <v>1903</v>
      </c>
      <c r="X331" s="0" t="s">
        <v>2243</v>
      </c>
      <c r="Y331" s="0" t="s">
        <v>1903</v>
      </c>
      <c r="Z331" s="0" t="s">
        <v>1903</v>
      </c>
      <c r="AB331" s="0" t="s">
        <v>2243</v>
      </c>
    </row>
    <row r="332" customFormat="false" ht="13.8" hidden="false" customHeight="false" outlineLevel="0" collapsed="false">
      <c r="A332" s="21" t="s">
        <v>34</v>
      </c>
      <c r="B332" s="21" t="s">
        <v>485</v>
      </c>
      <c r="C332" s="213" t="s">
        <v>1991</v>
      </c>
      <c r="D332" s="0" t="n">
        <v>5</v>
      </c>
      <c r="E332" s="0" t="n">
        <v>0</v>
      </c>
      <c r="Q332" s="0" t="s">
        <v>1914</v>
      </c>
      <c r="T332" s="0" t="s">
        <v>2243</v>
      </c>
      <c r="V332" s="0" t="s">
        <v>1903</v>
      </c>
      <c r="W332" s="0" t="s">
        <v>1903</v>
      </c>
      <c r="X332" s="0" t="s">
        <v>2243</v>
      </c>
      <c r="Y332" s="0" t="s">
        <v>1903</v>
      </c>
      <c r="Z332" s="0" t="s">
        <v>1903</v>
      </c>
      <c r="AB332" s="0" t="s">
        <v>2243</v>
      </c>
    </row>
    <row r="333" customFormat="false" ht="13.8" hidden="false" customHeight="false" outlineLevel="0" collapsed="false">
      <c r="A333" s="21" t="s">
        <v>34</v>
      </c>
      <c r="B333" s="21" t="s">
        <v>486</v>
      </c>
      <c r="C333" s="213" t="s">
        <v>1991</v>
      </c>
      <c r="D333" s="0" t="n">
        <v>5</v>
      </c>
      <c r="E333" s="0" t="n">
        <v>0</v>
      </c>
      <c r="Q333" s="0" t="s">
        <v>1914</v>
      </c>
      <c r="T333" s="0" t="s">
        <v>2243</v>
      </c>
      <c r="V333" s="0" t="s">
        <v>1903</v>
      </c>
      <c r="W333" s="0" t="s">
        <v>1903</v>
      </c>
      <c r="X333" s="0" t="s">
        <v>2243</v>
      </c>
      <c r="Y333" s="0" t="s">
        <v>1903</v>
      </c>
      <c r="Z333" s="0" t="s">
        <v>1903</v>
      </c>
      <c r="AB333" s="0" t="s">
        <v>2243</v>
      </c>
    </row>
    <row r="334" customFormat="false" ht="13.8" hidden="false" customHeight="false" outlineLevel="0" collapsed="false">
      <c r="A334" s="21" t="s">
        <v>35</v>
      </c>
      <c r="B334" s="21" t="s">
        <v>487</v>
      </c>
      <c r="C334" s="213" t="s">
        <v>1974</v>
      </c>
      <c r="D334" s="0" t="n">
        <v>2</v>
      </c>
      <c r="E334" s="0" t="n">
        <v>0</v>
      </c>
      <c r="F334" s="0" t="s">
        <v>2243</v>
      </c>
      <c r="G334" s="0" t="s">
        <v>2243</v>
      </c>
      <c r="H334" s="0" t="s">
        <v>2243</v>
      </c>
      <c r="K334" s="0" t="s">
        <v>2243</v>
      </c>
      <c r="L334" s="0" t="s">
        <v>2243</v>
      </c>
      <c r="M334" s="0" t="s">
        <v>2243</v>
      </c>
      <c r="N334" s="0" t="s">
        <v>2243</v>
      </c>
      <c r="O334" s="0" t="s">
        <v>2243</v>
      </c>
      <c r="P334" s="0" t="s">
        <v>2243</v>
      </c>
    </row>
    <row r="335" customFormat="false" ht="13.8" hidden="false" customHeight="false" outlineLevel="0" collapsed="false">
      <c r="A335" s="21" t="s">
        <v>35</v>
      </c>
      <c r="B335" s="21" t="s">
        <v>488</v>
      </c>
      <c r="C335" s="213" t="s">
        <v>1974</v>
      </c>
      <c r="D335" s="0" t="n">
        <v>2</v>
      </c>
      <c r="E335" s="0" t="n">
        <v>0</v>
      </c>
      <c r="F335" s="0" t="s">
        <v>2243</v>
      </c>
      <c r="G335" s="0" t="s">
        <v>2243</v>
      </c>
      <c r="H335" s="0" t="s">
        <v>2243</v>
      </c>
      <c r="K335" s="0" t="s">
        <v>2243</v>
      </c>
      <c r="L335" s="0" t="s">
        <v>2243</v>
      </c>
      <c r="M335" s="0" t="s">
        <v>2243</v>
      </c>
      <c r="N335" s="0" t="s">
        <v>2243</v>
      </c>
      <c r="O335" s="0" t="s">
        <v>2243</v>
      </c>
      <c r="P335" s="0" t="s">
        <v>2243</v>
      </c>
    </row>
    <row r="336" customFormat="false" ht="13.8" hidden="false" customHeight="false" outlineLevel="0" collapsed="false">
      <c r="A336" s="21" t="s">
        <v>35</v>
      </c>
      <c r="B336" s="21" t="s">
        <v>489</v>
      </c>
      <c r="C336" s="213" t="s">
        <v>1974</v>
      </c>
      <c r="D336" s="0" t="n">
        <v>2</v>
      </c>
      <c r="E336" s="0" t="n">
        <v>0</v>
      </c>
      <c r="F336" s="0" t="s">
        <v>2243</v>
      </c>
      <c r="G336" s="0" t="s">
        <v>2243</v>
      </c>
      <c r="H336" s="0" t="s">
        <v>2243</v>
      </c>
      <c r="K336" s="0" t="s">
        <v>2243</v>
      </c>
      <c r="L336" s="0" t="s">
        <v>2243</v>
      </c>
      <c r="M336" s="0" t="s">
        <v>2243</v>
      </c>
      <c r="N336" s="0" t="s">
        <v>2243</v>
      </c>
      <c r="O336" s="0" t="s">
        <v>2243</v>
      </c>
      <c r="P336" s="0" t="s">
        <v>2243</v>
      </c>
    </row>
    <row r="337" customFormat="false" ht="13.8" hidden="false" customHeight="false" outlineLevel="0" collapsed="false">
      <c r="A337" s="21" t="s">
        <v>35</v>
      </c>
      <c r="B337" s="21" t="s">
        <v>490</v>
      </c>
      <c r="C337" s="213" t="s">
        <v>2250</v>
      </c>
      <c r="D337" s="0" t="n">
        <v>2</v>
      </c>
      <c r="E337" s="0" t="n">
        <v>0</v>
      </c>
      <c r="AC337" s="0" t="s">
        <v>2243</v>
      </c>
      <c r="AD337" s="0" t="s">
        <v>2243</v>
      </c>
      <c r="AE337" s="0" t="s">
        <v>2243</v>
      </c>
    </row>
    <row r="338" customFormat="false" ht="13.8" hidden="false" customHeight="false" outlineLevel="0" collapsed="false">
      <c r="A338" s="21" t="s">
        <v>35</v>
      </c>
      <c r="B338" s="21" t="s">
        <v>491</v>
      </c>
      <c r="C338" s="213" t="s">
        <v>2250</v>
      </c>
      <c r="D338" s="0" t="n">
        <v>5</v>
      </c>
      <c r="E338" s="0" t="n">
        <v>0</v>
      </c>
      <c r="AC338" s="0" t="s">
        <v>2243</v>
      </c>
      <c r="AD338" s="0" t="s">
        <v>2243</v>
      </c>
      <c r="AE338" s="0" t="s">
        <v>2243</v>
      </c>
    </row>
    <row r="339" customFormat="false" ht="13.8" hidden="false" customHeight="false" outlineLevel="0" collapsed="false">
      <c r="A339" s="21" t="s">
        <v>36</v>
      </c>
      <c r="B339" s="21" t="n">
        <v>375</v>
      </c>
      <c r="C339" s="213" t="s">
        <v>1974</v>
      </c>
      <c r="D339" s="0" t="n">
        <v>3</v>
      </c>
      <c r="E339" s="0" t="n">
        <v>0</v>
      </c>
      <c r="F339" s="0" t="s">
        <v>2243</v>
      </c>
      <c r="G339" s="0" t="s">
        <v>2243</v>
      </c>
      <c r="H339" s="0" t="s">
        <v>2243</v>
      </c>
      <c r="K339" s="0" t="s">
        <v>2243</v>
      </c>
      <c r="L339" s="0" t="s">
        <v>2243</v>
      </c>
      <c r="M339" s="0" t="s">
        <v>2243</v>
      </c>
      <c r="N339" s="0" t="s">
        <v>2243</v>
      </c>
      <c r="O339" s="0" t="s">
        <v>2243</v>
      </c>
      <c r="P339" s="0" t="s">
        <v>2243</v>
      </c>
    </row>
    <row r="340" customFormat="false" ht="13.8" hidden="false" customHeight="false" outlineLevel="0" collapsed="false">
      <c r="A340" s="21" t="s">
        <v>36</v>
      </c>
      <c r="B340" s="21" t="s">
        <v>493</v>
      </c>
      <c r="C340" s="213" t="s">
        <v>1974</v>
      </c>
      <c r="D340" s="0" t="n">
        <v>3</v>
      </c>
      <c r="E340" s="0" t="n">
        <v>0</v>
      </c>
      <c r="F340" s="0" t="s">
        <v>2243</v>
      </c>
      <c r="G340" s="0" t="s">
        <v>2243</v>
      </c>
      <c r="H340" s="0" t="s">
        <v>2243</v>
      </c>
      <c r="K340" s="0" t="s">
        <v>2243</v>
      </c>
      <c r="L340" s="0" t="s">
        <v>2243</v>
      </c>
      <c r="M340" s="0" t="s">
        <v>2243</v>
      </c>
      <c r="N340" s="0" t="s">
        <v>2243</v>
      </c>
      <c r="O340" s="0" t="s">
        <v>2243</v>
      </c>
      <c r="P340" s="0" t="s">
        <v>2243</v>
      </c>
    </row>
    <row r="341" customFormat="false" ht="13.8" hidden="false" customHeight="false" outlineLevel="0" collapsed="false">
      <c r="A341" s="21" t="s">
        <v>36</v>
      </c>
      <c r="B341" s="21" t="s">
        <v>494</v>
      </c>
      <c r="C341" s="213" t="s">
        <v>1974</v>
      </c>
      <c r="D341" s="0" t="n">
        <v>3</v>
      </c>
      <c r="E341" s="0" t="n">
        <v>0</v>
      </c>
      <c r="F341" s="0" t="s">
        <v>2243</v>
      </c>
      <c r="G341" s="0" t="s">
        <v>2243</v>
      </c>
      <c r="H341" s="0" t="s">
        <v>2243</v>
      </c>
      <c r="K341" s="0" t="s">
        <v>2243</v>
      </c>
      <c r="L341" s="0" t="s">
        <v>2243</v>
      </c>
      <c r="M341" s="0" t="s">
        <v>2243</v>
      </c>
      <c r="N341" s="0" t="s">
        <v>2243</v>
      </c>
      <c r="O341" s="0" t="s">
        <v>2243</v>
      </c>
      <c r="P341" s="0" t="s">
        <v>2243</v>
      </c>
    </row>
    <row r="342" customFormat="false" ht="13.8" hidden="false" customHeight="false" outlineLevel="0" collapsed="false">
      <c r="A342" s="21" t="s">
        <v>36</v>
      </c>
      <c r="B342" s="21" t="s">
        <v>495</v>
      </c>
      <c r="C342" s="213" t="s">
        <v>1974</v>
      </c>
      <c r="D342" s="0" t="n">
        <v>3</v>
      </c>
      <c r="E342" s="0" t="n">
        <v>0</v>
      </c>
      <c r="F342" s="0" t="s">
        <v>2243</v>
      </c>
      <c r="G342" s="0" t="s">
        <v>2243</v>
      </c>
      <c r="H342" s="0" t="s">
        <v>2243</v>
      </c>
      <c r="K342" s="0" t="s">
        <v>2243</v>
      </c>
      <c r="L342" s="0" t="s">
        <v>2243</v>
      </c>
      <c r="M342" s="0" t="s">
        <v>2243</v>
      </c>
      <c r="N342" s="0" t="s">
        <v>2243</v>
      </c>
      <c r="O342" s="0" t="s">
        <v>2243</v>
      </c>
      <c r="P342" s="0" t="s">
        <v>2243</v>
      </c>
    </row>
    <row r="343" customFormat="false" ht="13.8" hidden="false" customHeight="false" outlineLevel="0" collapsed="false">
      <c r="A343" s="21" t="s">
        <v>36</v>
      </c>
      <c r="B343" s="21" t="s">
        <v>496</v>
      </c>
      <c r="C343" s="213" t="s">
        <v>1974</v>
      </c>
      <c r="D343" s="0" t="n">
        <v>3</v>
      </c>
      <c r="E343" s="0" t="n">
        <v>0</v>
      </c>
      <c r="F343" s="0" t="s">
        <v>2243</v>
      </c>
      <c r="G343" s="0" t="s">
        <v>2243</v>
      </c>
      <c r="H343" s="0" t="s">
        <v>2243</v>
      </c>
      <c r="K343" s="0" t="s">
        <v>2243</v>
      </c>
      <c r="L343" s="0" t="s">
        <v>2243</v>
      </c>
      <c r="M343" s="0" t="s">
        <v>2243</v>
      </c>
      <c r="N343" s="0" t="s">
        <v>2243</v>
      </c>
      <c r="O343" s="0" t="s">
        <v>2243</v>
      </c>
      <c r="P343" s="0" t="s">
        <v>2243</v>
      </c>
    </row>
    <row r="344" customFormat="false" ht="13.8" hidden="false" customHeight="false" outlineLevel="0" collapsed="false">
      <c r="A344" s="21" t="s">
        <v>36</v>
      </c>
      <c r="B344" s="21" t="s">
        <v>497</v>
      </c>
      <c r="C344" s="213" t="s">
        <v>1974</v>
      </c>
      <c r="D344" s="0" t="n">
        <v>3</v>
      </c>
      <c r="E344" s="0" t="n">
        <v>0</v>
      </c>
      <c r="F344" s="0" t="s">
        <v>2243</v>
      </c>
      <c r="G344" s="0" t="s">
        <v>2243</v>
      </c>
      <c r="H344" s="0" t="s">
        <v>2243</v>
      </c>
      <c r="K344" s="0" t="s">
        <v>2243</v>
      </c>
      <c r="L344" s="0" t="s">
        <v>2243</v>
      </c>
      <c r="M344" s="0" t="s">
        <v>2243</v>
      </c>
      <c r="N344" s="0" t="s">
        <v>2243</v>
      </c>
      <c r="O344" s="0" t="s">
        <v>2243</v>
      </c>
      <c r="P344" s="0" t="s">
        <v>2243</v>
      </c>
    </row>
    <row r="345" customFormat="false" ht="13.8" hidden="false" customHeight="false" outlineLevel="0" collapsed="false">
      <c r="A345" s="21" t="s">
        <v>36</v>
      </c>
      <c r="B345" s="21" t="s">
        <v>498</v>
      </c>
      <c r="C345" s="213" t="s">
        <v>1974</v>
      </c>
      <c r="D345" s="0" t="n">
        <v>3</v>
      </c>
      <c r="E345" s="0" t="n">
        <v>0</v>
      </c>
      <c r="F345" s="0" t="s">
        <v>2243</v>
      </c>
      <c r="G345" s="0" t="s">
        <v>2243</v>
      </c>
      <c r="H345" s="0" t="s">
        <v>2243</v>
      </c>
      <c r="K345" s="0" t="s">
        <v>2243</v>
      </c>
      <c r="L345" s="0" t="s">
        <v>2243</v>
      </c>
      <c r="M345" s="0" t="s">
        <v>2243</v>
      </c>
      <c r="N345" s="0" t="s">
        <v>2243</v>
      </c>
      <c r="O345" s="0" t="s">
        <v>2243</v>
      </c>
      <c r="P345" s="0" t="s">
        <v>2243</v>
      </c>
    </row>
    <row r="346" customFormat="false" ht="13.8" hidden="false" customHeight="false" outlineLevel="0" collapsed="false">
      <c r="A346" s="21" t="s">
        <v>36</v>
      </c>
      <c r="B346" s="21" t="s">
        <v>499</v>
      </c>
      <c r="C346" s="213" t="s">
        <v>1974</v>
      </c>
      <c r="D346" s="0" t="n">
        <v>3</v>
      </c>
      <c r="E346" s="0" t="n">
        <v>0</v>
      </c>
      <c r="F346" s="0" t="s">
        <v>2243</v>
      </c>
      <c r="G346" s="0" t="s">
        <v>2243</v>
      </c>
      <c r="H346" s="0" t="s">
        <v>2243</v>
      </c>
      <c r="K346" s="0" t="s">
        <v>2243</v>
      </c>
      <c r="L346" s="0" t="s">
        <v>2243</v>
      </c>
      <c r="M346" s="0" t="s">
        <v>2243</v>
      </c>
      <c r="N346" s="0" t="s">
        <v>2243</v>
      </c>
      <c r="O346" s="0" t="s">
        <v>2243</v>
      </c>
      <c r="P346" s="0" t="s">
        <v>2243</v>
      </c>
    </row>
    <row r="347" customFormat="false" ht="13.8" hidden="false" customHeight="false" outlineLevel="0" collapsed="false">
      <c r="A347" s="21" t="s">
        <v>36</v>
      </c>
      <c r="B347" s="21" t="s">
        <v>500</v>
      </c>
      <c r="C347" s="213" t="s">
        <v>1974</v>
      </c>
      <c r="D347" s="0" t="n">
        <v>3</v>
      </c>
      <c r="E347" s="0" t="n">
        <v>0</v>
      </c>
      <c r="F347" s="0" t="s">
        <v>2243</v>
      </c>
      <c r="G347" s="0" t="s">
        <v>2243</v>
      </c>
      <c r="H347" s="0" t="s">
        <v>2243</v>
      </c>
      <c r="K347" s="0" t="s">
        <v>2243</v>
      </c>
      <c r="L347" s="0" t="s">
        <v>2243</v>
      </c>
      <c r="M347" s="0" t="s">
        <v>2243</v>
      </c>
      <c r="N347" s="0" t="s">
        <v>2243</v>
      </c>
      <c r="O347" s="0" t="s">
        <v>2243</v>
      </c>
      <c r="P347" s="0" t="s">
        <v>2243</v>
      </c>
    </row>
    <row r="348" customFormat="false" ht="13.8" hidden="false" customHeight="false" outlineLevel="0" collapsed="false">
      <c r="A348" s="21" t="s">
        <v>36</v>
      </c>
      <c r="B348" s="21" t="s">
        <v>501</v>
      </c>
      <c r="C348" s="213" t="s">
        <v>1974</v>
      </c>
      <c r="D348" s="0" t="n">
        <v>3</v>
      </c>
      <c r="E348" s="0" t="n">
        <v>0</v>
      </c>
      <c r="F348" s="0" t="s">
        <v>2243</v>
      </c>
      <c r="G348" s="0" t="s">
        <v>2243</v>
      </c>
      <c r="H348" s="0" t="s">
        <v>2243</v>
      </c>
      <c r="K348" s="0" t="s">
        <v>2243</v>
      </c>
      <c r="L348" s="0" t="s">
        <v>2243</v>
      </c>
      <c r="M348" s="0" t="s">
        <v>2243</v>
      </c>
      <c r="N348" s="0" t="s">
        <v>2243</v>
      </c>
      <c r="O348" s="0" t="s">
        <v>2243</v>
      </c>
      <c r="P348" s="0" t="s">
        <v>2243</v>
      </c>
    </row>
    <row r="349" customFormat="false" ht="13.8" hidden="false" customHeight="false" outlineLevel="0" collapsed="false">
      <c r="A349" s="21" t="s">
        <v>36</v>
      </c>
      <c r="B349" s="21" t="s">
        <v>502</v>
      </c>
      <c r="C349" s="213" t="s">
        <v>1974</v>
      </c>
      <c r="D349" s="0" t="n">
        <v>3</v>
      </c>
      <c r="E349" s="0" t="n">
        <v>0</v>
      </c>
      <c r="F349" s="0" t="s">
        <v>2243</v>
      </c>
      <c r="G349" s="0" t="s">
        <v>2243</v>
      </c>
      <c r="H349" s="0" t="s">
        <v>2243</v>
      </c>
      <c r="K349" s="0" t="s">
        <v>2243</v>
      </c>
      <c r="L349" s="0" t="s">
        <v>2243</v>
      </c>
      <c r="M349" s="0" t="s">
        <v>2243</v>
      </c>
      <c r="N349" s="0" t="s">
        <v>2243</v>
      </c>
      <c r="O349" s="0" t="s">
        <v>2243</v>
      </c>
      <c r="P349" s="0" t="s">
        <v>2243</v>
      </c>
    </row>
    <row r="350" customFormat="false" ht="13.8" hidden="false" customHeight="false" outlineLevel="0" collapsed="false">
      <c r="A350" s="21" t="s">
        <v>36</v>
      </c>
      <c r="B350" s="21" t="s">
        <v>503</v>
      </c>
      <c r="C350" s="213" t="s">
        <v>1974</v>
      </c>
      <c r="D350" s="0" t="n">
        <v>3</v>
      </c>
      <c r="E350" s="0" t="n">
        <v>0</v>
      </c>
      <c r="F350" s="0" t="s">
        <v>2243</v>
      </c>
      <c r="G350" s="0" t="s">
        <v>2243</v>
      </c>
      <c r="H350" s="0" t="s">
        <v>2243</v>
      </c>
      <c r="K350" s="0" t="s">
        <v>2243</v>
      </c>
      <c r="L350" s="0" t="s">
        <v>2243</v>
      </c>
      <c r="M350" s="0" t="s">
        <v>2243</v>
      </c>
      <c r="N350" s="0" t="s">
        <v>2243</v>
      </c>
      <c r="O350" s="0" t="s">
        <v>2243</v>
      </c>
      <c r="P350" s="0" t="s">
        <v>2243</v>
      </c>
    </row>
    <row r="351" customFormat="false" ht="13.8" hidden="false" customHeight="false" outlineLevel="0" collapsed="false">
      <c r="A351" s="21" t="s">
        <v>36</v>
      </c>
      <c r="B351" s="21" t="s">
        <v>504</v>
      </c>
      <c r="C351" s="213" t="s">
        <v>1974</v>
      </c>
      <c r="D351" s="0" t="n">
        <v>3</v>
      </c>
      <c r="E351" s="0" t="n">
        <v>0</v>
      </c>
      <c r="F351" s="0" t="s">
        <v>2243</v>
      </c>
      <c r="G351" s="0" t="s">
        <v>2243</v>
      </c>
      <c r="H351" s="0" t="s">
        <v>2243</v>
      </c>
      <c r="K351" s="0" t="s">
        <v>2243</v>
      </c>
      <c r="L351" s="0" t="s">
        <v>2243</v>
      </c>
      <c r="M351" s="0" t="s">
        <v>2243</v>
      </c>
      <c r="N351" s="0" t="s">
        <v>2243</v>
      </c>
      <c r="O351" s="0" t="s">
        <v>2243</v>
      </c>
      <c r="P351" s="0" t="s">
        <v>2243</v>
      </c>
    </row>
    <row r="352" customFormat="false" ht="13.8" hidden="false" customHeight="false" outlineLevel="0" collapsed="false">
      <c r="A352" s="21" t="s">
        <v>36</v>
      </c>
      <c r="B352" s="21" t="s">
        <v>505</v>
      </c>
      <c r="C352" s="213" t="s">
        <v>1974</v>
      </c>
      <c r="D352" s="0" t="n">
        <v>3</v>
      </c>
      <c r="E352" s="0" t="n">
        <v>0</v>
      </c>
      <c r="F352" s="0" t="s">
        <v>2243</v>
      </c>
      <c r="G352" s="0" t="s">
        <v>2243</v>
      </c>
      <c r="H352" s="0" t="s">
        <v>2243</v>
      </c>
      <c r="K352" s="0" t="s">
        <v>2243</v>
      </c>
      <c r="L352" s="0" t="s">
        <v>2243</v>
      </c>
      <c r="M352" s="0" t="s">
        <v>2243</v>
      </c>
      <c r="N352" s="0" t="s">
        <v>2243</v>
      </c>
      <c r="O352" s="0" t="s">
        <v>2243</v>
      </c>
      <c r="P352" s="0" t="s">
        <v>2243</v>
      </c>
    </row>
    <row r="353" customFormat="false" ht="13.8" hidden="false" customHeight="false" outlineLevel="0" collapsed="false">
      <c r="A353" s="21" t="s">
        <v>36</v>
      </c>
      <c r="B353" s="21" t="s">
        <v>506</v>
      </c>
      <c r="C353" s="213" t="s">
        <v>1974</v>
      </c>
      <c r="D353" s="0" t="n">
        <v>3</v>
      </c>
      <c r="E353" s="0" t="n">
        <v>0</v>
      </c>
      <c r="F353" s="0" t="s">
        <v>2243</v>
      </c>
      <c r="G353" s="0" t="s">
        <v>2243</v>
      </c>
      <c r="H353" s="0" t="s">
        <v>2243</v>
      </c>
      <c r="K353" s="0" t="s">
        <v>2243</v>
      </c>
      <c r="L353" s="0" t="s">
        <v>2243</v>
      </c>
      <c r="M353" s="0" t="s">
        <v>2243</v>
      </c>
      <c r="N353" s="0" t="s">
        <v>2243</v>
      </c>
      <c r="O353" s="0" t="s">
        <v>2243</v>
      </c>
      <c r="P353" s="0" t="s">
        <v>2243</v>
      </c>
    </row>
    <row r="354" customFormat="false" ht="13.8" hidden="false" customHeight="false" outlineLevel="0" collapsed="false">
      <c r="A354" s="21" t="s">
        <v>36</v>
      </c>
      <c r="B354" s="21" t="s">
        <v>507</v>
      </c>
      <c r="C354" s="213" t="s">
        <v>1974</v>
      </c>
      <c r="D354" s="0" t="n">
        <v>3</v>
      </c>
      <c r="E354" s="0" t="n">
        <v>0</v>
      </c>
      <c r="F354" s="0" t="s">
        <v>2243</v>
      </c>
      <c r="G354" s="0" t="s">
        <v>2243</v>
      </c>
      <c r="H354" s="0" t="s">
        <v>2243</v>
      </c>
      <c r="K354" s="0" t="s">
        <v>2243</v>
      </c>
      <c r="L354" s="0" t="s">
        <v>2243</v>
      </c>
      <c r="M354" s="0" t="s">
        <v>2243</v>
      </c>
      <c r="N354" s="0" t="s">
        <v>2243</v>
      </c>
      <c r="O354" s="0" t="s">
        <v>2243</v>
      </c>
      <c r="P354" s="0" t="s">
        <v>2243</v>
      </c>
    </row>
    <row r="355" customFormat="false" ht="13.8" hidden="false" customHeight="false" outlineLevel="0" collapsed="false">
      <c r="A355" s="21" t="s">
        <v>36</v>
      </c>
      <c r="B355" s="21" t="s">
        <v>508</v>
      </c>
      <c r="C355" s="213" t="s">
        <v>1974</v>
      </c>
      <c r="D355" s="0" t="n">
        <v>3</v>
      </c>
      <c r="E355" s="0" t="n">
        <v>0</v>
      </c>
      <c r="F355" s="0" t="s">
        <v>2243</v>
      </c>
      <c r="G355" s="0" t="s">
        <v>2243</v>
      </c>
      <c r="H355" s="0" t="s">
        <v>2243</v>
      </c>
      <c r="K355" s="0" t="s">
        <v>2243</v>
      </c>
      <c r="L355" s="0" t="s">
        <v>2243</v>
      </c>
      <c r="M355" s="0" t="s">
        <v>2243</v>
      </c>
      <c r="N355" s="0" t="s">
        <v>2243</v>
      </c>
      <c r="O355" s="0" t="s">
        <v>2243</v>
      </c>
      <c r="P355" s="0" t="s">
        <v>2243</v>
      </c>
    </row>
    <row r="356" customFormat="false" ht="13.8" hidden="false" customHeight="false" outlineLevel="0" collapsed="false">
      <c r="A356" s="21" t="s">
        <v>36</v>
      </c>
      <c r="B356" s="21" t="s">
        <v>509</v>
      </c>
      <c r="C356" s="213" t="s">
        <v>1985</v>
      </c>
      <c r="D356" s="0" t="n">
        <v>3</v>
      </c>
      <c r="E356" s="0" t="n">
        <v>0</v>
      </c>
      <c r="M356" s="0" t="s">
        <v>2243</v>
      </c>
    </row>
    <row r="357" customFormat="false" ht="13.8" hidden="false" customHeight="false" outlineLevel="0" collapsed="false">
      <c r="A357" s="21" t="s">
        <v>36</v>
      </c>
      <c r="B357" s="21" t="s">
        <v>510</v>
      </c>
      <c r="C357" s="213" t="s">
        <v>1985</v>
      </c>
      <c r="D357" s="0" t="n">
        <v>3</v>
      </c>
      <c r="E357" s="0" t="n">
        <v>0</v>
      </c>
      <c r="M357" s="0" t="s">
        <v>2243</v>
      </c>
    </row>
    <row r="358" customFormat="false" ht="13.8" hidden="false" customHeight="false" outlineLevel="0" collapsed="false">
      <c r="A358" s="21" t="s">
        <v>36</v>
      </c>
      <c r="B358" s="21" t="s">
        <v>511</v>
      </c>
      <c r="C358" s="213" t="s">
        <v>1974</v>
      </c>
      <c r="D358" s="0" t="n">
        <v>3</v>
      </c>
      <c r="E358" s="0" t="n">
        <v>0</v>
      </c>
      <c r="F358" s="0" t="s">
        <v>2243</v>
      </c>
      <c r="G358" s="0" t="s">
        <v>2243</v>
      </c>
      <c r="H358" s="0" t="s">
        <v>2243</v>
      </c>
      <c r="K358" s="0" t="s">
        <v>2243</v>
      </c>
      <c r="L358" s="0" t="s">
        <v>2243</v>
      </c>
      <c r="M358" s="0" t="s">
        <v>2243</v>
      </c>
      <c r="N358" s="0" t="s">
        <v>2243</v>
      </c>
      <c r="O358" s="0" t="s">
        <v>2243</v>
      </c>
      <c r="P358" s="0" t="s">
        <v>2243</v>
      </c>
    </row>
    <row r="359" customFormat="false" ht="13.8" hidden="false" customHeight="false" outlineLevel="0" collapsed="false">
      <c r="A359" s="21" t="s">
        <v>36</v>
      </c>
      <c r="B359" s="21" t="s">
        <v>334</v>
      </c>
      <c r="C359" s="213" t="s">
        <v>1974</v>
      </c>
      <c r="D359" s="0" t="n">
        <v>3</v>
      </c>
      <c r="E359" s="0" t="n">
        <v>0</v>
      </c>
      <c r="F359" s="0" t="s">
        <v>2243</v>
      </c>
      <c r="G359" s="0" t="s">
        <v>2243</v>
      </c>
      <c r="H359" s="0" t="s">
        <v>2243</v>
      </c>
      <c r="K359" s="0" t="s">
        <v>2243</v>
      </c>
      <c r="L359" s="0" t="s">
        <v>2243</v>
      </c>
      <c r="M359" s="0" t="s">
        <v>2243</v>
      </c>
      <c r="N359" s="0" t="s">
        <v>2243</v>
      </c>
      <c r="O359" s="0" t="s">
        <v>2243</v>
      </c>
      <c r="P359" s="0" t="s">
        <v>2243</v>
      </c>
    </row>
    <row r="360" customFormat="false" ht="13.8" hidden="false" customHeight="false" outlineLevel="0" collapsed="false">
      <c r="A360" s="21" t="s">
        <v>36</v>
      </c>
      <c r="B360" s="21" t="s">
        <v>512</v>
      </c>
      <c r="C360" s="213" t="s">
        <v>1974</v>
      </c>
      <c r="D360" s="0" t="n">
        <v>3</v>
      </c>
      <c r="E360" s="0" t="n">
        <v>0</v>
      </c>
      <c r="F360" s="0" t="s">
        <v>2243</v>
      </c>
      <c r="G360" s="0" t="s">
        <v>2243</v>
      </c>
      <c r="H360" s="0" t="s">
        <v>2243</v>
      </c>
      <c r="K360" s="0" t="s">
        <v>2243</v>
      </c>
      <c r="L360" s="0" t="s">
        <v>2243</v>
      </c>
      <c r="M360" s="0" t="s">
        <v>2243</v>
      </c>
      <c r="N360" s="0" t="s">
        <v>2243</v>
      </c>
      <c r="O360" s="0" t="s">
        <v>2243</v>
      </c>
      <c r="P360" s="0" t="s">
        <v>2243</v>
      </c>
    </row>
    <row r="361" customFormat="false" ht="13.8" hidden="false" customHeight="false" outlineLevel="0" collapsed="false">
      <c r="A361" s="21" t="s">
        <v>37</v>
      </c>
      <c r="B361" s="21" t="s">
        <v>449</v>
      </c>
      <c r="C361" s="213" t="s">
        <v>1959</v>
      </c>
      <c r="D361" s="0" t="n">
        <v>0</v>
      </c>
      <c r="E361" s="0" t="n">
        <v>0</v>
      </c>
      <c r="F361" s="0" t="s">
        <v>2243</v>
      </c>
      <c r="G361" s="0" t="s">
        <v>2243</v>
      </c>
    </row>
    <row r="362" customFormat="false" ht="13.8" hidden="false" customHeight="false" outlineLevel="0" collapsed="false">
      <c r="A362" s="21" t="s">
        <v>37</v>
      </c>
      <c r="B362" s="21" t="s">
        <v>513</v>
      </c>
      <c r="C362" s="213" t="s">
        <v>1959</v>
      </c>
      <c r="D362" s="0" t="n">
        <v>0</v>
      </c>
      <c r="E362" s="0" t="n">
        <v>0</v>
      </c>
      <c r="F362" s="0" t="s">
        <v>2243</v>
      </c>
      <c r="G362" s="0" t="s">
        <v>2243</v>
      </c>
    </row>
    <row r="363" customFormat="false" ht="13.8" hidden="false" customHeight="false" outlineLevel="0" collapsed="false">
      <c r="A363" s="21" t="s">
        <v>37</v>
      </c>
      <c r="B363" s="21" t="s">
        <v>514</v>
      </c>
      <c r="C363" s="213" t="s">
        <v>1959</v>
      </c>
      <c r="D363" s="0" t="n">
        <v>0</v>
      </c>
      <c r="E363" s="0" t="n">
        <v>0</v>
      </c>
      <c r="F363" s="0" t="s">
        <v>2243</v>
      </c>
      <c r="G363" s="0" t="s">
        <v>2243</v>
      </c>
    </row>
    <row r="364" customFormat="false" ht="13.8" hidden="false" customHeight="false" outlineLevel="0" collapsed="false">
      <c r="A364" s="21" t="s">
        <v>37</v>
      </c>
      <c r="B364" s="21" t="s">
        <v>515</v>
      </c>
      <c r="C364" s="213" t="s">
        <v>1959</v>
      </c>
      <c r="D364" s="0" t="n">
        <v>0</v>
      </c>
      <c r="E364" s="0" t="n">
        <v>0</v>
      </c>
      <c r="F364" s="0" t="s">
        <v>2243</v>
      </c>
      <c r="G364" s="0" t="s">
        <v>2243</v>
      </c>
    </row>
    <row r="365" customFormat="false" ht="13.8" hidden="false" customHeight="false" outlineLevel="0" collapsed="false">
      <c r="A365" s="21" t="s">
        <v>37</v>
      </c>
      <c r="B365" s="21" t="s">
        <v>516</v>
      </c>
      <c r="C365" s="213" t="s">
        <v>1959</v>
      </c>
      <c r="D365" s="0" t="n">
        <v>0</v>
      </c>
      <c r="E365" s="0" t="n">
        <v>0</v>
      </c>
      <c r="F365" s="0" t="s">
        <v>2243</v>
      </c>
      <c r="G365" s="0" t="s">
        <v>2243</v>
      </c>
    </row>
    <row r="366" customFormat="false" ht="13.8" hidden="false" customHeight="false" outlineLevel="0" collapsed="false">
      <c r="A366" s="21" t="s">
        <v>37</v>
      </c>
      <c r="B366" s="21" t="s">
        <v>517</v>
      </c>
      <c r="C366" s="213" t="s">
        <v>1974</v>
      </c>
      <c r="D366" s="0" t="n">
        <v>3</v>
      </c>
      <c r="E366" s="0" t="n">
        <v>0</v>
      </c>
      <c r="F366" s="0" t="s">
        <v>2243</v>
      </c>
      <c r="G366" s="0" t="s">
        <v>2243</v>
      </c>
      <c r="H366" s="0" t="s">
        <v>2243</v>
      </c>
      <c r="K366" s="0" t="s">
        <v>2243</v>
      </c>
      <c r="L366" s="0" t="s">
        <v>2243</v>
      </c>
      <c r="M366" s="0" t="s">
        <v>2243</v>
      </c>
      <c r="N366" s="0" t="s">
        <v>2243</v>
      </c>
      <c r="O366" s="0" t="s">
        <v>2243</v>
      </c>
      <c r="P366" s="0" t="s">
        <v>2243</v>
      </c>
    </row>
    <row r="367" customFormat="false" ht="13.8" hidden="false" customHeight="false" outlineLevel="0" collapsed="false">
      <c r="A367" s="21" t="s">
        <v>38</v>
      </c>
      <c r="B367" s="21" t="s">
        <v>518</v>
      </c>
      <c r="C367" s="213" t="s">
        <v>1974</v>
      </c>
      <c r="D367" s="0" t="n">
        <v>3</v>
      </c>
      <c r="E367" s="0" t="n">
        <v>0</v>
      </c>
      <c r="F367" s="0" t="s">
        <v>2243</v>
      </c>
      <c r="G367" s="0" t="s">
        <v>2243</v>
      </c>
      <c r="H367" s="0" t="s">
        <v>2243</v>
      </c>
      <c r="K367" s="0" t="s">
        <v>2243</v>
      </c>
      <c r="L367" s="0" t="s">
        <v>2243</v>
      </c>
      <c r="M367" s="0" t="s">
        <v>2243</v>
      </c>
      <c r="N367" s="0" t="s">
        <v>2243</v>
      </c>
      <c r="O367" s="0" t="s">
        <v>2243</v>
      </c>
      <c r="P367" s="0" t="s">
        <v>2243</v>
      </c>
    </row>
    <row r="368" customFormat="false" ht="13.8" hidden="false" customHeight="false" outlineLevel="0" collapsed="false">
      <c r="A368" s="21" t="s">
        <v>38</v>
      </c>
      <c r="B368" s="21" t="s">
        <v>519</v>
      </c>
      <c r="C368" s="213" t="s">
        <v>1974</v>
      </c>
      <c r="D368" s="0" t="n">
        <v>3</v>
      </c>
      <c r="E368" s="0" t="n">
        <v>0</v>
      </c>
      <c r="F368" s="0" t="s">
        <v>2243</v>
      </c>
      <c r="G368" s="0" t="s">
        <v>2243</v>
      </c>
      <c r="H368" s="0" t="s">
        <v>2243</v>
      </c>
      <c r="K368" s="0" t="s">
        <v>2243</v>
      </c>
      <c r="L368" s="0" t="s">
        <v>2243</v>
      </c>
      <c r="M368" s="0" t="s">
        <v>2243</v>
      </c>
      <c r="N368" s="0" t="s">
        <v>2243</v>
      </c>
      <c r="O368" s="0" t="s">
        <v>2243</v>
      </c>
      <c r="P368" s="0" t="s">
        <v>2243</v>
      </c>
    </row>
    <row r="369" customFormat="false" ht="13.8" hidden="false" customHeight="false" outlineLevel="0" collapsed="false">
      <c r="A369" s="21" t="s">
        <v>38</v>
      </c>
      <c r="B369" s="21" t="s">
        <v>520</v>
      </c>
      <c r="C369" s="213" t="s">
        <v>1974</v>
      </c>
      <c r="D369" s="0" t="n">
        <v>3</v>
      </c>
      <c r="E369" s="0" t="n">
        <v>0</v>
      </c>
      <c r="F369" s="0" t="s">
        <v>2243</v>
      </c>
      <c r="G369" s="0" t="s">
        <v>2243</v>
      </c>
      <c r="H369" s="0" t="s">
        <v>2243</v>
      </c>
      <c r="K369" s="0" t="s">
        <v>2243</v>
      </c>
      <c r="L369" s="0" t="s">
        <v>2243</v>
      </c>
      <c r="M369" s="0" t="s">
        <v>2243</v>
      </c>
      <c r="N369" s="0" t="s">
        <v>2243</v>
      </c>
      <c r="O369" s="0" t="s">
        <v>2243</v>
      </c>
      <c r="P369" s="0" t="s">
        <v>2243</v>
      </c>
    </row>
    <row r="370" customFormat="false" ht="13.8" hidden="false" customHeight="false" outlineLevel="0" collapsed="false">
      <c r="A370" s="21" t="s">
        <v>38</v>
      </c>
      <c r="B370" s="21" t="s">
        <v>521</v>
      </c>
      <c r="C370" s="213" t="s">
        <v>1974</v>
      </c>
      <c r="D370" s="0" t="n">
        <v>3</v>
      </c>
      <c r="E370" s="0" t="n">
        <v>0</v>
      </c>
      <c r="F370" s="0" t="s">
        <v>2243</v>
      </c>
      <c r="G370" s="0" t="s">
        <v>2243</v>
      </c>
      <c r="H370" s="0" t="s">
        <v>2243</v>
      </c>
      <c r="K370" s="0" t="s">
        <v>2243</v>
      </c>
      <c r="L370" s="0" t="s">
        <v>2243</v>
      </c>
      <c r="M370" s="0" t="s">
        <v>2243</v>
      </c>
      <c r="N370" s="0" t="s">
        <v>2243</v>
      </c>
      <c r="O370" s="0" t="s">
        <v>2243</v>
      </c>
      <c r="P370" s="0" t="s">
        <v>2243</v>
      </c>
    </row>
    <row r="371" customFormat="false" ht="13.8" hidden="false" customHeight="false" outlineLevel="0" collapsed="false">
      <c r="A371" s="21" t="s">
        <v>38</v>
      </c>
      <c r="B371" s="21" t="s">
        <v>522</v>
      </c>
      <c r="C371" s="213" t="s">
        <v>1974</v>
      </c>
      <c r="D371" s="0" t="n">
        <v>3</v>
      </c>
      <c r="E371" s="0" t="n">
        <v>0</v>
      </c>
      <c r="F371" s="0" t="s">
        <v>2243</v>
      </c>
      <c r="G371" s="0" t="s">
        <v>2243</v>
      </c>
      <c r="H371" s="0" t="s">
        <v>2243</v>
      </c>
      <c r="K371" s="0" t="s">
        <v>2243</v>
      </c>
      <c r="L371" s="0" t="s">
        <v>2243</v>
      </c>
      <c r="M371" s="0" t="s">
        <v>2243</v>
      </c>
      <c r="N371" s="0" t="s">
        <v>2243</v>
      </c>
      <c r="O371" s="0" t="s">
        <v>2243</v>
      </c>
      <c r="P371" s="0" t="s">
        <v>2243</v>
      </c>
    </row>
    <row r="372" customFormat="false" ht="13.8" hidden="false" customHeight="false" outlineLevel="0" collapsed="false">
      <c r="A372" s="21" t="s">
        <v>38</v>
      </c>
      <c r="B372" s="21" t="s">
        <v>523</v>
      </c>
      <c r="C372" s="213" t="s">
        <v>1974</v>
      </c>
      <c r="D372" s="0" t="n">
        <v>3</v>
      </c>
      <c r="E372" s="0" t="n">
        <v>0</v>
      </c>
      <c r="F372" s="0" t="s">
        <v>2243</v>
      </c>
      <c r="G372" s="0" t="s">
        <v>2243</v>
      </c>
      <c r="H372" s="0" t="s">
        <v>2243</v>
      </c>
      <c r="K372" s="0" t="s">
        <v>2243</v>
      </c>
      <c r="L372" s="0" t="s">
        <v>2243</v>
      </c>
      <c r="M372" s="0" t="s">
        <v>2243</v>
      </c>
      <c r="N372" s="0" t="s">
        <v>2243</v>
      </c>
      <c r="O372" s="0" t="s">
        <v>2243</v>
      </c>
      <c r="P372" s="0" t="s">
        <v>2243</v>
      </c>
    </row>
    <row r="373" customFormat="false" ht="13.8" hidden="false" customHeight="false" outlineLevel="0" collapsed="false">
      <c r="A373" s="21" t="s">
        <v>38</v>
      </c>
      <c r="B373" s="21" t="s">
        <v>524</v>
      </c>
      <c r="C373" s="213" t="s">
        <v>1974</v>
      </c>
      <c r="D373" s="0" t="n">
        <v>3</v>
      </c>
      <c r="E373" s="0" t="n">
        <v>0</v>
      </c>
      <c r="F373" s="0" t="s">
        <v>2243</v>
      </c>
      <c r="G373" s="0" t="s">
        <v>2243</v>
      </c>
      <c r="H373" s="0" t="s">
        <v>2243</v>
      </c>
      <c r="K373" s="0" t="s">
        <v>2243</v>
      </c>
      <c r="L373" s="0" t="s">
        <v>2243</v>
      </c>
      <c r="M373" s="0" t="s">
        <v>2243</v>
      </c>
      <c r="N373" s="0" t="s">
        <v>2243</v>
      </c>
      <c r="O373" s="0" t="s">
        <v>2243</v>
      </c>
      <c r="P373" s="0" t="s">
        <v>2243</v>
      </c>
    </row>
    <row r="374" customFormat="false" ht="13.8" hidden="false" customHeight="false" outlineLevel="0" collapsed="false">
      <c r="A374" s="21" t="s">
        <v>38</v>
      </c>
      <c r="B374" s="21" t="s">
        <v>525</v>
      </c>
      <c r="C374" s="213" t="s">
        <v>1974</v>
      </c>
      <c r="D374" s="0" t="n">
        <v>3</v>
      </c>
      <c r="E374" s="0" t="n">
        <v>0</v>
      </c>
      <c r="F374" s="0" t="s">
        <v>2243</v>
      </c>
      <c r="G374" s="0" t="s">
        <v>2243</v>
      </c>
      <c r="H374" s="0" t="s">
        <v>2243</v>
      </c>
      <c r="K374" s="0" t="s">
        <v>2243</v>
      </c>
      <c r="L374" s="0" t="s">
        <v>2243</v>
      </c>
      <c r="M374" s="0" t="s">
        <v>2243</v>
      </c>
      <c r="N374" s="0" t="s">
        <v>2243</v>
      </c>
      <c r="O374" s="0" t="s">
        <v>2243</v>
      </c>
      <c r="P374" s="0" t="s">
        <v>2243</v>
      </c>
    </row>
    <row r="375" customFormat="false" ht="13.8" hidden="false" customHeight="false" outlineLevel="0" collapsed="false">
      <c r="A375" s="21" t="s">
        <v>38</v>
      </c>
      <c r="B375" s="21" t="s">
        <v>526</v>
      </c>
      <c r="C375" s="213" t="s">
        <v>1974</v>
      </c>
      <c r="D375" s="0" t="n">
        <v>3</v>
      </c>
      <c r="E375" s="0" t="n">
        <v>0</v>
      </c>
      <c r="F375" s="0" t="s">
        <v>2243</v>
      </c>
      <c r="G375" s="0" t="s">
        <v>2243</v>
      </c>
      <c r="H375" s="0" t="s">
        <v>2243</v>
      </c>
      <c r="K375" s="0" t="s">
        <v>2243</v>
      </c>
      <c r="L375" s="0" t="s">
        <v>2243</v>
      </c>
      <c r="M375" s="0" t="s">
        <v>2243</v>
      </c>
      <c r="N375" s="0" t="s">
        <v>2243</v>
      </c>
      <c r="O375" s="0" t="s">
        <v>2243</v>
      </c>
      <c r="P375" s="0" t="s">
        <v>2243</v>
      </c>
    </row>
    <row r="376" customFormat="false" ht="13.8" hidden="false" customHeight="false" outlineLevel="0" collapsed="false">
      <c r="A376" s="21" t="s">
        <v>39</v>
      </c>
      <c r="B376" s="21" t="s">
        <v>527</v>
      </c>
      <c r="C376" s="213" t="s">
        <v>2242</v>
      </c>
      <c r="D376" s="0" t="n">
        <v>7</v>
      </c>
      <c r="E376" s="0" t="n">
        <v>0</v>
      </c>
      <c r="Q376" s="0" t="s">
        <v>1914</v>
      </c>
      <c r="T376" s="0" t="s">
        <v>2243</v>
      </c>
      <c r="V376" s="0" t="s">
        <v>1903</v>
      </c>
      <c r="W376" s="0" t="s">
        <v>1903</v>
      </c>
      <c r="X376" s="0" t="s">
        <v>2243</v>
      </c>
      <c r="Y376" s="0" t="s">
        <v>1903</v>
      </c>
      <c r="Z376" s="0" t="s">
        <v>1903</v>
      </c>
      <c r="AB376" s="0" t="s">
        <v>2243</v>
      </c>
    </row>
    <row r="377" customFormat="false" ht="13.8" hidden="false" customHeight="false" outlineLevel="0" collapsed="false">
      <c r="A377" s="21" t="s">
        <v>40</v>
      </c>
      <c r="B377" s="21" t="n">
        <v>380</v>
      </c>
      <c r="C377" s="213" t="s">
        <v>1974</v>
      </c>
      <c r="D377" s="0" t="n">
        <v>3</v>
      </c>
      <c r="E377" s="0" t="n">
        <v>0</v>
      </c>
      <c r="F377" s="0" t="s">
        <v>2243</v>
      </c>
      <c r="G377" s="0" t="s">
        <v>2243</v>
      </c>
      <c r="H377" s="0" t="s">
        <v>2243</v>
      </c>
      <c r="K377" s="0" t="s">
        <v>2243</v>
      </c>
      <c r="L377" s="0" t="s">
        <v>2243</v>
      </c>
      <c r="M377" s="0" t="s">
        <v>2243</v>
      </c>
      <c r="N377" s="0" t="s">
        <v>2243</v>
      </c>
      <c r="O377" s="0" t="s">
        <v>2243</v>
      </c>
      <c r="P377" s="0" t="s">
        <v>2243</v>
      </c>
    </row>
    <row r="378" customFormat="false" ht="13.8" hidden="false" customHeight="false" outlineLevel="0" collapsed="false">
      <c r="A378" s="21" t="s">
        <v>40</v>
      </c>
      <c r="B378" s="21" t="s">
        <v>529</v>
      </c>
      <c r="C378" s="213" t="s">
        <v>1974</v>
      </c>
      <c r="D378" s="0" t="n">
        <v>3</v>
      </c>
      <c r="E378" s="0" t="n">
        <v>0</v>
      </c>
      <c r="F378" s="0" t="s">
        <v>2243</v>
      </c>
      <c r="G378" s="0" t="s">
        <v>2243</v>
      </c>
      <c r="H378" s="0" t="s">
        <v>2243</v>
      </c>
      <c r="K378" s="0" t="s">
        <v>2243</v>
      </c>
      <c r="L378" s="0" t="s">
        <v>2243</v>
      </c>
      <c r="M378" s="0" t="s">
        <v>2243</v>
      </c>
      <c r="N378" s="0" t="s">
        <v>2243</v>
      </c>
      <c r="O378" s="0" t="s">
        <v>2243</v>
      </c>
      <c r="P378" s="0" t="s">
        <v>2243</v>
      </c>
    </row>
    <row r="379" customFormat="false" ht="13.8" hidden="false" customHeight="false" outlineLevel="0" collapsed="false">
      <c r="A379" s="21" t="s">
        <v>40</v>
      </c>
      <c r="B379" s="21" t="s">
        <v>530</v>
      </c>
      <c r="C379" s="213" t="s">
        <v>1974</v>
      </c>
      <c r="D379" s="0" t="n">
        <v>3</v>
      </c>
      <c r="E379" s="0" t="n">
        <v>0</v>
      </c>
      <c r="F379" s="0" t="s">
        <v>2243</v>
      </c>
      <c r="G379" s="0" t="s">
        <v>2243</v>
      </c>
      <c r="H379" s="0" t="s">
        <v>2243</v>
      </c>
      <c r="K379" s="0" t="s">
        <v>2243</v>
      </c>
      <c r="L379" s="0" t="s">
        <v>2243</v>
      </c>
      <c r="M379" s="0" t="s">
        <v>2243</v>
      </c>
      <c r="N379" s="0" t="s">
        <v>2243</v>
      </c>
      <c r="O379" s="0" t="s">
        <v>2243</v>
      </c>
      <c r="P379" s="0" t="s">
        <v>2243</v>
      </c>
    </row>
    <row r="380" customFormat="false" ht="13.8" hidden="false" customHeight="false" outlineLevel="0" collapsed="false">
      <c r="A380" s="21" t="s">
        <v>40</v>
      </c>
      <c r="B380" s="21" t="s">
        <v>334</v>
      </c>
      <c r="C380" s="213" t="s">
        <v>1974</v>
      </c>
      <c r="D380" s="0" t="n">
        <v>3</v>
      </c>
      <c r="E380" s="0" t="n">
        <v>0</v>
      </c>
      <c r="F380" s="0" t="s">
        <v>2243</v>
      </c>
      <c r="G380" s="0" t="s">
        <v>2243</v>
      </c>
      <c r="H380" s="0" t="s">
        <v>2243</v>
      </c>
      <c r="K380" s="0" t="s">
        <v>2243</v>
      </c>
      <c r="L380" s="0" t="s">
        <v>2243</v>
      </c>
      <c r="M380" s="0" t="s">
        <v>2243</v>
      </c>
      <c r="N380" s="0" t="s">
        <v>2243</v>
      </c>
      <c r="O380" s="0" t="s">
        <v>2243</v>
      </c>
      <c r="P380" s="0" t="s">
        <v>2243</v>
      </c>
    </row>
    <row r="381" customFormat="false" ht="13.8" hidden="false" customHeight="false" outlineLevel="0" collapsed="false">
      <c r="A381" s="21" t="s">
        <v>41</v>
      </c>
      <c r="B381" s="21" t="n">
        <v>430</v>
      </c>
      <c r="C381" s="213" t="s">
        <v>2247</v>
      </c>
      <c r="D381" s="0" t="n">
        <v>2</v>
      </c>
      <c r="E381" s="0" t="n">
        <v>0</v>
      </c>
      <c r="Q381" s="0" t="s">
        <v>1914</v>
      </c>
      <c r="T381" s="0" t="s">
        <v>2243</v>
      </c>
      <c r="V381" s="0" t="s">
        <v>1903</v>
      </c>
      <c r="W381" s="0" t="s">
        <v>1903</v>
      </c>
      <c r="X381" s="0" t="s">
        <v>2243</v>
      </c>
      <c r="Y381" s="0" t="s">
        <v>1903</v>
      </c>
      <c r="Z381" s="0" t="s">
        <v>1903</v>
      </c>
      <c r="AB381" s="0" t="s">
        <v>2243</v>
      </c>
    </row>
    <row r="382" customFormat="false" ht="13.8" hidden="false" customHeight="false" outlineLevel="0" collapsed="false">
      <c r="A382" s="21" t="s">
        <v>41</v>
      </c>
      <c r="B382" s="21" t="n">
        <v>458</v>
      </c>
      <c r="C382" s="213" t="s">
        <v>2247</v>
      </c>
      <c r="D382" s="0" t="n">
        <v>2</v>
      </c>
      <c r="E382" s="0" t="n">
        <v>0</v>
      </c>
      <c r="Q382" s="0" t="s">
        <v>1914</v>
      </c>
      <c r="T382" s="0" t="s">
        <v>2243</v>
      </c>
      <c r="V382" s="0" t="s">
        <v>1903</v>
      </c>
      <c r="W382" s="0" t="s">
        <v>1903</v>
      </c>
      <c r="X382" s="0" t="s">
        <v>2243</v>
      </c>
      <c r="Y382" s="0" t="s">
        <v>1903</v>
      </c>
      <c r="Z382" s="0" t="s">
        <v>1903</v>
      </c>
      <c r="AB382" s="0" t="s">
        <v>2243</v>
      </c>
    </row>
    <row r="383" customFormat="false" ht="13.8" hidden="false" customHeight="false" outlineLevel="0" collapsed="false">
      <c r="A383" s="21" t="s">
        <v>41</v>
      </c>
      <c r="B383" s="21" t="n">
        <v>612</v>
      </c>
      <c r="C383" s="213" t="s">
        <v>2245</v>
      </c>
      <c r="D383" s="0" t="n">
        <v>5</v>
      </c>
      <c r="E383" s="0" t="n">
        <v>0</v>
      </c>
      <c r="Q383" s="0" t="s">
        <v>1914</v>
      </c>
      <c r="T383" s="0" t="s">
        <v>2243</v>
      </c>
      <c r="V383" s="0" t="s">
        <v>1903</v>
      </c>
      <c r="W383" s="0" t="s">
        <v>1903</v>
      </c>
      <c r="X383" s="0" t="s">
        <v>2243</v>
      </c>
      <c r="Y383" s="0" t="s">
        <v>1903</v>
      </c>
      <c r="Z383" s="0" t="s">
        <v>1903</v>
      </c>
      <c r="AB383" s="0" t="s">
        <v>2243</v>
      </c>
    </row>
    <row r="384" customFormat="false" ht="13.8" hidden="false" customHeight="false" outlineLevel="0" collapsed="false">
      <c r="A384" s="21" t="s">
        <v>41</v>
      </c>
      <c r="B384" s="21" t="s">
        <v>534</v>
      </c>
      <c r="C384" s="213" t="s">
        <v>2245</v>
      </c>
      <c r="D384" s="0" t="n">
        <v>5</v>
      </c>
      <c r="E384" s="0" t="n">
        <v>0</v>
      </c>
      <c r="Q384" s="0" t="s">
        <v>1914</v>
      </c>
      <c r="T384" s="0" t="s">
        <v>2243</v>
      </c>
      <c r="V384" s="0" t="s">
        <v>1903</v>
      </c>
      <c r="W384" s="0" t="s">
        <v>1903</v>
      </c>
      <c r="X384" s="0" t="s">
        <v>2243</v>
      </c>
      <c r="Y384" s="0" t="s">
        <v>1903</v>
      </c>
      <c r="Z384" s="0" t="s">
        <v>1903</v>
      </c>
      <c r="AB384" s="0" t="s">
        <v>2243</v>
      </c>
    </row>
    <row r="385" customFormat="false" ht="13.8" hidden="false" customHeight="false" outlineLevel="0" collapsed="false">
      <c r="A385" s="21" t="s">
        <v>41</v>
      </c>
      <c r="B385" s="21" t="s">
        <v>535</v>
      </c>
      <c r="C385" s="213" t="s">
        <v>2245</v>
      </c>
      <c r="D385" s="0" t="n">
        <v>5</v>
      </c>
      <c r="E385" s="0" t="n">
        <v>0</v>
      </c>
      <c r="Q385" s="0" t="s">
        <v>1914</v>
      </c>
      <c r="T385" s="0" t="s">
        <v>2243</v>
      </c>
      <c r="V385" s="0" t="s">
        <v>1903</v>
      </c>
      <c r="W385" s="0" t="s">
        <v>1903</v>
      </c>
      <c r="X385" s="0" t="s">
        <v>2243</v>
      </c>
      <c r="Y385" s="0" t="s">
        <v>1903</v>
      </c>
      <c r="Z385" s="0" t="s">
        <v>1903</v>
      </c>
      <c r="AB385" s="0" t="s">
        <v>2243</v>
      </c>
    </row>
    <row r="386" customFormat="false" ht="13.8" hidden="false" customHeight="false" outlineLevel="0" collapsed="false">
      <c r="A386" s="21" t="s">
        <v>41</v>
      </c>
      <c r="B386" s="21" t="s">
        <v>536</v>
      </c>
      <c r="C386" s="213" t="s">
        <v>536</v>
      </c>
      <c r="D386" s="0" t="n">
        <v>45</v>
      </c>
      <c r="E386" s="0" t="n">
        <v>0</v>
      </c>
      <c r="R386" s="0" t="s">
        <v>1914</v>
      </c>
      <c r="S386" s="0" t="s">
        <v>2243</v>
      </c>
      <c r="T386" s="0" t="s">
        <v>2243</v>
      </c>
      <c r="U386" s="0" t="s">
        <v>1903</v>
      </c>
      <c r="X386" s="0" t="s">
        <v>2243</v>
      </c>
      <c r="Y386" s="0" t="s">
        <v>1903</v>
      </c>
      <c r="AA386" s="0" t="s">
        <v>1903</v>
      </c>
      <c r="AB386" s="0" t="s">
        <v>2243</v>
      </c>
    </row>
    <row r="387" customFormat="false" ht="13.8" hidden="false" customHeight="false" outlineLevel="0" collapsed="false">
      <c r="A387" s="21" t="s">
        <v>41</v>
      </c>
      <c r="B387" s="21" t="s">
        <v>537</v>
      </c>
      <c r="C387" s="213" t="s">
        <v>2247</v>
      </c>
      <c r="D387" s="0" t="n">
        <v>2</v>
      </c>
      <c r="E387" s="0" t="n">
        <v>0</v>
      </c>
      <c r="Q387" s="0" t="s">
        <v>1914</v>
      </c>
      <c r="T387" s="0" t="s">
        <v>2243</v>
      </c>
      <c r="V387" s="0" t="s">
        <v>1903</v>
      </c>
      <c r="W387" s="0" t="s">
        <v>1903</v>
      </c>
      <c r="X387" s="0" t="s">
        <v>2243</v>
      </c>
      <c r="Y387" s="0" t="s">
        <v>1903</v>
      </c>
      <c r="Z387" s="0" t="s">
        <v>1903</v>
      </c>
      <c r="AB387" s="0" t="s">
        <v>2243</v>
      </c>
    </row>
    <row r="388" customFormat="false" ht="13.8" hidden="false" customHeight="false" outlineLevel="0" collapsed="false">
      <c r="A388" s="21" t="s">
        <v>41</v>
      </c>
      <c r="B388" s="21" t="s">
        <v>538</v>
      </c>
      <c r="C388" s="213" t="s">
        <v>2247</v>
      </c>
      <c r="D388" s="0" t="n">
        <v>2</v>
      </c>
      <c r="E388" s="0" t="n">
        <v>0</v>
      </c>
      <c r="Q388" s="0" t="s">
        <v>1914</v>
      </c>
      <c r="T388" s="0" t="s">
        <v>2243</v>
      </c>
      <c r="V388" s="0" t="s">
        <v>1903</v>
      </c>
      <c r="W388" s="0" t="s">
        <v>1903</v>
      </c>
      <c r="X388" s="0" t="s">
        <v>2243</v>
      </c>
      <c r="Y388" s="0" t="s">
        <v>1903</v>
      </c>
      <c r="Z388" s="0" t="s">
        <v>1903</v>
      </c>
      <c r="AB388" s="0" t="s">
        <v>2243</v>
      </c>
    </row>
    <row r="389" customFormat="false" ht="13.8" hidden="false" customHeight="false" outlineLevel="0" collapsed="false">
      <c r="A389" s="21" t="s">
        <v>42</v>
      </c>
      <c r="B389" s="21" t="s">
        <v>539</v>
      </c>
      <c r="C389" s="213" t="s">
        <v>2244</v>
      </c>
      <c r="D389" s="0" t="n">
        <v>2</v>
      </c>
      <c r="E389" s="0" t="n">
        <v>0</v>
      </c>
      <c r="Q389" s="0" t="s">
        <v>1914</v>
      </c>
      <c r="T389" s="0" t="s">
        <v>2243</v>
      </c>
      <c r="V389" s="0" t="s">
        <v>1903</v>
      </c>
      <c r="W389" s="0" t="s">
        <v>1903</v>
      </c>
      <c r="X389" s="0" t="s">
        <v>2243</v>
      </c>
      <c r="Y389" s="0" t="s">
        <v>1903</v>
      </c>
      <c r="Z389" s="0" t="s">
        <v>1903</v>
      </c>
      <c r="AB389" s="0" t="s">
        <v>2243</v>
      </c>
    </row>
    <row r="390" customFormat="false" ht="13.8" hidden="false" customHeight="false" outlineLevel="0" collapsed="false">
      <c r="A390" s="21" t="s">
        <v>42</v>
      </c>
      <c r="B390" s="21" t="s">
        <v>540</v>
      </c>
      <c r="C390" s="213" t="s">
        <v>2244</v>
      </c>
      <c r="D390" s="0" t="n">
        <v>2</v>
      </c>
      <c r="E390" s="0" t="n">
        <v>0</v>
      </c>
      <c r="Q390" s="0" t="s">
        <v>1914</v>
      </c>
      <c r="T390" s="0" t="s">
        <v>2243</v>
      </c>
      <c r="V390" s="0" t="s">
        <v>1903</v>
      </c>
      <c r="W390" s="0" t="s">
        <v>1903</v>
      </c>
      <c r="X390" s="0" t="s">
        <v>2243</v>
      </c>
      <c r="Y390" s="0" t="s">
        <v>1903</v>
      </c>
      <c r="Z390" s="0" t="s">
        <v>1903</v>
      </c>
      <c r="AB390" s="0" t="s">
        <v>2243</v>
      </c>
    </row>
    <row r="391" customFormat="false" ht="13.8" hidden="false" customHeight="false" outlineLevel="0" collapsed="false">
      <c r="A391" s="21" t="s">
        <v>42</v>
      </c>
      <c r="B391" s="21" t="s">
        <v>541</v>
      </c>
      <c r="C391" s="213" t="s">
        <v>2244</v>
      </c>
      <c r="D391" s="0" t="n">
        <v>2</v>
      </c>
      <c r="E391" s="0" t="n">
        <v>0</v>
      </c>
      <c r="Q391" s="0" t="s">
        <v>1914</v>
      </c>
      <c r="T391" s="0" t="s">
        <v>2243</v>
      </c>
      <c r="V391" s="0" t="s">
        <v>1903</v>
      </c>
      <c r="W391" s="0" t="s">
        <v>1903</v>
      </c>
      <c r="X391" s="0" t="s">
        <v>2243</v>
      </c>
      <c r="Y391" s="0" t="s">
        <v>1903</v>
      </c>
      <c r="Z391" s="0" t="s">
        <v>1903</v>
      </c>
      <c r="AB391" s="0" t="s">
        <v>2243</v>
      </c>
    </row>
    <row r="392" customFormat="false" ht="13.8" hidden="false" customHeight="false" outlineLevel="0" collapsed="false">
      <c r="A392" s="21" t="s">
        <v>42</v>
      </c>
      <c r="B392" s="21" t="s">
        <v>542</v>
      </c>
      <c r="C392" s="213" t="s">
        <v>1991</v>
      </c>
      <c r="D392" s="0" t="n">
        <v>5</v>
      </c>
      <c r="E392" s="0" t="n">
        <v>0</v>
      </c>
      <c r="Q392" s="0" t="s">
        <v>1914</v>
      </c>
      <c r="T392" s="0" t="s">
        <v>2243</v>
      </c>
      <c r="V392" s="0" t="s">
        <v>1903</v>
      </c>
      <c r="W392" s="0" t="s">
        <v>1903</v>
      </c>
      <c r="X392" s="0" t="s">
        <v>2243</v>
      </c>
      <c r="Y392" s="0" t="s">
        <v>1903</v>
      </c>
      <c r="Z392" s="0" t="s">
        <v>1903</v>
      </c>
      <c r="AB392" s="0" t="s">
        <v>2243</v>
      </c>
    </row>
    <row r="393" customFormat="false" ht="13.8" hidden="false" customHeight="false" outlineLevel="0" collapsed="false">
      <c r="A393" s="21" t="s">
        <v>42</v>
      </c>
      <c r="B393" s="21" t="s">
        <v>543</v>
      </c>
      <c r="C393" s="213" t="s">
        <v>2244</v>
      </c>
      <c r="D393" s="0" t="n">
        <v>5</v>
      </c>
      <c r="E393" s="0" t="n">
        <v>0</v>
      </c>
      <c r="Q393" s="0" t="s">
        <v>1914</v>
      </c>
      <c r="T393" s="0" t="s">
        <v>2243</v>
      </c>
      <c r="V393" s="0" t="s">
        <v>1903</v>
      </c>
      <c r="W393" s="0" t="s">
        <v>1903</v>
      </c>
      <c r="X393" s="0" t="s">
        <v>2243</v>
      </c>
      <c r="Y393" s="0" t="s">
        <v>1903</v>
      </c>
      <c r="Z393" s="0" t="s">
        <v>1903</v>
      </c>
      <c r="AB393" s="0" t="s">
        <v>2243</v>
      </c>
    </row>
    <row r="394" customFormat="false" ht="13.8" hidden="false" customHeight="false" outlineLevel="0" collapsed="false">
      <c r="A394" s="21" t="s">
        <v>42</v>
      </c>
      <c r="B394" s="21" t="s">
        <v>544</v>
      </c>
      <c r="C394" s="213" t="s">
        <v>2244</v>
      </c>
      <c r="D394" s="0" t="n">
        <v>5</v>
      </c>
      <c r="E394" s="0" t="n">
        <v>0</v>
      </c>
      <c r="Q394" s="0" t="s">
        <v>1914</v>
      </c>
      <c r="T394" s="0" t="s">
        <v>2243</v>
      </c>
      <c r="V394" s="0" t="s">
        <v>1903</v>
      </c>
      <c r="W394" s="0" t="s">
        <v>1903</v>
      </c>
      <c r="X394" s="0" t="s">
        <v>2243</v>
      </c>
      <c r="Y394" s="0" t="s">
        <v>1903</v>
      </c>
      <c r="Z394" s="0" t="s">
        <v>1903</v>
      </c>
      <c r="AB394" s="0" t="s">
        <v>2243</v>
      </c>
    </row>
    <row r="395" customFormat="false" ht="13.8" hidden="false" customHeight="false" outlineLevel="0" collapsed="false">
      <c r="A395" s="21" t="s">
        <v>42</v>
      </c>
      <c r="B395" s="21" t="s">
        <v>545</v>
      </c>
      <c r="C395" s="213" t="s">
        <v>2244</v>
      </c>
      <c r="D395" s="0" t="n">
        <v>5</v>
      </c>
      <c r="E395" s="0" t="n">
        <v>0</v>
      </c>
      <c r="Q395" s="0" t="s">
        <v>1914</v>
      </c>
      <c r="T395" s="0" t="s">
        <v>2243</v>
      </c>
      <c r="V395" s="0" t="s">
        <v>1903</v>
      </c>
      <c r="W395" s="0" t="s">
        <v>1903</v>
      </c>
      <c r="X395" s="0" t="s">
        <v>2243</v>
      </c>
      <c r="Y395" s="0" t="s">
        <v>1903</v>
      </c>
      <c r="Z395" s="0" t="s">
        <v>1903</v>
      </c>
      <c r="AB395" s="0" t="s">
        <v>2243</v>
      </c>
    </row>
    <row r="396" customFormat="false" ht="13.8" hidden="false" customHeight="false" outlineLevel="0" collapsed="false">
      <c r="A396" s="21" t="s">
        <v>43</v>
      </c>
      <c r="B396" s="21" t="s">
        <v>546</v>
      </c>
      <c r="C396" s="213" t="s">
        <v>1974</v>
      </c>
      <c r="D396" s="0" t="n">
        <v>3</v>
      </c>
      <c r="E396" s="0" t="n">
        <v>0</v>
      </c>
      <c r="F396" s="0" t="s">
        <v>2243</v>
      </c>
      <c r="G396" s="0" t="s">
        <v>2243</v>
      </c>
      <c r="H396" s="0" t="s">
        <v>2243</v>
      </c>
      <c r="K396" s="0" t="s">
        <v>2243</v>
      </c>
      <c r="L396" s="0" t="s">
        <v>2243</v>
      </c>
      <c r="M396" s="0" t="s">
        <v>2243</v>
      </c>
      <c r="N396" s="0" t="s">
        <v>2243</v>
      </c>
      <c r="O396" s="0" t="s">
        <v>2243</v>
      </c>
      <c r="P396" s="0" t="s">
        <v>2243</v>
      </c>
    </row>
    <row r="397" customFormat="false" ht="13.8" hidden="false" customHeight="false" outlineLevel="0" collapsed="false">
      <c r="A397" s="21" t="s">
        <v>44</v>
      </c>
      <c r="B397" s="21" t="s">
        <v>547</v>
      </c>
      <c r="C397" s="213" t="s">
        <v>2242</v>
      </c>
      <c r="D397" s="0" t="n">
        <v>5</v>
      </c>
      <c r="E397" s="0" t="n">
        <v>0</v>
      </c>
      <c r="Q397" s="0" t="s">
        <v>1914</v>
      </c>
      <c r="T397" s="0" t="s">
        <v>2243</v>
      </c>
      <c r="V397" s="0" t="s">
        <v>1903</v>
      </c>
      <c r="W397" s="0" t="s">
        <v>1903</v>
      </c>
      <c r="X397" s="0" t="s">
        <v>2243</v>
      </c>
      <c r="Y397" s="0" t="s">
        <v>1903</v>
      </c>
      <c r="Z397" s="0" t="s">
        <v>1903</v>
      </c>
      <c r="AB397" s="0" t="s">
        <v>2243</v>
      </c>
    </row>
    <row r="398" customFormat="false" ht="13.8" hidden="false" customHeight="false" outlineLevel="0" collapsed="false">
      <c r="A398" s="21" t="s">
        <v>44</v>
      </c>
      <c r="B398" s="21" t="s">
        <v>548</v>
      </c>
      <c r="C398" s="213" t="s">
        <v>2242</v>
      </c>
      <c r="D398" s="0" t="n">
        <v>5</v>
      </c>
      <c r="E398" s="0" t="n">
        <v>0</v>
      </c>
      <c r="Q398" s="0" t="s">
        <v>1914</v>
      </c>
      <c r="T398" s="0" t="s">
        <v>2243</v>
      </c>
      <c r="V398" s="0" t="s">
        <v>1903</v>
      </c>
      <c r="W398" s="0" t="s">
        <v>1903</v>
      </c>
      <c r="X398" s="0" t="s">
        <v>2243</v>
      </c>
      <c r="Y398" s="0" t="s">
        <v>1903</v>
      </c>
      <c r="Z398" s="0" t="s">
        <v>1903</v>
      </c>
      <c r="AB398" s="0" t="s">
        <v>2243</v>
      </c>
    </row>
    <row r="399" customFormat="false" ht="13.8" hidden="false" customHeight="false" outlineLevel="0" collapsed="false">
      <c r="A399" s="21" t="s">
        <v>44</v>
      </c>
      <c r="B399" s="21" t="s">
        <v>549</v>
      </c>
      <c r="C399" s="213" t="s">
        <v>2242</v>
      </c>
      <c r="D399" s="0" t="n">
        <v>5</v>
      </c>
      <c r="E399" s="0" t="n">
        <v>0</v>
      </c>
      <c r="Q399" s="0" t="s">
        <v>1914</v>
      </c>
      <c r="T399" s="0" t="s">
        <v>2243</v>
      </c>
      <c r="V399" s="0" t="s">
        <v>1903</v>
      </c>
      <c r="W399" s="0" t="s">
        <v>1903</v>
      </c>
      <c r="X399" s="0" t="s">
        <v>2243</v>
      </c>
      <c r="Y399" s="0" t="s">
        <v>1903</v>
      </c>
      <c r="Z399" s="0" t="s">
        <v>1903</v>
      </c>
      <c r="AB399" s="0" t="s">
        <v>2243</v>
      </c>
    </row>
    <row r="400" customFormat="false" ht="13.8" hidden="false" customHeight="false" outlineLevel="0" collapsed="false">
      <c r="A400" s="21" t="s">
        <v>44</v>
      </c>
      <c r="B400" s="21" t="s">
        <v>550</v>
      </c>
      <c r="C400" s="213" t="s">
        <v>2242</v>
      </c>
      <c r="D400" s="0" t="n">
        <v>5</v>
      </c>
      <c r="E400" s="0" t="n">
        <v>0</v>
      </c>
      <c r="Q400" s="0" t="s">
        <v>1914</v>
      </c>
      <c r="T400" s="0" t="s">
        <v>2243</v>
      </c>
      <c r="V400" s="0" t="s">
        <v>1903</v>
      </c>
      <c r="W400" s="0" t="s">
        <v>1903</v>
      </c>
      <c r="X400" s="0" t="s">
        <v>2243</v>
      </c>
      <c r="Y400" s="0" t="s">
        <v>1903</v>
      </c>
      <c r="Z400" s="0" t="s">
        <v>1903</v>
      </c>
      <c r="AB400" s="0" t="s">
        <v>2243</v>
      </c>
    </row>
    <row r="401" customFormat="false" ht="13.8" hidden="false" customHeight="false" outlineLevel="0" collapsed="false">
      <c r="A401" s="21" t="s">
        <v>44</v>
      </c>
      <c r="B401" s="21" t="s">
        <v>551</v>
      </c>
      <c r="C401" s="213" t="s">
        <v>2242</v>
      </c>
      <c r="D401" s="0" t="n">
        <v>5</v>
      </c>
      <c r="E401" s="0" t="n">
        <v>0</v>
      </c>
      <c r="Q401" s="0" t="s">
        <v>1914</v>
      </c>
      <c r="T401" s="0" t="s">
        <v>2243</v>
      </c>
      <c r="V401" s="0" t="s">
        <v>1903</v>
      </c>
      <c r="W401" s="0" t="s">
        <v>1903</v>
      </c>
      <c r="X401" s="0" t="s">
        <v>2243</v>
      </c>
      <c r="Y401" s="0" t="s">
        <v>1903</v>
      </c>
      <c r="Z401" s="0" t="s">
        <v>1903</v>
      </c>
      <c r="AB401" s="0" t="s">
        <v>2243</v>
      </c>
    </row>
    <row r="402" customFormat="false" ht="13.8" hidden="false" customHeight="false" outlineLevel="0" collapsed="false">
      <c r="A402" s="21" t="s">
        <v>44</v>
      </c>
      <c r="B402" s="21" t="s">
        <v>552</v>
      </c>
      <c r="C402" s="213" t="s">
        <v>2242</v>
      </c>
      <c r="D402" s="0" t="n">
        <v>5</v>
      </c>
      <c r="E402" s="0" t="n">
        <v>0</v>
      </c>
      <c r="Q402" s="0" t="s">
        <v>1914</v>
      </c>
      <c r="T402" s="0" t="s">
        <v>2243</v>
      </c>
      <c r="V402" s="0" t="s">
        <v>1903</v>
      </c>
      <c r="W402" s="0" t="s">
        <v>1903</v>
      </c>
      <c r="X402" s="0" t="s">
        <v>2243</v>
      </c>
      <c r="Y402" s="0" t="s">
        <v>1903</v>
      </c>
      <c r="Z402" s="0" t="s">
        <v>1903</v>
      </c>
      <c r="AB402" s="0" t="s">
        <v>2243</v>
      </c>
    </row>
    <row r="403" customFormat="false" ht="13.8" hidden="false" customHeight="false" outlineLevel="0" collapsed="false">
      <c r="A403" s="21" t="s">
        <v>44</v>
      </c>
      <c r="B403" s="21" t="s">
        <v>553</v>
      </c>
      <c r="C403" s="213" t="s">
        <v>2242</v>
      </c>
      <c r="D403" s="0" t="n">
        <v>5</v>
      </c>
      <c r="E403" s="0" t="n">
        <v>0</v>
      </c>
      <c r="Q403" s="0" t="s">
        <v>1914</v>
      </c>
      <c r="T403" s="0" t="s">
        <v>2243</v>
      </c>
      <c r="V403" s="0" t="s">
        <v>1903</v>
      </c>
      <c r="W403" s="0" t="s">
        <v>1903</v>
      </c>
      <c r="X403" s="0" t="s">
        <v>2243</v>
      </c>
      <c r="Y403" s="0" t="s">
        <v>1903</v>
      </c>
      <c r="Z403" s="0" t="s">
        <v>1903</v>
      </c>
      <c r="AB403" s="0" t="s">
        <v>2243</v>
      </c>
    </row>
    <row r="404" customFormat="false" ht="13.8" hidden="false" customHeight="false" outlineLevel="0" collapsed="false">
      <c r="A404" s="21" t="s">
        <v>44</v>
      </c>
      <c r="B404" s="21" t="s">
        <v>554</v>
      </c>
      <c r="C404" s="213" t="s">
        <v>2242</v>
      </c>
      <c r="D404" s="0" t="n">
        <v>7</v>
      </c>
      <c r="E404" s="0" t="n">
        <v>0</v>
      </c>
      <c r="Q404" s="0" t="s">
        <v>1914</v>
      </c>
      <c r="T404" s="0" t="s">
        <v>2243</v>
      </c>
      <c r="V404" s="0" t="s">
        <v>1903</v>
      </c>
      <c r="W404" s="0" t="s">
        <v>1903</v>
      </c>
      <c r="X404" s="0" t="s">
        <v>2243</v>
      </c>
      <c r="Y404" s="0" t="s">
        <v>1903</v>
      </c>
      <c r="Z404" s="0" t="s">
        <v>1903</v>
      </c>
      <c r="AB404" s="0" t="s">
        <v>2243</v>
      </c>
    </row>
    <row r="405" customFormat="false" ht="13.8" hidden="false" customHeight="false" outlineLevel="0" collapsed="false">
      <c r="A405" s="21" t="s">
        <v>44</v>
      </c>
      <c r="B405" s="21" t="s">
        <v>555</v>
      </c>
      <c r="C405" s="213" t="s">
        <v>2242</v>
      </c>
      <c r="D405" s="0" t="n">
        <v>7</v>
      </c>
      <c r="E405" s="0" t="n">
        <v>0</v>
      </c>
      <c r="Q405" s="0" t="s">
        <v>1914</v>
      </c>
      <c r="T405" s="0" t="s">
        <v>2243</v>
      </c>
      <c r="V405" s="0" t="s">
        <v>1903</v>
      </c>
      <c r="W405" s="0" t="s">
        <v>1903</v>
      </c>
      <c r="X405" s="0" t="s">
        <v>2243</v>
      </c>
      <c r="Y405" s="0" t="s">
        <v>1903</v>
      </c>
      <c r="Z405" s="0" t="s">
        <v>1903</v>
      </c>
      <c r="AB405" s="0" t="s">
        <v>2243</v>
      </c>
    </row>
    <row r="406" customFormat="false" ht="13.8" hidden="false" customHeight="false" outlineLevel="0" collapsed="false">
      <c r="A406" s="21" t="s">
        <v>44</v>
      </c>
      <c r="B406" s="21" t="s">
        <v>556</v>
      </c>
      <c r="C406" s="213" t="s">
        <v>2242</v>
      </c>
      <c r="D406" s="0" t="n">
        <v>7</v>
      </c>
      <c r="E406" s="0" t="n">
        <v>0</v>
      </c>
      <c r="Q406" s="0" t="s">
        <v>1914</v>
      </c>
      <c r="T406" s="0" t="s">
        <v>2243</v>
      </c>
      <c r="V406" s="0" t="s">
        <v>1903</v>
      </c>
      <c r="W406" s="0" t="s">
        <v>1903</v>
      </c>
      <c r="X406" s="0" t="s">
        <v>2243</v>
      </c>
      <c r="Y406" s="0" t="s">
        <v>1903</v>
      </c>
      <c r="Z406" s="0" t="s">
        <v>1903</v>
      </c>
      <c r="AB406" s="0" t="s">
        <v>2243</v>
      </c>
    </row>
    <row r="407" customFormat="false" ht="13.8" hidden="false" customHeight="false" outlineLevel="0" collapsed="false">
      <c r="A407" s="21" t="s">
        <v>44</v>
      </c>
      <c r="B407" s="21" t="s">
        <v>557</v>
      </c>
      <c r="C407" s="213" t="s">
        <v>2242</v>
      </c>
      <c r="D407" s="0" t="n">
        <v>7</v>
      </c>
      <c r="E407" s="0" t="n">
        <v>0</v>
      </c>
      <c r="Q407" s="0" t="s">
        <v>1914</v>
      </c>
      <c r="T407" s="0" t="s">
        <v>2243</v>
      </c>
      <c r="V407" s="0" t="s">
        <v>1903</v>
      </c>
      <c r="W407" s="0" t="s">
        <v>1903</v>
      </c>
      <c r="X407" s="0" t="s">
        <v>2243</v>
      </c>
      <c r="Y407" s="0" t="s">
        <v>1903</v>
      </c>
      <c r="Z407" s="0" t="s">
        <v>1903</v>
      </c>
      <c r="AB407" s="0" t="s">
        <v>2243</v>
      </c>
    </row>
    <row r="408" customFormat="false" ht="13.8" hidden="false" customHeight="false" outlineLevel="0" collapsed="false">
      <c r="A408" s="21" t="s">
        <v>44</v>
      </c>
      <c r="B408" s="21" t="s">
        <v>558</v>
      </c>
      <c r="C408" s="213" t="s">
        <v>2242</v>
      </c>
      <c r="D408" s="0" t="n">
        <v>7</v>
      </c>
      <c r="E408" s="0" t="n">
        <v>0</v>
      </c>
      <c r="Q408" s="0" t="s">
        <v>1914</v>
      </c>
      <c r="T408" s="0" t="s">
        <v>2243</v>
      </c>
      <c r="V408" s="0" t="s">
        <v>1903</v>
      </c>
      <c r="W408" s="0" t="s">
        <v>1903</v>
      </c>
      <c r="X408" s="0" t="s">
        <v>2243</v>
      </c>
      <c r="Y408" s="0" t="s">
        <v>1903</v>
      </c>
      <c r="Z408" s="0" t="s">
        <v>1903</v>
      </c>
      <c r="AB408" s="0" t="s">
        <v>2243</v>
      </c>
    </row>
    <row r="409" customFormat="false" ht="13.8" hidden="false" customHeight="false" outlineLevel="0" collapsed="false">
      <c r="A409" s="21" t="s">
        <v>44</v>
      </c>
      <c r="B409" s="21" t="s">
        <v>559</v>
      </c>
      <c r="C409" s="213" t="s">
        <v>2242</v>
      </c>
      <c r="D409" s="0" t="n">
        <v>7</v>
      </c>
      <c r="E409" s="0" t="n">
        <v>0</v>
      </c>
      <c r="Q409" s="0" t="s">
        <v>1914</v>
      </c>
      <c r="T409" s="0" t="s">
        <v>2243</v>
      </c>
      <c r="V409" s="0" t="s">
        <v>1903</v>
      </c>
      <c r="W409" s="0" t="s">
        <v>1903</v>
      </c>
      <c r="X409" s="0" t="s">
        <v>2243</v>
      </c>
      <c r="Y409" s="0" t="s">
        <v>1903</v>
      </c>
      <c r="Z409" s="0" t="s">
        <v>1903</v>
      </c>
      <c r="AB409" s="0" t="s">
        <v>2243</v>
      </c>
    </row>
    <row r="410" customFormat="false" ht="13.8" hidden="false" customHeight="false" outlineLevel="0" collapsed="false">
      <c r="A410" s="21" t="s">
        <v>44</v>
      </c>
      <c r="B410" s="21" t="s">
        <v>560</v>
      </c>
      <c r="C410" s="213" t="s">
        <v>2242</v>
      </c>
      <c r="D410" s="0" t="n">
        <v>7</v>
      </c>
      <c r="E410" s="0" t="n">
        <v>0</v>
      </c>
      <c r="Q410" s="0" t="s">
        <v>1914</v>
      </c>
      <c r="T410" s="0" t="s">
        <v>2243</v>
      </c>
      <c r="V410" s="0" t="s">
        <v>1903</v>
      </c>
      <c r="W410" s="0" t="s">
        <v>1903</v>
      </c>
      <c r="X410" s="0" t="s">
        <v>2243</v>
      </c>
      <c r="Y410" s="0" t="s">
        <v>1903</v>
      </c>
      <c r="Z410" s="0" t="s">
        <v>1903</v>
      </c>
      <c r="AB410" s="0" t="s">
        <v>2243</v>
      </c>
    </row>
    <row r="411" customFormat="false" ht="13.8" hidden="false" customHeight="false" outlineLevel="0" collapsed="false">
      <c r="A411" s="21" t="s">
        <v>44</v>
      </c>
      <c r="B411" s="21" t="s">
        <v>561</v>
      </c>
      <c r="C411" s="213" t="s">
        <v>2242</v>
      </c>
      <c r="D411" s="0" t="n">
        <v>7</v>
      </c>
      <c r="E411" s="0" t="n">
        <v>0</v>
      </c>
      <c r="Q411" s="0" t="s">
        <v>1914</v>
      </c>
      <c r="T411" s="0" t="s">
        <v>2243</v>
      </c>
      <c r="V411" s="0" t="s">
        <v>1903</v>
      </c>
      <c r="W411" s="0" t="s">
        <v>1903</v>
      </c>
      <c r="X411" s="0" t="s">
        <v>2243</v>
      </c>
      <c r="Y411" s="0" t="s">
        <v>1903</v>
      </c>
      <c r="Z411" s="0" t="s">
        <v>1903</v>
      </c>
      <c r="AB411" s="0" t="s">
        <v>2243</v>
      </c>
    </row>
    <row r="412" customFormat="false" ht="13.8" hidden="false" customHeight="false" outlineLevel="0" collapsed="false">
      <c r="A412" s="21" t="s">
        <v>44</v>
      </c>
      <c r="B412" s="21" t="s">
        <v>562</v>
      </c>
      <c r="C412" s="213" t="s">
        <v>2242</v>
      </c>
      <c r="D412" s="0" t="n">
        <v>7</v>
      </c>
      <c r="E412" s="0" t="n">
        <v>0</v>
      </c>
      <c r="Q412" s="0" t="s">
        <v>1914</v>
      </c>
      <c r="T412" s="0" t="s">
        <v>2243</v>
      </c>
      <c r="V412" s="0" t="s">
        <v>1903</v>
      </c>
      <c r="W412" s="0" t="s">
        <v>1903</v>
      </c>
      <c r="X412" s="0" t="s">
        <v>2243</v>
      </c>
      <c r="Y412" s="0" t="s">
        <v>1903</v>
      </c>
      <c r="Z412" s="0" t="s">
        <v>1903</v>
      </c>
      <c r="AB412" s="0" t="s">
        <v>2243</v>
      </c>
    </row>
    <row r="413" customFormat="false" ht="13.8" hidden="false" customHeight="false" outlineLevel="0" collapsed="false">
      <c r="A413" s="21" t="s">
        <v>44</v>
      </c>
      <c r="B413" s="21" t="s">
        <v>563</v>
      </c>
      <c r="C413" s="213" t="s">
        <v>1976</v>
      </c>
      <c r="D413" s="0" t="n">
        <v>5</v>
      </c>
      <c r="E413" s="0" t="n">
        <v>0</v>
      </c>
      <c r="I413" s="0" t="s">
        <v>2243</v>
      </c>
    </row>
    <row r="414" customFormat="false" ht="13.8" hidden="false" customHeight="false" outlineLevel="0" collapsed="false">
      <c r="A414" s="21" t="s">
        <v>44</v>
      </c>
      <c r="B414" s="21" t="s">
        <v>564</v>
      </c>
      <c r="C414" s="213" t="s">
        <v>2242</v>
      </c>
      <c r="D414" s="0" t="n">
        <v>7</v>
      </c>
      <c r="E414" s="0" t="n">
        <v>0</v>
      </c>
      <c r="Q414" s="0" t="s">
        <v>1914</v>
      </c>
      <c r="T414" s="0" t="s">
        <v>2243</v>
      </c>
      <c r="V414" s="0" t="s">
        <v>1903</v>
      </c>
      <c r="W414" s="0" t="s">
        <v>1903</v>
      </c>
      <c r="X414" s="0" t="s">
        <v>2243</v>
      </c>
      <c r="Y414" s="0" t="s">
        <v>1903</v>
      </c>
      <c r="Z414" s="0" t="s">
        <v>1903</v>
      </c>
      <c r="AB414" s="0" t="s">
        <v>2243</v>
      </c>
    </row>
    <row r="415" customFormat="false" ht="13.8" hidden="false" customHeight="false" outlineLevel="0" collapsed="false">
      <c r="A415" s="21" t="s">
        <v>44</v>
      </c>
      <c r="B415" s="21" t="s">
        <v>565</v>
      </c>
      <c r="C415" s="213" t="s">
        <v>2242</v>
      </c>
      <c r="D415" s="0" t="n">
        <v>7</v>
      </c>
      <c r="E415" s="0" t="n">
        <v>0</v>
      </c>
      <c r="Q415" s="0" t="s">
        <v>1914</v>
      </c>
      <c r="T415" s="0" t="s">
        <v>2243</v>
      </c>
      <c r="V415" s="0" t="s">
        <v>1903</v>
      </c>
      <c r="W415" s="0" t="s">
        <v>1903</v>
      </c>
      <c r="X415" s="0" t="s">
        <v>2243</v>
      </c>
      <c r="Y415" s="0" t="s">
        <v>1903</v>
      </c>
      <c r="Z415" s="0" t="s">
        <v>1903</v>
      </c>
      <c r="AB415" s="0" t="s">
        <v>2243</v>
      </c>
    </row>
    <row r="416" customFormat="false" ht="13.8" hidden="false" customHeight="false" outlineLevel="0" collapsed="false">
      <c r="A416" s="21" t="s">
        <v>44</v>
      </c>
      <c r="B416" s="21" t="s">
        <v>566</v>
      </c>
      <c r="C416" s="213" t="s">
        <v>1991</v>
      </c>
      <c r="D416" s="0" t="n">
        <v>5</v>
      </c>
      <c r="E416" s="0" t="n">
        <v>0</v>
      </c>
      <c r="Q416" s="0" t="s">
        <v>1914</v>
      </c>
      <c r="T416" s="0" t="s">
        <v>2243</v>
      </c>
      <c r="V416" s="0" t="s">
        <v>1903</v>
      </c>
      <c r="W416" s="0" t="s">
        <v>1903</v>
      </c>
      <c r="X416" s="0" t="s">
        <v>2243</v>
      </c>
      <c r="Y416" s="0" t="s">
        <v>1903</v>
      </c>
      <c r="Z416" s="0" t="s">
        <v>1903</v>
      </c>
      <c r="AB416" s="0" t="s">
        <v>2243</v>
      </c>
    </row>
    <row r="417" customFormat="false" ht="13.8" hidden="false" customHeight="false" outlineLevel="0" collapsed="false">
      <c r="A417" s="21" t="s">
        <v>44</v>
      </c>
      <c r="B417" s="21" t="s">
        <v>567</v>
      </c>
      <c r="C417" s="213" t="s">
        <v>2244</v>
      </c>
      <c r="D417" s="0" t="n">
        <v>5</v>
      </c>
      <c r="E417" s="0" t="n">
        <v>0</v>
      </c>
      <c r="Q417" s="0" t="s">
        <v>1914</v>
      </c>
      <c r="T417" s="0" t="s">
        <v>2243</v>
      </c>
      <c r="V417" s="0" t="s">
        <v>1903</v>
      </c>
      <c r="W417" s="0" t="s">
        <v>1903</v>
      </c>
      <c r="X417" s="0" t="s">
        <v>2243</v>
      </c>
      <c r="Y417" s="0" t="s">
        <v>1903</v>
      </c>
      <c r="Z417" s="0" t="s">
        <v>1903</v>
      </c>
      <c r="AB417" s="0" t="s">
        <v>2243</v>
      </c>
    </row>
    <row r="418" customFormat="false" ht="13.8" hidden="false" customHeight="false" outlineLevel="0" collapsed="false">
      <c r="A418" s="21" t="s">
        <v>44</v>
      </c>
      <c r="B418" s="21" t="s">
        <v>568</v>
      </c>
      <c r="C418" s="213" t="s">
        <v>1991</v>
      </c>
      <c r="D418" s="0" t="n">
        <v>5</v>
      </c>
      <c r="E418" s="0" t="n">
        <v>0</v>
      </c>
      <c r="Q418" s="0" t="s">
        <v>1914</v>
      </c>
      <c r="T418" s="0" t="s">
        <v>2243</v>
      </c>
      <c r="V418" s="0" t="s">
        <v>1903</v>
      </c>
      <c r="W418" s="0" t="s">
        <v>1903</v>
      </c>
      <c r="X418" s="0" t="s">
        <v>2243</v>
      </c>
      <c r="Y418" s="0" t="s">
        <v>1903</v>
      </c>
      <c r="Z418" s="0" t="s">
        <v>1903</v>
      </c>
      <c r="AB418" s="0" t="s">
        <v>2243</v>
      </c>
    </row>
    <row r="419" customFormat="false" ht="13.8" hidden="false" customHeight="false" outlineLevel="0" collapsed="false">
      <c r="A419" s="21" t="s">
        <v>44</v>
      </c>
      <c r="B419" s="21" t="s">
        <v>569</v>
      </c>
      <c r="C419" s="213" t="s">
        <v>2244</v>
      </c>
      <c r="D419" s="0" t="n">
        <v>5</v>
      </c>
      <c r="E419" s="0" t="n">
        <v>0</v>
      </c>
      <c r="Q419" s="0" t="s">
        <v>1914</v>
      </c>
      <c r="T419" s="0" t="s">
        <v>2243</v>
      </c>
      <c r="V419" s="0" t="s">
        <v>1903</v>
      </c>
      <c r="W419" s="0" t="s">
        <v>1903</v>
      </c>
      <c r="X419" s="0" t="s">
        <v>2243</v>
      </c>
      <c r="Y419" s="0" t="s">
        <v>1903</v>
      </c>
      <c r="Z419" s="0" t="s">
        <v>1903</v>
      </c>
      <c r="AB419" s="0" t="s">
        <v>2243</v>
      </c>
    </row>
    <row r="420" customFormat="false" ht="13.8" hidden="false" customHeight="false" outlineLevel="0" collapsed="false">
      <c r="A420" s="21" t="s">
        <v>44</v>
      </c>
      <c r="B420" s="21" t="s">
        <v>570</v>
      </c>
      <c r="C420" s="213" t="s">
        <v>2244</v>
      </c>
      <c r="D420" s="0" t="n">
        <v>5</v>
      </c>
      <c r="E420" s="0" t="n">
        <v>0</v>
      </c>
      <c r="Q420" s="0" t="s">
        <v>1914</v>
      </c>
      <c r="T420" s="0" t="s">
        <v>2243</v>
      </c>
      <c r="V420" s="0" t="s">
        <v>1903</v>
      </c>
      <c r="W420" s="0" t="s">
        <v>1903</v>
      </c>
      <c r="X420" s="0" t="s">
        <v>2243</v>
      </c>
      <c r="Y420" s="0" t="s">
        <v>1903</v>
      </c>
      <c r="Z420" s="0" t="s">
        <v>1903</v>
      </c>
      <c r="AB420" s="0" t="s">
        <v>2243</v>
      </c>
    </row>
    <row r="421" customFormat="false" ht="13.8" hidden="false" customHeight="false" outlineLevel="0" collapsed="false">
      <c r="A421" s="21" t="s">
        <v>44</v>
      </c>
      <c r="B421" s="21" t="s">
        <v>571</v>
      </c>
      <c r="C421" s="213" t="s">
        <v>1991</v>
      </c>
      <c r="D421" s="0" t="n">
        <v>5</v>
      </c>
      <c r="E421" s="0" t="n">
        <v>0</v>
      </c>
      <c r="Q421" s="0" t="s">
        <v>1914</v>
      </c>
      <c r="T421" s="0" t="s">
        <v>2243</v>
      </c>
      <c r="V421" s="0" t="s">
        <v>1903</v>
      </c>
      <c r="W421" s="0" t="s">
        <v>1903</v>
      </c>
      <c r="X421" s="0" t="s">
        <v>2243</v>
      </c>
      <c r="Y421" s="0" t="s">
        <v>1903</v>
      </c>
      <c r="Z421" s="0" t="s">
        <v>1903</v>
      </c>
      <c r="AB421" s="0" t="s">
        <v>2243</v>
      </c>
    </row>
    <row r="422" customFormat="false" ht="13.8" hidden="false" customHeight="false" outlineLevel="0" collapsed="false">
      <c r="A422" s="21" t="s">
        <v>44</v>
      </c>
      <c r="B422" s="21" t="s">
        <v>572</v>
      </c>
      <c r="C422" s="213" t="s">
        <v>2244</v>
      </c>
      <c r="D422" s="0" t="n">
        <v>5</v>
      </c>
      <c r="E422" s="0" t="n">
        <v>0</v>
      </c>
      <c r="Q422" s="0" t="s">
        <v>1914</v>
      </c>
      <c r="T422" s="0" t="s">
        <v>2243</v>
      </c>
      <c r="V422" s="0" t="s">
        <v>1903</v>
      </c>
      <c r="W422" s="0" t="s">
        <v>1903</v>
      </c>
      <c r="X422" s="0" t="s">
        <v>2243</v>
      </c>
      <c r="Y422" s="0" t="s">
        <v>1903</v>
      </c>
      <c r="Z422" s="0" t="s">
        <v>1903</v>
      </c>
      <c r="AB422" s="0" t="s">
        <v>2243</v>
      </c>
    </row>
    <row r="423" customFormat="false" ht="13.8" hidden="false" customHeight="false" outlineLevel="0" collapsed="false">
      <c r="A423" s="21" t="s">
        <v>44</v>
      </c>
      <c r="B423" s="21" t="s">
        <v>573</v>
      </c>
      <c r="C423" s="213" t="s">
        <v>1991</v>
      </c>
      <c r="D423" s="0" t="n">
        <v>5</v>
      </c>
      <c r="E423" s="0" t="n">
        <v>0</v>
      </c>
      <c r="Q423" s="0" t="s">
        <v>1914</v>
      </c>
      <c r="T423" s="0" t="s">
        <v>2243</v>
      </c>
      <c r="V423" s="0" t="s">
        <v>1903</v>
      </c>
      <c r="W423" s="0" t="s">
        <v>1903</v>
      </c>
      <c r="X423" s="0" t="s">
        <v>2243</v>
      </c>
      <c r="Y423" s="0" t="s">
        <v>1903</v>
      </c>
      <c r="Z423" s="0" t="s">
        <v>1903</v>
      </c>
      <c r="AB423" s="0" t="s">
        <v>2243</v>
      </c>
    </row>
    <row r="424" customFormat="false" ht="13.8" hidden="false" customHeight="false" outlineLevel="0" collapsed="false">
      <c r="A424" s="21" t="s">
        <v>44</v>
      </c>
      <c r="B424" s="21" t="s">
        <v>574</v>
      </c>
      <c r="C424" s="213" t="s">
        <v>1991</v>
      </c>
      <c r="D424" s="0" t="n">
        <v>5</v>
      </c>
      <c r="E424" s="0" t="n">
        <v>0</v>
      </c>
      <c r="Q424" s="0" t="s">
        <v>1914</v>
      </c>
      <c r="T424" s="0" t="s">
        <v>2243</v>
      </c>
      <c r="V424" s="0" t="s">
        <v>1903</v>
      </c>
      <c r="W424" s="0" t="s">
        <v>1903</v>
      </c>
      <c r="X424" s="0" t="s">
        <v>2243</v>
      </c>
      <c r="Y424" s="0" t="s">
        <v>1903</v>
      </c>
      <c r="Z424" s="0" t="s">
        <v>1903</v>
      </c>
      <c r="AB424" s="0" t="s">
        <v>2243</v>
      </c>
    </row>
    <row r="425" customFormat="false" ht="13.8" hidden="false" customHeight="false" outlineLevel="0" collapsed="false">
      <c r="A425" s="21" t="s">
        <v>44</v>
      </c>
      <c r="B425" s="21" t="s">
        <v>575</v>
      </c>
      <c r="C425" s="213" t="s">
        <v>2244</v>
      </c>
      <c r="D425" s="0" t="n">
        <v>5</v>
      </c>
      <c r="E425" s="0" t="n">
        <v>0</v>
      </c>
      <c r="Q425" s="0" t="s">
        <v>1914</v>
      </c>
      <c r="T425" s="0" t="s">
        <v>2243</v>
      </c>
      <c r="V425" s="0" t="s">
        <v>1903</v>
      </c>
      <c r="W425" s="0" t="s">
        <v>1903</v>
      </c>
      <c r="X425" s="0" t="s">
        <v>2243</v>
      </c>
      <c r="Y425" s="0" t="s">
        <v>1903</v>
      </c>
      <c r="Z425" s="0" t="s">
        <v>1903</v>
      </c>
      <c r="AB425" s="0" t="s">
        <v>2243</v>
      </c>
    </row>
    <row r="426" customFormat="false" ht="13.8" hidden="false" customHeight="false" outlineLevel="0" collapsed="false">
      <c r="A426" s="21" t="s">
        <v>44</v>
      </c>
      <c r="B426" s="21" t="s">
        <v>576</v>
      </c>
      <c r="C426" s="213" t="s">
        <v>2244</v>
      </c>
      <c r="D426" s="0" t="n">
        <v>5</v>
      </c>
      <c r="E426" s="0" t="n">
        <v>0</v>
      </c>
      <c r="Q426" s="0" t="s">
        <v>1914</v>
      </c>
      <c r="T426" s="0" t="s">
        <v>2243</v>
      </c>
      <c r="V426" s="0" t="s">
        <v>1903</v>
      </c>
      <c r="W426" s="0" t="s">
        <v>1903</v>
      </c>
      <c r="X426" s="0" t="s">
        <v>2243</v>
      </c>
      <c r="Y426" s="0" t="s">
        <v>1903</v>
      </c>
      <c r="Z426" s="0" t="s">
        <v>1903</v>
      </c>
      <c r="AB426" s="0" t="s">
        <v>2243</v>
      </c>
    </row>
    <row r="427" customFormat="false" ht="13.8" hidden="false" customHeight="false" outlineLevel="0" collapsed="false">
      <c r="A427" s="21" t="s">
        <v>44</v>
      </c>
      <c r="B427" s="21" t="s">
        <v>577</v>
      </c>
      <c r="C427" s="213" t="s">
        <v>1991</v>
      </c>
      <c r="D427" s="0" t="n">
        <v>5</v>
      </c>
      <c r="E427" s="0" t="n">
        <v>0</v>
      </c>
      <c r="Q427" s="0" t="s">
        <v>1914</v>
      </c>
      <c r="T427" s="0" t="s">
        <v>2243</v>
      </c>
      <c r="V427" s="0" t="s">
        <v>1903</v>
      </c>
      <c r="W427" s="0" t="s">
        <v>1903</v>
      </c>
      <c r="X427" s="0" t="s">
        <v>2243</v>
      </c>
      <c r="Y427" s="0" t="s">
        <v>1903</v>
      </c>
      <c r="Z427" s="0" t="s">
        <v>1903</v>
      </c>
      <c r="AB427" s="0" t="s">
        <v>2243</v>
      </c>
    </row>
    <row r="428" customFormat="false" ht="13.8" hidden="false" customHeight="false" outlineLevel="0" collapsed="false">
      <c r="A428" s="21" t="s">
        <v>44</v>
      </c>
      <c r="B428" s="21" t="s">
        <v>578</v>
      </c>
      <c r="C428" s="213" t="s">
        <v>2244</v>
      </c>
      <c r="D428" s="0" t="n">
        <v>5</v>
      </c>
      <c r="E428" s="0" t="n">
        <v>0</v>
      </c>
      <c r="Q428" s="0" t="s">
        <v>1914</v>
      </c>
      <c r="T428" s="0" t="s">
        <v>2243</v>
      </c>
      <c r="V428" s="0" t="s">
        <v>1903</v>
      </c>
      <c r="W428" s="0" t="s">
        <v>1903</v>
      </c>
      <c r="X428" s="0" t="s">
        <v>2243</v>
      </c>
      <c r="Y428" s="0" t="s">
        <v>1903</v>
      </c>
      <c r="Z428" s="0" t="s">
        <v>1903</v>
      </c>
      <c r="AB428" s="0" t="s">
        <v>2243</v>
      </c>
    </row>
    <row r="429" customFormat="false" ht="13.8" hidden="false" customHeight="false" outlineLevel="0" collapsed="false">
      <c r="A429" s="21" t="s">
        <v>44</v>
      </c>
      <c r="B429" s="21" t="s">
        <v>579</v>
      </c>
      <c r="C429" s="213" t="s">
        <v>2244</v>
      </c>
      <c r="D429" s="0" t="n">
        <v>5</v>
      </c>
      <c r="E429" s="0" t="n">
        <v>0</v>
      </c>
      <c r="Q429" s="0" t="s">
        <v>1914</v>
      </c>
      <c r="T429" s="0" t="s">
        <v>2243</v>
      </c>
      <c r="V429" s="0" t="s">
        <v>1903</v>
      </c>
      <c r="W429" s="0" t="s">
        <v>1903</v>
      </c>
      <c r="X429" s="0" t="s">
        <v>2243</v>
      </c>
      <c r="Y429" s="0" t="s">
        <v>1903</v>
      </c>
      <c r="Z429" s="0" t="s">
        <v>1903</v>
      </c>
      <c r="AB429" s="0" t="s">
        <v>2243</v>
      </c>
    </row>
    <row r="430" customFormat="false" ht="13.8" hidden="false" customHeight="false" outlineLevel="0" collapsed="false">
      <c r="A430" s="21" t="s">
        <v>44</v>
      </c>
      <c r="B430" s="21" t="s">
        <v>580</v>
      </c>
      <c r="C430" s="213" t="s">
        <v>1991</v>
      </c>
      <c r="D430" s="0" t="n">
        <v>5</v>
      </c>
      <c r="E430" s="0" t="n">
        <v>0</v>
      </c>
      <c r="Q430" s="0" t="s">
        <v>1914</v>
      </c>
      <c r="T430" s="0" t="s">
        <v>2243</v>
      </c>
      <c r="V430" s="0" t="s">
        <v>1903</v>
      </c>
      <c r="W430" s="0" t="s">
        <v>1903</v>
      </c>
      <c r="X430" s="0" t="s">
        <v>2243</v>
      </c>
      <c r="Y430" s="0" t="s">
        <v>1903</v>
      </c>
      <c r="Z430" s="0" t="s">
        <v>1903</v>
      </c>
      <c r="AB430" s="0" t="s">
        <v>2243</v>
      </c>
    </row>
    <row r="431" customFormat="false" ht="13.8" hidden="false" customHeight="false" outlineLevel="0" collapsed="false">
      <c r="A431" s="21" t="s">
        <v>44</v>
      </c>
      <c r="B431" s="21" t="s">
        <v>581</v>
      </c>
      <c r="C431" s="213" t="s">
        <v>1991</v>
      </c>
      <c r="D431" s="0" t="n">
        <v>5</v>
      </c>
      <c r="E431" s="0" t="n">
        <v>0</v>
      </c>
      <c r="Q431" s="0" t="s">
        <v>1914</v>
      </c>
      <c r="T431" s="0" t="s">
        <v>2243</v>
      </c>
      <c r="V431" s="0" t="s">
        <v>1903</v>
      </c>
      <c r="W431" s="0" t="s">
        <v>1903</v>
      </c>
      <c r="X431" s="0" t="s">
        <v>2243</v>
      </c>
      <c r="Y431" s="0" t="s">
        <v>1903</v>
      </c>
      <c r="Z431" s="0" t="s">
        <v>1903</v>
      </c>
      <c r="AB431" s="0" t="s">
        <v>2243</v>
      </c>
    </row>
    <row r="432" customFormat="false" ht="13.8" hidden="false" customHeight="false" outlineLevel="0" collapsed="false">
      <c r="A432" s="21" t="s">
        <v>44</v>
      </c>
      <c r="B432" s="21" t="s">
        <v>582</v>
      </c>
      <c r="C432" s="213" t="s">
        <v>1991</v>
      </c>
      <c r="D432" s="0" t="n">
        <v>5</v>
      </c>
      <c r="E432" s="0" t="n">
        <v>0</v>
      </c>
      <c r="Q432" s="0" t="s">
        <v>1914</v>
      </c>
      <c r="T432" s="0" t="s">
        <v>2243</v>
      </c>
      <c r="V432" s="0" t="s">
        <v>1903</v>
      </c>
      <c r="W432" s="0" t="s">
        <v>1903</v>
      </c>
      <c r="X432" s="0" t="s">
        <v>2243</v>
      </c>
      <c r="Y432" s="0" t="s">
        <v>1903</v>
      </c>
      <c r="Z432" s="0" t="s">
        <v>1903</v>
      </c>
      <c r="AB432" s="0" t="s">
        <v>2243</v>
      </c>
    </row>
    <row r="433" customFormat="false" ht="13.8" hidden="false" customHeight="false" outlineLevel="0" collapsed="false">
      <c r="A433" s="21" t="s">
        <v>44</v>
      </c>
      <c r="B433" s="21" t="s">
        <v>583</v>
      </c>
      <c r="C433" s="213" t="s">
        <v>2244</v>
      </c>
      <c r="D433" s="0" t="n">
        <v>5</v>
      </c>
      <c r="E433" s="0" t="n">
        <v>0</v>
      </c>
      <c r="Q433" s="0" t="s">
        <v>1914</v>
      </c>
      <c r="T433" s="0" t="s">
        <v>2243</v>
      </c>
      <c r="V433" s="0" t="s">
        <v>1903</v>
      </c>
      <c r="W433" s="0" t="s">
        <v>1903</v>
      </c>
      <c r="X433" s="0" t="s">
        <v>2243</v>
      </c>
      <c r="Y433" s="0" t="s">
        <v>1903</v>
      </c>
      <c r="Z433" s="0" t="s">
        <v>1903</v>
      </c>
      <c r="AB433" s="0" t="s">
        <v>2243</v>
      </c>
    </row>
    <row r="434" customFormat="false" ht="13.8" hidden="false" customHeight="false" outlineLevel="0" collapsed="false">
      <c r="A434" s="21" t="s">
        <v>44</v>
      </c>
      <c r="B434" s="21" t="s">
        <v>584</v>
      </c>
      <c r="C434" s="213" t="s">
        <v>2244</v>
      </c>
      <c r="D434" s="0" t="n">
        <v>5</v>
      </c>
      <c r="E434" s="0" t="n">
        <v>0</v>
      </c>
      <c r="Q434" s="0" t="s">
        <v>1914</v>
      </c>
      <c r="T434" s="0" t="s">
        <v>2243</v>
      </c>
      <c r="V434" s="0" t="s">
        <v>1903</v>
      </c>
      <c r="W434" s="0" t="s">
        <v>1903</v>
      </c>
      <c r="X434" s="0" t="s">
        <v>2243</v>
      </c>
      <c r="Y434" s="0" t="s">
        <v>1903</v>
      </c>
      <c r="Z434" s="0" t="s">
        <v>1903</v>
      </c>
      <c r="AB434" s="0" t="s">
        <v>2243</v>
      </c>
    </row>
    <row r="435" customFormat="false" ht="13.8" hidden="false" customHeight="false" outlineLevel="0" collapsed="false">
      <c r="A435" s="21" t="s">
        <v>44</v>
      </c>
      <c r="B435" s="21" t="s">
        <v>585</v>
      </c>
      <c r="C435" s="213" t="s">
        <v>1991</v>
      </c>
      <c r="D435" s="0" t="n">
        <v>5</v>
      </c>
      <c r="E435" s="0" t="n">
        <v>0</v>
      </c>
      <c r="Q435" s="0" t="s">
        <v>1914</v>
      </c>
      <c r="T435" s="0" t="s">
        <v>2243</v>
      </c>
      <c r="V435" s="0" t="s">
        <v>1903</v>
      </c>
      <c r="W435" s="0" t="s">
        <v>1903</v>
      </c>
      <c r="X435" s="0" t="s">
        <v>2243</v>
      </c>
      <c r="Y435" s="0" t="s">
        <v>1903</v>
      </c>
      <c r="Z435" s="0" t="s">
        <v>1903</v>
      </c>
      <c r="AB435" s="0" t="s">
        <v>2243</v>
      </c>
    </row>
    <row r="436" customFormat="false" ht="13.8" hidden="false" customHeight="false" outlineLevel="0" collapsed="false">
      <c r="A436" s="21" t="s">
        <v>44</v>
      </c>
      <c r="B436" s="21" t="s">
        <v>586</v>
      </c>
      <c r="C436" s="213" t="s">
        <v>1991</v>
      </c>
      <c r="D436" s="0" t="n">
        <v>5</v>
      </c>
      <c r="E436" s="0" t="n">
        <v>0</v>
      </c>
      <c r="Q436" s="0" t="s">
        <v>1914</v>
      </c>
      <c r="T436" s="0" t="s">
        <v>2243</v>
      </c>
      <c r="V436" s="0" t="s">
        <v>1903</v>
      </c>
      <c r="W436" s="0" t="s">
        <v>1903</v>
      </c>
      <c r="X436" s="0" t="s">
        <v>2243</v>
      </c>
      <c r="Y436" s="0" t="s">
        <v>1903</v>
      </c>
      <c r="Z436" s="0" t="s">
        <v>1903</v>
      </c>
      <c r="AB436" s="0" t="s">
        <v>2243</v>
      </c>
    </row>
    <row r="437" customFormat="false" ht="13.8" hidden="false" customHeight="false" outlineLevel="0" collapsed="false">
      <c r="A437" s="21" t="s">
        <v>44</v>
      </c>
      <c r="B437" s="21" t="s">
        <v>587</v>
      </c>
      <c r="C437" s="213" t="s">
        <v>1991</v>
      </c>
      <c r="D437" s="0" t="n">
        <v>5</v>
      </c>
      <c r="E437" s="0" t="n">
        <v>0</v>
      </c>
      <c r="Q437" s="0" t="s">
        <v>1914</v>
      </c>
      <c r="T437" s="0" t="s">
        <v>2243</v>
      </c>
      <c r="V437" s="0" t="s">
        <v>1903</v>
      </c>
      <c r="W437" s="0" t="s">
        <v>1903</v>
      </c>
      <c r="X437" s="0" t="s">
        <v>2243</v>
      </c>
      <c r="Y437" s="0" t="s">
        <v>1903</v>
      </c>
      <c r="Z437" s="0" t="s">
        <v>1903</v>
      </c>
      <c r="AB437" s="0" t="s">
        <v>2243</v>
      </c>
    </row>
    <row r="438" customFormat="false" ht="13.8" hidden="false" customHeight="false" outlineLevel="0" collapsed="false">
      <c r="A438" s="21" t="s">
        <v>44</v>
      </c>
      <c r="B438" s="21" t="s">
        <v>588</v>
      </c>
      <c r="C438" s="213" t="s">
        <v>2245</v>
      </c>
      <c r="D438" s="0" t="n">
        <v>5</v>
      </c>
      <c r="E438" s="0" t="n">
        <v>0</v>
      </c>
      <c r="Q438" s="0" t="s">
        <v>1914</v>
      </c>
      <c r="T438" s="0" t="s">
        <v>2243</v>
      </c>
      <c r="V438" s="0" t="s">
        <v>1903</v>
      </c>
      <c r="W438" s="0" t="s">
        <v>1903</v>
      </c>
      <c r="X438" s="0" t="s">
        <v>2243</v>
      </c>
      <c r="Y438" s="0" t="s">
        <v>1903</v>
      </c>
      <c r="Z438" s="0" t="s">
        <v>1903</v>
      </c>
      <c r="AB438" s="0" t="s">
        <v>2243</v>
      </c>
    </row>
    <row r="439" customFormat="false" ht="13.8" hidden="false" customHeight="false" outlineLevel="0" collapsed="false">
      <c r="A439" s="21" t="s">
        <v>44</v>
      </c>
      <c r="B439" s="21" t="s">
        <v>589</v>
      </c>
      <c r="C439" s="213" t="s">
        <v>2008</v>
      </c>
      <c r="D439" s="0" t="n">
        <v>5</v>
      </c>
      <c r="E439" s="0" t="n">
        <v>0</v>
      </c>
      <c r="AC439" s="0" t="s">
        <v>2243</v>
      </c>
      <c r="AD439" s="0" t="s">
        <v>2243</v>
      </c>
      <c r="AE439" s="0" t="s">
        <v>2243</v>
      </c>
    </row>
    <row r="440" customFormat="false" ht="13.8" hidden="false" customHeight="false" outlineLevel="0" collapsed="false">
      <c r="A440" s="21" t="s">
        <v>44</v>
      </c>
      <c r="B440" s="21" t="s">
        <v>590</v>
      </c>
      <c r="C440" s="213" t="s">
        <v>2008</v>
      </c>
      <c r="D440" s="0" t="n">
        <v>5</v>
      </c>
      <c r="E440" s="0" t="n">
        <v>0</v>
      </c>
      <c r="AC440" s="0" t="s">
        <v>2243</v>
      </c>
      <c r="AD440" s="0" t="s">
        <v>2243</v>
      </c>
      <c r="AE440" s="0" t="s">
        <v>2243</v>
      </c>
    </row>
    <row r="441" customFormat="false" ht="13.8" hidden="false" customHeight="false" outlineLevel="0" collapsed="false">
      <c r="A441" s="21" t="s">
        <v>44</v>
      </c>
      <c r="B441" s="21" t="s">
        <v>591</v>
      </c>
      <c r="C441" s="213" t="s">
        <v>2008</v>
      </c>
      <c r="D441" s="0" t="n">
        <v>5</v>
      </c>
      <c r="E441" s="0" t="n">
        <v>0</v>
      </c>
      <c r="AC441" s="0" t="s">
        <v>2243</v>
      </c>
      <c r="AD441" s="0" t="s">
        <v>2243</v>
      </c>
      <c r="AE441" s="0" t="s">
        <v>2243</v>
      </c>
    </row>
    <row r="442" customFormat="false" ht="13.8" hidden="false" customHeight="false" outlineLevel="0" collapsed="false">
      <c r="A442" s="21" t="s">
        <v>44</v>
      </c>
      <c r="B442" s="21" t="s">
        <v>592</v>
      </c>
      <c r="C442" s="213" t="s">
        <v>2008</v>
      </c>
      <c r="D442" s="0" t="n">
        <v>5</v>
      </c>
      <c r="E442" s="0" t="n">
        <v>0</v>
      </c>
      <c r="AC442" s="0" t="s">
        <v>2243</v>
      </c>
      <c r="AD442" s="0" t="s">
        <v>2243</v>
      </c>
      <c r="AE442" s="0" t="s">
        <v>2243</v>
      </c>
    </row>
    <row r="443" customFormat="false" ht="13.8" hidden="false" customHeight="false" outlineLevel="0" collapsed="false">
      <c r="A443" s="21" t="s">
        <v>44</v>
      </c>
      <c r="B443" s="21" t="s">
        <v>593</v>
      </c>
      <c r="C443" s="213" t="s">
        <v>2008</v>
      </c>
      <c r="D443" s="0" t="n">
        <v>5</v>
      </c>
      <c r="E443" s="0" t="n">
        <v>0</v>
      </c>
      <c r="AC443" s="0" t="s">
        <v>2243</v>
      </c>
      <c r="AD443" s="0" t="s">
        <v>2243</v>
      </c>
      <c r="AE443" s="0" t="s">
        <v>2243</v>
      </c>
    </row>
    <row r="444" customFormat="false" ht="13.8" hidden="false" customHeight="false" outlineLevel="0" collapsed="false">
      <c r="A444" s="21" t="s">
        <v>44</v>
      </c>
      <c r="B444" s="21" t="s">
        <v>594</v>
      </c>
      <c r="C444" s="213" t="s">
        <v>2008</v>
      </c>
      <c r="D444" s="0" t="n">
        <v>5</v>
      </c>
      <c r="E444" s="0" t="n">
        <v>0</v>
      </c>
      <c r="AC444" s="0" t="s">
        <v>2243</v>
      </c>
      <c r="AD444" s="0" t="s">
        <v>2243</v>
      </c>
      <c r="AE444" s="0" t="s">
        <v>2243</v>
      </c>
    </row>
    <row r="445" customFormat="false" ht="13.8" hidden="false" customHeight="false" outlineLevel="0" collapsed="false">
      <c r="A445" s="21" t="s">
        <v>44</v>
      </c>
      <c r="B445" s="21" t="s">
        <v>595</v>
      </c>
      <c r="C445" s="213" t="s">
        <v>2008</v>
      </c>
      <c r="D445" s="0" t="n">
        <v>5</v>
      </c>
      <c r="E445" s="0" t="n">
        <v>0</v>
      </c>
      <c r="AC445" s="0" t="s">
        <v>2243</v>
      </c>
      <c r="AD445" s="0" t="s">
        <v>2243</v>
      </c>
      <c r="AE445" s="0" t="s">
        <v>2243</v>
      </c>
    </row>
    <row r="446" customFormat="false" ht="13.8" hidden="false" customHeight="false" outlineLevel="0" collapsed="false">
      <c r="A446" s="21" t="s">
        <v>44</v>
      </c>
      <c r="B446" s="21" t="s">
        <v>596</v>
      </c>
      <c r="C446" s="213" t="s">
        <v>2008</v>
      </c>
      <c r="D446" s="0" t="n">
        <v>5</v>
      </c>
      <c r="E446" s="0" t="n">
        <v>0</v>
      </c>
      <c r="AC446" s="0" t="s">
        <v>2243</v>
      </c>
      <c r="AD446" s="0" t="s">
        <v>2243</v>
      </c>
      <c r="AE446" s="0" t="s">
        <v>2243</v>
      </c>
    </row>
    <row r="447" customFormat="false" ht="13.8" hidden="false" customHeight="false" outlineLevel="0" collapsed="false">
      <c r="A447" s="21" t="s">
        <v>44</v>
      </c>
      <c r="B447" s="21" t="s">
        <v>597</v>
      </c>
      <c r="C447" s="213" t="s">
        <v>2008</v>
      </c>
      <c r="D447" s="0" t="n">
        <v>5</v>
      </c>
      <c r="E447" s="0" t="n">
        <v>0</v>
      </c>
      <c r="AC447" s="0" t="s">
        <v>2243</v>
      </c>
      <c r="AD447" s="0" t="s">
        <v>2243</v>
      </c>
      <c r="AE447" s="0" t="s">
        <v>2243</v>
      </c>
    </row>
    <row r="448" customFormat="false" ht="13.8" hidden="false" customHeight="false" outlineLevel="0" collapsed="false">
      <c r="A448" s="21" t="s">
        <v>44</v>
      </c>
      <c r="B448" s="21" t="s">
        <v>598</v>
      </c>
      <c r="C448" s="213" t="s">
        <v>2008</v>
      </c>
      <c r="D448" s="0" t="n">
        <v>5</v>
      </c>
      <c r="E448" s="0" t="n">
        <v>0</v>
      </c>
      <c r="AC448" s="0" t="s">
        <v>2243</v>
      </c>
      <c r="AD448" s="0" t="s">
        <v>2243</v>
      </c>
      <c r="AE448" s="0" t="s">
        <v>2243</v>
      </c>
    </row>
    <row r="449" customFormat="false" ht="13.8" hidden="false" customHeight="false" outlineLevel="0" collapsed="false">
      <c r="A449" s="21" t="s">
        <v>44</v>
      </c>
      <c r="B449" s="21" t="s">
        <v>599</v>
      </c>
      <c r="C449" s="213" t="s">
        <v>2008</v>
      </c>
      <c r="D449" s="0" t="n">
        <v>5</v>
      </c>
      <c r="E449" s="0" t="n">
        <v>0</v>
      </c>
      <c r="AC449" s="0" t="s">
        <v>2243</v>
      </c>
      <c r="AD449" s="0" t="s">
        <v>2243</v>
      </c>
      <c r="AE449" s="0" t="s">
        <v>2243</v>
      </c>
    </row>
    <row r="450" customFormat="false" ht="13.8" hidden="false" customHeight="false" outlineLevel="0" collapsed="false">
      <c r="A450" s="21" t="s">
        <v>44</v>
      </c>
      <c r="B450" s="21" t="s">
        <v>600</v>
      </c>
      <c r="C450" s="213" t="s">
        <v>2008</v>
      </c>
      <c r="D450" s="0" t="n">
        <v>5</v>
      </c>
      <c r="E450" s="0" t="n">
        <v>0</v>
      </c>
      <c r="AC450" s="0" t="s">
        <v>2243</v>
      </c>
      <c r="AD450" s="0" t="s">
        <v>2243</v>
      </c>
      <c r="AE450" s="0" t="s">
        <v>2243</v>
      </c>
    </row>
    <row r="451" customFormat="false" ht="13.8" hidden="false" customHeight="false" outlineLevel="0" collapsed="false">
      <c r="A451" s="21" t="s">
        <v>44</v>
      </c>
      <c r="B451" s="21" t="s">
        <v>601</v>
      </c>
      <c r="C451" s="213" t="s">
        <v>2008</v>
      </c>
      <c r="D451" s="0" t="n">
        <v>5</v>
      </c>
      <c r="E451" s="0" t="n">
        <v>0</v>
      </c>
      <c r="AC451" s="0" t="s">
        <v>2243</v>
      </c>
      <c r="AD451" s="0" t="s">
        <v>2243</v>
      </c>
      <c r="AE451" s="0" t="s">
        <v>2243</v>
      </c>
    </row>
    <row r="452" customFormat="false" ht="13.8" hidden="false" customHeight="false" outlineLevel="0" collapsed="false">
      <c r="A452" s="21" t="s">
        <v>44</v>
      </c>
      <c r="B452" s="21" t="s">
        <v>602</v>
      </c>
      <c r="C452" s="213" t="s">
        <v>2008</v>
      </c>
      <c r="D452" s="0" t="n">
        <v>5</v>
      </c>
      <c r="E452" s="0" t="n">
        <v>0</v>
      </c>
      <c r="AC452" s="0" t="s">
        <v>2243</v>
      </c>
      <c r="AD452" s="0" t="s">
        <v>2243</v>
      </c>
      <c r="AE452" s="0" t="s">
        <v>2243</v>
      </c>
    </row>
    <row r="453" customFormat="false" ht="13.8" hidden="false" customHeight="false" outlineLevel="0" collapsed="false">
      <c r="A453" s="21" t="s">
        <v>44</v>
      </c>
      <c r="B453" s="21" t="s">
        <v>603</v>
      </c>
      <c r="C453" s="213" t="s">
        <v>2008</v>
      </c>
      <c r="D453" s="0" t="n">
        <v>5</v>
      </c>
      <c r="E453" s="0" t="n">
        <v>0</v>
      </c>
      <c r="AC453" s="0" t="s">
        <v>2243</v>
      </c>
      <c r="AD453" s="0" t="s">
        <v>2243</v>
      </c>
      <c r="AE453" s="0" t="s">
        <v>2243</v>
      </c>
    </row>
    <row r="454" customFormat="false" ht="13.8" hidden="false" customHeight="false" outlineLevel="0" collapsed="false">
      <c r="A454" s="21" t="s">
        <v>44</v>
      </c>
      <c r="B454" s="21" t="s">
        <v>604</v>
      </c>
      <c r="C454" s="213" t="s">
        <v>2008</v>
      </c>
      <c r="D454" s="0" t="n">
        <v>5</v>
      </c>
      <c r="E454" s="0" t="n">
        <v>0</v>
      </c>
      <c r="AC454" s="0" t="s">
        <v>2243</v>
      </c>
      <c r="AD454" s="0" t="s">
        <v>2243</v>
      </c>
      <c r="AE454" s="0" t="s">
        <v>2243</v>
      </c>
    </row>
    <row r="455" customFormat="false" ht="13.8" hidden="false" customHeight="false" outlineLevel="0" collapsed="false">
      <c r="A455" s="21" t="s">
        <v>44</v>
      </c>
      <c r="B455" s="21" t="s">
        <v>605</v>
      </c>
      <c r="C455" s="213" t="s">
        <v>2008</v>
      </c>
      <c r="D455" s="0" t="n">
        <v>5</v>
      </c>
      <c r="E455" s="0" t="n">
        <v>0</v>
      </c>
      <c r="AC455" s="0" t="s">
        <v>2243</v>
      </c>
      <c r="AD455" s="0" t="s">
        <v>2243</v>
      </c>
      <c r="AE455" s="0" t="s">
        <v>2243</v>
      </c>
    </row>
    <row r="456" customFormat="false" ht="13.8" hidden="false" customHeight="false" outlineLevel="0" collapsed="false">
      <c r="A456" s="21" t="s">
        <v>44</v>
      </c>
      <c r="B456" s="21" t="s">
        <v>606</v>
      </c>
      <c r="C456" s="213" t="s">
        <v>2245</v>
      </c>
      <c r="D456" s="0" t="n">
        <v>5</v>
      </c>
      <c r="E456" s="0" t="n">
        <v>0</v>
      </c>
      <c r="Q456" s="0" t="s">
        <v>1914</v>
      </c>
      <c r="T456" s="0" t="s">
        <v>2243</v>
      </c>
      <c r="V456" s="0" t="s">
        <v>1903</v>
      </c>
      <c r="W456" s="0" t="s">
        <v>1903</v>
      </c>
      <c r="X456" s="0" t="s">
        <v>2243</v>
      </c>
      <c r="Y456" s="0" t="s">
        <v>1903</v>
      </c>
      <c r="Z456" s="0" t="s">
        <v>1903</v>
      </c>
      <c r="AB456" s="0" t="s">
        <v>2243</v>
      </c>
    </row>
    <row r="457" customFormat="false" ht="13.8" hidden="false" customHeight="false" outlineLevel="0" collapsed="false">
      <c r="A457" s="21" t="s">
        <v>44</v>
      </c>
      <c r="B457" s="21" t="s">
        <v>607</v>
      </c>
      <c r="C457" s="213" t="s">
        <v>536</v>
      </c>
      <c r="D457" s="0" t="n">
        <v>16</v>
      </c>
      <c r="E457" s="0" t="n">
        <v>0</v>
      </c>
      <c r="R457" s="0" t="s">
        <v>1914</v>
      </c>
      <c r="S457" s="0" t="s">
        <v>2243</v>
      </c>
      <c r="T457" s="0" t="s">
        <v>2243</v>
      </c>
      <c r="U457" s="0" t="s">
        <v>1903</v>
      </c>
      <c r="X457" s="0" t="s">
        <v>2243</v>
      </c>
      <c r="Y457" s="0" t="s">
        <v>1903</v>
      </c>
      <c r="AA457" s="0" t="s">
        <v>1903</v>
      </c>
      <c r="AB457" s="0" t="s">
        <v>2243</v>
      </c>
    </row>
    <row r="458" customFormat="false" ht="13.8" hidden="false" customHeight="false" outlineLevel="0" collapsed="false">
      <c r="A458" s="21" t="s">
        <v>44</v>
      </c>
      <c r="B458" s="21" t="s">
        <v>608</v>
      </c>
      <c r="C458" s="213" t="s">
        <v>1976</v>
      </c>
      <c r="D458" s="0" t="n">
        <v>2</v>
      </c>
      <c r="E458" s="0" t="n">
        <v>0</v>
      </c>
      <c r="J458" s="0" t="s">
        <v>2243</v>
      </c>
    </row>
    <row r="459" customFormat="false" ht="13.8" hidden="false" customHeight="false" outlineLevel="0" collapsed="false">
      <c r="A459" s="21" t="s">
        <v>45</v>
      </c>
      <c r="B459" s="21" t="s">
        <v>609</v>
      </c>
      <c r="C459" s="213" t="s">
        <v>1974</v>
      </c>
      <c r="D459" s="0" t="n">
        <v>3</v>
      </c>
      <c r="E459" s="0" t="n">
        <v>0</v>
      </c>
      <c r="F459" s="0" t="s">
        <v>2243</v>
      </c>
      <c r="G459" s="0" t="s">
        <v>2243</v>
      </c>
      <c r="H459" s="0" t="s">
        <v>2243</v>
      </c>
      <c r="K459" s="0" t="s">
        <v>2243</v>
      </c>
      <c r="L459" s="0" t="s">
        <v>2243</v>
      </c>
      <c r="M459" s="0" t="s">
        <v>2243</v>
      </c>
      <c r="N459" s="0" t="s">
        <v>2243</v>
      </c>
      <c r="O459" s="0" t="s">
        <v>2243</v>
      </c>
      <c r="P459" s="0" t="s">
        <v>2243</v>
      </c>
    </row>
    <row r="460" customFormat="false" ht="13.8" hidden="false" customHeight="false" outlineLevel="0" collapsed="false">
      <c r="A460" s="21" t="s">
        <v>45</v>
      </c>
      <c r="B460" s="21" t="s">
        <v>610</v>
      </c>
      <c r="C460" s="213" t="s">
        <v>1974</v>
      </c>
      <c r="D460" s="0" t="n">
        <v>3</v>
      </c>
      <c r="E460" s="0" t="n">
        <v>0</v>
      </c>
      <c r="F460" s="0" t="s">
        <v>2243</v>
      </c>
      <c r="G460" s="0" t="s">
        <v>2243</v>
      </c>
      <c r="H460" s="0" t="s">
        <v>2243</v>
      </c>
      <c r="K460" s="0" t="s">
        <v>2243</v>
      </c>
      <c r="L460" s="0" t="s">
        <v>2243</v>
      </c>
      <c r="M460" s="0" t="s">
        <v>2243</v>
      </c>
      <c r="N460" s="0" t="s">
        <v>2243</v>
      </c>
      <c r="O460" s="0" t="s">
        <v>2243</v>
      </c>
      <c r="P460" s="0" t="s">
        <v>2243</v>
      </c>
    </row>
    <row r="461" customFormat="false" ht="13.8" hidden="false" customHeight="false" outlineLevel="0" collapsed="false">
      <c r="A461" s="21" t="s">
        <v>46</v>
      </c>
      <c r="B461" s="21" t="s">
        <v>611</v>
      </c>
      <c r="C461" s="213" t="s">
        <v>1985</v>
      </c>
      <c r="D461" s="0" t="n">
        <v>3</v>
      </c>
      <c r="E461" s="0" t="n">
        <v>0</v>
      </c>
      <c r="M461" s="0" t="s">
        <v>2243</v>
      </c>
    </row>
    <row r="462" customFormat="false" ht="13.8" hidden="false" customHeight="false" outlineLevel="0" collapsed="false">
      <c r="A462" s="21" t="s">
        <v>46</v>
      </c>
      <c r="B462" s="21" t="s">
        <v>612</v>
      </c>
      <c r="C462" s="213" t="s">
        <v>1985</v>
      </c>
      <c r="D462" s="0" t="n">
        <v>3</v>
      </c>
      <c r="E462" s="0" t="n">
        <v>0</v>
      </c>
      <c r="M462" s="0" t="s">
        <v>2243</v>
      </c>
    </row>
    <row r="463" customFormat="false" ht="13.8" hidden="false" customHeight="false" outlineLevel="0" collapsed="false">
      <c r="A463" s="21" t="s">
        <v>46</v>
      </c>
      <c r="B463" s="21" t="s">
        <v>613</v>
      </c>
      <c r="C463" s="213" t="s">
        <v>1985</v>
      </c>
      <c r="D463" s="0" t="n">
        <v>3</v>
      </c>
      <c r="E463" s="0" t="n">
        <v>0</v>
      </c>
      <c r="M463" s="0" t="s">
        <v>2243</v>
      </c>
    </row>
    <row r="464" customFormat="false" ht="13.8" hidden="false" customHeight="false" outlineLevel="0" collapsed="false">
      <c r="A464" s="21" t="s">
        <v>46</v>
      </c>
      <c r="B464" s="21" t="s">
        <v>614</v>
      </c>
      <c r="C464" s="213" t="s">
        <v>1985</v>
      </c>
      <c r="D464" s="0" t="n">
        <v>3</v>
      </c>
      <c r="E464" s="0" t="n">
        <v>0</v>
      </c>
      <c r="M464" s="0" t="s">
        <v>2243</v>
      </c>
    </row>
    <row r="465" customFormat="false" ht="13.8" hidden="false" customHeight="false" outlineLevel="0" collapsed="false">
      <c r="A465" s="21" t="s">
        <v>46</v>
      </c>
      <c r="B465" s="21" t="s">
        <v>615</v>
      </c>
      <c r="C465" s="213" t="s">
        <v>1985</v>
      </c>
      <c r="D465" s="0" t="n">
        <v>3</v>
      </c>
      <c r="E465" s="0" t="n">
        <v>0</v>
      </c>
      <c r="M465" s="0" t="s">
        <v>2243</v>
      </c>
    </row>
    <row r="466" customFormat="false" ht="13.8" hidden="false" customHeight="false" outlineLevel="0" collapsed="false">
      <c r="A466" s="21" t="s">
        <v>46</v>
      </c>
      <c r="B466" s="21" t="s">
        <v>616</v>
      </c>
      <c r="C466" s="213" t="s">
        <v>1985</v>
      </c>
      <c r="D466" s="0" t="n">
        <v>3</v>
      </c>
      <c r="E466" s="0" t="n">
        <v>0</v>
      </c>
      <c r="M466" s="0" t="s">
        <v>2243</v>
      </c>
    </row>
    <row r="467" customFormat="false" ht="13.8" hidden="false" customHeight="false" outlineLevel="0" collapsed="false">
      <c r="A467" s="21" t="s">
        <v>46</v>
      </c>
      <c r="B467" s="21" t="s">
        <v>330</v>
      </c>
      <c r="C467" s="213" t="s">
        <v>1985</v>
      </c>
      <c r="D467" s="0" t="n">
        <v>3</v>
      </c>
      <c r="E467" s="0" t="n">
        <v>0</v>
      </c>
      <c r="M467" s="0" t="s">
        <v>2243</v>
      </c>
    </row>
    <row r="468" customFormat="false" ht="13.8" hidden="false" customHeight="false" outlineLevel="0" collapsed="false">
      <c r="A468" s="21" t="s">
        <v>46</v>
      </c>
      <c r="B468" s="21" t="s">
        <v>617</v>
      </c>
      <c r="C468" s="213" t="s">
        <v>1985</v>
      </c>
      <c r="D468" s="0" t="n">
        <v>3</v>
      </c>
      <c r="E468" s="0" t="n">
        <v>0</v>
      </c>
      <c r="M468" s="0" t="s">
        <v>2243</v>
      </c>
    </row>
    <row r="469" customFormat="false" ht="13.8" hidden="false" customHeight="false" outlineLevel="0" collapsed="false">
      <c r="A469" s="21" t="s">
        <v>47</v>
      </c>
      <c r="B469" s="21" t="s">
        <v>449</v>
      </c>
      <c r="C469" s="213" t="s">
        <v>1959</v>
      </c>
      <c r="D469" s="0" t="n">
        <v>0</v>
      </c>
      <c r="E469" s="0" t="n">
        <v>0</v>
      </c>
      <c r="F469" s="0" t="s">
        <v>2243</v>
      </c>
      <c r="G469" s="0" t="s">
        <v>2243</v>
      </c>
    </row>
    <row r="470" customFormat="false" ht="13.8" hidden="false" customHeight="false" outlineLevel="0" collapsed="false">
      <c r="A470" s="21" t="s">
        <v>48</v>
      </c>
      <c r="B470" s="21" t="s">
        <v>618</v>
      </c>
      <c r="C470" s="213" t="s">
        <v>1974</v>
      </c>
      <c r="D470" s="0" t="n">
        <v>3</v>
      </c>
      <c r="E470" s="0" t="n">
        <v>0</v>
      </c>
      <c r="F470" s="0" t="s">
        <v>2243</v>
      </c>
      <c r="G470" s="0" t="s">
        <v>2243</v>
      </c>
      <c r="H470" s="0" t="s">
        <v>2243</v>
      </c>
      <c r="K470" s="0" t="s">
        <v>2243</v>
      </c>
      <c r="L470" s="0" t="s">
        <v>2243</v>
      </c>
      <c r="M470" s="0" t="s">
        <v>2243</v>
      </c>
      <c r="N470" s="0" t="s">
        <v>2243</v>
      </c>
      <c r="O470" s="0" t="s">
        <v>2243</v>
      </c>
      <c r="P470" s="0" t="s">
        <v>2243</v>
      </c>
    </row>
    <row r="471" customFormat="false" ht="13.8" hidden="false" customHeight="false" outlineLevel="0" collapsed="false">
      <c r="A471" s="21" t="s">
        <v>48</v>
      </c>
      <c r="B471" s="21" t="s">
        <v>619</v>
      </c>
      <c r="C471" s="213" t="s">
        <v>1974</v>
      </c>
      <c r="D471" s="0" t="n">
        <v>3</v>
      </c>
      <c r="E471" s="0" t="n">
        <v>0</v>
      </c>
      <c r="F471" s="0" t="s">
        <v>2243</v>
      </c>
      <c r="G471" s="0" t="s">
        <v>2243</v>
      </c>
      <c r="H471" s="0" t="s">
        <v>2243</v>
      </c>
      <c r="K471" s="0" t="s">
        <v>2243</v>
      </c>
      <c r="L471" s="0" t="s">
        <v>2243</v>
      </c>
      <c r="M471" s="0" t="s">
        <v>2243</v>
      </c>
      <c r="N471" s="0" t="s">
        <v>2243</v>
      </c>
      <c r="O471" s="0" t="s">
        <v>2243</v>
      </c>
      <c r="P471" s="0" t="s">
        <v>2243</v>
      </c>
    </row>
    <row r="472" customFormat="false" ht="13.8" hidden="false" customHeight="false" outlineLevel="0" collapsed="false">
      <c r="A472" s="21" t="s">
        <v>48</v>
      </c>
      <c r="B472" s="21" t="s">
        <v>620</v>
      </c>
      <c r="C472" s="213" t="s">
        <v>1974</v>
      </c>
      <c r="D472" s="0" t="n">
        <v>3</v>
      </c>
      <c r="E472" s="0" t="n">
        <v>0</v>
      </c>
      <c r="F472" s="0" t="s">
        <v>2243</v>
      </c>
      <c r="G472" s="0" t="s">
        <v>2243</v>
      </c>
      <c r="H472" s="0" t="s">
        <v>2243</v>
      </c>
      <c r="K472" s="0" t="s">
        <v>2243</v>
      </c>
      <c r="L472" s="0" t="s">
        <v>2243</v>
      </c>
      <c r="M472" s="0" t="s">
        <v>2243</v>
      </c>
      <c r="N472" s="0" t="s">
        <v>2243</v>
      </c>
      <c r="O472" s="0" t="s">
        <v>2243</v>
      </c>
      <c r="P472" s="0" t="s">
        <v>2243</v>
      </c>
    </row>
    <row r="473" customFormat="false" ht="13.8" hidden="false" customHeight="false" outlineLevel="0" collapsed="false">
      <c r="A473" s="21" t="s">
        <v>48</v>
      </c>
      <c r="B473" s="21" t="s">
        <v>621</v>
      </c>
      <c r="C473" s="213" t="s">
        <v>1974</v>
      </c>
      <c r="D473" s="0" t="n">
        <v>3</v>
      </c>
      <c r="E473" s="0" t="n">
        <v>0</v>
      </c>
      <c r="F473" s="0" t="s">
        <v>2243</v>
      </c>
      <c r="G473" s="0" t="s">
        <v>2243</v>
      </c>
      <c r="H473" s="0" t="s">
        <v>2243</v>
      </c>
      <c r="K473" s="0" t="s">
        <v>2243</v>
      </c>
      <c r="L473" s="0" t="s">
        <v>2243</v>
      </c>
      <c r="M473" s="0" t="s">
        <v>2243</v>
      </c>
      <c r="N473" s="0" t="s">
        <v>2243</v>
      </c>
      <c r="O473" s="0" t="s">
        <v>2243</v>
      </c>
      <c r="P473" s="0" t="s">
        <v>2243</v>
      </c>
    </row>
    <row r="474" customFormat="false" ht="13.8" hidden="false" customHeight="false" outlineLevel="0" collapsed="false">
      <c r="A474" s="21" t="s">
        <v>48</v>
      </c>
      <c r="B474" s="21" t="s">
        <v>622</v>
      </c>
      <c r="C474" s="213" t="s">
        <v>1974</v>
      </c>
      <c r="D474" s="0" t="n">
        <v>3</v>
      </c>
      <c r="E474" s="0" t="n">
        <v>0</v>
      </c>
      <c r="F474" s="0" t="s">
        <v>2243</v>
      </c>
      <c r="G474" s="0" t="s">
        <v>2243</v>
      </c>
      <c r="H474" s="0" t="s">
        <v>2243</v>
      </c>
      <c r="K474" s="0" t="s">
        <v>2243</v>
      </c>
      <c r="L474" s="0" t="s">
        <v>2243</v>
      </c>
      <c r="M474" s="0" t="s">
        <v>2243</v>
      </c>
      <c r="N474" s="0" t="s">
        <v>2243</v>
      </c>
      <c r="O474" s="0" t="s">
        <v>2243</v>
      </c>
      <c r="P474" s="0" t="s">
        <v>2243</v>
      </c>
    </row>
    <row r="475" customFormat="false" ht="13.8" hidden="false" customHeight="false" outlineLevel="0" collapsed="false">
      <c r="A475" s="21" t="s">
        <v>48</v>
      </c>
      <c r="B475" s="21" t="s">
        <v>623</v>
      </c>
      <c r="C475" s="213" t="s">
        <v>1974</v>
      </c>
      <c r="D475" s="0" t="n">
        <v>3</v>
      </c>
      <c r="E475" s="0" t="n">
        <v>0</v>
      </c>
      <c r="F475" s="0" t="s">
        <v>2243</v>
      </c>
      <c r="G475" s="0" t="s">
        <v>2243</v>
      </c>
      <c r="H475" s="0" t="s">
        <v>2243</v>
      </c>
      <c r="K475" s="0" t="s">
        <v>2243</v>
      </c>
      <c r="L475" s="0" t="s">
        <v>2243</v>
      </c>
      <c r="M475" s="0" t="s">
        <v>2243</v>
      </c>
      <c r="N475" s="0" t="s">
        <v>2243</v>
      </c>
      <c r="O475" s="0" t="s">
        <v>2243</v>
      </c>
      <c r="P475" s="0" t="s">
        <v>2243</v>
      </c>
    </row>
    <row r="476" customFormat="false" ht="13.8" hidden="false" customHeight="false" outlineLevel="0" collapsed="false">
      <c r="A476" s="21" t="s">
        <v>48</v>
      </c>
      <c r="B476" s="21" t="s">
        <v>624</v>
      </c>
      <c r="C476" s="213" t="s">
        <v>1974</v>
      </c>
      <c r="D476" s="0" t="n">
        <v>3</v>
      </c>
      <c r="E476" s="0" t="n">
        <v>0</v>
      </c>
      <c r="F476" s="0" t="s">
        <v>2243</v>
      </c>
      <c r="G476" s="0" t="s">
        <v>2243</v>
      </c>
      <c r="H476" s="0" t="s">
        <v>2243</v>
      </c>
      <c r="K476" s="0" t="s">
        <v>2243</v>
      </c>
      <c r="L476" s="0" t="s">
        <v>2243</v>
      </c>
      <c r="M476" s="0" t="s">
        <v>2243</v>
      </c>
      <c r="N476" s="0" t="s">
        <v>2243</v>
      </c>
      <c r="O476" s="0" t="s">
        <v>2243</v>
      </c>
      <c r="P476" s="0" t="s">
        <v>2243</v>
      </c>
    </row>
    <row r="477" customFormat="false" ht="13.8" hidden="false" customHeight="false" outlineLevel="0" collapsed="false">
      <c r="A477" s="21" t="s">
        <v>49</v>
      </c>
      <c r="B477" s="21" t="s">
        <v>625</v>
      </c>
      <c r="C477" s="213" t="s">
        <v>1974</v>
      </c>
      <c r="D477" s="0" t="n">
        <v>3</v>
      </c>
      <c r="E477" s="0" t="n">
        <v>0</v>
      </c>
      <c r="F477" s="0" t="s">
        <v>2243</v>
      </c>
      <c r="G477" s="0" t="s">
        <v>2243</v>
      </c>
      <c r="H477" s="0" t="s">
        <v>2243</v>
      </c>
      <c r="K477" s="0" t="s">
        <v>2243</v>
      </c>
      <c r="L477" s="0" t="s">
        <v>2243</v>
      </c>
      <c r="M477" s="0" t="s">
        <v>2243</v>
      </c>
      <c r="N477" s="0" t="s">
        <v>2243</v>
      </c>
      <c r="O477" s="0" t="s">
        <v>2243</v>
      </c>
      <c r="P477" s="0" t="s">
        <v>2243</v>
      </c>
    </row>
    <row r="478" customFormat="false" ht="13.8" hidden="false" customHeight="false" outlineLevel="0" collapsed="false">
      <c r="A478" s="21" t="s">
        <v>49</v>
      </c>
      <c r="B478" s="21" t="s">
        <v>626</v>
      </c>
      <c r="C478" s="213" t="s">
        <v>1974</v>
      </c>
      <c r="D478" s="0" t="n">
        <v>3</v>
      </c>
      <c r="E478" s="0" t="n">
        <v>0</v>
      </c>
      <c r="F478" s="0" t="s">
        <v>2243</v>
      </c>
      <c r="G478" s="0" t="s">
        <v>2243</v>
      </c>
      <c r="H478" s="0" t="s">
        <v>2243</v>
      </c>
      <c r="K478" s="0" t="s">
        <v>2243</v>
      </c>
      <c r="L478" s="0" t="s">
        <v>2243</v>
      </c>
      <c r="M478" s="0" t="s">
        <v>2243</v>
      </c>
      <c r="N478" s="0" t="s">
        <v>2243</v>
      </c>
      <c r="O478" s="0" t="s">
        <v>2243</v>
      </c>
      <c r="P478" s="0" t="s">
        <v>2243</v>
      </c>
    </row>
    <row r="479" customFormat="false" ht="13.8" hidden="false" customHeight="false" outlineLevel="0" collapsed="false">
      <c r="A479" s="21" t="s">
        <v>49</v>
      </c>
      <c r="B479" s="21" t="s">
        <v>627</v>
      </c>
      <c r="C479" s="213" t="s">
        <v>1974</v>
      </c>
      <c r="D479" s="0" t="n">
        <v>3</v>
      </c>
      <c r="E479" s="0" t="n">
        <v>0</v>
      </c>
      <c r="F479" s="0" t="s">
        <v>2243</v>
      </c>
      <c r="G479" s="0" t="s">
        <v>2243</v>
      </c>
      <c r="H479" s="0" t="s">
        <v>2243</v>
      </c>
      <c r="K479" s="0" t="s">
        <v>2243</v>
      </c>
      <c r="L479" s="0" t="s">
        <v>2243</v>
      </c>
      <c r="M479" s="0" t="s">
        <v>2243</v>
      </c>
      <c r="N479" s="0" t="s">
        <v>2243</v>
      </c>
      <c r="O479" s="0" t="s">
        <v>2243</v>
      </c>
      <c r="P479" s="0" t="s">
        <v>2243</v>
      </c>
    </row>
    <row r="480" customFormat="false" ht="13.8" hidden="false" customHeight="false" outlineLevel="0" collapsed="false">
      <c r="A480" s="21" t="s">
        <v>49</v>
      </c>
      <c r="B480" s="214" t="s">
        <v>628</v>
      </c>
      <c r="C480" s="213" t="s">
        <v>1974</v>
      </c>
      <c r="D480" s="0" t="n">
        <v>3</v>
      </c>
      <c r="E480" s="0" t="n">
        <v>0</v>
      </c>
      <c r="F480" s="0" t="s">
        <v>2243</v>
      </c>
      <c r="G480" s="0" t="s">
        <v>2243</v>
      </c>
      <c r="H480" s="0" t="s">
        <v>2243</v>
      </c>
      <c r="K480" s="0" t="s">
        <v>2243</v>
      </c>
      <c r="L480" s="0" t="s">
        <v>2243</v>
      </c>
      <c r="M480" s="0" t="s">
        <v>2243</v>
      </c>
      <c r="N480" s="0" t="s">
        <v>2243</v>
      </c>
      <c r="O480" s="0" t="s">
        <v>2243</v>
      </c>
      <c r="P480" s="0" t="s">
        <v>2243</v>
      </c>
    </row>
    <row r="481" customFormat="false" ht="13.8" hidden="false" customHeight="false" outlineLevel="0" collapsed="false">
      <c r="A481" s="207" t="s">
        <v>49</v>
      </c>
      <c r="B481" s="207" t="s">
        <v>629</v>
      </c>
      <c r="C481" s="0" t="s">
        <v>1974</v>
      </c>
      <c r="D481" s="0" t="n">
        <v>3</v>
      </c>
      <c r="E481" s="0" t="n">
        <v>0</v>
      </c>
      <c r="F481" s="0" t="s">
        <v>2243</v>
      </c>
      <c r="G481" s="0" t="s">
        <v>2243</v>
      </c>
      <c r="H481" s="0" t="s">
        <v>2243</v>
      </c>
      <c r="K481" s="0" t="s">
        <v>2243</v>
      </c>
      <c r="L481" s="0" t="s">
        <v>2243</v>
      </c>
      <c r="M481" s="0" t="s">
        <v>2243</v>
      </c>
      <c r="N481" s="0" t="s">
        <v>2243</v>
      </c>
      <c r="O481" s="0" t="s">
        <v>2243</v>
      </c>
      <c r="P481" s="0" t="s">
        <v>2243</v>
      </c>
    </row>
    <row r="482" customFormat="false" ht="13.8" hidden="false" customHeight="false" outlineLevel="0" collapsed="false">
      <c r="A482" s="207" t="s">
        <v>49</v>
      </c>
      <c r="B482" s="207" t="s">
        <v>630</v>
      </c>
      <c r="C482" s="0" t="s">
        <v>1974</v>
      </c>
      <c r="D482" s="0" t="n">
        <v>3</v>
      </c>
      <c r="E482" s="0" t="n">
        <v>0</v>
      </c>
      <c r="F482" s="0" t="s">
        <v>2243</v>
      </c>
      <c r="G482" s="0" t="s">
        <v>2243</v>
      </c>
      <c r="H482" s="0" t="s">
        <v>2243</v>
      </c>
      <c r="K482" s="0" t="s">
        <v>2243</v>
      </c>
      <c r="L482" s="0" t="s">
        <v>2243</v>
      </c>
      <c r="M482" s="0" t="s">
        <v>2243</v>
      </c>
      <c r="N482" s="0" t="s">
        <v>2243</v>
      </c>
      <c r="O482" s="0" t="s">
        <v>2243</v>
      </c>
      <c r="P482" s="0" t="s">
        <v>2243</v>
      </c>
    </row>
    <row r="483" customFormat="false" ht="13.8" hidden="false" customHeight="false" outlineLevel="0" collapsed="false">
      <c r="A483" s="207" t="s">
        <v>49</v>
      </c>
      <c r="B483" s="207" t="s">
        <v>631</v>
      </c>
      <c r="C483" s="0" t="s">
        <v>1974</v>
      </c>
      <c r="D483" s="0" t="n">
        <v>3</v>
      </c>
      <c r="E483" s="0" t="n">
        <v>0</v>
      </c>
      <c r="F483" s="0" t="s">
        <v>2243</v>
      </c>
      <c r="G483" s="0" t="s">
        <v>2243</v>
      </c>
      <c r="H483" s="0" t="s">
        <v>2243</v>
      </c>
      <c r="K483" s="0" t="s">
        <v>2243</v>
      </c>
      <c r="L483" s="0" t="s">
        <v>2243</v>
      </c>
      <c r="M483" s="0" t="s">
        <v>2243</v>
      </c>
      <c r="N483" s="0" t="s">
        <v>2243</v>
      </c>
      <c r="O483" s="0" t="s">
        <v>2243</v>
      </c>
      <c r="P483" s="0" t="s">
        <v>2243</v>
      </c>
    </row>
    <row r="484" customFormat="false" ht="13.8" hidden="false" customHeight="false" outlineLevel="0" collapsed="false">
      <c r="A484" s="207" t="s">
        <v>49</v>
      </c>
      <c r="B484" s="207" t="s">
        <v>632</v>
      </c>
      <c r="C484" s="0" t="s">
        <v>1974</v>
      </c>
      <c r="D484" s="0" t="n">
        <v>3</v>
      </c>
      <c r="E484" s="0" t="n">
        <v>0</v>
      </c>
      <c r="F484" s="0" t="s">
        <v>2243</v>
      </c>
      <c r="G484" s="0" t="s">
        <v>2243</v>
      </c>
      <c r="H484" s="0" t="s">
        <v>2243</v>
      </c>
      <c r="K484" s="0" t="s">
        <v>2243</v>
      </c>
      <c r="L484" s="0" t="s">
        <v>2243</v>
      </c>
      <c r="M484" s="0" t="s">
        <v>2243</v>
      </c>
      <c r="N484" s="0" t="s">
        <v>2243</v>
      </c>
      <c r="O484" s="0" t="s">
        <v>2243</v>
      </c>
      <c r="P484" s="0" t="s">
        <v>2243</v>
      </c>
    </row>
    <row r="485" customFormat="false" ht="13.8" hidden="false" customHeight="false" outlineLevel="0" collapsed="false">
      <c r="A485" s="207" t="s">
        <v>49</v>
      </c>
      <c r="B485" s="207" t="s">
        <v>633</v>
      </c>
      <c r="C485" s="0" t="s">
        <v>1974</v>
      </c>
      <c r="D485" s="0" t="n">
        <v>3</v>
      </c>
      <c r="E485" s="0" t="n">
        <v>0</v>
      </c>
      <c r="F485" s="0" t="s">
        <v>2243</v>
      </c>
      <c r="G485" s="0" t="s">
        <v>2243</v>
      </c>
      <c r="H485" s="0" t="s">
        <v>2243</v>
      </c>
      <c r="K485" s="0" t="s">
        <v>2243</v>
      </c>
      <c r="L485" s="0" t="s">
        <v>2243</v>
      </c>
      <c r="M485" s="0" t="s">
        <v>2243</v>
      </c>
      <c r="N485" s="0" t="s">
        <v>2243</v>
      </c>
      <c r="O485" s="0" t="s">
        <v>2243</v>
      </c>
      <c r="P485" s="0" t="s">
        <v>2243</v>
      </c>
    </row>
    <row r="486" customFormat="false" ht="13.8" hidden="false" customHeight="false" outlineLevel="0" collapsed="false">
      <c r="A486" s="207" t="s">
        <v>49</v>
      </c>
      <c r="B486" s="207" t="s">
        <v>634</v>
      </c>
      <c r="C486" s="0" t="s">
        <v>1974</v>
      </c>
      <c r="D486" s="0" t="n">
        <v>3</v>
      </c>
      <c r="E486" s="0" t="n">
        <v>0</v>
      </c>
      <c r="F486" s="0" t="s">
        <v>2243</v>
      </c>
      <c r="G486" s="0" t="s">
        <v>2243</v>
      </c>
      <c r="H486" s="0" t="s">
        <v>2243</v>
      </c>
      <c r="K486" s="0" t="s">
        <v>2243</v>
      </c>
      <c r="L486" s="0" t="s">
        <v>2243</v>
      </c>
      <c r="M486" s="0" t="s">
        <v>2243</v>
      </c>
      <c r="N486" s="0" t="s">
        <v>2243</v>
      </c>
      <c r="O486" s="0" t="s">
        <v>2243</v>
      </c>
      <c r="P486" s="0" t="s">
        <v>2243</v>
      </c>
    </row>
    <row r="487" customFormat="false" ht="13.8" hidden="false" customHeight="false" outlineLevel="0" collapsed="false">
      <c r="A487" s="207" t="s">
        <v>49</v>
      </c>
      <c r="B487" s="207" t="s">
        <v>635</v>
      </c>
      <c r="C487" s="0" t="s">
        <v>536</v>
      </c>
      <c r="D487" s="0" t="n">
        <v>45</v>
      </c>
      <c r="E487" s="0" t="n">
        <v>0</v>
      </c>
      <c r="R487" s="0" t="s">
        <v>1914</v>
      </c>
      <c r="S487" s="0" t="s">
        <v>2243</v>
      </c>
      <c r="T487" s="0" t="s">
        <v>2243</v>
      </c>
      <c r="U487" s="0" t="s">
        <v>1903</v>
      </c>
      <c r="X487" s="0" t="s">
        <v>2243</v>
      </c>
      <c r="Y487" s="0" t="s">
        <v>1903</v>
      </c>
      <c r="AA487" s="0" t="s">
        <v>1903</v>
      </c>
      <c r="AB487" s="0" t="s">
        <v>2243</v>
      </c>
    </row>
    <row r="488" customFormat="false" ht="13.8" hidden="false" customHeight="false" outlineLevel="0" collapsed="false">
      <c r="A488" s="207" t="s">
        <v>50</v>
      </c>
      <c r="B488" s="207" t="n">
        <v>66</v>
      </c>
      <c r="C488" s="0" t="s">
        <v>1974</v>
      </c>
      <c r="D488" s="0" t="n">
        <v>3</v>
      </c>
      <c r="E488" s="0" t="n">
        <v>0</v>
      </c>
      <c r="F488" s="0" t="s">
        <v>2243</v>
      </c>
      <c r="G488" s="0" t="s">
        <v>2243</v>
      </c>
      <c r="H488" s="0" t="s">
        <v>2243</v>
      </c>
      <c r="K488" s="0" t="s">
        <v>2243</v>
      </c>
      <c r="L488" s="0" t="s">
        <v>2243</v>
      </c>
      <c r="M488" s="0" t="s">
        <v>2243</v>
      </c>
      <c r="N488" s="0" t="s">
        <v>2243</v>
      </c>
      <c r="O488" s="0" t="s">
        <v>2243</v>
      </c>
      <c r="P488" s="0" t="s">
        <v>2243</v>
      </c>
    </row>
    <row r="489" customFormat="false" ht="13.8" hidden="false" customHeight="false" outlineLevel="0" collapsed="false">
      <c r="A489" s="207" t="s">
        <v>51</v>
      </c>
      <c r="B489" s="207" t="s">
        <v>637</v>
      </c>
      <c r="C489" s="0" t="s">
        <v>2242</v>
      </c>
      <c r="D489" s="0" t="n">
        <v>7</v>
      </c>
      <c r="E489" s="0" t="n">
        <v>0</v>
      </c>
      <c r="Q489" s="0" t="s">
        <v>1914</v>
      </c>
      <c r="T489" s="0" t="s">
        <v>2243</v>
      </c>
      <c r="V489" s="0" t="s">
        <v>1903</v>
      </c>
      <c r="W489" s="0" t="s">
        <v>1903</v>
      </c>
      <c r="X489" s="0" t="s">
        <v>2243</v>
      </c>
      <c r="Y489" s="0" t="s">
        <v>1903</v>
      </c>
      <c r="Z489" s="0" t="s">
        <v>1903</v>
      </c>
      <c r="AB489" s="0" t="s">
        <v>2243</v>
      </c>
    </row>
    <row r="490" customFormat="false" ht="13.8" hidden="false" customHeight="false" outlineLevel="0" collapsed="false">
      <c r="A490" s="207" t="s">
        <v>51</v>
      </c>
      <c r="B490" s="207" t="s">
        <v>638</v>
      </c>
      <c r="C490" s="0" t="s">
        <v>1991</v>
      </c>
      <c r="D490" s="0" t="n">
        <v>5</v>
      </c>
      <c r="E490" s="0" t="n">
        <v>0</v>
      </c>
      <c r="Q490" s="0" t="s">
        <v>1914</v>
      </c>
      <c r="T490" s="0" t="s">
        <v>2243</v>
      </c>
      <c r="V490" s="0" t="s">
        <v>1903</v>
      </c>
      <c r="W490" s="0" t="s">
        <v>1903</v>
      </c>
      <c r="X490" s="0" t="s">
        <v>2243</v>
      </c>
      <c r="Y490" s="0" t="s">
        <v>1903</v>
      </c>
      <c r="Z490" s="0" t="s">
        <v>1903</v>
      </c>
      <c r="AB490" s="0" t="s">
        <v>2243</v>
      </c>
    </row>
    <row r="491" customFormat="false" ht="13.8" hidden="false" customHeight="false" outlineLevel="0" collapsed="false">
      <c r="A491" s="207" t="s">
        <v>51</v>
      </c>
      <c r="B491" s="207" t="s">
        <v>639</v>
      </c>
      <c r="C491" s="0" t="s">
        <v>1991</v>
      </c>
      <c r="D491" s="0" t="n">
        <v>5</v>
      </c>
      <c r="E491" s="0" t="n">
        <v>0</v>
      </c>
      <c r="Q491" s="0" t="s">
        <v>1914</v>
      </c>
      <c r="T491" s="0" t="s">
        <v>2243</v>
      </c>
      <c r="V491" s="0" t="s">
        <v>1903</v>
      </c>
      <c r="W491" s="0" t="s">
        <v>1903</v>
      </c>
      <c r="X491" s="0" t="s">
        <v>2243</v>
      </c>
      <c r="Y491" s="0" t="s">
        <v>1903</v>
      </c>
      <c r="Z491" s="0" t="s">
        <v>1903</v>
      </c>
      <c r="AB491" s="0" t="s">
        <v>2243</v>
      </c>
    </row>
    <row r="492" customFormat="false" ht="13.8" hidden="false" customHeight="false" outlineLevel="0" collapsed="false">
      <c r="A492" s="207" t="s">
        <v>51</v>
      </c>
      <c r="B492" s="207" t="s">
        <v>640</v>
      </c>
      <c r="C492" s="0" t="s">
        <v>2244</v>
      </c>
      <c r="D492" s="0" t="n">
        <v>5</v>
      </c>
      <c r="E492" s="0" t="n">
        <v>0</v>
      </c>
      <c r="Q492" s="0" t="s">
        <v>1914</v>
      </c>
      <c r="T492" s="0" t="s">
        <v>2243</v>
      </c>
      <c r="V492" s="0" t="s">
        <v>1903</v>
      </c>
      <c r="W492" s="0" t="s">
        <v>1903</v>
      </c>
      <c r="X492" s="0" t="s">
        <v>2243</v>
      </c>
      <c r="Y492" s="0" t="s">
        <v>1903</v>
      </c>
      <c r="Z492" s="0" t="s">
        <v>1903</v>
      </c>
      <c r="AB492" s="0" t="s">
        <v>2243</v>
      </c>
    </row>
    <row r="493" customFormat="false" ht="13.8" hidden="false" customHeight="false" outlineLevel="0" collapsed="false">
      <c r="A493" s="207" t="s">
        <v>51</v>
      </c>
      <c r="B493" s="207" t="s">
        <v>641</v>
      </c>
      <c r="C493" s="0" t="s">
        <v>1991</v>
      </c>
      <c r="D493" s="0" t="n">
        <v>5</v>
      </c>
      <c r="E493" s="0" t="n">
        <v>0</v>
      </c>
      <c r="Q493" s="0" t="s">
        <v>1914</v>
      </c>
      <c r="T493" s="0" t="s">
        <v>2243</v>
      </c>
      <c r="V493" s="0" t="s">
        <v>1903</v>
      </c>
      <c r="W493" s="0" t="s">
        <v>1903</v>
      </c>
      <c r="X493" s="0" t="s">
        <v>2243</v>
      </c>
      <c r="Y493" s="0" t="s">
        <v>1903</v>
      </c>
      <c r="Z493" s="0" t="s">
        <v>1903</v>
      </c>
      <c r="AB493" s="0" t="s">
        <v>2243</v>
      </c>
    </row>
    <row r="494" customFormat="false" ht="13.8" hidden="false" customHeight="false" outlineLevel="0" collapsed="false">
      <c r="A494" s="207" t="s">
        <v>51</v>
      </c>
      <c r="B494" s="207" t="s">
        <v>642</v>
      </c>
      <c r="C494" s="0" t="s">
        <v>1991</v>
      </c>
      <c r="D494" s="0" t="n">
        <v>5</v>
      </c>
      <c r="E494" s="0" t="n">
        <v>0</v>
      </c>
      <c r="Q494" s="0" t="s">
        <v>1914</v>
      </c>
      <c r="T494" s="0" t="s">
        <v>2243</v>
      </c>
      <c r="V494" s="0" t="s">
        <v>1903</v>
      </c>
      <c r="W494" s="0" t="s">
        <v>1903</v>
      </c>
      <c r="X494" s="0" t="s">
        <v>2243</v>
      </c>
      <c r="Y494" s="0" t="s">
        <v>1903</v>
      </c>
      <c r="Z494" s="0" t="s">
        <v>1903</v>
      </c>
      <c r="AB494" s="0" t="s">
        <v>2243</v>
      </c>
    </row>
    <row r="495" customFormat="false" ht="13.8" hidden="false" customHeight="false" outlineLevel="0" collapsed="false">
      <c r="A495" s="207" t="s">
        <v>52</v>
      </c>
      <c r="B495" s="207" t="s">
        <v>643</v>
      </c>
      <c r="C495" s="0" t="s">
        <v>1974</v>
      </c>
      <c r="D495" s="0" t="n">
        <v>3</v>
      </c>
      <c r="E495" s="0" t="n">
        <v>0</v>
      </c>
      <c r="F495" s="0" t="s">
        <v>2243</v>
      </c>
      <c r="G495" s="0" t="s">
        <v>2243</v>
      </c>
      <c r="H495" s="0" t="s">
        <v>2243</v>
      </c>
      <c r="K495" s="0" t="s">
        <v>2243</v>
      </c>
      <c r="L495" s="0" t="s">
        <v>2243</v>
      </c>
      <c r="M495" s="0" t="s">
        <v>2243</v>
      </c>
      <c r="N495" s="0" t="s">
        <v>2243</v>
      </c>
      <c r="O495" s="0" t="s">
        <v>2243</v>
      </c>
      <c r="P495" s="0" t="s">
        <v>2243</v>
      </c>
    </row>
    <row r="496" customFormat="false" ht="13.8" hidden="false" customHeight="false" outlineLevel="0" collapsed="false">
      <c r="A496" s="207" t="s">
        <v>52</v>
      </c>
      <c r="B496" s="207" t="s">
        <v>644</v>
      </c>
      <c r="C496" s="0" t="s">
        <v>1974</v>
      </c>
      <c r="D496" s="0" t="n">
        <v>3</v>
      </c>
      <c r="E496" s="0" t="n">
        <v>0</v>
      </c>
      <c r="F496" s="0" t="s">
        <v>2243</v>
      </c>
      <c r="G496" s="0" t="s">
        <v>2243</v>
      </c>
      <c r="H496" s="0" t="s">
        <v>2243</v>
      </c>
      <c r="K496" s="0" t="s">
        <v>2243</v>
      </c>
      <c r="L496" s="0" t="s">
        <v>2243</v>
      </c>
      <c r="M496" s="0" t="s">
        <v>2243</v>
      </c>
      <c r="N496" s="0" t="s">
        <v>2243</v>
      </c>
      <c r="O496" s="0" t="s">
        <v>2243</v>
      </c>
      <c r="P496" s="0" t="s">
        <v>2243</v>
      </c>
    </row>
    <row r="497" customFormat="false" ht="13.8" hidden="false" customHeight="false" outlineLevel="0" collapsed="false">
      <c r="A497" s="207" t="s">
        <v>53</v>
      </c>
      <c r="B497" s="207" t="s">
        <v>645</v>
      </c>
      <c r="C497" s="0" t="s">
        <v>536</v>
      </c>
      <c r="D497" s="0" t="n">
        <v>45</v>
      </c>
      <c r="E497" s="0" t="n">
        <v>0</v>
      </c>
      <c r="R497" s="0" t="s">
        <v>1914</v>
      </c>
      <c r="S497" s="0" t="s">
        <v>2243</v>
      </c>
      <c r="T497" s="0" t="s">
        <v>2243</v>
      </c>
      <c r="U497" s="0" t="s">
        <v>1903</v>
      </c>
      <c r="X497" s="0" t="s">
        <v>2243</v>
      </c>
      <c r="Y497" s="0" t="s">
        <v>1903</v>
      </c>
      <c r="AA497" s="0" t="s">
        <v>1903</v>
      </c>
      <c r="AB497" s="0" t="s">
        <v>2243</v>
      </c>
    </row>
    <row r="498" customFormat="false" ht="13.8" hidden="false" customHeight="false" outlineLevel="0" collapsed="false">
      <c r="A498" s="207" t="s">
        <v>54</v>
      </c>
      <c r="B498" s="207" t="s">
        <v>646</v>
      </c>
      <c r="C498" s="0" t="s">
        <v>1974</v>
      </c>
      <c r="D498" s="0" t="n">
        <v>3</v>
      </c>
      <c r="E498" s="0" t="n">
        <v>0</v>
      </c>
      <c r="F498" s="0" t="s">
        <v>2243</v>
      </c>
      <c r="G498" s="0" t="s">
        <v>2243</v>
      </c>
      <c r="H498" s="0" t="s">
        <v>2243</v>
      </c>
      <c r="K498" s="0" t="s">
        <v>2243</v>
      </c>
      <c r="L498" s="0" t="s">
        <v>2243</v>
      </c>
      <c r="M498" s="0" t="s">
        <v>2243</v>
      </c>
      <c r="N498" s="0" t="s">
        <v>2243</v>
      </c>
      <c r="O498" s="0" t="s">
        <v>2243</v>
      </c>
      <c r="P498" s="0" t="s">
        <v>2243</v>
      </c>
    </row>
    <row r="499" customFormat="false" ht="13.8" hidden="false" customHeight="false" outlineLevel="0" collapsed="false">
      <c r="A499" s="207" t="s">
        <v>55</v>
      </c>
      <c r="B499" s="207" t="s">
        <v>647</v>
      </c>
      <c r="C499" s="0" t="s">
        <v>536</v>
      </c>
      <c r="D499" s="0" t="n">
        <v>45</v>
      </c>
      <c r="E499" s="0" t="n">
        <v>0</v>
      </c>
      <c r="R499" s="0" t="s">
        <v>1914</v>
      </c>
      <c r="S499" s="0" t="s">
        <v>2243</v>
      </c>
      <c r="T499" s="0" t="s">
        <v>2243</v>
      </c>
      <c r="U499" s="0" t="s">
        <v>1903</v>
      </c>
      <c r="X499" s="0" t="s">
        <v>2243</v>
      </c>
      <c r="Y499" s="0" t="s">
        <v>1903</v>
      </c>
      <c r="AA499" s="0" t="s">
        <v>1903</v>
      </c>
      <c r="AB499" s="0" t="s">
        <v>2243</v>
      </c>
    </row>
    <row r="500" customFormat="false" ht="13.8" hidden="false" customHeight="false" outlineLevel="0" collapsed="false">
      <c r="A500" s="207" t="s">
        <v>56</v>
      </c>
      <c r="B500" s="207" t="s">
        <v>648</v>
      </c>
      <c r="C500" s="0" t="s">
        <v>2244</v>
      </c>
      <c r="D500" s="0" t="n">
        <v>5</v>
      </c>
      <c r="E500" s="0" t="n">
        <v>0</v>
      </c>
      <c r="Q500" s="0" t="s">
        <v>1914</v>
      </c>
      <c r="T500" s="0" t="s">
        <v>2243</v>
      </c>
      <c r="V500" s="0" t="s">
        <v>1903</v>
      </c>
      <c r="W500" s="0" t="s">
        <v>1903</v>
      </c>
      <c r="X500" s="0" t="s">
        <v>2243</v>
      </c>
      <c r="Y500" s="0" t="s">
        <v>1903</v>
      </c>
      <c r="Z500" s="0" t="s">
        <v>1903</v>
      </c>
      <c r="AB500" s="0" t="s">
        <v>2243</v>
      </c>
    </row>
    <row r="501" customFormat="false" ht="13.8" hidden="false" customHeight="false" outlineLevel="0" collapsed="false">
      <c r="A501" s="207" t="s">
        <v>56</v>
      </c>
      <c r="B501" s="207" t="s">
        <v>649</v>
      </c>
      <c r="C501" s="0" t="s">
        <v>1991</v>
      </c>
      <c r="D501" s="0" t="n">
        <v>5</v>
      </c>
      <c r="E501" s="0" t="n">
        <v>0</v>
      </c>
      <c r="Q501" s="0" t="s">
        <v>1914</v>
      </c>
      <c r="T501" s="0" t="s">
        <v>2243</v>
      </c>
      <c r="V501" s="0" t="s">
        <v>1903</v>
      </c>
      <c r="W501" s="0" t="s">
        <v>1903</v>
      </c>
      <c r="X501" s="0" t="s">
        <v>2243</v>
      </c>
      <c r="Y501" s="0" t="s">
        <v>1903</v>
      </c>
      <c r="Z501" s="0" t="s">
        <v>1903</v>
      </c>
      <c r="AB501" s="0" t="s">
        <v>2243</v>
      </c>
    </row>
    <row r="502" customFormat="false" ht="13.8" hidden="false" customHeight="false" outlineLevel="0" collapsed="false">
      <c r="A502" s="207" t="s">
        <v>56</v>
      </c>
      <c r="B502" s="207" t="s">
        <v>650</v>
      </c>
      <c r="C502" s="0" t="s">
        <v>2242</v>
      </c>
      <c r="D502" s="0" t="n">
        <v>7</v>
      </c>
      <c r="E502" s="0" t="n">
        <v>0</v>
      </c>
      <c r="Q502" s="0" t="s">
        <v>1914</v>
      </c>
      <c r="T502" s="0" t="s">
        <v>2243</v>
      </c>
      <c r="V502" s="0" t="s">
        <v>1903</v>
      </c>
      <c r="W502" s="0" t="s">
        <v>1903</v>
      </c>
      <c r="X502" s="0" t="s">
        <v>2243</v>
      </c>
      <c r="Y502" s="0" t="s">
        <v>1903</v>
      </c>
      <c r="Z502" s="0" t="s">
        <v>1903</v>
      </c>
      <c r="AB502" s="0" t="s">
        <v>2243</v>
      </c>
    </row>
    <row r="503" customFormat="false" ht="13.8" hidden="false" customHeight="false" outlineLevel="0" collapsed="false">
      <c r="A503" s="207" t="s">
        <v>56</v>
      </c>
      <c r="B503" s="207" t="s">
        <v>651</v>
      </c>
      <c r="C503" s="0" t="s">
        <v>2244</v>
      </c>
      <c r="D503" s="0" t="n">
        <v>5</v>
      </c>
      <c r="E503" s="0" t="n">
        <v>0</v>
      </c>
      <c r="Q503" s="0" t="s">
        <v>1914</v>
      </c>
      <c r="T503" s="0" t="s">
        <v>2243</v>
      </c>
      <c r="V503" s="0" t="s">
        <v>1903</v>
      </c>
      <c r="W503" s="0" t="s">
        <v>1903</v>
      </c>
      <c r="X503" s="0" t="s">
        <v>2243</v>
      </c>
      <c r="Y503" s="0" t="s">
        <v>1903</v>
      </c>
      <c r="Z503" s="0" t="s">
        <v>1903</v>
      </c>
      <c r="AB503" s="0" t="s">
        <v>2243</v>
      </c>
    </row>
    <row r="504" customFormat="false" ht="13.8" hidden="false" customHeight="false" outlineLevel="0" collapsed="false">
      <c r="A504" s="207" t="s">
        <v>56</v>
      </c>
      <c r="B504" s="207" t="s">
        <v>652</v>
      </c>
      <c r="C504" s="0" t="s">
        <v>2248</v>
      </c>
      <c r="D504" s="0" t="n">
        <v>7</v>
      </c>
      <c r="E504" s="0" t="n">
        <v>0</v>
      </c>
      <c r="Q504" s="0" t="s">
        <v>1914</v>
      </c>
      <c r="T504" s="0" t="s">
        <v>2243</v>
      </c>
      <c r="V504" s="0" t="s">
        <v>1903</v>
      </c>
      <c r="W504" s="0" t="s">
        <v>1903</v>
      </c>
      <c r="X504" s="0" t="s">
        <v>2243</v>
      </c>
      <c r="Y504" s="0" t="s">
        <v>1903</v>
      </c>
      <c r="Z504" s="0" t="s">
        <v>1903</v>
      </c>
      <c r="AB504" s="0" t="s">
        <v>2243</v>
      </c>
    </row>
    <row r="505" customFormat="false" ht="13.8" hidden="false" customHeight="false" outlineLevel="0" collapsed="false">
      <c r="A505" s="207" t="s">
        <v>56</v>
      </c>
      <c r="B505" s="207" t="s">
        <v>653</v>
      </c>
      <c r="C505" s="0" t="s">
        <v>2248</v>
      </c>
      <c r="D505" s="0" t="n">
        <v>7</v>
      </c>
      <c r="E505" s="0" t="n">
        <v>0</v>
      </c>
      <c r="Q505" s="0" t="s">
        <v>1914</v>
      </c>
      <c r="T505" s="0" t="s">
        <v>2243</v>
      </c>
      <c r="V505" s="0" t="s">
        <v>1903</v>
      </c>
      <c r="W505" s="0" t="s">
        <v>1903</v>
      </c>
      <c r="X505" s="0" t="s">
        <v>2243</v>
      </c>
      <c r="Y505" s="0" t="s">
        <v>1903</v>
      </c>
      <c r="Z505" s="0" t="s">
        <v>1903</v>
      </c>
      <c r="AB505" s="0" t="s">
        <v>2243</v>
      </c>
    </row>
    <row r="506" customFormat="false" ht="13.8" hidden="false" customHeight="false" outlineLevel="0" collapsed="false">
      <c r="A506" s="207" t="s">
        <v>56</v>
      </c>
      <c r="B506" s="207" t="s">
        <v>654</v>
      </c>
      <c r="C506" s="0" t="s">
        <v>1991</v>
      </c>
      <c r="D506" s="0" t="n">
        <v>5</v>
      </c>
      <c r="E506" s="0" t="n">
        <v>0</v>
      </c>
      <c r="Q506" s="0" t="s">
        <v>1914</v>
      </c>
      <c r="T506" s="0" t="s">
        <v>2243</v>
      </c>
      <c r="V506" s="0" t="s">
        <v>1903</v>
      </c>
      <c r="W506" s="0" t="s">
        <v>1903</v>
      </c>
      <c r="X506" s="0" t="s">
        <v>2243</v>
      </c>
      <c r="Y506" s="0" t="s">
        <v>1903</v>
      </c>
      <c r="Z506" s="0" t="s">
        <v>1903</v>
      </c>
      <c r="AB506" s="0" t="s">
        <v>2243</v>
      </c>
    </row>
    <row r="507" customFormat="false" ht="13.8" hidden="false" customHeight="false" outlineLevel="0" collapsed="false">
      <c r="A507" s="207" t="s">
        <v>56</v>
      </c>
      <c r="B507" s="207" t="s">
        <v>282</v>
      </c>
      <c r="C507" s="0" t="s">
        <v>1991</v>
      </c>
      <c r="D507" s="0" t="n">
        <v>5</v>
      </c>
      <c r="E507" s="0" t="n">
        <v>0</v>
      </c>
      <c r="Q507" s="0" t="s">
        <v>1914</v>
      </c>
      <c r="T507" s="0" t="s">
        <v>2243</v>
      </c>
      <c r="V507" s="0" t="s">
        <v>1903</v>
      </c>
      <c r="W507" s="0" t="s">
        <v>1903</v>
      </c>
      <c r="X507" s="0" t="s">
        <v>2243</v>
      </c>
      <c r="Y507" s="0" t="s">
        <v>1903</v>
      </c>
      <c r="Z507" s="0" t="s">
        <v>1903</v>
      </c>
      <c r="AB507" s="0" t="s">
        <v>2243</v>
      </c>
    </row>
    <row r="508" customFormat="false" ht="13.8" hidden="false" customHeight="false" outlineLevel="0" collapsed="false">
      <c r="A508" s="207" t="s">
        <v>56</v>
      </c>
      <c r="B508" s="207" t="s">
        <v>655</v>
      </c>
      <c r="C508" s="0" t="s">
        <v>1991</v>
      </c>
      <c r="D508" s="0" t="n">
        <v>5</v>
      </c>
      <c r="E508" s="0" t="n">
        <v>0</v>
      </c>
      <c r="Q508" s="0" t="s">
        <v>1914</v>
      </c>
      <c r="T508" s="0" t="s">
        <v>2243</v>
      </c>
      <c r="V508" s="0" t="s">
        <v>1903</v>
      </c>
      <c r="W508" s="0" t="s">
        <v>1903</v>
      </c>
      <c r="X508" s="0" t="s">
        <v>2243</v>
      </c>
      <c r="Y508" s="0" t="s">
        <v>1903</v>
      </c>
      <c r="Z508" s="0" t="s">
        <v>1903</v>
      </c>
      <c r="AB508" s="0" t="s">
        <v>2243</v>
      </c>
    </row>
    <row r="509" customFormat="false" ht="13.8" hidden="false" customHeight="false" outlineLevel="0" collapsed="false">
      <c r="A509" s="207" t="s">
        <v>56</v>
      </c>
      <c r="B509" s="207" t="s">
        <v>656</v>
      </c>
      <c r="C509" s="0" t="s">
        <v>2242</v>
      </c>
      <c r="D509" s="0" t="n">
        <v>7</v>
      </c>
      <c r="E509" s="0" t="n">
        <v>0</v>
      </c>
      <c r="Q509" s="0" t="s">
        <v>1914</v>
      </c>
      <c r="T509" s="0" t="s">
        <v>2243</v>
      </c>
      <c r="V509" s="0" t="s">
        <v>1903</v>
      </c>
      <c r="W509" s="0" t="s">
        <v>1903</v>
      </c>
      <c r="X509" s="0" t="s">
        <v>2243</v>
      </c>
      <c r="Y509" s="0" t="s">
        <v>1903</v>
      </c>
      <c r="Z509" s="0" t="s">
        <v>1903</v>
      </c>
      <c r="AB509" s="0" t="s">
        <v>2243</v>
      </c>
    </row>
    <row r="510" customFormat="false" ht="13.8" hidden="false" customHeight="false" outlineLevel="0" collapsed="false">
      <c r="A510" s="207" t="s">
        <v>56</v>
      </c>
      <c r="B510" s="207" t="s">
        <v>657</v>
      </c>
      <c r="C510" s="0" t="s">
        <v>2242</v>
      </c>
      <c r="D510" s="0" t="n">
        <v>7</v>
      </c>
      <c r="E510" s="0" t="n">
        <v>0</v>
      </c>
      <c r="Q510" s="0" t="s">
        <v>1914</v>
      </c>
      <c r="T510" s="0" t="s">
        <v>2243</v>
      </c>
      <c r="V510" s="0" t="s">
        <v>1903</v>
      </c>
      <c r="W510" s="0" t="s">
        <v>1903</v>
      </c>
      <c r="X510" s="0" t="s">
        <v>2243</v>
      </c>
      <c r="Y510" s="0" t="s">
        <v>1903</v>
      </c>
      <c r="Z510" s="0" t="s">
        <v>1903</v>
      </c>
      <c r="AB510" s="0" t="s">
        <v>2243</v>
      </c>
    </row>
    <row r="511" customFormat="false" ht="13.8" hidden="false" customHeight="false" outlineLevel="0" collapsed="false">
      <c r="A511" s="207" t="s">
        <v>56</v>
      </c>
      <c r="B511" s="207" t="s">
        <v>658</v>
      </c>
      <c r="C511" s="0" t="s">
        <v>2242</v>
      </c>
      <c r="D511" s="0" t="n">
        <v>7</v>
      </c>
      <c r="E511" s="0" t="n">
        <v>0</v>
      </c>
      <c r="Q511" s="0" t="s">
        <v>1914</v>
      </c>
      <c r="T511" s="0" t="s">
        <v>2243</v>
      </c>
      <c r="V511" s="0" t="s">
        <v>1903</v>
      </c>
      <c r="W511" s="0" t="s">
        <v>1903</v>
      </c>
      <c r="X511" s="0" t="s">
        <v>2243</v>
      </c>
      <c r="Y511" s="0" t="s">
        <v>1903</v>
      </c>
      <c r="Z511" s="0" t="s">
        <v>1903</v>
      </c>
      <c r="AB511" s="0" t="s">
        <v>2243</v>
      </c>
    </row>
    <row r="512" customFormat="false" ht="13.8" hidden="false" customHeight="false" outlineLevel="0" collapsed="false">
      <c r="A512" s="207" t="s">
        <v>57</v>
      </c>
      <c r="B512" s="207" t="s">
        <v>659</v>
      </c>
      <c r="C512" s="0" t="s">
        <v>1974</v>
      </c>
      <c r="D512" s="0" t="n">
        <v>3</v>
      </c>
      <c r="E512" s="0" t="n">
        <v>0</v>
      </c>
      <c r="F512" s="0" t="s">
        <v>2243</v>
      </c>
      <c r="G512" s="0" t="s">
        <v>2243</v>
      </c>
      <c r="H512" s="0" t="s">
        <v>2243</v>
      </c>
      <c r="K512" s="0" t="s">
        <v>2243</v>
      </c>
      <c r="L512" s="0" t="s">
        <v>2243</v>
      </c>
      <c r="M512" s="0" t="s">
        <v>2243</v>
      </c>
      <c r="N512" s="0" t="s">
        <v>2243</v>
      </c>
      <c r="O512" s="0" t="s">
        <v>2243</v>
      </c>
      <c r="P512" s="0" t="s">
        <v>2243</v>
      </c>
    </row>
    <row r="513" customFormat="false" ht="13.8" hidden="false" customHeight="false" outlineLevel="0" collapsed="false">
      <c r="A513" s="207" t="s">
        <v>58</v>
      </c>
      <c r="B513" s="207" t="s">
        <v>328</v>
      </c>
      <c r="C513" s="0" t="s">
        <v>1974</v>
      </c>
      <c r="D513" s="0" t="n">
        <v>3</v>
      </c>
      <c r="E513" s="0" t="n">
        <v>0</v>
      </c>
      <c r="F513" s="0" t="s">
        <v>2243</v>
      </c>
      <c r="G513" s="0" t="s">
        <v>2243</v>
      </c>
      <c r="H513" s="0" t="s">
        <v>2243</v>
      </c>
      <c r="K513" s="0" t="s">
        <v>2243</v>
      </c>
      <c r="L513" s="0" t="s">
        <v>2243</v>
      </c>
      <c r="M513" s="0" t="s">
        <v>2243</v>
      </c>
      <c r="N513" s="0" t="s">
        <v>2243</v>
      </c>
      <c r="O513" s="0" t="s">
        <v>2243</v>
      </c>
      <c r="P513" s="0" t="s">
        <v>2243</v>
      </c>
    </row>
    <row r="514" customFormat="false" ht="13.8" hidden="false" customHeight="false" outlineLevel="0" collapsed="false">
      <c r="A514" s="207" t="s">
        <v>59</v>
      </c>
      <c r="B514" s="207" t="s">
        <v>660</v>
      </c>
      <c r="C514" s="0" t="s">
        <v>1974</v>
      </c>
      <c r="D514" s="0" t="n">
        <v>3</v>
      </c>
      <c r="E514" s="0" t="n">
        <v>0</v>
      </c>
      <c r="F514" s="0" t="s">
        <v>2243</v>
      </c>
      <c r="G514" s="0" t="s">
        <v>2243</v>
      </c>
      <c r="H514" s="0" t="s">
        <v>2243</v>
      </c>
      <c r="K514" s="0" t="s">
        <v>2243</v>
      </c>
      <c r="L514" s="0" t="s">
        <v>2243</v>
      </c>
      <c r="M514" s="0" t="s">
        <v>2243</v>
      </c>
      <c r="N514" s="0" t="s">
        <v>2243</v>
      </c>
      <c r="O514" s="0" t="s">
        <v>2243</v>
      </c>
      <c r="P514" s="0" t="s">
        <v>2243</v>
      </c>
    </row>
    <row r="515" customFormat="false" ht="13.8" hidden="false" customHeight="false" outlineLevel="0" collapsed="false">
      <c r="A515" s="207" t="s">
        <v>59</v>
      </c>
      <c r="B515" s="207" t="s">
        <v>661</v>
      </c>
      <c r="C515" s="0" t="s">
        <v>1974</v>
      </c>
      <c r="D515" s="0" t="n">
        <v>3</v>
      </c>
      <c r="E515" s="0" t="n">
        <v>0</v>
      </c>
      <c r="F515" s="0" t="s">
        <v>2243</v>
      </c>
      <c r="G515" s="0" t="s">
        <v>2243</v>
      </c>
      <c r="H515" s="0" t="s">
        <v>2243</v>
      </c>
      <c r="K515" s="0" t="s">
        <v>2243</v>
      </c>
      <c r="L515" s="0" t="s">
        <v>2243</v>
      </c>
      <c r="M515" s="0" t="s">
        <v>2243</v>
      </c>
      <c r="N515" s="0" t="s">
        <v>2243</v>
      </c>
      <c r="O515" s="0" t="s">
        <v>2243</v>
      </c>
      <c r="P515" s="0" t="s">
        <v>2243</v>
      </c>
    </row>
    <row r="516" customFormat="false" ht="13.8" hidden="false" customHeight="false" outlineLevel="0" collapsed="false">
      <c r="A516" s="207" t="s">
        <v>59</v>
      </c>
      <c r="B516" s="207" t="s">
        <v>662</v>
      </c>
      <c r="C516" s="0" t="s">
        <v>1974</v>
      </c>
      <c r="D516" s="0" t="n">
        <v>3</v>
      </c>
      <c r="E516" s="0" t="n">
        <v>0</v>
      </c>
      <c r="F516" s="0" t="s">
        <v>2243</v>
      </c>
      <c r="G516" s="0" t="s">
        <v>2243</v>
      </c>
      <c r="H516" s="0" t="s">
        <v>2243</v>
      </c>
      <c r="K516" s="0" t="s">
        <v>2243</v>
      </c>
      <c r="L516" s="0" t="s">
        <v>2243</v>
      </c>
      <c r="M516" s="0" t="s">
        <v>2243</v>
      </c>
      <c r="N516" s="0" t="s">
        <v>2243</v>
      </c>
      <c r="O516" s="0" t="s">
        <v>2243</v>
      </c>
      <c r="P516" s="0" t="s">
        <v>2243</v>
      </c>
    </row>
    <row r="517" customFormat="false" ht="13.8" hidden="false" customHeight="false" outlineLevel="0" collapsed="false">
      <c r="A517" s="207" t="s">
        <v>59</v>
      </c>
      <c r="B517" s="207" t="s">
        <v>663</v>
      </c>
      <c r="C517" s="0" t="s">
        <v>1974</v>
      </c>
      <c r="D517" s="0" t="n">
        <v>3</v>
      </c>
      <c r="E517" s="0" t="n">
        <v>0</v>
      </c>
      <c r="F517" s="0" t="s">
        <v>2243</v>
      </c>
      <c r="G517" s="0" t="s">
        <v>2243</v>
      </c>
      <c r="H517" s="0" t="s">
        <v>2243</v>
      </c>
      <c r="K517" s="0" t="s">
        <v>2243</v>
      </c>
      <c r="L517" s="0" t="s">
        <v>2243</v>
      </c>
      <c r="M517" s="0" t="s">
        <v>2243</v>
      </c>
      <c r="N517" s="0" t="s">
        <v>2243</v>
      </c>
      <c r="O517" s="0" t="s">
        <v>2243</v>
      </c>
      <c r="P517" s="0" t="s">
        <v>2243</v>
      </c>
    </row>
    <row r="518" customFormat="false" ht="13.8" hidden="false" customHeight="false" outlineLevel="0" collapsed="false">
      <c r="A518" s="207" t="s">
        <v>59</v>
      </c>
      <c r="B518" s="207" t="s">
        <v>664</v>
      </c>
      <c r="C518" s="0" t="s">
        <v>1974</v>
      </c>
      <c r="D518" s="0" t="n">
        <v>3</v>
      </c>
      <c r="E518" s="0" t="n">
        <v>0</v>
      </c>
      <c r="F518" s="0" t="s">
        <v>2243</v>
      </c>
      <c r="G518" s="0" t="s">
        <v>2243</v>
      </c>
      <c r="H518" s="0" t="s">
        <v>2243</v>
      </c>
      <c r="K518" s="0" t="s">
        <v>2243</v>
      </c>
      <c r="L518" s="0" t="s">
        <v>2243</v>
      </c>
      <c r="M518" s="0" t="s">
        <v>2243</v>
      </c>
      <c r="N518" s="0" t="s">
        <v>2243</v>
      </c>
      <c r="O518" s="0" t="s">
        <v>2243</v>
      </c>
      <c r="P518" s="0" t="s">
        <v>2243</v>
      </c>
    </row>
    <row r="519" customFormat="false" ht="13.8" hidden="false" customHeight="false" outlineLevel="0" collapsed="false">
      <c r="A519" s="207" t="s">
        <v>59</v>
      </c>
      <c r="B519" s="207" t="s">
        <v>665</v>
      </c>
      <c r="C519" s="0" t="s">
        <v>1974</v>
      </c>
      <c r="D519" s="0" t="n">
        <v>3</v>
      </c>
      <c r="E519" s="0" t="n">
        <v>0</v>
      </c>
      <c r="F519" s="0" t="s">
        <v>2243</v>
      </c>
      <c r="G519" s="0" t="s">
        <v>2243</v>
      </c>
      <c r="H519" s="0" t="s">
        <v>2243</v>
      </c>
      <c r="K519" s="0" t="s">
        <v>2243</v>
      </c>
      <c r="L519" s="0" t="s">
        <v>2243</v>
      </c>
      <c r="M519" s="0" t="s">
        <v>2243</v>
      </c>
      <c r="N519" s="0" t="s">
        <v>2243</v>
      </c>
      <c r="O519" s="0" t="s">
        <v>2243</v>
      </c>
      <c r="P519" s="0" t="s">
        <v>2243</v>
      </c>
    </row>
    <row r="520" customFormat="false" ht="13.8" hidden="false" customHeight="false" outlineLevel="0" collapsed="false">
      <c r="A520" s="207" t="s">
        <v>59</v>
      </c>
      <c r="B520" s="207" t="s">
        <v>666</v>
      </c>
      <c r="C520" s="0" t="s">
        <v>1974</v>
      </c>
      <c r="D520" s="0" t="n">
        <v>3</v>
      </c>
      <c r="E520" s="0" t="n">
        <v>0</v>
      </c>
      <c r="F520" s="0" t="s">
        <v>2243</v>
      </c>
      <c r="G520" s="0" t="s">
        <v>2243</v>
      </c>
      <c r="H520" s="0" t="s">
        <v>2243</v>
      </c>
      <c r="K520" s="0" t="s">
        <v>2243</v>
      </c>
      <c r="L520" s="0" t="s">
        <v>2243</v>
      </c>
      <c r="M520" s="0" t="s">
        <v>2243</v>
      </c>
      <c r="N520" s="0" t="s">
        <v>2243</v>
      </c>
      <c r="O520" s="0" t="s">
        <v>2243</v>
      </c>
      <c r="P520" s="0" t="s">
        <v>2243</v>
      </c>
    </row>
    <row r="521" customFormat="false" ht="13.8" hidden="false" customHeight="false" outlineLevel="0" collapsed="false">
      <c r="A521" s="207" t="s">
        <v>59</v>
      </c>
      <c r="B521" s="207" t="s">
        <v>667</v>
      </c>
      <c r="C521" s="0" t="s">
        <v>1974</v>
      </c>
      <c r="D521" s="0" t="n">
        <v>3</v>
      </c>
      <c r="E521" s="0" t="n">
        <v>0</v>
      </c>
      <c r="F521" s="0" t="s">
        <v>2243</v>
      </c>
      <c r="G521" s="0" t="s">
        <v>2243</v>
      </c>
      <c r="H521" s="0" t="s">
        <v>2243</v>
      </c>
      <c r="K521" s="0" t="s">
        <v>2243</v>
      </c>
      <c r="L521" s="0" t="s">
        <v>2243</v>
      </c>
      <c r="M521" s="0" t="s">
        <v>2243</v>
      </c>
      <c r="N521" s="0" t="s">
        <v>2243</v>
      </c>
      <c r="O521" s="0" t="s">
        <v>2243</v>
      </c>
      <c r="P521" s="0" t="s">
        <v>2243</v>
      </c>
    </row>
    <row r="522" customFormat="false" ht="13.8" hidden="false" customHeight="false" outlineLevel="0" collapsed="false">
      <c r="A522" s="207" t="s">
        <v>59</v>
      </c>
      <c r="B522" s="207" t="s">
        <v>668</v>
      </c>
      <c r="C522" s="0" t="s">
        <v>1974</v>
      </c>
      <c r="D522" s="0" t="n">
        <v>3</v>
      </c>
      <c r="E522" s="0" t="n">
        <v>0</v>
      </c>
      <c r="F522" s="0" t="s">
        <v>2243</v>
      </c>
      <c r="G522" s="0" t="s">
        <v>2243</v>
      </c>
      <c r="H522" s="0" t="s">
        <v>2243</v>
      </c>
      <c r="K522" s="0" t="s">
        <v>2243</v>
      </c>
      <c r="L522" s="0" t="s">
        <v>2243</v>
      </c>
      <c r="M522" s="0" t="s">
        <v>2243</v>
      </c>
      <c r="N522" s="0" t="s">
        <v>2243</v>
      </c>
      <c r="O522" s="0" t="s">
        <v>2243</v>
      </c>
      <c r="P522" s="0" t="s">
        <v>2243</v>
      </c>
    </row>
    <row r="523" customFormat="false" ht="13.8" hidden="false" customHeight="false" outlineLevel="0" collapsed="false">
      <c r="A523" s="207" t="s">
        <v>59</v>
      </c>
      <c r="B523" s="207" t="s">
        <v>669</v>
      </c>
      <c r="C523" s="0" t="s">
        <v>1974</v>
      </c>
      <c r="D523" s="0" t="n">
        <v>3</v>
      </c>
      <c r="E523" s="0" t="n">
        <v>0</v>
      </c>
      <c r="F523" s="0" t="s">
        <v>2243</v>
      </c>
      <c r="G523" s="0" t="s">
        <v>2243</v>
      </c>
      <c r="H523" s="0" t="s">
        <v>2243</v>
      </c>
      <c r="K523" s="0" t="s">
        <v>2243</v>
      </c>
      <c r="L523" s="0" t="s">
        <v>2243</v>
      </c>
      <c r="M523" s="0" t="s">
        <v>2243</v>
      </c>
      <c r="N523" s="0" t="s">
        <v>2243</v>
      </c>
      <c r="O523" s="0" t="s">
        <v>2243</v>
      </c>
      <c r="P523" s="0" t="s">
        <v>2243</v>
      </c>
    </row>
    <row r="524" customFormat="false" ht="13.8" hidden="false" customHeight="false" outlineLevel="0" collapsed="false">
      <c r="A524" s="207" t="s">
        <v>59</v>
      </c>
      <c r="B524" s="207" t="s">
        <v>670</v>
      </c>
      <c r="C524" s="0" t="s">
        <v>1974</v>
      </c>
      <c r="D524" s="0" t="n">
        <v>3</v>
      </c>
      <c r="E524" s="0" t="n">
        <v>0</v>
      </c>
      <c r="F524" s="0" t="s">
        <v>2243</v>
      </c>
      <c r="G524" s="0" t="s">
        <v>2243</v>
      </c>
      <c r="H524" s="0" t="s">
        <v>2243</v>
      </c>
      <c r="K524" s="0" t="s">
        <v>2243</v>
      </c>
      <c r="L524" s="0" t="s">
        <v>2243</v>
      </c>
      <c r="M524" s="0" t="s">
        <v>2243</v>
      </c>
      <c r="N524" s="0" t="s">
        <v>2243</v>
      </c>
      <c r="O524" s="0" t="s">
        <v>2243</v>
      </c>
      <c r="P524" s="0" t="s">
        <v>2243</v>
      </c>
    </row>
    <row r="525" customFormat="false" ht="13.8" hidden="false" customHeight="false" outlineLevel="0" collapsed="false">
      <c r="A525" s="207" t="s">
        <v>59</v>
      </c>
      <c r="B525" s="207" t="s">
        <v>671</v>
      </c>
      <c r="C525" s="0" t="s">
        <v>1974</v>
      </c>
      <c r="D525" s="0" t="n">
        <v>3</v>
      </c>
      <c r="E525" s="0" t="n">
        <v>0</v>
      </c>
      <c r="F525" s="0" t="s">
        <v>2243</v>
      </c>
      <c r="G525" s="0" t="s">
        <v>2243</v>
      </c>
      <c r="H525" s="0" t="s">
        <v>2243</v>
      </c>
      <c r="K525" s="0" t="s">
        <v>2243</v>
      </c>
      <c r="L525" s="0" t="s">
        <v>2243</v>
      </c>
      <c r="M525" s="0" t="s">
        <v>2243</v>
      </c>
      <c r="N525" s="0" t="s">
        <v>2243</v>
      </c>
      <c r="O525" s="0" t="s">
        <v>2243</v>
      </c>
      <c r="P525" s="0" t="s">
        <v>2243</v>
      </c>
    </row>
    <row r="526" customFormat="false" ht="13.8" hidden="false" customHeight="false" outlineLevel="0" collapsed="false">
      <c r="A526" s="207" t="s">
        <v>59</v>
      </c>
      <c r="B526" s="207" t="s">
        <v>672</v>
      </c>
      <c r="C526" s="0" t="s">
        <v>536</v>
      </c>
      <c r="D526" s="0" t="n">
        <v>29</v>
      </c>
      <c r="E526" s="0" t="n">
        <v>0</v>
      </c>
      <c r="R526" s="0" t="s">
        <v>1914</v>
      </c>
      <c r="S526" s="0" t="s">
        <v>2243</v>
      </c>
      <c r="T526" s="0" t="s">
        <v>2243</v>
      </c>
      <c r="U526" s="0" t="s">
        <v>1903</v>
      </c>
      <c r="X526" s="0" t="s">
        <v>2243</v>
      </c>
      <c r="Y526" s="0" t="s">
        <v>1903</v>
      </c>
      <c r="AA526" s="0" t="s">
        <v>1903</v>
      </c>
      <c r="AB526" s="0" t="s">
        <v>2243</v>
      </c>
    </row>
    <row r="527" customFormat="false" ht="13.8" hidden="false" customHeight="false" outlineLevel="0" collapsed="false">
      <c r="A527" s="207" t="s">
        <v>59</v>
      </c>
      <c r="B527" s="207" t="s">
        <v>673</v>
      </c>
      <c r="C527" s="0" t="s">
        <v>536</v>
      </c>
      <c r="D527" s="0" t="n">
        <v>45</v>
      </c>
      <c r="E527" s="0" t="n">
        <v>0</v>
      </c>
      <c r="R527" s="0" t="s">
        <v>1914</v>
      </c>
      <c r="S527" s="0" t="s">
        <v>2243</v>
      </c>
      <c r="T527" s="0" t="s">
        <v>2243</v>
      </c>
      <c r="U527" s="0" t="s">
        <v>1903</v>
      </c>
      <c r="X527" s="0" t="s">
        <v>2243</v>
      </c>
      <c r="Y527" s="0" t="s">
        <v>1903</v>
      </c>
      <c r="AA527" s="0" t="s">
        <v>1903</v>
      </c>
      <c r="AB527" s="0" t="s">
        <v>2243</v>
      </c>
    </row>
    <row r="528" customFormat="false" ht="13.8" hidden="false" customHeight="false" outlineLevel="0" collapsed="false">
      <c r="A528" s="207" t="s">
        <v>59</v>
      </c>
      <c r="B528" s="207" t="s">
        <v>674</v>
      </c>
      <c r="C528" s="0" t="s">
        <v>1974</v>
      </c>
      <c r="D528" s="0" t="n">
        <v>3</v>
      </c>
      <c r="E528" s="0" t="n">
        <v>0</v>
      </c>
      <c r="F528" s="0" t="s">
        <v>2243</v>
      </c>
      <c r="G528" s="0" t="s">
        <v>2243</v>
      </c>
      <c r="H528" s="0" t="s">
        <v>2243</v>
      </c>
      <c r="K528" s="0" t="s">
        <v>2243</v>
      </c>
      <c r="L528" s="0" t="s">
        <v>2243</v>
      </c>
      <c r="M528" s="0" t="s">
        <v>2243</v>
      </c>
      <c r="N528" s="0" t="s">
        <v>2243</v>
      </c>
      <c r="O528" s="0" t="s">
        <v>2243</v>
      </c>
      <c r="P528" s="0" t="s">
        <v>2243</v>
      </c>
    </row>
    <row r="529" customFormat="false" ht="13.8" hidden="false" customHeight="false" outlineLevel="0" collapsed="false">
      <c r="A529" s="207" t="s">
        <v>59</v>
      </c>
      <c r="B529" s="207" t="s">
        <v>675</v>
      </c>
      <c r="C529" s="0" t="s">
        <v>1974</v>
      </c>
      <c r="D529" s="0" t="n">
        <v>3</v>
      </c>
      <c r="E529" s="0" t="n">
        <v>0</v>
      </c>
      <c r="F529" s="0" t="s">
        <v>2243</v>
      </c>
      <c r="G529" s="0" t="s">
        <v>2243</v>
      </c>
      <c r="H529" s="0" t="s">
        <v>2243</v>
      </c>
      <c r="K529" s="0" t="s">
        <v>2243</v>
      </c>
      <c r="L529" s="0" t="s">
        <v>2243</v>
      </c>
      <c r="M529" s="0" t="s">
        <v>2243</v>
      </c>
      <c r="N529" s="0" t="s">
        <v>2243</v>
      </c>
      <c r="O529" s="0" t="s">
        <v>2243</v>
      </c>
      <c r="P529" s="0" t="s">
        <v>2243</v>
      </c>
    </row>
    <row r="530" customFormat="false" ht="13.8" hidden="false" customHeight="false" outlineLevel="0" collapsed="false">
      <c r="A530" s="207" t="s">
        <v>59</v>
      </c>
      <c r="B530" s="207" t="s">
        <v>676</v>
      </c>
      <c r="C530" s="0" t="s">
        <v>1974</v>
      </c>
      <c r="D530" s="0" t="n">
        <v>3</v>
      </c>
      <c r="E530" s="0" t="n">
        <v>0</v>
      </c>
      <c r="F530" s="0" t="s">
        <v>2243</v>
      </c>
      <c r="G530" s="0" t="s">
        <v>2243</v>
      </c>
      <c r="H530" s="0" t="s">
        <v>2243</v>
      </c>
      <c r="K530" s="0" t="s">
        <v>2243</v>
      </c>
      <c r="L530" s="0" t="s">
        <v>2243</v>
      </c>
      <c r="M530" s="0" t="s">
        <v>2243</v>
      </c>
      <c r="N530" s="0" t="s">
        <v>2243</v>
      </c>
      <c r="O530" s="0" t="s">
        <v>2243</v>
      </c>
      <c r="P530" s="0" t="s">
        <v>2243</v>
      </c>
    </row>
    <row r="531" customFormat="false" ht="13.8" hidden="false" customHeight="false" outlineLevel="0" collapsed="false">
      <c r="A531" s="207" t="s">
        <v>59</v>
      </c>
      <c r="B531" s="207" t="s">
        <v>677</v>
      </c>
      <c r="C531" s="0" t="s">
        <v>1974</v>
      </c>
      <c r="D531" s="0" t="n">
        <v>3</v>
      </c>
      <c r="E531" s="0" t="n">
        <v>0</v>
      </c>
      <c r="F531" s="0" t="s">
        <v>2243</v>
      </c>
      <c r="G531" s="0" t="s">
        <v>2243</v>
      </c>
      <c r="H531" s="0" t="s">
        <v>2243</v>
      </c>
      <c r="K531" s="0" t="s">
        <v>2243</v>
      </c>
      <c r="L531" s="0" t="s">
        <v>2243</v>
      </c>
      <c r="M531" s="0" t="s">
        <v>2243</v>
      </c>
      <c r="N531" s="0" t="s">
        <v>2243</v>
      </c>
      <c r="O531" s="0" t="s">
        <v>2243</v>
      </c>
      <c r="P531" s="0" t="s">
        <v>2243</v>
      </c>
    </row>
    <row r="532" customFormat="false" ht="13.8" hidden="false" customHeight="false" outlineLevel="0" collapsed="false">
      <c r="A532" s="207" t="s">
        <v>59</v>
      </c>
      <c r="B532" s="207" t="s">
        <v>678</v>
      </c>
      <c r="C532" s="0" t="s">
        <v>536</v>
      </c>
      <c r="D532" s="0" t="n">
        <v>45</v>
      </c>
      <c r="E532" s="0" t="n">
        <v>0</v>
      </c>
      <c r="R532" s="0" t="s">
        <v>1914</v>
      </c>
      <c r="S532" s="0" t="s">
        <v>2243</v>
      </c>
      <c r="T532" s="0" t="s">
        <v>2243</v>
      </c>
      <c r="U532" s="0" t="s">
        <v>1903</v>
      </c>
      <c r="X532" s="0" t="s">
        <v>2243</v>
      </c>
      <c r="Y532" s="0" t="s">
        <v>1903</v>
      </c>
      <c r="AA532" s="0" t="s">
        <v>1903</v>
      </c>
      <c r="AB532" s="0" t="s">
        <v>2243</v>
      </c>
    </row>
    <row r="533" customFormat="false" ht="13.8" hidden="false" customHeight="false" outlineLevel="0" collapsed="false">
      <c r="A533" s="207" t="s">
        <v>59</v>
      </c>
      <c r="B533" s="207" t="s">
        <v>679</v>
      </c>
      <c r="C533" s="0" t="s">
        <v>1974</v>
      </c>
      <c r="D533" s="0" t="n">
        <v>3</v>
      </c>
      <c r="E533" s="0" t="n">
        <v>0</v>
      </c>
      <c r="F533" s="0" t="s">
        <v>2243</v>
      </c>
      <c r="G533" s="0" t="s">
        <v>2243</v>
      </c>
      <c r="H533" s="0" t="s">
        <v>2243</v>
      </c>
      <c r="K533" s="0" t="s">
        <v>2243</v>
      </c>
      <c r="L533" s="0" t="s">
        <v>2243</v>
      </c>
      <c r="M533" s="0" t="s">
        <v>2243</v>
      </c>
      <c r="N533" s="0" t="s">
        <v>2243</v>
      </c>
      <c r="O533" s="0" t="s">
        <v>2243</v>
      </c>
      <c r="P533" s="0" t="s">
        <v>2243</v>
      </c>
    </row>
    <row r="534" customFormat="false" ht="13.8" hidden="false" customHeight="false" outlineLevel="0" collapsed="false">
      <c r="A534" s="207" t="s">
        <v>59</v>
      </c>
      <c r="B534" s="207" t="s">
        <v>680</v>
      </c>
      <c r="C534" s="0" t="s">
        <v>1974</v>
      </c>
      <c r="D534" s="0" t="n">
        <v>3</v>
      </c>
      <c r="E534" s="0" t="n">
        <v>0</v>
      </c>
      <c r="F534" s="0" t="s">
        <v>2243</v>
      </c>
      <c r="G534" s="0" t="s">
        <v>2243</v>
      </c>
      <c r="H534" s="0" t="s">
        <v>2243</v>
      </c>
      <c r="K534" s="0" t="s">
        <v>2243</v>
      </c>
      <c r="L534" s="0" t="s">
        <v>2243</v>
      </c>
      <c r="M534" s="0" t="s">
        <v>2243</v>
      </c>
      <c r="N534" s="0" t="s">
        <v>2243</v>
      </c>
      <c r="O534" s="0" t="s">
        <v>2243</v>
      </c>
      <c r="P534" s="0" t="s">
        <v>2243</v>
      </c>
    </row>
    <row r="535" customFormat="false" ht="13.8" hidden="false" customHeight="false" outlineLevel="0" collapsed="false">
      <c r="A535" s="207" t="s">
        <v>59</v>
      </c>
      <c r="B535" s="207" t="s">
        <v>681</v>
      </c>
      <c r="C535" s="0" t="s">
        <v>1974</v>
      </c>
      <c r="D535" s="0" t="n">
        <v>3</v>
      </c>
      <c r="E535" s="0" t="n">
        <v>0</v>
      </c>
      <c r="F535" s="0" t="s">
        <v>2243</v>
      </c>
      <c r="G535" s="0" t="s">
        <v>2243</v>
      </c>
      <c r="H535" s="0" t="s">
        <v>2243</v>
      </c>
      <c r="K535" s="0" t="s">
        <v>2243</v>
      </c>
      <c r="L535" s="0" t="s">
        <v>2243</v>
      </c>
      <c r="M535" s="0" t="s">
        <v>2243</v>
      </c>
      <c r="N535" s="0" t="s">
        <v>2243</v>
      </c>
      <c r="O535" s="0" t="s">
        <v>2243</v>
      </c>
      <c r="P535" s="0" t="s">
        <v>2243</v>
      </c>
    </row>
    <row r="536" customFormat="false" ht="13.8" hidden="false" customHeight="false" outlineLevel="0" collapsed="false">
      <c r="A536" s="207" t="s">
        <v>59</v>
      </c>
      <c r="B536" s="207" t="s">
        <v>682</v>
      </c>
      <c r="C536" s="0" t="s">
        <v>1974</v>
      </c>
      <c r="D536" s="0" t="n">
        <v>3</v>
      </c>
      <c r="E536" s="0" t="n">
        <v>0</v>
      </c>
      <c r="F536" s="0" t="s">
        <v>2243</v>
      </c>
      <c r="G536" s="0" t="s">
        <v>2243</v>
      </c>
      <c r="H536" s="0" t="s">
        <v>2243</v>
      </c>
      <c r="K536" s="0" t="s">
        <v>2243</v>
      </c>
      <c r="L536" s="0" t="s">
        <v>2243</v>
      </c>
      <c r="M536" s="0" t="s">
        <v>2243</v>
      </c>
      <c r="N536" s="0" t="s">
        <v>2243</v>
      </c>
      <c r="O536" s="0" t="s">
        <v>2243</v>
      </c>
      <c r="P536" s="0" t="s">
        <v>2243</v>
      </c>
    </row>
    <row r="537" customFormat="false" ht="13.8" hidden="false" customHeight="false" outlineLevel="0" collapsed="false">
      <c r="A537" s="207" t="s">
        <v>59</v>
      </c>
      <c r="B537" s="207" t="s">
        <v>683</v>
      </c>
      <c r="C537" s="0" t="s">
        <v>1974</v>
      </c>
      <c r="D537" s="0" t="n">
        <v>3</v>
      </c>
      <c r="E537" s="0" t="n">
        <v>0</v>
      </c>
      <c r="F537" s="0" t="s">
        <v>2243</v>
      </c>
      <c r="G537" s="0" t="s">
        <v>2243</v>
      </c>
      <c r="H537" s="0" t="s">
        <v>2243</v>
      </c>
      <c r="K537" s="0" t="s">
        <v>2243</v>
      </c>
      <c r="L537" s="0" t="s">
        <v>2243</v>
      </c>
      <c r="M537" s="0" t="s">
        <v>2243</v>
      </c>
      <c r="N537" s="0" t="s">
        <v>2243</v>
      </c>
      <c r="O537" s="0" t="s">
        <v>2243</v>
      </c>
      <c r="P537" s="0" t="s">
        <v>2243</v>
      </c>
    </row>
    <row r="538" customFormat="false" ht="13.8" hidden="false" customHeight="false" outlineLevel="0" collapsed="false">
      <c r="A538" s="207" t="s">
        <v>59</v>
      </c>
      <c r="B538" s="207" t="s">
        <v>684</v>
      </c>
      <c r="C538" s="0" t="s">
        <v>1974</v>
      </c>
      <c r="D538" s="0" t="n">
        <v>3</v>
      </c>
      <c r="E538" s="0" t="n">
        <v>0</v>
      </c>
      <c r="F538" s="0" t="s">
        <v>2243</v>
      </c>
      <c r="G538" s="0" t="s">
        <v>2243</v>
      </c>
      <c r="H538" s="0" t="s">
        <v>2243</v>
      </c>
      <c r="K538" s="0" t="s">
        <v>2243</v>
      </c>
      <c r="L538" s="0" t="s">
        <v>2243</v>
      </c>
      <c r="M538" s="0" t="s">
        <v>2243</v>
      </c>
      <c r="N538" s="0" t="s">
        <v>2243</v>
      </c>
      <c r="O538" s="0" t="s">
        <v>2243</v>
      </c>
      <c r="P538" s="0" t="s">
        <v>2243</v>
      </c>
    </row>
    <row r="539" customFormat="false" ht="13.8" hidden="false" customHeight="false" outlineLevel="0" collapsed="false">
      <c r="A539" s="207" t="s">
        <v>59</v>
      </c>
      <c r="B539" s="207" t="s">
        <v>685</v>
      </c>
      <c r="C539" s="0" t="s">
        <v>1974</v>
      </c>
      <c r="D539" s="0" t="n">
        <v>3</v>
      </c>
      <c r="E539" s="0" t="n">
        <v>0</v>
      </c>
      <c r="F539" s="0" t="s">
        <v>2243</v>
      </c>
      <c r="G539" s="0" t="s">
        <v>2243</v>
      </c>
      <c r="H539" s="0" t="s">
        <v>2243</v>
      </c>
      <c r="K539" s="0" t="s">
        <v>2243</v>
      </c>
      <c r="L539" s="0" t="s">
        <v>2243</v>
      </c>
      <c r="M539" s="0" t="s">
        <v>2243</v>
      </c>
      <c r="N539" s="0" t="s">
        <v>2243</v>
      </c>
      <c r="O539" s="0" t="s">
        <v>2243</v>
      </c>
      <c r="P539" s="0" t="s">
        <v>2243</v>
      </c>
    </row>
    <row r="540" customFormat="false" ht="13.8" hidden="false" customHeight="false" outlineLevel="0" collapsed="false">
      <c r="A540" s="207" t="s">
        <v>59</v>
      </c>
      <c r="B540" s="207" t="s">
        <v>686</v>
      </c>
      <c r="C540" s="0" t="s">
        <v>1974</v>
      </c>
      <c r="D540" s="0" t="n">
        <v>3</v>
      </c>
      <c r="E540" s="0" t="n">
        <v>0</v>
      </c>
      <c r="F540" s="0" t="s">
        <v>2243</v>
      </c>
      <c r="G540" s="0" t="s">
        <v>2243</v>
      </c>
      <c r="H540" s="0" t="s">
        <v>2243</v>
      </c>
      <c r="K540" s="0" t="s">
        <v>2243</v>
      </c>
      <c r="L540" s="0" t="s">
        <v>2243</v>
      </c>
      <c r="M540" s="0" t="s">
        <v>2243</v>
      </c>
      <c r="N540" s="0" t="s">
        <v>2243</v>
      </c>
      <c r="O540" s="0" t="s">
        <v>2243</v>
      </c>
      <c r="P540" s="0" t="s">
        <v>2243</v>
      </c>
    </row>
    <row r="541" customFormat="false" ht="13.8" hidden="false" customHeight="false" outlineLevel="0" collapsed="false">
      <c r="A541" s="207" t="s">
        <v>59</v>
      </c>
      <c r="B541" s="207" t="s">
        <v>687</v>
      </c>
      <c r="C541" s="0" t="s">
        <v>1976</v>
      </c>
      <c r="D541" s="0" t="n">
        <v>3</v>
      </c>
      <c r="E541" s="0" t="n">
        <v>0</v>
      </c>
      <c r="I541" s="0" t="s">
        <v>2243</v>
      </c>
    </row>
    <row r="542" customFormat="false" ht="13.8" hidden="false" customHeight="false" outlineLevel="0" collapsed="false">
      <c r="A542" s="207" t="s">
        <v>60</v>
      </c>
      <c r="B542" s="207" t="s">
        <v>188</v>
      </c>
      <c r="C542" s="0" t="s">
        <v>1976</v>
      </c>
      <c r="D542" s="0" t="n">
        <v>2</v>
      </c>
      <c r="E542" s="0" t="n">
        <v>0</v>
      </c>
      <c r="F542" s="0" t="s">
        <v>2243</v>
      </c>
      <c r="G542" s="0" t="s">
        <v>2243</v>
      </c>
      <c r="H542" s="0" t="s">
        <v>2243</v>
      </c>
      <c r="K542" s="0" t="s">
        <v>2243</v>
      </c>
      <c r="L542" s="0" t="s">
        <v>2243</v>
      </c>
      <c r="M542" s="0" t="s">
        <v>2243</v>
      </c>
      <c r="N542" s="0" t="s">
        <v>2243</v>
      </c>
      <c r="O542" s="0" t="s">
        <v>2243</v>
      </c>
      <c r="P542" s="0" t="s">
        <v>2243</v>
      </c>
    </row>
    <row r="543" customFormat="false" ht="13.8" hidden="false" customHeight="false" outlineLevel="0" collapsed="false">
      <c r="A543" s="207" t="s">
        <v>60</v>
      </c>
      <c r="B543" s="207" t="s">
        <v>189</v>
      </c>
      <c r="C543" s="0" t="s">
        <v>1976</v>
      </c>
      <c r="D543" s="0" t="n">
        <v>2</v>
      </c>
      <c r="E543" s="0" t="n">
        <v>0</v>
      </c>
      <c r="F543" s="0" t="s">
        <v>2243</v>
      </c>
      <c r="G543" s="0" t="s">
        <v>2243</v>
      </c>
      <c r="H543" s="0" t="s">
        <v>2243</v>
      </c>
      <c r="K543" s="0" t="s">
        <v>2243</v>
      </c>
      <c r="L543" s="0" t="s">
        <v>2243</v>
      </c>
      <c r="M543" s="0" t="s">
        <v>2243</v>
      </c>
      <c r="N543" s="0" t="s">
        <v>2243</v>
      </c>
      <c r="O543" s="0" t="s">
        <v>2243</v>
      </c>
      <c r="P543" s="0" t="s">
        <v>2243</v>
      </c>
    </row>
    <row r="544" customFormat="false" ht="13.8" hidden="false" customHeight="false" outlineLevel="0" collapsed="false">
      <c r="A544" s="207" t="s">
        <v>60</v>
      </c>
      <c r="B544" s="207" t="s">
        <v>190</v>
      </c>
      <c r="C544" s="0" t="s">
        <v>1976</v>
      </c>
      <c r="D544" s="0" t="n">
        <v>2</v>
      </c>
      <c r="E544" s="0" t="n">
        <v>0</v>
      </c>
      <c r="F544" s="0" t="s">
        <v>2243</v>
      </c>
      <c r="G544" s="0" t="s">
        <v>2243</v>
      </c>
      <c r="H544" s="0" t="s">
        <v>2243</v>
      </c>
      <c r="K544" s="0" t="s">
        <v>2243</v>
      </c>
      <c r="L544" s="0" t="s">
        <v>2243</v>
      </c>
      <c r="M544" s="0" t="s">
        <v>2243</v>
      </c>
      <c r="N544" s="0" t="s">
        <v>2243</v>
      </c>
      <c r="O544" s="0" t="s">
        <v>2243</v>
      </c>
      <c r="P544" s="0" t="s">
        <v>2243</v>
      </c>
    </row>
    <row r="545" customFormat="false" ht="13.8" hidden="false" customHeight="false" outlineLevel="0" collapsed="false">
      <c r="A545" s="207" t="s">
        <v>60</v>
      </c>
      <c r="B545" s="207" t="s">
        <v>191</v>
      </c>
      <c r="C545" s="0" t="s">
        <v>1976</v>
      </c>
      <c r="D545" s="0" t="n">
        <v>2</v>
      </c>
      <c r="E545" s="0" t="n">
        <v>0</v>
      </c>
      <c r="F545" s="0" t="s">
        <v>2243</v>
      </c>
      <c r="G545" s="0" t="s">
        <v>2243</v>
      </c>
      <c r="H545" s="0" t="s">
        <v>2243</v>
      </c>
      <c r="K545" s="0" t="s">
        <v>2243</v>
      </c>
      <c r="L545" s="0" t="s">
        <v>2243</v>
      </c>
      <c r="M545" s="0" t="s">
        <v>2243</v>
      </c>
      <c r="N545" s="0" t="s">
        <v>2243</v>
      </c>
      <c r="O545" s="0" t="s">
        <v>2243</v>
      </c>
      <c r="P545" s="0" t="s">
        <v>2243</v>
      </c>
    </row>
    <row r="546" customFormat="false" ht="13.8" hidden="false" customHeight="false" outlineLevel="0" collapsed="false">
      <c r="A546" s="207" t="s">
        <v>60</v>
      </c>
      <c r="B546" s="207" t="s">
        <v>192</v>
      </c>
      <c r="C546" s="0" t="s">
        <v>1976</v>
      </c>
      <c r="D546" s="0" t="n">
        <v>2</v>
      </c>
      <c r="E546" s="0" t="n">
        <v>0</v>
      </c>
      <c r="F546" s="0" t="s">
        <v>2243</v>
      </c>
      <c r="G546" s="0" t="s">
        <v>2243</v>
      </c>
      <c r="H546" s="0" t="s">
        <v>2243</v>
      </c>
      <c r="K546" s="0" t="s">
        <v>2243</v>
      </c>
      <c r="L546" s="0" t="s">
        <v>2243</v>
      </c>
      <c r="M546" s="0" t="s">
        <v>2243</v>
      </c>
      <c r="N546" s="0" t="s">
        <v>2243</v>
      </c>
      <c r="O546" s="0" t="s">
        <v>2243</v>
      </c>
      <c r="P546" s="0" t="s">
        <v>2243</v>
      </c>
    </row>
    <row r="547" customFormat="false" ht="13.8" hidden="false" customHeight="false" outlineLevel="0" collapsed="false">
      <c r="A547" s="207" t="s">
        <v>60</v>
      </c>
      <c r="B547" s="207" t="s">
        <v>193</v>
      </c>
      <c r="C547" s="0" t="s">
        <v>1976</v>
      </c>
      <c r="D547" s="0" t="n">
        <v>2</v>
      </c>
      <c r="E547" s="0" t="n">
        <v>0</v>
      </c>
      <c r="F547" s="0" t="s">
        <v>2243</v>
      </c>
      <c r="G547" s="0" t="s">
        <v>2243</v>
      </c>
      <c r="H547" s="0" t="s">
        <v>2243</v>
      </c>
      <c r="K547" s="0" t="s">
        <v>2243</v>
      </c>
      <c r="L547" s="0" t="s">
        <v>2243</v>
      </c>
      <c r="M547" s="0" t="s">
        <v>2243</v>
      </c>
      <c r="N547" s="0" t="s">
        <v>2243</v>
      </c>
      <c r="O547" s="0" t="s">
        <v>2243</v>
      </c>
      <c r="P547" s="0" t="s">
        <v>2243</v>
      </c>
    </row>
    <row r="548" customFormat="false" ht="13.8" hidden="false" customHeight="false" outlineLevel="0" collapsed="false">
      <c r="A548" s="207" t="s">
        <v>60</v>
      </c>
      <c r="B548" s="207" t="s">
        <v>194</v>
      </c>
      <c r="C548" s="0" t="s">
        <v>1976</v>
      </c>
      <c r="D548" s="0" t="n">
        <v>2</v>
      </c>
      <c r="E548" s="0" t="n">
        <v>0</v>
      </c>
      <c r="F548" s="0" t="s">
        <v>2243</v>
      </c>
      <c r="G548" s="0" t="s">
        <v>2243</v>
      </c>
      <c r="H548" s="0" t="s">
        <v>2243</v>
      </c>
      <c r="K548" s="0" t="s">
        <v>2243</v>
      </c>
      <c r="L548" s="0" t="s">
        <v>2243</v>
      </c>
      <c r="M548" s="0" t="s">
        <v>2243</v>
      </c>
      <c r="N548" s="0" t="s">
        <v>2243</v>
      </c>
      <c r="O548" s="0" t="s">
        <v>2243</v>
      </c>
      <c r="P548" s="0" t="s">
        <v>2243</v>
      </c>
    </row>
    <row r="549" customFormat="false" ht="13.8" hidden="false" customHeight="false" outlineLevel="0" collapsed="false">
      <c r="A549" s="207" t="s">
        <v>60</v>
      </c>
      <c r="B549" s="207" t="s">
        <v>195</v>
      </c>
      <c r="C549" s="0" t="s">
        <v>1976</v>
      </c>
      <c r="D549" s="0" t="n">
        <v>2</v>
      </c>
      <c r="E549" s="0" t="n">
        <v>0</v>
      </c>
      <c r="F549" s="0" t="s">
        <v>2243</v>
      </c>
      <c r="G549" s="0" t="s">
        <v>2243</v>
      </c>
      <c r="H549" s="0" t="s">
        <v>2243</v>
      </c>
      <c r="K549" s="0" t="s">
        <v>2243</v>
      </c>
      <c r="L549" s="0" t="s">
        <v>2243</v>
      </c>
      <c r="M549" s="0" t="s">
        <v>2243</v>
      </c>
      <c r="N549" s="0" t="s">
        <v>2243</v>
      </c>
      <c r="O549" s="0" t="s">
        <v>2243</v>
      </c>
      <c r="P549" s="0" t="s">
        <v>2243</v>
      </c>
    </row>
    <row r="550" customFormat="false" ht="13.8" hidden="false" customHeight="false" outlineLevel="0" collapsed="false">
      <c r="A550" s="207" t="s">
        <v>60</v>
      </c>
      <c r="B550" s="207" t="s">
        <v>196</v>
      </c>
      <c r="C550" s="0" t="s">
        <v>1976</v>
      </c>
      <c r="D550" s="0" t="n">
        <v>2</v>
      </c>
      <c r="E550" s="0" t="n">
        <v>0</v>
      </c>
      <c r="F550" s="0" t="s">
        <v>2243</v>
      </c>
      <c r="G550" s="0" t="s">
        <v>2243</v>
      </c>
      <c r="H550" s="0" t="s">
        <v>2243</v>
      </c>
      <c r="K550" s="0" t="s">
        <v>2243</v>
      </c>
      <c r="L550" s="0" t="s">
        <v>2243</v>
      </c>
      <c r="M550" s="0" t="s">
        <v>2243</v>
      </c>
      <c r="N550" s="0" t="s">
        <v>2243</v>
      </c>
      <c r="O550" s="0" t="s">
        <v>2243</v>
      </c>
      <c r="P550" s="0" t="s">
        <v>2243</v>
      </c>
    </row>
    <row r="551" customFormat="false" ht="13.8" hidden="false" customHeight="false" outlineLevel="0" collapsed="false">
      <c r="A551" s="207" t="s">
        <v>61</v>
      </c>
      <c r="B551" s="207" t="s">
        <v>688</v>
      </c>
      <c r="C551" s="0" t="s">
        <v>1974</v>
      </c>
      <c r="D551" s="0" t="n">
        <v>3</v>
      </c>
      <c r="E551" s="0" t="n">
        <v>0</v>
      </c>
      <c r="F551" s="0" t="s">
        <v>2243</v>
      </c>
      <c r="G551" s="0" t="s">
        <v>2243</v>
      </c>
      <c r="H551" s="0" t="s">
        <v>2243</v>
      </c>
      <c r="K551" s="0" t="s">
        <v>2243</v>
      </c>
      <c r="L551" s="0" t="s">
        <v>2243</v>
      </c>
      <c r="M551" s="0" t="s">
        <v>2243</v>
      </c>
      <c r="N551" s="0" t="s">
        <v>2243</v>
      </c>
      <c r="O551" s="0" t="s">
        <v>2243</v>
      </c>
      <c r="P551" s="0" t="s">
        <v>2243</v>
      </c>
    </row>
    <row r="552" customFormat="false" ht="13.8" hidden="false" customHeight="false" outlineLevel="0" collapsed="false">
      <c r="A552" s="207" t="s">
        <v>61</v>
      </c>
      <c r="B552" s="207" t="s">
        <v>689</v>
      </c>
      <c r="C552" s="0" t="s">
        <v>1974</v>
      </c>
      <c r="D552" s="0" t="n">
        <v>3</v>
      </c>
      <c r="E552" s="0" t="n">
        <v>0</v>
      </c>
      <c r="F552" s="0" t="s">
        <v>2243</v>
      </c>
      <c r="G552" s="0" t="s">
        <v>2243</v>
      </c>
      <c r="H552" s="0" t="s">
        <v>2243</v>
      </c>
      <c r="K552" s="0" t="s">
        <v>2243</v>
      </c>
      <c r="L552" s="0" t="s">
        <v>2243</v>
      </c>
      <c r="M552" s="0" t="s">
        <v>2243</v>
      </c>
      <c r="N552" s="0" t="s">
        <v>2243</v>
      </c>
      <c r="O552" s="0" t="s">
        <v>2243</v>
      </c>
      <c r="P552" s="0" t="s">
        <v>2243</v>
      </c>
    </row>
    <row r="553" customFormat="false" ht="13.8" hidden="false" customHeight="false" outlineLevel="0" collapsed="false">
      <c r="A553" s="207" t="s">
        <v>61</v>
      </c>
      <c r="B553" s="207" t="s">
        <v>690</v>
      </c>
      <c r="C553" s="0" t="s">
        <v>1974</v>
      </c>
      <c r="D553" s="0" t="n">
        <v>3</v>
      </c>
      <c r="E553" s="0" t="n">
        <v>0</v>
      </c>
      <c r="F553" s="0" t="s">
        <v>2243</v>
      </c>
      <c r="G553" s="0" t="s">
        <v>2243</v>
      </c>
      <c r="H553" s="0" t="s">
        <v>2243</v>
      </c>
      <c r="K553" s="0" t="s">
        <v>2243</v>
      </c>
      <c r="L553" s="0" t="s">
        <v>2243</v>
      </c>
      <c r="M553" s="0" t="s">
        <v>2243</v>
      </c>
      <c r="N553" s="0" t="s">
        <v>2243</v>
      </c>
      <c r="O553" s="0" t="s">
        <v>2243</v>
      </c>
      <c r="P553" s="0" t="s">
        <v>2243</v>
      </c>
    </row>
    <row r="554" customFormat="false" ht="13.8" hidden="false" customHeight="false" outlineLevel="0" collapsed="false">
      <c r="A554" s="207" t="s">
        <v>61</v>
      </c>
      <c r="B554" s="207" t="s">
        <v>691</v>
      </c>
      <c r="C554" s="0" t="s">
        <v>1974</v>
      </c>
      <c r="D554" s="0" t="n">
        <v>3</v>
      </c>
      <c r="E554" s="0" t="n">
        <v>0</v>
      </c>
      <c r="F554" s="0" t="s">
        <v>2243</v>
      </c>
      <c r="G554" s="0" t="s">
        <v>2243</v>
      </c>
      <c r="H554" s="0" t="s">
        <v>2243</v>
      </c>
      <c r="K554" s="0" t="s">
        <v>2243</v>
      </c>
      <c r="L554" s="0" t="s">
        <v>2243</v>
      </c>
      <c r="M554" s="0" t="s">
        <v>2243</v>
      </c>
      <c r="N554" s="0" t="s">
        <v>2243</v>
      </c>
      <c r="O554" s="0" t="s">
        <v>2243</v>
      </c>
      <c r="P554" s="0" t="s">
        <v>2243</v>
      </c>
    </row>
    <row r="555" customFormat="false" ht="13.8" hidden="false" customHeight="false" outlineLevel="0" collapsed="false">
      <c r="A555" s="207" t="s">
        <v>61</v>
      </c>
      <c r="B555" s="207" t="s">
        <v>692</v>
      </c>
      <c r="C555" s="0" t="s">
        <v>1974</v>
      </c>
      <c r="D555" s="0" t="n">
        <v>3</v>
      </c>
      <c r="E555" s="0" t="n">
        <v>0</v>
      </c>
      <c r="F555" s="0" t="s">
        <v>2243</v>
      </c>
      <c r="G555" s="0" t="s">
        <v>2243</v>
      </c>
      <c r="H555" s="0" t="s">
        <v>2243</v>
      </c>
      <c r="K555" s="0" t="s">
        <v>2243</v>
      </c>
      <c r="L555" s="0" t="s">
        <v>2243</v>
      </c>
      <c r="M555" s="0" t="s">
        <v>2243</v>
      </c>
      <c r="N555" s="0" t="s">
        <v>2243</v>
      </c>
      <c r="O555" s="0" t="s">
        <v>2243</v>
      </c>
      <c r="P555" s="0" t="s">
        <v>2243</v>
      </c>
    </row>
    <row r="556" customFormat="false" ht="13.8" hidden="false" customHeight="false" outlineLevel="0" collapsed="false">
      <c r="A556" s="207" t="s">
        <v>61</v>
      </c>
      <c r="B556" s="207" t="s">
        <v>693</v>
      </c>
      <c r="C556" s="0" t="s">
        <v>1974</v>
      </c>
      <c r="D556" s="0" t="n">
        <v>3</v>
      </c>
      <c r="E556" s="0" t="n">
        <v>0</v>
      </c>
      <c r="F556" s="0" t="s">
        <v>2243</v>
      </c>
      <c r="G556" s="0" t="s">
        <v>2243</v>
      </c>
      <c r="H556" s="0" t="s">
        <v>2243</v>
      </c>
      <c r="K556" s="0" t="s">
        <v>2243</v>
      </c>
      <c r="L556" s="0" t="s">
        <v>2243</v>
      </c>
      <c r="M556" s="0" t="s">
        <v>2243</v>
      </c>
      <c r="N556" s="0" t="s">
        <v>2243</v>
      </c>
      <c r="O556" s="0" t="s">
        <v>2243</v>
      </c>
      <c r="P556" s="0" t="s">
        <v>2243</v>
      </c>
    </row>
    <row r="557" customFormat="false" ht="13.8" hidden="false" customHeight="false" outlineLevel="0" collapsed="false">
      <c r="A557" s="207" t="s">
        <v>61</v>
      </c>
      <c r="B557" s="207" t="s">
        <v>694</v>
      </c>
      <c r="C557" s="0" t="s">
        <v>1974</v>
      </c>
      <c r="D557" s="0" t="n">
        <v>3</v>
      </c>
      <c r="E557" s="0" t="n">
        <v>0</v>
      </c>
      <c r="F557" s="0" t="s">
        <v>2243</v>
      </c>
      <c r="G557" s="0" t="s">
        <v>2243</v>
      </c>
      <c r="H557" s="0" t="s">
        <v>2243</v>
      </c>
      <c r="K557" s="0" t="s">
        <v>2243</v>
      </c>
      <c r="L557" s="0" t="s">
        <v>2243</v>
      </c>
      <c r="M557" s="0" t="s">
        <v>2243</v>
      </c>
      <c r="N557" s="0" t="s">
        <v>2243</v>
      </c>
      <c r="O557" s="0" t="s">
        <v>2243</v>
      </c>
      <c r="P557" s="0" t="s">
        <v>2243</v>
      </c>
    </row>
    <row r="558" customFormat="false" ht="13.8" hidden="false" customHeight="false" outlineLevel="0" collapsed="false">
      <c r="A558" s="207" t="s">
        <v>61</v>
      </c>
      <c r="B558" s="207" t="s">
        <v>695</v>
      </c>
      <c r="C558" s="0" t="s">
        <v>1974</v>
      </c>
      <c r="D558" s="0" t="n">
        <v>3</v>
      </c>
      <c r="E558" s="0" t="n">
        <v>0</v>
      </c>
      <c r="F558" s="0" t="s">
        <v>2243</v>
      </c>
      <c r="G558" s="0" t="s">
        <v>2243</v>
      </c>
      <c r="H558" s="0" t="s">
        <v>2243</v>
      </c>
      <c r="K558" s="0" t="s">
        <v>2243</v>
      </c>
      <c r="L558" s="0" t="s">
        <v>2243</v>
      </c>
      <c r="M558" s="0" t="s">
        <v>2243</v>
      </c>
      <c r="N558" s="0" t="s">
        <v>2243</v>
      </c>
      <c r="O558" s="0" t="s">
        <v>2243</v>
      </c>
      <c r="P558" s="0" t="s">
        <v>2243</v>
      </c>
    </row>
    <row r="559" customFormat="false" ht="13.8" hidden="false" customHeight="false" outlineLevel="0" collapsed="false">
      <c r="A559" s="207" t="s">
        <v>61</v>
      </c>
      <c r="B559" s="207" t="s">
        <v>696</v>
      </c>
      <c r="C559" s="0" t="s">
        <v>1974</v>
      </c>
      <c r="D559" s="0" t="n">
        <v>3</v>
      </c>
      <c r="E559" s="0" t="n">
        <v>0</v>
      </c>
      <c r="F559" s="0" t="s">
        <v>2243</v>
      </c>
      <c r="G559" s="0" t="s">
        <v>2243</v>
      </c>
      <c r="H559" s="0" t="s">
        <v>2243</v>
      </c>
      <c r="K559" s="0" t="s">
        <v>2243</v>
      </c>
      <c r="L559" s="0" t="s">
        <v>2243</v>
      </c>
      <c r="M559" s="0" t="s">
        <v>2243</v>
      </c>
      <c r="N559" s="0" t="s">
        <v>2243</v>
      </c>
      <c r="O559" s="0" t="s">
        <v>2243</v>
      </c>
      <c r="P559" s="0" t="s">
        <v>2243</v>
      </c>
    </row>
    <row r="560" customFormat="false" ht="13.8" hidden="false" customHeight="false" outlineLevel="0" collapsed="false">
      <c r="A560" s="207" t="s">
        <v>61</v>
      </c>
      <c r="B560" s="207" t="s">
        <v>697</v>
      </c>
      <c r="C560" s="0" t="s">
        <v>1974</v>
      </c>
      <c r="D560" s="0" t="n">
        <v>3</v>
      </c>
      <c r="E560" s="0" t="n">
        <v>0</v>
      </c>
      <c r="F560" s="0" t="s">
        <v>2243</v>
      </c>
      <c r="G560" s="0" t="s">
        <v>2243</v>
      </c>
      <c r="H560" s="0" t="s">
        <v>2243</v>
      </c>
      <c r="K560" s="0" t="s">
        <v>2243</v>
      </c>
      <c r="L560" s="0" t="s">
        <v>2243</v>
      </c>
      <c r="M560" s="0" t="s">
        <v>2243</v>
      </c>
      <c r="N560" s="0" t="s">
        <v>2243</v>
      </c>
      <c r="O560" s="0" t="s">
        <v>2243</v>
      </c>
      <c r="P560" s="0" t="s">
        <v>2243</v>
      </c>
    </row>
    <row r="561" customFormat="false" ht="13.8" hidden="false" customHeight="false" outlineLevel="0" collapsed="false">
      <c r="A561" s="207" t="s">
        <v>61</v>
      </c>
      <c r="B561" s="207" t="s">
        <v>698</v>
      </c>
      <c r="C561" s="0" t="s">
        <v>1974</v>
      </c>
      <c r="D561" s="0" t="n">
        <v>3</v>
      </c>
      <c r="E561" s="0" t="n">
        <v>0</v>
      </c>
      <c r="F561" s="0" t="s">
        <v>2243</v>
      </c>
      <c r="G561" s="0" t="s">
        <v>2243</v>
      </c>
      <c r="H561" s="0" t="s">
        <v>2243</v>
      </c>
      <c r="K561" s="0" t="s">
        <v>2243</v>
      </c>
      <c r="L561" s="0" t="s">
        <v>2243</v>
      </c>
      <c r="M561" s="0" t="s">
        <v>2243</v>
      </c>
      <c r="N561" s="0" t="s">
        <v>2243</v>
      </c>
      <c r="O561" s="0" t="s">
        <v>2243</v>
      </c>
      <c r="P561" s="0" t="s">
        <v>2243</v>
      </c>
    </row>
    <row r="562" customFormat="false" ht="13.8" hidden="false" customHeight="false" outlineLevel="0" collapsed="false">
      <c r="A562" s="207" t="s">
        <v>61</v>
      </c>
      <c r="B562" s="207" t="s">
        <v>699</v>
      </c>
      <c r="C562" s="0" t="s">
        <v>1974</v>
      </c>
      <c r="D562" s="0" t="n">
        <v>3</v>
      </c>
      <c r="E562" s="0" t="n">
        <v>0</v>
      </c>
      <c r="F562" s="0" t="s">
        <v>2243</v>
      </c>
      <c r="G562" s="0" t="s">
        <v>2243</v>
      </c>
      <c r="H562" s="0" t="s">
        <v>2243</v>
      </c>
      <c r="K562" s="0" t="s">
        <v>2243</v>
      </c>
      <c r="L562" s="0" t="s">
        <v>2243</v>
      </c>
      <c r="M562" s="0" t="s">
        <v>2243</v>
      </c>
      <c r="N562" s="0" t="s">
        <v>2243</v>
      </c>
      <c r="O562" s="0" t="s">
        <v>2243</v>
      </c>
      <c r="P562" s="0" t="s">
        <v>2243</v>
      </c>
    </row>
    <row r="563" customFormat="false" ht="13.8" hidden="false" customHeight="false" outlineLevel="0" collapsed="false">
      <c r="A563" s="207" t="s">
        <v>61</v>
      </c>
      <c r="B563" s="207" t="s">
        <v>700</v>
      </c>
      <c r="C563" s="0" t="s">
        <v>1974</v>
      </c>
      <c r="D563" s="0" t="n">
        <v>3</v>
      </c>
      <c r="E563" s="0" t="n">
        <v>0</v>
      </c>
      <c r="F563" s="0" t="s">
        <v>2243</v>
      </c>
      <c r="G563" s="0" t="s">
        <v>2243</v>
      </c>
      <c r="H563" s="0" t="s">
        <v>2243</v>
      </c>
      <c r="K563" s="0" t="s">
        <v>2243</v>
      </c>
      <c r="L563" s="0" t="s">
        <v>2243</v>
      </c>
      <c r="M563" s="0" t="s">
        <v>2243</v>
      </c>
      <c r="N563" s="0" t="s">
        <v>2243</v>
      </c>
      <c r="O563" s="0" t="s">
        <v>2243</v>
      </c>
      <c r="P563" s="0" t="s">
        <v>2243</v>
      </c>
    </row>
    <row r="564" customFormat="false" ht="13.8" hidden="false" customHeight="false" outlineLevel="0" collapsed="false">
      <c r="A564" s="207" t="s">
        <v>61</v>
      </c>
      <c r="B564" s="207" t="s">
        <v>701</v>
      </c>
      <c r="C564" s="0" t="s">
        <v>1974</v>
      </c>
      <c r="D564" s="0" t="n">
        <v>3</v>
      </c>
      <c r="E564" s="0" t="n">
        <v>0</v>
      </c>
      <c r="F564" s="0" t="s">
        <v>2243</v>
      </c>
      <c r="G564" s="0" t="s">
        <v>2243</v>
      </c>
      <c r="H564" s="0" t="s">
        <v>2243</v>
      </c>
      <c r="K564" s="0" t="s">
        <v>2243</v>
      </c>
      <c r="L564" s="0" t="s">
        <v>2243</v>
      </c>
      <c r="M564" s="0" t="s">
        <v>2243</v>
      </c>
      <c r="N564" s="0" t="s">
        <v>2243</v>
      </c>
      <c r="O564" s="0" t="s">
        <v>2243</v>
      </c>
      <c r="P564" s="0" t="s">
        <v>2243</v>
      </c>
    </row>
    <row r="565" customFormat="false" ht="13.8" hidden="false" customHeight="false" outlineLevel="0" collapsed="false">
      <c r="A565" s="207" t="s">
        <v>61</v>
      </c>
      <c r="B565" s="207" t="s">
        <v>702</v>
      </c>
      <c r="C565" s="0" t="s">
        <v>1974</v>
      </c>
      <c r="D565" s="0" t="n">
        <v>3</v>
      </c>
      <c r="E565" s="0" t="n">
        <v>0</v>
      </c>
      <c r="F565" s="0" t="s">
        <v>2243</v>
      </c>
      <c r="G565" s="0" t="s">
        <v>2243</v>
      </c>
      <c r="H565" s="0" t="s">
        <v>2243</v>
      </c>
      <c r="K565" s="0" t="s">
        <v>2243</v>
      </c>
      <c r="L565" s="0" t="s">
        <v>2243</v>
      </c>
      <c r="M565" s="0" t="s">
        <v>2243</v>
      </c>
      <c r="N565" s="0" t="s">
        <v>2243</v>
      </c>
      <c r="O565" s="0" t="s">
        <v>2243</v>
      </c>
      <c r="P565" s="0" t="s">
        <v>2243</v>
      </c>
    </row>
    <row r="566" customFormat="false" ht="13.8" hidden="false" customHeight="false" outlineLevel="0" collapsed="false">
      <c r="A566" s="207" t="s">
        <v>61</v>
      </c>
      <c r="B566" s="207" t="s">
        <v>703</v>
      </c>
      <c r="C566" s="0" t="s">
        <v>1974</v>
      </c>
      <c r="D566" s="0" t="n">
        <v>3</v>
      </c>
      <c r="E566" s="0" t="n">
        <v>0</v>
      </c>
      <c r="F566" s="0" t="s">
        <v>2243</v>
      </c>
      <c r="G566" s="0" t="s">
        <v>2243</v>
      </c>
      <c r="H566" s="0" t="s">
        <v>2243</v>
      </c>
      <c r="K566" s="0" t="s">
        <v>2243</v>
      </c>
      <c r="L566" s="0" t="s">
        <v>2243</v>
      </c>
      <c r="M566" s="0" t="s">
        <v>2243</v>
      </c>
      <c r="N566" s="0" t="s">
        <v>2243</v>
      </c>
      <c r="O566" s="0" t="s">
        <v>2243</v>
      </c>
      <c r="P566" s="0" t="s">
        <v>2243</v>
      </c>
    </row>
    <row r="567" customFormat="false" ht="13.8" hidden="false" customHeight="false" outlineLevel="0" collapsed="false">
      <c r="A567" s="207" t="s">
        <v>61</v>
      </c>
      <c r="B567" s="207" t="s">
        <v>704</v>
      </c>
      <c r="C567" s="0" t="s">
        <v>1974</v>
      </c>
      <c r="D567" s="0" t="n">
        <v>3</v>
      </c>
      <c r="E567" s="0" t="n">
        <v>0</v>
      </c>
      <c r="F567" s="0" t="s">
        <v>2243</v>
      </c>
      <c r="G567" s="0" t="s">
        <v>2243</v>
      </c>
      <c r="H567" s="0" t="s">
        <v>2243</v>
      </c>
      <c r="K567" s="0" t="s">
        <v>2243</v>
      </c>
      <c r="L567" s="0" t="s">
        <v>2243</v>
      </c>
      <c r="M567" s="0" t="s">
        <v>2243</v>
      </c>
      <c r="N567" s="0" t="s">
        <v>2243</v>
      </c>
      <c r="O567" s="0" t="s">
        <v>2243</v>
      </c>
      <c r="P567" s="0" t="s">
        <v>2243</v>
      </c>
    </row>
    <row r="568" customFormat="false" ht="13.8" hidden="false" customHeight="false" outlineLevel="0" collapsed="false">
      <c r="A568" s="207" t="s">
        <v>61</v>
      </c>
      <c r="B568" s="207" t="s">
        <v>705</v>
      </c>
      <c r="C568" s="0" t="s">
        <v>1974</v>
      </c>
      <c r="D568" s="0" t="n">
        <v>3</v>
      </c>
      <c r="E568" s="0" t="n">
        <v>0</v>
      </c>
      <c r="F568" s="0" t="s">
        <v>2243</v>
      </c>
      <c r="G568" s="0" t="s">
        <v>2243</v>
      </c>
      <c r="H568" s="0" t="s">
        <v>2243</v>
      </c>
      <c r="K568" s="0" t="s">
        <v>2243</v>
      </c>
      <c r="L568" s="0" t="s">
        <v>2243</v>
      </c>
      <c r="M568" s="0" t="s">
        <v>2243</v>
      </c>
      <c r="N568" s="0" t="s">
        <v>2243</v>
      </c>
      <c r="O568" s="0" t="s">
        <v>2243</v>
      </c>
      <c r="P568" s="0" t="s">
        <v>2243</v>
      </c>
    </row>
    <row r="569" customFormat="false" ht="13.8" hidden="false" customHeight="false" outlineLevel="0" collapsed="false">
      <c r="A569" s="207" t="s">
        <v>61</v>
      </c>
      <c r="B569" s="207" t="s">
        <v>706</v>
      </c>
      <c r="C569" s="0" t="s">
        <v>1974</v>
      </c>
      <c r="D569" s="0" t="n">
        <v>3</v>
      </c>
      <c r="E569" s="0" t="n">
        <v>0</v>
      </c>
      <c r="F569" s="0" t="s">
        <v>2243</v>
      </c>
      <c r="G569" s="0" t="s">
        <v>2243</v>
      </c>
      <c r="H569" s="0" t="s">
        <v>2243</v>
      </c>
      <c r="K569" s="0" t="s">
        <v>2243</v>
      </c>
      <c r="L569" s="0" t="s">
        <v>2243</v>
      </c>
      <c r="M569" s="0" t="s">
        <v>2243</v>
      </c>
      <c r="N569" s="0" t="s">
        <v>2243</v>
      </c>
      <c r="O569" s="0" t="s">
        <v>2243</v>
      </c>
      <c r="P569" s="0" t="s">
        <v>2243</v>
      </c>
    </row>
    <row r="570" customFormat="false" ht="13.8" hidden="false" customHeight="false" outlineLevel="0" collapsed="false">
      <c r="A570" s="207" t="s">
        <v>62</v>
      </c>
      <c r="B570" s="207" t="s">
        <v>707</v>
      </c>
      <c r="C570" s="0" t="s">
        <v>1974</v>
      </c>
      <c r="D570" s="0" t="n">
        <v>3</v>
      </c>
      <c r="E570" s="0" t="n">
        <v>0</v>
      </c>
      <c r="F570" s="0" t="s">
        <v>2243</v>
      </c>
      <c r="G570" s="0" t="s">
        <v>2243</v>
      </c>
      <c r="H570" s="0" t="s">
        <v>2243</v>
      </c>
      <c r="K570" s="0" t="s">
        <v>2243</v>
      </c>
      <c r="L570" s="0" t="s">
        <v>2243</v>
      </c>
      <c r="M570" s="0" t="s">
        <v>2243</v>
      </c>
      <c r="N570" s="0" t="s">
        <v>2243</v>
      </c>
      <c r="O570" s="0" t="s">
        <v>2243</v>
      </c>
      <c r="P570" s="0" t="s">
        <v>2243</v>
      </c>
    </row>
    <row r="571" customFormat="false" ht="13.8" hidden="false" customHeight="false" outlineLevel="0" collapsed="false">
      <c r="A571" s="207" t="s">
        <v>63</v>
      </c>
      <c r="B571" s="207" t="s">
        <v>708</v>
      </c>
      <c r="C571" s="0" t="s">
        <v>1974</v>
      </c>
      <c r="D571" s="0" t="n">
        <v>3</v>
      </c>
      <c r="E571" s="0" t="n">
        <v>0</v>
      </c>
      <c r="F571" s="0" t="s">
        <v>2243</v>
      </c>
      <c r="G571" s="0" t="s">
        <v>2243</v>
      </c>
      <c r="H571" s="0" t="s">
        <v>2243</v>
      </c>
      <c r="K571" s="0" t="s">
        <v>2243</v>
      </c>
      <c r="L571" s="0" t="s">
        <v>2243</v>
      </c>
      <c r="M571" s="0" t="s">
        <v>2243</v>
      </c>
      <c r="N571" s="0" t="s">
        <v>2243</v>
      </c>
      <c r="O571" s="0" t="s">
        <v>2243</v>
      </c>
      <c r="P571" s="0" t="s">
        <v>2243</v>
      </c>
    </row>
    <row r="572" customFormat="false" ht="13.8" hidden="false" customHeight="false" outlineLevel="0" collapsed="false">
      <c r="A572" s="207" t="s">
        <v>64</v>
      </c>
      <c r="B572" s="207" t="s">
        <v>709</v>
      </c>
      <c r="C572" s="0" t="s">
        <v>1991</v>
      </c>
      <c r="D572" s="0" t="n">
        <v>5</v>
      </c>
      <c r="E572" s="0" t="n">
        <v>0</v>
      </c>
      <c r="Q572" s="0" t="s">
        <v>1914</v>
      </c>
      <c r="T572" s="0" t="s">
        <v>2243</v>
      </c>
      <c r="V572" s="0" t="s">
        <v>1903</v>
      </c>
      <c r="W572" s="0" t="s">
        <v>1903</v>
      </c>
      <c r="X572" s="0" t="s">
        <v>2243</v>
      </c>
      <c r="Y572" s="0" t="s">
        <v>1903</v>
      </c>
      <c r="Z572" s="0" t="s">
        <v>1903</v>
      </c>
      <c r="AB572" s="0" t="s">
        <v>2243</v>
      </c>
    </row>
    <row r="573" customFormat="false" ht="13.8" hidden="false" customHeight="false" outlineLevel="0" collapsed="false">
      <c r="A573" s="207" t="s">
        <v>64</v>
      </c>
      <c r="B573" s="207" t="s">
        <v>710</v>
      </c>
      <c r="C573" s="0" t="s">
        <v>1991</v>
      </c>
      <c r="D573" s="0" t="n">
        <v>5</v>
      </c>
      <c r="E573" s="0" t="n">
        <v>0</v>
      </c>
      <c r="Q573" s="0" t="s">
        <v>1914</v>
      </c>
      <c r="T573" s="0" t="s">
        <v>2243</v>
      </c>
      <c r="V573" s="0" t="s">
        <v>1903</v>
      </c>
      <c r="W573" s="0" t="s">
        <v>1903</v>
      </c>
      <c r="X573" s="0" t="s">
        <v>2243</v>
      </c>
      <c r="Y573" s="0" t="s">
        <v>1903</v>
      </c>
      <c r="Z573" s="0" t="s">
        <v>1903</v>
      </c>
      <c r="AB573" s="0" t="s">
        <v>2243</v>
      </c>
    </row>
    <row r="574" customFormat="false" ht="13.8" hidden="false" customHeight="false" outlineLevel="0" collapsed="false">
      <c r="A574" s="207" t="s">
        <v>64</v>
      </c>
      <c r="B574" s="207" t="s">
        <v>711</v>
      </c>
      <c r="C574" s="0" t="s">
        <v>1991</v>
      </c>
      <c r="D574" s="0" t="n">
        <v>5</v>
      </c>
      <c r="E574" s="0" t="n">
        <v>0</v>
      </c>
      <c r="Q574" s="0" t="s">
        <v>1914</v>
      </c>
      <c r="T574" s="0" t="s">
        <v>2243</v>
      </c>
      <c r="V574" s="0" t="s">
        <v>1903</v>
      </c>
      <c r="W574" s="0" t="s">
        <v>1903</v>
      </c>
      <c r="X574" s="0" t="s">
        <v>2243</v>
      </c>
      <c r="Y574" s="0" t="s">
        <v>1903</v>
      </c>
      <c r="Z574" s="0" t="s">
        <v>1903</v>
      </c>
      <c r="AB574" s="0" t="s">
        <v>2243</v>
      </c>
    </row>
    <row r="575" customFormat="false" ht="13.8" hidden="false" customHeight="false" outlineLevel="0" collapsed="false">
      <c r="A575" s="207" t="s">
        <v>64</v>
      </c>
      <c r="B575" s="207" t="s">
        <v>712</v>
      </c>
      <c r="C575" s="0" t="s">
        <v>1991</v>
      </c>
      <c r="D575" s="0" t="n">
        <v>5</v>
      </c>
      <c r="E575" s="0" t="n">
        <v>0</v>
      </c>
      <c r="Q575" s="0" t="s">
        <v>1914</v>
      </c>
      <c r="T575" s="0" t="s">
        <v>2243</v>
      </c>
      <c r="V575" s="0" t="s">
        <v>1903</v>
      </c>
      <c r="W575" s="0" t="s">
        <v>1903</v>
      </c>
      <c r="X575" s="0" t="s">
        <v>2243</v>
      </c>
      <c r="Y575" s="0" t="s">
        <v>1903</v>
      </c>
      <c r="Z575" s="0" t="s">
        <v>1903</v>
      </c>
      <c r="AB575" s="0" t="s">
        <v>2243</v>
      </c>
    </row>
    <row r="576" customFormat="false" ht="13.8" hidden="false" customHeight="false" outlineLevel="0" collapsed="false">
      <c r="A576" s="207" t="s">
        <v>64</v>
      </c>
      <c r="B576" s="207" t="s">
        <v>713</v>
      </c>
      <c r="C576" s="0" t="s">
        <v>2244</v>
      </c>
      <c r="D576" s="0" t="n">
        <v>5</v>
      </c>
      <c r="E576" s="0" t="n">
        <v>0</v>
      </c>
      <c r="Q576" s="0" t="s">
        <v>1914</v>
      </c>
      <c r="T576" s="0" t="s">
        <v>2243</v>
      </c>
      <c r="V576" s="0" t="s">
        <v>1903</v>
      </c>
      <c r="W576" s="0" t="s">
        <v>1903</v>
      </c>
      <c r="X576" s="0" t="s">
        <v>2243</v>
      </c>
      <c r="Y576" s="0" t="s">
        <v>1903</v>
      </c>
      <c r="Z576" s="0" t="s">
        <v>1903</v>
      </c>
      <c r="AB576" s="0" t="s">
        <v>2243</v>
      </c>
    </row>
    <row r="577" customFormat="false" ht="13.8" hidden="false" customHeight="false" outlineLevel="0" collapsed="false">
      <c r="A577" s="207" t="s">
        <v>64</v>
      </c>
      <c r="B577" s="207" t="s">
        <v>714</v>
      </c>
      <c r="C577" s="0" t="s">
        <v>2244</v>
      </c>
      <c r="D577" s="0" t="n">
        <v>5</v>
      </c>
      <c r="E577" s="0" t="n">
        <v>0</v>
      </c>
      <c r="Q577" s="0" t="s">
        <v>1914</v>
      </c>
      <c r="T577" s="0" t="s">
        <v>2243</v>
      </c>
      <c r="V577" s="0" t="s">
        <v>1903</v>
      </c>
      <c r="W577" s="0" t="s">
        <v>1903</v>
      </c>
      <c r="X577" s="0" t="s">
        <v>2243</v>
      </c>
      <c r="Y577" s="0" t="s">
        <v>1903</v>
      </c>
      <c r="Z577" s="0" t="s">
        <v>1903</v>
      </c>
      <c r="AB577" s="0" t="s">
        <v>2243</v>
      </c>
    </row>
    <row r="578" customFormat="false" ht="13.8" hidden="false" customHeight="false" outlineLevel="0" collapsed="false">
      <c r="A578" s="207" t="s">
        <v>64</v>
      </c>
      <c r="B578" s="207" t="s">
        <v>715</v>
      </c>
      <c r="C578" s="0" t="s">
        <v>1991</v>
      </c>
      <c r="D578" s="0" t="n">
        <v>5</v>
      </c>
      <c r="E578" s="0" t="n">
        <v>0</v>
      </c>
      <c r="Q578" s="0" t="s">
        <v>1914</v>
      </c>
      <c r="T578" s="0" t="s">
        <v>2243</v>
      </c>
      <c r="V578" s="0" t="s">
        <v>1903</v>
      </c>
      <c r="W578" s="0" t="s">
        <v>1903</v>
      </c>
      <c r="X578" s="0" t="s">
        <v>2243</v>
      </c>
      <c r="Y578" s="0" t="s">
        <v>1903</v>
      </c>
      <c r="Z578" s="0" t="s">
        <v>1903</v>
      </c>
      <c r="AB578" s="0" t="s">
        <v>2243</v>
      </c>
    </row>
    <row r="579" customFormat="false" ht="13.8" hidden="false" customHeight="false" outlineLevel="0" collapsed="false">
      <c r="A579" s="207" t="s">
        <v>64</v>
      </c>
      <c r="B579" s="207" t="s">
        <v>716</v>
      </c>
      <c r="C579" s="0" t="s">
        <v>1991</v>
      </c>
      <c r="D579" s="0" t="n">
        <v>5</v>
      </c>
      <c r="E579" s="0" t="n">
        <v>0</v>
      </c>
      <c r="Q579" s="0" t="s">
        <v>1914</v>
      </c>
      <c r="T579" s="0" t="s">
        <v>2243</v>
      </c>
      <c r="V579" s="0" t="s">
        <v>1903</v>
      </c>
      <c r="W579" s="0" t="s">
        <v>1903</v>
      </c>
      <c r="X579" s="0" t="s">
        <v>2243</v>
      </c>
      <c r="Y579" s="0" t="s">
        <v>1903</v>
      </c>
      <c r="Z579" s="0" t="s">
        <v>1903</v>
      </c>
      <c r="AB579" s="0" t="s">
        <v>2243</v>
      </c>
    </row>
    <row r="580" customFormat="false" ht="13.8" hidden="false" customHeight="false" outlineLevel="0" collapsed="false">
      <c r="A580" s="207" t="s">
        <v>64</v>
      </c>
      <c r="B580" s="207" t="s">
        <v>717</v>
      </c>
      <c r="C580" s="0" t="s">
        <v>1991</v>
      </c>
      <c r="D580" s="0" t="n">
        <v>5</v>
      </c>
      <c r="E580" s="0" t="n">
        <v>0</v>
      </c>
      <c r="Q580" s="0" t="s">
        <v>1914</v>
      </c>
      <c r="T580" s="0" t="s">
        <v>2243</v>
      </c>
      <c r="V580" s="0" t="s">
        <v>1903</v>
      </c>
      <c r="W580" s="0" t="s">
        <v>1903</v>
      </c>
      <c r="X580" s="0" t="s">
        <v>2243</v>
      </c>
      <c r="Y580" s="0" t="s">
        <v>1903</v>
      </c>
      <c r="Z580" s="0" t="s">
        <v>1903</v>
      </c>
      <c r="AB580" s="0" t="s">
        <v>2243</v>
      </c>
    </row>
    <row r="581" customFormat="false" ht="13.8" hidden="false" customHeight="false" outlineLevel="0" collapsed="false">
      <c r="A581" s="207" t="s">
        <v>64</v>
      </c>
      <c r="B581" s="207" t="s">
        <v>718</v>
      </c>
      <c r="C581" s="0" t="s">
        <v>1991</v>
      </c>
      <c r="D581" s="0" t="n">
        <v>5</v>
      </c>
      <c r="E581" s="0" t="n">
        <v>0</v>
      </c>
      <c r="Q581" s="0" t="s">
        <v>1914</v>
      </c>
      <c r="T581" s="0" t="s">
        <v>2243</v>
      </c>
      <c r="V581" s="0" t="s">
        <v>1903</v>
      </c>
      <c r="W581" s="0" t="s">
        <v>1903</v>
      </c>
      <c r="X581" s="0" t="s">
        <v>2243</v>
      </c>
      <c r="Y581" s="0" t="s">
        <v>1903</v>
      </c>
      <c r="Z581" s="0" t="s">
        <v>1903</v>
      </c>
      <c r="AB581" s="0" t="s">
        <v>2243</v>
      </c>
    </row>
    <row r="582" customFormat="false" ht="13.8" hidden="false" customHeight="false" outlineLevel="0" collapsed="false">
      <c r="A582" s="207" t="s">
        <v>64</v>
      </c>
      <c r="B582" s="207" t="s">
        <v>719</v>
      </c>
      <c r="C582" s="0" t="s">
        <v>1991</v>
      </c>
      <c r="D582" s="0" t="n">
        <v>5</v>
      </c>
      <c r="E582" s="0" t="n">
        <v>0</v>
      </c>
      <c r="Q582" s="0" t="s">
        <v>1914</v>
      </c>
      <c r="T582" s="0" t="s">
        <v>2243</v>
      </c>
      <c r="V582" s="0" t="s">
        <v>1903</v>
      </c>
      <c r="W582" s="0" t="s">
        <v>1903</v>
      </c>
      <c r="X582" s="0" t="s">
        <v>2243</v>
      </c>
      <c r="Y582" s="0" t="s">
        <v>1903</v>
      </c>
      <c r="Z582" s="0" t="s">
        <v>1903</v>
      </c>
      <c r="AB582" s="0" t="s">
        <v>2243</v>
      </c>
    </row>
    <row r="583" customFormat="false" ht="13.8" hidden="false" customHeight="false" outlineLevel="0" collapsed="false">
      <c r="A583" s="207" t="s">
        <v>64</v>
      </c>
      <c r="B583" s="207" t="s">
        <v>720</v>
      </c>
      <c r="C583" s="0" t="s">
        <v>1991</v>
      </c>
      <c r="D583" s="0" t="n">
        <v>5</v>
      </c>
      <c r="E583" s="0" t="n">
        <v>0</v>
      </c>
      <c r="Q583" s="0" t="s">
        <v>1914</v>
      </c>
      <c r="T583" s="0" t="s">
        <v>2243</v>
      </c>
      <c r="V583" s="0" t="s">
        <v>1903</v>
      </c>
      <c r="W583" s="0" t="s">
        <v>1903</v>
      </c>
      <c r="X583" s="0" t="s">
        <v>2243</v>
      </c>
      <c r="Y583" s="0" t="s">
        <v>1903</v>
      </c>
      <c r="Z583" s="0" t="s">
        <v>1903</v>
      </c>
      <c r="AB583" s="0" t="s">
        <v>2243</v>
      </c>
    </row>
    <row r="584" customFormat="false" ht="13.8" hidden="false" customHeight="false" outlineLevel="0" collapsed="false">
      <c r="A584" s="207" t="s">
        <v>64</v>
      </c>
      <c r="B584" s="207" t="s">
        <v>721</v>
      </c>
      <c r="C584" s="0" t="s">
        <v>1991</v>
      </c>
      <c r="D584" s="0" t="n">
        <v>5</v>
      </c>
      <c r="E584" s="0" t="n">
        <v>0</v>
      </c>
      <c r="Q584" s="0" t="s">
        <v>1914</v>
      </c>
      <c r="T584" s="0" t="s">
        <v>2243</v>
      </c>
      <c r="V584" s="0" t="s">
        <v>1903</v>
      </c>
      <c r="W584" s="0" t="s">
        <v>1903</v>
      </c>
      <c r="X584" s="0" t="s">
        <v>2243</v>
      </c>
      <c r="Y584" s="0" t="s">
        <v>1903</v>
      </c>
      <c r="Z584" s="0" t="s">
        <v>1903</v>
      </c>
      <c r="AB584" s="0" t="s">
        <v>2243</v>
      </c>
    </row>
    <row r="585" customFormat="false" ht="13.8" hidden="false" customHeight="false" outlineLevel="0" collapsed="false">
      <c r="A585" s="207" t="s">
        <v>64</v>
      </c>
      <c r="B585" s="207" t="s">
        <v>722</v>
      </c>
      <c r="C585" s="0" t="s">
        <v>1991</v>
      </c>
      <c r="D585" s="0" t="n">
        <v>5</v>
      </c>
      <c r="E585" s="0" t="n">
        <v>0</v>
      </c>
      <c r="Q585" s="0" t="s">
        <v>1914</v>
      </c>
      <c r="T585" s="0" t="s">
        <v>2243</v>
      </c>
      <c r="V585" s="0" t="s">
        <v>1903</v>
      </c>
      <c r="W585" s="0" t="s">
        <v>1903</v>
      </c>
      <c r="X585" s="0" t="s">
        <v>2243</v>
      </c>
      <c r="Y585" s="0" t="s">
        <v>1903</v>
      </c>
      <c r="Z585" s="0" t="s">
        <v>1903</v>
      </c>
      <c r="AB585" s="0" t="s">
        <v>2243</v>
      </c>
    </row>
    <row r="586" customFormat="false" ht="13.8" hidden="false" customHeight="false" outlineLevel="0" collapsed="false">
      <c r="A586" s="207" t="s">
        <v>64</v>
      </c>
      <c r="B586" s="207" t="s">
        <v>723</v>
      </c>
      <c r="C586" s="0" t="s">
        <v>1991</v>
      </c>
      <c r="D586" s="0" t="n">
        <v>5</v>
      </c>
      <c r="E586" s="0" t="n">
        <v>0</v>
      </c>
      <c r="Q586" s="0" t="s">
        <v>1914</v>
      </c>
      <c r="T586" s="0" t="s">
        <v>2243</v>
      </c>
      <c r="V586" s="0" t="s">
        <v>1903</v>
      </c>
      <c r="W586" s="0" t="s">
        <v>1903</v>
      </c>
      <c r="X586" s="0" t="s">
        <v>2243</v>
      </c>
      <c r="Y586" s="0" t="s">
        <v>1903</v>
      </c>
      <c r="Z586" s="0" t="s">
        <v>1903</v>
      </c>
      <c r="AB586" s="0" t="s">
        <v>2243</v>
      </c>
    </row>
    <row r="587" customFormat="false" ht="13.8" hidden="false" customHeight="false" outlineLevel="0" collapsed="false">
      <c r="A587" s="207" t="s">
        <v>64</v>
      </c>
      <c r="B587" s="207" t="s">
        <v>724</v>
      </c>
      <c r="C587" s="0" t="s">
        <v>1991</v>
      </c>
      <c r="D587" s="0" t="n">
        <v>5</v>
      </c>
      <c r="E587" s="0" t="n">
        <v>0</v>
      </c>
      <c r="Q587" s="0" t="s">
        <v>1914</v>
      </c>
      <c r="T587" s="0" t="s">
        <v>2243</v>
      </c>
      <c r="V587" s="0" t="s">
        <v>1903</v>
      </c>
      <c r="W587" s="0" t="s">
        <v>1903</v>
      </c>
      <c r="X587" s="0" t="s">
        <v>2243</v>
      </c>
      <c r="Y587" s="0" t="s">
        <v>1903</v>
      </c>
      <c r="Z587" s="0" t="s">
        <v>1903</v>
      </c>
      <c r="AB587" s="0" t="s">
        <v>2243</v>
      </c>
    </row>
    <row r="588" customFormat="false" ht="13.8" hidden="false" customHeight="false" outlineLevel="0" collapsed="false">
      <c r="A588" s="207" t="s">
        <v>64</v>
      </c>
      <c r="B588" s="207" t="s">
        <v>725</v>
      </c>
      <c r="C588" s="0" t="s">
        <v>1991</v>
      </c>
      <c r="D588" s="0" t="n">
        <v>5</v>
      </c>
      <c r="E588" s="0" t="n">
        <v>0</v>
      </c>
      <c r="Q588" s="0" t="s">
        <v>1914</v>
      </c>
      <c r="T588" s="0" t="s">
        <v>2243</v>
      </c>
      <c r="V588" s="0" t="s">
        <v>1903</v>
      </c>
      <c r="W588" s="0" t="s">
        <v>1903</v>
      </c>
      <c r="X588" s="0" t="s">
        <v>2243</v>
      </c>
      <c r="Y588" s="0" t="s">
        <v>1903</v>
      </c>
      <c r="Z588" s="0" t="s">
        <v>1903</v>
      </c>
      <c r="AB588" s="0" t="s">
        <v>2243</v>
      </c>
    </row>
    <row r="589" customFormat="false" ht="13.8" hidden="false" customHeight="false" outlineLevel="0" collapsed="false">
      <c r="A589" s="207" t="s">
        <v>64</v>
      </c>
      <c r="B589" s="207" t="s">
        <v>726</v>
      </c>
      <c r="C589" s="0" t="s">
        <v>1991</v>
      </c>
      <c r="D589" s="0" t="n">
        <v>5</v>
      </c>
      <c r="E589" s="0" t="n">
        <v>0</v>
      </c>
      <c r="Q589" s="0" t="s">
        <v>1914</v>
      </c>
      <c r="T589" s="0" t="s">
        <v>2243</v>
      </c>
      <c r="V589" s="0" t="s">
        <v>1903</v>
      </c>
      <c r="W589" s="0" t="s">
        <v>1903</v>
      </c>
      <c r="X589" s="0" t="s">
        <v>2243</v>
      </c>
      <c r="Y589" s="0" t="s">
        <v>1903</v>
      </c>
      <c r="Z589" s="0" t="s">
        <v>1903</v>
      </c>
      <c r="AB589" s="0" t="s">
        <v>2243</v>
      </c>
    </row>
    <row r="590" customFormat="false" ht="13.8" hidden="false" customHeight="false" outlineLevel="0" collapsed="false">
      <c r="A590" s="207" t="s">
        <v>64</v>
      </c>
      <c r="B590" s="207" t="s">
        <v>727</v>
      </c>
      <c r="C590" s="0" t="s">
        <v>2242</v>
      </c>
      <c r="D590" s="0" t="n">
        <v>7</v>
      </c>
      <c r="E590" s="0" t="n">
        <v>0</v>
      </c>
      <c r="Q590" s="0" t="s">
        <v>1914</v>
      </c>
      <c r="T590" s="0" t="s">
        <v>2243</v>
      </c>
      <c r="V590" s="0" t="s">
        <v>1903</v>
      </c>
      <c r="W590" s="0" t="s">
        <v>1903</v>
      </c>
      <c r="X590" s="0" t="s">
        <v>2243</v>
      </c>
      <c r="Y590" s="0" t="s">
        <v>1903</v>
      </c>
      <c r="Z590" s="0" t="s">
        <v>1903</v>
      </c>
      <c r="AB590" s="0" t="s">
        <v>2243</v>
      </c>
    </row>
    <row r="591" customFormat="false" ht="13.8" hidden="false" customHeight="false" outlineLevel="0" collapsed="false">
      <c r="A591" s="207" t="s">
        <v>64</v>
      </c>
      <c r="B591" s="207" t="s">
        <v>728</v>
      </c>
      <c r="C591" s="0" t="s">
        <v>2242</v>
      </c>
      <c r="D591" s="0" t="n">
        <v>5</v>
      </c>
      <c r="E591" s="0" t="n">
        <v>0</v>
      </c>
      <c r="Q591" s="0" t="s">
        <v>1914</v>
      </c>
      <c r="T591" s="0" t="s">
        <v>2243</v>
      </c>
      <c r="V591" s="0" t="s">
        <v>1903</v>
      </c>
      <c r="W591" s="0" t="s">
        <v>1903</v>
      </c>
      <c r="X591" s="0" t="s">
        <v>2243</v>
      </c>
      <c r="Y591" s="0" t="s">
        <v>1903</v>
      </c>
      <c r="Z591" s="0" t="s">
        <v>1903</v>
      </c>
      <c r="AB591" s="0" t="s">
        <v>2243</v>
      </c>
    </row>
    <row r="592" customFormat="false" ht="13.8" hidden="false" customHeight="false" outlineLevel="0" collapsed="false">
      <c r="A592" s="207" t="s">
        <v>64</v>
      </c>
      <c r="B592" s="207" t="s">
        <v>729</v>
      </c>
      <c r="C592" s="0" t="s">
        <v>2242</v>
      </c>
      <c r="D592" s="0" t="n">
        <v>5</v>
      </c>
      <c r="E592" s="0" t="n">
        <v>0</v>
      </c>
      <c r="Q592" s="0" t="s">
        <v>1914</v>
      </c>
      <c r="T592" s="0" t="s">
        <v>2243</v>
      </c>
      <c r="V592" s="0" t="s">
        <v>1903</v>
      </c>
      <c r="W592" s="0" t="s">
        <v>1903</v>
      </c>
      <c r="X592" s="0" t="s">
        <v>2243</v>
      </c>
      <c r="Y592" s="0" t="s">
        <v>1903</v>
      </c>
      <c r="Z592" s="0" t="s">
        <v>1903</v>
      </c>
      <c r="AB592" s="0" t="s">
        <v>2243</v>
      </c>
    </row>
    <row r="593" customFormat="false" ht="13.8" hidden="false" customHeight="false" outlineLevel="0" collapsed="false">
      <c r="A593" s="207" t="s">
        <v>64</v>
      </c>
      <c r="B593" s="207" t="s">
        <v>730</v>
      </c>
      <c r="C593" s="0" t="s">
        <v>2244</v>
      </c>
      <c r="D593" s="0" t="n">
        <v>5</v>
      </c>
      <c r="E593" s="0" t="n">
        <v>0</v>
      </c>
      <c r="Q593" s="0" t="s">
        <v>1914</v>
      </c>
      <c r="T593" s="0" t="s">
        <v>2243</v>
      </c>
      <c r="V593" s="0" t="s">
        <v>1903</v>
      </c>
      <c r="W593" s="0" t="s">
        <v>1903</v>
      </c>
      <c r="X593" s="0" t="s">
        <v>2243</v>
      </c>
      <c r="Y593" s="0" t="s">
        <v>1903</v>
      </c>
      <c r="Z593" s="0" t="s">
        <v>1903</v>
      </c>
      <c r="AB593" s="0" t="s">
        <v>2243</v>
      </c>
    </row>
    <row r="594" customFormat="false" ht="13.8" hidden="false" customHeight="false" outlineLevel="0" collapsed="false">
      <c r="A594" s="207" t="s">
        <v>64</v>
      </c>
      <c r="B594" s="207" t="s">
        <v>731</v>
      </c>
      <c r="C594" s="0" t="s">
        <v>2242</v>
      </c>
      <c r="D594" s="0" t="n">
        <v>5</v>
      </c>
      <c r="E594" s="0" t="n">
        <v>0</v>
      </c>
      <c r="Q594" s="0" t="s">
        <v>1914</v>
      </c>
      <c r="T594" s="0" t="s">
        <v>2243</v>
      </c>
      <c r="V594" s="0" t="s">
        <v>1903</v>
      </c>
      <c r="W594" s="0" t="s">
        <v>1903</v>
      </c>
      <c r="X594" s="0" t="s">
        <v>2243</v>
      </c>
      <c r="Y594" s="0" t="s">
        <v>1903</v>
      </c>
      <c r="Z594" s="0" t="s">
        <v>1903</v>
      </c>
      <c r="AB594" s="0" t="s">
        <v>2243</v>
      </c>
    </row>
    <row r="595" customFormat="false" ht="13.8" hidden="false" customHeight="false" outlineLevel="0" collapsed="false">
      <c r="A595" s="207" t="s">
        <v>64</v>
      </c>
      <c r="B595" s="207" t="s">
        <v>732</v>
      </c>
      <c r="C595" s="0" t="s">
        <v>2242</v>
      </c>
      <c r="D595" s="0" t="n">
        <v>5</v>
      </c>
      <c r="E595" s="0" t="n">
        <v>0</v>
      </c>
      <c r="Q595" s="0" t="s">
        <v>1914</v>
      </c>
      <c r="T595" s="0" t="s">
        <v>2243</v>
      </c>
      <c r="V595" s="0" t="s">
        <v>1903</v>
      </c>
      <c r="W595" s="0" t="s">
        <v>1903</v>
      </c>
      <c r="X595" s="0" t="s">
        <v>2243</v>
      </c>
      <c r="Y595" s="0" t="s">
        <v>1903</v>
      </c>
      <c r="Z595" s="0" t="s">
        <v>1903</v>
      </c>
      <c r="AB595" s="0" t="s">
        <v>2243</v>
      </c>
    </row>
    <row r="596" customFormat="false" ht="13.8" hidden="false" customHeight="false" outlineLevel="0" collapsed="false">
      <c r="A596" s="207" t="s">
        <v>64</v>
      </c>
      <c r="B596" s="207" t="s">
        <v>733</v>
      </c>
      <c r="C596" s="0" t="s">
        <v>2244</v>
      </c>
      <c r="D596" s="0" t="n">
        <v>5</v>
      </c>
      <c r="E596" s="0" t="n">
        <v>0</v>
      </c>
      <c r="Q596" s="0" t="s">
        <v>1914</v>
      </c>
      <c r="T596" s="0" t="s">
        <v>2243</v>
      </c>
      <c r="V596" s="0" t="s">
        <v>1903</v>
      </c>
      <c r="W596" s="0" t="s">
        <v>1903</v>
      </c>
      <c r="X596" s="0" t="s">
        <v>2243</v>
      </c>
      <c r="Y596" s="0" t="s">
        <v>1903</v>
      </c>
      <c r="Z596" s="0" t="s">
        <v>1903</v>
      </c>
      <c r="AB596" s="0" t="s">
        <v>2243</v>
      </c>
    </row>
    <row r="597" customFormat="false" ht="13.8" hidden="false" customHeight="false" outlineLevel="0" collapsed="false">
      <c r="A597" s="207" t="s">
        <v>64</v>
      </c>
      <c r="B597" s="207" t="s">
        <v>734</v>
      </c>
      <c r="C597" s="0" t="s">
        <v>2244</v>
      </c>
      <c r="D597" s="0" t="n">
        <v>5</v>
      </c>
      <c r="E597" s="0" t="n">
        <v>0</v>
      </c>
      <c r="Q597" s="0" t="s">
        <v>1914</v>
      </c>
      <c r="T597" s="0" t="s">
        <v>2243</v>
      </c>
      <c r="V597" s="0" t="s">
        <v>1903</v>
      </c>
      <c r="W597" s="0" t="s">
        <v>1903</v>
      </c>
      <c r="X597" s="0" t="s">
        <v>2243</v>
      </c>
      <c r="Y597" s="0" t="s">
        <v>1903</v>
      </c>
      <c r="Z597" s="0" t="s">
        <v>1903</v>
      </c>
      <c r="AB597" s="0" t="s">
        <v>2243</v>
      </c>
    </row>
    <row r="598" customFormat="false" ht="13.8" hidden="false" customHeight="false" outlineLevel="0" collapsed="false">
      <c r="A598" s="207" t="s">
        <v>64</v>
      </c>
      <c r="B598" s="207" t="s">
        <v>735</v>
      </c>
      <c r="C598" s="0" t="s">
        <v>2244</v>
      </c>
      <c r="D598" s="0" t="n">
        <v>5</v>
      </c>
      <c r="E598" s="0" t="n">
        <v>0</v>
      </c>
      <c r="Q598" s="0" t="s">
        <v>1914</v>
      </c>
      <c r="T598" s="0" t="s">
        <v>2243</v>
      </c>
      <c r="V598" s="0" t="s">
        <v>1903</v>
      </c>
      <c r="W598" s="0" t="s">
        <v>1903</v>
      </c>
      <c r="X598" s="0" t="s">
        <v>2243</v>
      </c>
      <c r="Y598" s="0" t="s">
        <v>1903</v>
      </c>
      <c r="Z598" s="0" t="s">
        <v>1903</v>
      </c>
      <c r="AB598" s="0" t="s">
        <v>2243</v>
      </c>
    </row>
    <row r="599" customFormat="false" ht="13.8" hidden="false" customHeight="false" outlineLevel="0" collapsed="false">
      <c r="A599" s="207" t="s">
        <v>64</v>
      </c>
      <c r="B599" s="207" t="s">
        <v>736</v>
      </c>
      <c r="C599" s="0" t="s">
        <v>2247</v>
      </c>
      <c r="D599" s="0" t="n">
        <v>2</v>
      </c>
      <c r="E599" s="0" t="n">
        <v>0</v>
      </c>
      <c r="Q599" s="0" t="s">
        <v>1914</v>
      </c>
      <c r="T599" s="0" t="s">
        <v>2243</v>
      </c>
      <c r="V599" s="0" t="s">
        <v>1903</v>
      </c>
      <c r="W599" s="0" t="s">
        <v>1903</v>
      </c>
      <c r="X599" s="0" t="s">
        <v>2243</v>
      </c>
      <c r="Y599" s="0" t="s">
        <v>1903</v>
      </c>
      <c r="Z599" s="0" t="s">
        <v>1903</v>
      </c>
      <c r="AB599" s="0" t="s">
        <v>2243</v>
      </c>
    </row>
    <row r="600" customFormat="false" ht="13.8" hidden="false" customHeight="false" outlineLevel="0" collapsed="false">
      <c r="A600" s="207" t="s">
        <v>65</v>
      </c>
      <c r="B600" s="207" t="s">
        <v>737</v>
      </c>
      <c r="C600" s="0" t="s">
        <v>2244</v>
      </c>
      <c r="D600" s="0" t="n">
        <v>5</v>
      </c>
      <c r="E600" s="0" t="n">
        <v>0</v>
      </c>
      <c r="Q600" s="0" t="s">
        <v>1914</v>
      </c>
      <c r="T600" s="0" t="s">
        <v>2243</v>
      </c>
      <c r="V600" s="0" t="s">
        <v>1903</v>
      </c>
      <c r="W600" s="0" t="s">
        <v>1903</v>
      </c>
      <c r="X600" s="0" t="s">
        <v>2243</v>
      </c>
      <c r="Y600" s="0" t="s">
        <v>1903</v>
      </c>
      <c r="Z600" s="0" t="s">
        <v>1903</v>
      </c>
      <c r="AB600" s="0" t="s">
        <v>2243</v>
      </c>
    </row>
    <row r="601" customFormat="false" ht="13.8" hidden="false" customHeight="false" outlineLevel="0" collapsed="false">
      <c r="A601" s="207" t="s">
        <v>66</v>
      </c>
      <c r="B601" s="207" t="s">
        <v>738</v>
      </c>
      <c r="C601" s="0" t="s">
        <v>1976</v>
      </c>
      <c r="D601" s="0" t="n">
        <v>2</v>
      </c>
      <c r="E601" s="0" t="n">
        <v>0</v>
      </c>
      <c r="F601" s="0" t="s">
        <v>2243</v>
      </c>
      <c r="G601" s="0" t="s">
        <v>2243</v>
      </c>
      <c r="H601" s="0" t="s">
        <v>2243</v>
      </c>
      <c r="K601" s="0" t="s">
        <v>2243</v>
      </c>
      <c r="L601" s="0" t="s">
        <v>2243</v>
      </c>
      <c r="M601" s="0" t="s">
        <v>2243</v>
      </c>
      <c r="N601" s="0" t="s">
        <v>2243</v>
      </c>
      <c r="O601" s="0" t="s">
        <v>2243</v>
      </c>
      <c r="P601" s="0" t="s">
        <v>2243</v>
      </c>
    </row>
    <row r="602" customFormat="false" ht="13.8" hidden="false" customHeight="false" outlineLevel="0" collapsed="false">
      <c r="A602" s="207" t="s">
        <v>67</v>
      </c>
      <c r="B602" s="207" t="s">
        <v>739</v>
      </c>
      <c r="C602" s="0" t="s">
        <v>1974</v>
      </c>
      <c r="D602" s="0" t="n">
        <v>3</v>
      </c>
      <c r="E602" s="0" t="n">
        <v>0</v>
      </c>
      <c r="F602" s="0" t="s">
        <v>2243</v>
      </c>
      <c r="G602" s="0" t="s">
        <v>2243</v>
      </c>
      <c r="H602" s="0" t="s">
        <v>2243</v>
      </c>
      <c r="K602" s="0" t="s">
        <v>2243</v>
      </c>
      <c r="L602" s="0" t="s">
        <v>2243</v>
      </c>
      <c r="M602" s="0" t="s">
        <v>2243</v>
      </c>
      <c r="N602" s="0" t="s">
        <v>2243</v>
      </c>
      <c r="O602" s="0" t="s">
        <v>2243</v>
      </c>
      <c r="P602" s="0" t="s">
        <v>2243</v>
      </c>
    </row>
    <row r="603" customFormat="false" ht="13.8" hidden="false" customHeight="false" outlineLevel="0" collapsed="false">
      <c r="A603" s="207" t="s">
        <v>68</v>
      </c>
      <c r="B603" s="207" t="s">
        <v>740</v>
      </c>
      <c r="C603" s="0" t="s">
        <v>1974</v>
      </c>
      <c r="D603" s="0" t="n">
        <v>3</v>
      </c>
      <c r="E603" s="0" t="n">
        <v>0</v>
      </c>
      <c r="F603" s="0" t="s">
        <v>2243</v>
      </c>
      <c r="G603" s="0" t="s">
        <v>2243</v>
      </c>
      <c r="H603" s="0" t="s">
        <v>2243</v>
      </c>
      <c r="K603" s="0" t="s">
        <v>2243</v>
      </c>
      <c r="L603" s="0" t="s">
        <v>2243</v>
      </c>
      <c r="M603" s="0" t="s">
        <v>2243</v>
      </c>
      <c r="N603" s="0" t="s">
        <v>2243</v>
      </c>
      <c r="O603" s="0" t="s">
        <v>2243</v>
      </c>
      <c r="P603" s="0" t="s">
        <v>2243</v>
      </c>
    </row>
    <row r="604" customFormat="false" ht="13.8" hidden="false" customHeight="false" outlineLevel="0" collapsed="false">
      <c r="A604" s="207" t="s">
        <v>68</v>
      </c>
      <c r="B604" s="207" t="s">
        <v>741</v>
      </c>
      <c r="C604" s="0" t="s">
        <v>1974</v>
      </c>
      <c r="D604" s="0" t="n">
        <v>3</v>
      </c>
      <c r="E604" s="0" t="n">
        <v>0</v>
      </c>
      <c r="F604" s="0" t="s">
        <v>2243</v>
      </c>
      <c r="G604" s="0" t="s">
        <v>2243</v>
      </c>
      <c r="H604" s="0" t="s">
        <v>2243</v>
      </c>
      <c r="K604" s="0" t="s">
        <v>2243</v>
      </c>
      <c r="L604" s="0" t="s">
        <v>2243</v>
      </c>
      <c r="M604" s="0" t="s">
        <v>2243</v>
      </c>
      <c r="N604" s="0" t="s">
        <v>2243</v>
      </c>
      <c r="O604" s="0" t="s">
        <v>2243</v>
      </c>
      <c r="P604" s="0" t="s">
        <v>2243</v>
      </c>
    </row>
    <row r="605" customFormat="false" ht="13.8" hidden="false" customHeight="false" outlineLevel="0" collapsed="false">
      <c r="A605" s="207" t="s">
        <v>68</v>
      </c>
      <c r="B605" s="207" t="s">
        <v>328</v>
      </c>
      <c r="C605" s="0" t="s">
        <v>1974</v>
      </c>
      <c r="D605" s="0" t="n">
        <v>3</v>
      </c>
      <c r="E605" s="0" t="n">
        <v>0</v>
      </c>
      <c r="F605" s="0" t="s">
        <v>2243</v>
      </c>
      <c r="G605" s="0" t="s">
        <v>2243</v>
      </c>
      <c r="H605" s="0" t="s">
        <v>2243</v>
      </c>
      <c r="K605" s="0" t="s">
        <v>2243</v>
      </c>
      <c r="L605" s="0" t="s">
        <v>2243</v>
      </c>
      <c r="M605" s="0" t="s">
        <v>2243</v>
      </c>
      <c r="N605" s="0" t="s">
        <v>2243</v>
      </c>
      <c r="O605" s="0" t="s">
        <v>2243</v>
      </c>
      <c r="P605" s="0" t="s">
        <v>2243</v>
      </c>
    </row>
    <row r="606" customFormat="false" ht="13.8" hidden="false" customHeight="false" outlineLevel="0" collapsed="false">
      <c r="A606" s="207" t="s">
        <v>68</v>
      </c>
      <c r="B606" s="207" t="s">
        <v>335</v>
      </c>
      <c r="C606" s="0" t="s">
        <v>1976</v>
      </c>
      <c r="D606" s="0" t="n">
        <v>2</v>
      </c>
      <c r="E606" s="0" t="n">
        <v>0</v>
      </c>
      <c r="F606" s="0" t="s">
        <v>2243</v>
      </c>
      <c r="G606" s="0" t="s">
        <v>2243</v>
      </c>
      <c r="H606" s="0" t="s">
        <v>2243</v>
      </c>
      <c r="K606" s="0" t="s">
        <v>2243</v>
      </c>
      <c r="L606" s="0" t="s">
        <v>2243</v>
      </c>
      <c r="M606" s="0" t="s">
        <v>2243</v>
      </c>
      <c r="N606" s="0" t="s">
        <v>2243</v>
      </c>
      <c r="O606" s="0" t="s">
        <v>2243</v>
      </c>
      <c r="P606" s="0" t="s">
        <v>2243</v>
      </c>
    </row>
    <row r="607" customFormat="false" ht="13.8" hidden="false" customHeight="false" outlineLevel="0" collapsed="false">
      <c r="A607" s="207" t="s">
        <v>69</v>
      </c>
      <c r="B607" s="207" t="s">
        <v>449</v>
      </c>
      <c r="C607" s="0" t="s">
        <v>1959</v>
      </c>
      <c r="D607" s="0" t="n">
        <v>0</v>
      </c>
      <c r="E607" s="0" t="n">
        <v>0</v>
      </c>
      <c r="F607" s="0" t="s">
        <v>2243</v>
      </c>
      <c r="G607" s="0" t="s">
        <v>2243</v>
      </c>
    </row>
    <row r="608" customFormat="false" ht="13.8" hidden="false" customHeight="false" outlineLevel="0" collapsed="false">
      <c r="A608" s="207" t="s">
        <v>70</v>
      </c>
      <c r="B608" s="207" t="s">
        <v>742</v>
      </c>
      <c r="C608" s="0" t="s">
        <v>1974</v>
      </c>
      <c r="D608" s="0" t="n">
        <v>3</v>
      </c>
      <c r="E608" s="0" t="n">
        <v>0</v>
      </c>
      <c r="F608" s="0" t="s">
        <v>2243</v>
      </c>
      <c r="G608" s="0" t="s">
        <v>2243</v>
      </c>
      <c r="H608" s="0" t="s">
        <v>2243</v>
      </c>
      <c r="K608" s="0" t="s">
        <v>2243</v>
      </c>
      <c r="L608" s="0" t="s">
        <v>2243</v>
      </c>
      <c r="M608" s="0" t="s">
        <v>2243</v>
      </c>
      <c r="N608" s="0" t="s">
        <v>2243</v>
      </c>
      <c r="O608" s="0" t="s">
        <v>2243</v>
      </c>
      <c r="P608" s="0" t="s">
        <v>2243</v>
      </c>
    </row>
    <row r="609" customFormat="false" ht="13.8" hidden="false" customHeight="false" outlineLevel="0" collapsed="false">
      <c r="A609" s="207" t="s">
        <v>71</v>
      </c>
      <c r="B609" s="207" t="s">
        <v>449</v>
      </c>
      <c r="C609" s="0" t="s">
        <v>1959</v>
      </c>
      <c r="D609" s="0" t="n">
        <v>0</v>
      </c>
      <c r="E609" s="0" t="n">
        <v>0</v>
      </c>
      <c r="F609" s="0" t="s">
        <v>2243</v>
      </c>
      <c r="G609" s="0" t="s">
        <v>2243</v>
      </c>
    </row>
    <row r="610" customFormat="false" ht="13.8" hidden="false" customHeight="false" outlineLevel="0" collapsed="false">
      <c r="A610" s="207" t="s">
        <v>72</v>
      </c>
      <c r="B610" s="207" t="s">
        <v>743</v>
      </c>
      <c r="C610" s="0" t="s">
        <v>1959</v>
      </c>
      <c r="D610" s="0" t="n">
        <v>0</v>
      </c>
      <c r="E610" s="0" t="n">
        <v>0</v>
      </c>
      <c r="F610" s="0" t="s">
        <v>2243</v>
      </c>
      <c r="G610" s="0" t="s">
        <v>2243</v>
      </c>
    </row>
    <row r="611" customFormat="false" ht="13.8" hidden="false" customHeight="false" outlineLevel="0" collapsed="false">
      <c r="A611" s="207" t="s">
        <v>73</v>
      </c>
      <c r="B611" s="207" t="s">
        <v>315</v>
      </c>
      <c r="C611" s="0" t="s">
        <v>2242</v>
      </c>
      <c r="D611" s="0" t="n">
        <v>7</v>
      </c>
      <c r="E611" s="0" t="n">
        <v>0</v>
      </c>
      <c r="Q611" s="0" t="s">
        <v>1914</v>
      </c>
      <c r="T611" s="0" t="s">
        <v>2243</v>
      </c>
      <c r="V611" s="0" t="s">
        <v>1903</v>
      </c>
      <c r="W611" s="0" t="s">
        <v>1903</v>
      </c>
      <c r="X611" s="0" t="s">
        <v>2243</v>
      </c>
      <c r="Y611" s="0" t="s">
        <v>1903</v>
      </c>
      <c r="Z611" s="0" t="s">
        <v>1903</v>
      </c>
      <c r="AB611" s="0" t="s">
        <v>2243</v>
      </c>
    </row>
    <row r="612" customFormat="false" ht="13.8" hidden="false" customHeight="false" outlineLevel="0" collapsed="false">
      <c r="A612" s="207" t="s">
        <v>73</v>
      </c>
      <c r="B612" s="207" t="s">
        <v>744</v>
      </c>
      <c r="C612" s="0" t="s">
        <v>2242</v>
      </c>
      <c r="D612" s="0" t="n">
        <v>7</v>
      </c>
      <c r="E612" s="0" t="n">
        <v>0</v>
      </c>
      <c r="Q612" s="0" t="s">
        <v>1914</v>
      </c>
      <c r="T612" s="0" t="s">
        <v>2243</v>
      </c>
      <c r="V612" s="0" t="s">
        <v>1903</v>
      </c>
      <c r="W612" s="0" t="s">
        <v>1903</v>
      </c>
      <c r="X612" s="0" t="s">
        <v>2243</v>
      </c>
      <c r="Y612" s="0" t="s">
        <v>1903</v>
      </c>
      <c r="Z612" s="0" t="s">
        <v>1903</v>
      </c>
      <c r="AB612" s="0" t="s">
        <v>2243</v>
      </c>
    </row>
    <row r="613" customFormat="false" ht="13.8" hidden="false" customHeight="false" outlineLevel="0" collapsed="false">
      <c r="A613" s="207" t="s">
        <v>74</v>
      </c>
      <c r="B613" s="207" t="s">
        <v>449</v>
      </c>
      <c r="C613" s="0" t="s">
        <v>1959</v>
      </c>
      <c r="D613" s="0" t="n">
        <v>0</v>
      </c>
      <c r="E613" s="0" t="n">
        <v>0</v>
      </c>
      <c r="F613" s="0" t="s">
        <v>2243</v>
      </c>
      <c r="G613" s="0" t="s">
        <v>2243</v>
      </c>
    </row>
    <row r="614" customFormat="false" ht="13.8" hidden="false" customHeight="false" outlineLevel="0" collapsed="false">
      <c r="A614" s="207" t="s">
        <v>75</v>
      </c>
      <c r="B614" s="207" t="s">
        <v>745</v>
      </c>
      <c r="C614" s="0" t="s">
        <v>1974</v>
      </c>
      <c r="D614" s="0" t="n">
        <v>3</v>
      </c>
      <c r="E614" s="0" t="n">
        <v>0</v>
      </c>
      <c r="F614" s="0" t="s">
        <v>2243</v>
      </c>
      <c r="G614" s="0" t="s">
        <v>2243</v>
      </c>
      <c r="H614" s="0" t="s">
        <v>2243</v>
      </c>
      <c r="K614" s="0" t="s">
        <v>2243</v>
      </c>
      <c r="L614" s="0" t="s">
        <v>2243</v>
      </c>
      <c r="M614" s="0" t="s">
        <v>2243</v>
      </c>
      <c r="N614" s="0" t="s">
        <v>2243</v>
      </c>
      <c r="O614" s="0" t="s">
        <v>2243</v>
      </c>
      <c r="P614" s="0" t="s">
        <v>2243</v>
      </c>
    </row>
    <row r="615" customFormat="false" ht="13.8" hidden="false" customHeight="false" outlineLevel="0" collapsed="false">
      <c r="A615" s="207" t="s">
        <v>75</v>
      </c>
      <c r="B615" s="207" t="s">
        <v>746</v>
      </c>
      <c r="C615" s="0" t="s">
        <v>1974</v>
      </c>
      <c r="D615" s="0" t="n">
        <v>3</v>
      </c>
      <c r="E615" s="0" t="n">
        <v>0</v>
      </c>
      <c r="F615" s="0" t="s">
        <v>2243</v>
      </c>
      <c r="G615" s="0" t="s">
        <v>2243</v>
      </c>
      <c r="H615" s="0" t="s">
        <v>2243</v>
      </c>
      <c r="K615" s="0" t="s">
        <v>2243</v>
      </c>
      <c r="L615" s="0" t="s">
        <v>2243</v>
      </c>
      <c r="M615" s="0" t="s">
        <v>2243</v>
      </c>
      <c r="N615" s="0" t="s">
        <v>2243</v>
      </c>
      <c r="O615" s="0" t="s">
        <v>2243</v>
      </c>
      <c r="P615" s="0" t="s">
        <v>2243</v>
      </c>
    </row>
    <row r="616" customFormat="false" ht="13.8" hidden="false" customHeight="false" outlineLevel="0" collapsed="false">
      <c r="A616" s="207" t="s">
        <v>75</v>
      </c>
      <c r="B616" s="207" t="s">
        <v>747</v>
      </c>
      <c r="C616" s="0" t="s">
        <v>1974</v>
      </c>
      <c r="D616" s="0" t="n">
        <v>3</v>
      </c>
      <c r="E616" s="0" t="n">
        <v>0</v>
      </c>
      <c r="F616" s="0" t="s">
        <v>2243</v>
      </c>
      <c r="G616" s="0" t="s">
        <v>2243</v>
      </c>
      <c r="H616" s="0" t="s">
        <v>2243</v>
      </c>
      <c r="K616" s="0" t="s">
        <v>2243</v>
      </c>
      <c r="L616" s="0" t="s">
        <v>2243</v>
      </c>
      <c r="M616" s="0" t="s">
        <v>2243</v>
      </c>
      <c r="N616" s="0" t="s">
        <v>2243</v>
      </c>
      <c r="O616" s="0" t="s">
        <v>2243</v>
      </c>
      <c r="P616" s="0" t="s">
        <v>2243</v>
      </c>
    </row>
    <row r="617" customFormat="false" ht="13.8" hidden="false" customHeight="false" outlineLevel="0" collapsed="false">
      <c r="A617" s="207" t="s">
        <v>75</v>
      </c>
      <c r="B617" s="207" t="s">
        <v>748</v>
      </c>
      <c r="C617" s="0" t="s">
        <v>2244</v>
      </c>
      <c r="D617" s="0" t="n">
        <v>5</v>
      </c>
      <c r="E617" s="0" t="n">
        <v>0</v>
      </c>
      <c r="Q617" s="0" t="s">
        <v>1914</v>
      </c>
      <c r="T617" s="0" t="s">
        <v>2243</v>
      </c>
      <c r="V617" s="0" t="s">
        <v>1903</v>
      </c>
      <c r="W617" s="0" t="s">
        <v>1903</v>
      </c>
      <c r="X617" s="0" t="s">
        <v>2243</v>
      </c>
      <c r="Y617" s="0" t="s">
        <v>1903</v>
      </c>
      <c r="Z617" s="0" t="s">
        <v>1903</v>
      </c>
      <c r="AB617" s="0" t="s">
        <v>2243</v>
      </c>
    </row>
    <row r="618" customFormat="false" ht="13.8" hidden="false" customHeight="false" outlineLevel="0" collapsed="false">
      <c r="A618" s="207" t="s">
        <v>75</v>
      </c>
      <c r="B618" s="207" t="s">
        <v>749</v>
      </c>
      <c r="C618" s="0" t="s">
        <v>1991</v>
      </c>
      <c r="D618" s="0" t="n">
        <v>5</v>
      </c>
      <c r="E618" s="0" t="n">
        <v>0</v>
      </c>
      <c r="Q618" s="0" t="s">
        <v>1914</v>
      </c>
      <c r="T618" s="0" t="s">
        <v>2243</v>
      </c>
      <c r="V618" s="0" t="s">
        <v>1903</v>
      </c>
      <c r="W618" s="0" t="s">
        <v>1903</v>
      </c>
      <c r="X618" s="0" t="s">
        <v>2243</v>
      </c>
      <c r="Y618" s="0" t="s">
        <v>1903</v>
      </c>
      <c r="Z618" s="0" t="s">
        <v>1903</v>
      </c>
      <c r="AB618" s="0" t="s">
        <v>2243</v>
      </c>
    </row>
    <row r="619" customFormat="false" ht="13.8" hidden="false" customHeight="false" outlineLevel="0" collapsed="false">
      <c r="A619" s="207" t="s">
        <v>75</v>
      </c>
      <c r="B619" s="207" t="s">
        <v>750</v>
      </c>
      <c r="C619" s="0" t="s">
        <v>1991</v>
      </c>
      <c r="D619" s="0" t="n">
        <v>5</v>
      </c>
      <c r="E619" s="0" t="n">
        <v>0</v>
      </c>
      <c r="Q619" s="0" t="s">
        <v>1914</v>
      </c>
      <c r="T619" s="0" t="s">
        <v>2243</v>
      </c>
      <c r="V619" s="0" t="s">
        <v>1903</v>
      </c>
      <c r="W619" s="0" t="s">
        <v>1903</v>
      </c>
      <c r="X619" s="0" t="s">
        <v>2243</v>
      </c>
      <c r="Y619" s="0" t="s">
        <v>1903</v>
      </c>
      <c r="Z619" s="0" t="s">
        <v>1903</v>
      </c>
      <c r="AB619" s="0" t="s">
        <v>2243</v>
      </c>
    </row>
    <row r="620" customFormat="false" ht="13.8" hidden="false" customHeight="false" outlineLevel="0" collapsed="false">
      <c r="A620" s="207" t="s">
        <v>75</v>
      </c>
      <c r="B620" s="207" t="s">
        <v>751</v>
      </c>
      <c r="C620" s="0" t="s">
        <v>536</v>
      </c>
      <c r="D620" s="0" t="n">
        <v>45</v>
      </c>
      <c r="E620" s="0" t="n">
        <v>0</v>
      </c>
      <c r="R620" s="0" t="s">
        <v>1914</v>
      </c>
      <c r="S620" s="0" t="s">
        <v>2243</v>
      </c>
      <c r="T620" s="0" t="s">
        <v>2243</v>
      </c>
      <c r="U620" s="0" t="s">
        <v>1903</v>
      </c>
      <c r="X620" s="0" t="s">
        <v>2243</v>
      </c>
      <c r="Y620" s="0" t="s">
        <v>1903</v>
      </c>
      <c r="AA620" s="0" t="s">
        <v>1903</v>
      </c>
      <c r="AB620" s="0" t="s">
        <v>2243</v>
      </c>
    </row>
    <row r="621" customFormat="false" ht="13.8" hidden="false" customHeight="false" outlineLevel="0" collapsed="false">
      <c r="A621" s="207" t="s">
        <v>75</v>
      </c>
      <c r="B621" s="207" t="s">
        <v>752</v>
      </c>
      <c r="C621" s="0" t="s">
        <v>536</v>
      </c>
      <c r="D621" s="0" t="n">
        <v>45</v>
      </c>
      <c r="E621" s="0" t="n">
        <v>0</v>
      </c>
      <c r="R621" s="0" t="s">
        <v>1914</v>
      </c>
      <c r="S621" s="0" t="s">
        <v>2243</v>
      </c>
      <c r="T621" s="0" t="s">
        <v>2243</v>
      </c>
      <c r="U621" s="0" t="s">
        <v>1903</v>
      </c>
      <c r="X621" s="0" t="s">
        <v>2243</v>
      </c>
      <c r="Y621" s="0" t="s">
        <v>1903</v>
      </c>
      <c r="AA621" s="0" t="s">
        <v>1903</v>
      </c>
      <c r="AB621" s="0" t="s">
        <v>2243</v>
      </c>
    </row>
    <row r="622" customFormat="false" ht="13.8" hidden="false" customHeight="false" outlineLevel="0" collapsed="false">
      <c r="A622" s="207" t="s">
        <v>75</v>
      </c>
      <c r="B622" s="207" t="s">
        <v>753</v>
      </c>
      <c r="C622" s="0" t="s">
        <v>536</v>
      </c>
      <c r="D622" s="0" t="n">
        <v>45</v>
      </c>
      <c r="E622" s="0" t="n">
        <v>0</v>
      </c>
      <c r="R622" s="0" t="s">
        <v>1914</v>
      </c>
      <c r="S622" s="0" t="s">
        <v>2243</v>
      </c>
      <c r="T622" s="0" t="s">
        <v>2243</v>
      </c>
      <c r="U622" s="0" t="s">
        <v>1903</v>
      </c>
      <c r="X622" s="0" t="s">
        <v>2243</v>
      </c>
      <c r="Y622" s="0" t="s">
        <v>1903</v>
      </c>
      <c r="AA622" s="0" t="s">
        <v>1903</v>
      </c>
      <c r="AB622" s="0" t="s">
        <v>2243</v>
      </c>
    </row>
    <row r="623" customFormat="false" ht="13.8" hidden="false" customHeight="false" outlineLevel="0" collapsed="false">
      <c r="A623" s="207" t="s">
        <v>75</v>
      </c>
      <c r="B623" s="207" t="s">
        <v>754</v>
      </c>
      <c r="C623" s="0" t="s">
        <v>1991</v>
      </c>
      <c r="D623" s="0" t="n">
        <v>5</v>
      </c>
      <c r="E623" s="0" t="n">
        <v>0</v>
      </c>
      <c r="Q623" s="0" t="s">
        <v>1914</v>
      </c>
      <c r="T623" s="0" t="s">
        <v>2243</v>
      </c>
      <c r="V623" s="0" t="s">
        <v>1903</v>
      </c>
      <c r="W623" s="0" t="s">
        <v>1903</v>
      </c>
      <c r="X623" s="0" t="s">
        <v>2243</v>
      </c>
      <c r="Y623" s="0" t="s">
        <v>1903</v>
      </c>
      <c r="Z623" s="0" t="s">
        <v>1903</v>
      </c>
      <c r="AB623" s="0" t="s">
        <v>2243</v>
      </c>
    </row>
    <row r="624" customFormat="false" ht="13.8" hidden="false" customHeight="false" outlineLevel="0" collapsed="false">
      <c r="A624" s="207" t="s">
        <v>75</v>
      </c>
      <c r="B624" s="207" t="s">
        <v>755</v>
      </c>
      <c r="C624" s="0" t="s">
        <v>1991</v>
      </c>
      <c r="D624" s="0" t="n">
        <v>5</v>
      </c>
      <c r="E624" s="0" t="n">
        <v>0</v>
      </c>
      <c r="Q624" s="0" t="s">
        <v>1914</v>
      </c>
      <c r="T624" s="0" t="s">
        <v>2243</v>
      </c>
      <c r="V624" s="0" t="s">
        <v>1903</v>
      </c>
      <c r="W624" s="0" t="s">
        <v>1903</v>
      </c>
      <c r="X624" s="0" t="s">
        <v>2243</v>
      </c>
      <c r="Y624" s="0" t="s">
        <v>1903</v>
      </c>
      <c r="Z624" s="0" t="s">
        <v>1903</v>
      </c>
      <c r="AB624" s="0" t="s">
        <v>2243</v>
      </c>
    </row>
    <row r="625" customFormat="false" ht="13.8" hidden="false" customHeight="false" outlineLevel="0" collapsed="false">
      <c r="A625" s="207" t="s">
        <v>75</v>
      </c>
      <c r="B625" s="207" t="s">
        <v>756</v>
      </c>
      <c r="C625" s="0" t="s">
        <v>1991</v>
      </c>
      <c r="D625" s="0" t="n">
        <v>5</v>
      </c>
      <c r="E625" s="0" t="n">
        <v>0</v>
      </c>
      <c r="Q625" s="0" t="s">
        <v>1914</v>
      </c>
      <c r="T625" s="0" t="s">
        <v>2243</v>
      </c>
      <c r="V625" s="0" t="s">
        <v>1903</v>
      </c>
      <c r="W625" s="0" t="s">
        <v>1903</v>
      </c>
      <c r="X625" s="0" t="s">
        <v>2243</v>
      </c>
      <c r="Y625" s="0" t="s">
        <v>1903</v>
      </c>
      <c r="Z625" s="0" t="s">
        <v>1903</v>
      </c>
      <c r="AB625" s="0" t="s">
        <v>2243</v>
      </c>
    </row>
    <row r="626" customFormat="false" ht="13.8" hidden="false" customHeight="false" outlineLevel="0" collapsed="false">
      <c r="A626" s="207" t="s">
        <v>75</v>
      </c>
      <c r="B626" s="207" t="s">
        <v>757</v>
      </c>
      <c r="C626" s="0" t="s">
        <v>1991</v>
      </c>
      <c r="D626" s="0" t="n">
        <v>5</v>
      </c>
      <c r="E626" s="0" t="n">
        <v>0</v>
      </c>
      <c r="Q626" s="0" t="s">
        <v>1914</v>
      </c>
      <c r="T626" s="0" t="s">
        <v>2243</v>
      </c>
      <c r="V626" s="0" t="s">
        <v>1903</v>
      </c>
      <c r="W626" s="0" t="s">
        <v>1903</v>
      </c>
      <c r="X626" s="0" t="s">
        <v>2243</v>
      </c>
      <c r="Y626" s="0" t="s">
        <v>1903</v>
      </c>
      <c r="Z626" s="0" t="s">
        <v>1903</v>
      </c>
      <c r="AB626" s="0" t="s">
        <v>2243</v>
      </c>
    </row>
    <row r="627" customFormat="false" ht="13.8" hidden="false" customHeight="false" outlineLevel="0" collapsed="false">
      <c r="A627" s="207" t="s">
        <v>75</v>
      </c>
      <c r="B627" s="207" t="s">
        <v>758</v>
      </c>
      <c r="C627" s="0" t="s">
        <v>1991</v>
      </c>
      <c r="D627" s="0" t="n">
        <v>5</v>
      </c>
      <c r="E627" s="0" t="n">
        <v>0</v>
      </c>
      <c r="Q627" s="0" t="s">
        <v>1914</v>
      </c>
      <c r="T627" s="0" t="s">
        <v>2243</v>
      </c>
      <c r="V627" s="0" t="s">
        <v>1903</v>
      </c>
      <c r="W627" s="0" t="s">
        <v>1903</v>
      </c>
      <c r="X627" s="0" t="s">
        <v>2243</v>
      </c>
      <c r="Y627" s="0" t="s">
        <v>1903</v>
      </c>
      <c r="Z627" s="0" t="s">
        <v>1903</v>
      </c>
      <c r="AB627" s="0" t="s">
        <v>2243</v>
      </c>
    </row>
    <row r="628" customFormat="false" ht="13.8" hidden="false" customHeight="false" outlineLevel="0" collapsed="false">
      <c r="A628" s="207" t="s">
        <v>75</v>
      </c>
      <c r="B628" s="207" t="s">
        <v>759</v>
      </c>
      <c r="C628" s="0" t="s">
        <v>536</v>
      </c>
      <c r="D628" s="0" t="n">
        <v>45</v>
      </c>
      <c r="E628" s="0" t="n">
        <v>0</v>
      </c>
      <c r="R628" s="0" t="s">
        <v>1914</v>
      </c>
      <c r="S628" s="0" t="s">
        <v>2243</v>
      </c>
      <c r="T628" s="0" t="s">
        <v>2243</v>
      </c>
      <c r="U628" s="0" t="s">
        <v>1903</v>
      </c>
      <c r="X628" s="0" t="s">
        <v>2243</v>
      </c>
      <c r="Y628" s="0" t="s">
        <v>1903</v>
      </c>
      <c r="AA628" s="0" t="s">
        <v>1903</v>
      </c>
      <c r="AB628" s="0" t="s">
        <v>2243</v>
      </c>
    </row>
    <row r="629" customFormat="false" ht="13.8" hidden="false" customHeight="false" outlineLevel="0" collapsed="false">
      <c r="A629" s="207" t="s">
        <v>75</v>
      </c>
      <c r="B629" s="207" t="s">
        <v>760</v>
      </c>
      <c r="C629" s="0" t="s">
        <v>536</v>
      </c>
      <c r="D629" s="0" t="n">
        <v>45</v>
      </c>
      <c r="E629" s="0" t="n">
        <v>0</v>
      </c>
      <c r="R629" s="0" t="s">
        <v>1914</v>
      </c>
      <c r="S629" s="0" t="s">
        <v>2243</v>
      </c>
      <c r="T629" s="0" t="s">
        <v>2243</v>
      </c>
      <c r="U629" s="0" t="s">
        <v>1903</v>
      </c>
      <c r="X629" s="0" t="s">
        <v>2243</v>
      </c>
      <c r="Y629" s="0" t="s">
        <v>1903</v>
      </c>
      <c r="AA629" s="0" t="s">
        <v>1903</v>
      </c>
      <c r="AB629" s="0" t="s">
        <v>2243</v>
      </c>
    </row>
    <row r="630" customFormat="false" ht="13.8" hidden="false" customHeight="false" outlineLevel="0" collapsed="false">
      <c r="A630" s="207" t="s">
        <v>75</v>
      </c>
      <c r="B630" s="207" t="s">
        <v>761</v>
      </c>
      <c r="C630" s="0" t="s">
        <v>1991</v>
      </c>
      <c r="D630" s="0" t="n">
        <v>5</v>
      </c>
      <c r="E630" s="0" t="n">
        <v>0</v>
      </c>
      <c r="Q630" s="0" t="s">
        <v>1914</v>
      </c>
      <c r="T630" s="0" t="s">
        <v>2243</v>
      </c>
      <c r="V630" s="0" t="s">
        <v>1903</v>
      </c>
      <c r="W630" s="0" t="s">
        <v>1903</v>
      </c>
      <c r="X630" s="0" t="s">
        <v>2243</v>
      </c>
      <c r="Y630" s="0" t="s">
        <v>1903</v>
      </c>
      <c r="Z630" s="0" t="s">
        <v>1903</v>
      </c>
      <c r="AB630" s="0" t="s">
        <v>2243</v>
      </c>
    </row>
    <row r="631" customFormat="false" ht="13.8" hidden="false" customHeight="false" outlineLevel="0" collapsed="false">
      <c r="A631" s="207" t="s">
        <v>75</v>
      </c>
      <c r="B631" s="207" t="s">
        <v>762</v>
      </c>
      <c r="C631" s="0" t="s">
        <v>2244</v>
      </c>
      <c r="D631" s="0" t="n">
        <v>5</v>
      </c>
      <c r="E631" s="0" t="n">
        <v>0</v>
      </c>
      <c r="Q631" s="0" t="s">
        <v>1914</v>
      </c>
      <c r="T631" s="0" t="s">
        <v>2243</v>
      </c>
      <c r="V631" s="0" t="s">
        <v>1903</v>
      </c>
      <c r="W631" s="0" t="s">
        <v>1903</v>
      </c>
      <c r="X631" s="0" t="s">
        <v>2243</v>
      </c>
      <c r="Y631" s="0" t="s">
        <v>1903</v>
      </c>
      <c r="Z631" s="0" t="s">
        <v>1903</v>
      </c>
      <c r="AB631" s="0" t="s">
        <v>2243</v>
      </c>
    </row>
    <row r="632" customFormat="false" ht="13.8" hidden="false" customHeight="false" outlineLevel="0" collapsed="false">
      <c r="A632" s="207" t="s">
        <v>75</v>
      </c>
      <c r="B632" s="207" t="s">
        <v>763</v>
      </c>
      <c r="C632" s="0" t="s">
        <v>2244</v>
      </c>
      <c r="D632" s="0" t="n">
        <v>5</v>
      </c>
      <c r="E632" s="0" t="n">
        <v>0</v>
      </c>
      <c r="Q632" s="0" t="s">
        <v>1914</v>
      </c>
      <c r="T632" s="0" t="s">
        <v>2243</v>
      </c>
      <c r="V632" s="0" t="s">
        <v>1903</v>
      </c>
      <c r="W632" s="0" t="s">
        <v>1903</v>
      </c>
      <c r="X632" s="0" t="s">
        <v>2243</v>
      </c>
      <c r="Y632" s="0" t="s">
        <v>1903</v>
      </c>
      <c r="Z632" s="0" t="s">
        <v>1903</v>
      </c>
      <c r="AB632" s="0" t="s">
        <v>2243</v>
      </c>
    </row>
    <row r="633" customFormat="false" ht="13.8" hidden="false" customHeight="false" outlineLevel="0" collapsed="false">
      <c r="A633" s="207" t="s">
        <v>75</v>
      </c>
      <c r="B633" s="207" t="s">
        <v>764</v>
      </c>
      <c r="C633" s="0" t="s">
        <v>2244</v>
      </c>
      <c r="D633" s="0" t="n">
        <v>5</v>
      </c>
      <c r="E633" s="0" t="n">
        <v>0</v>
      </c>
      <c r="Q633" s="0" t="s">
        <v>1914</v>
      </c>
      <c r="T633" s="0" t="s">
        <v>2243</v>
      </c>
      <c r="V633" s="0" t="s">
        <v>1903</v>
      </c>
      <c r="W633" s="0" t="s">
        <v>1903</v>
      </c>
      <c r="X633" s="0" t="s">
        <v>2243</v>
      </c>
      <c r="Y633" s="0" t="s">
        <v>1903</v>
      </c>
      <c r="Z633" s="0" t="s">
        <v>1903</v>
      </c>
      <c r="AB633" s="0" t="s">
        <v>2243</v>
      </c>
    </row>
    <row r="634" customFormat="false" ht="13.8" hidden="false" customHeight="false" outlineLevel="0" collapsed="false">
      <c r="A634" s="207" t="s">
        <v>75</v>
      </c>
      <c r="B634" s="207" t="s">
        <v>765</v>
      </c>
      <c r="C634" s="0" t="s">
        <v>536</v>
      </c>
      <c r="D634" s="0" t="n">
        <v>29</v>
      </c>
      <c r="E634" s="0" t="n">
        <v>0</v>
      </c>
      <c r="R634" s="0" t="s">
        <v>1914</v>
      </c>
      <c r="S634" s="0" t="s">
        <v>2243</v>
      </c>
      <c r="T634" s="0" t="s">
        <v>2243</v>
      </c>
      <c r="U634" s="0" t="s">
        <v>1903</v>
      </c>
      <c r="X634" s="0" t="s">
        <v>2243</v>
      </c>
      <c r="Y634" s="0" t="s">
        <v>1903</v>
      </c>
      <c r="AA634" s="0" t="s">
        <v>1903</v>
      </c>
      <c r="AB634" s="0" t="s">
        <v>2243</v>
      </c>
    </row>
    <row r="635" customFormat="false" ht="13.8" hidden="false" customHeight="false" outlineLevel="0" collapsed="false">
      <c r="A635" s="207" t="s">
        <v>75</v>
      </c>
      <c r="B635" s="207" t="s">
        <v>766</v>
      </c>
      <c r="C635" s="0" t="s">
        <v>536</v>
      </c>
      <c r="D635" s="0" t="n">
        <v>29</v>
      </c>
      <c r="E635" s="0" t="n">
        <v>0</v>
      </c>
      <c r="R635" s="0" t="s">
        <v>1914</v>
      </c>
      <c r="S635" s="0" t="s">
        <v>2243</v>
      </c>
      <c r="T635" s="0" t="s">
        <v>2243</v>
      </c>
      <c r="U635" s="0" t="s">
        <v>1903</v>
      </c>
      <c r="X635" s="0" t="s">
        <v>2243</v>
      </c>
      <c r="Y635" s="0" t="s">
        <v>1903</v>
      </c>
      <c r="AA635" s="0" t="s">
        <v>1903</v>
      </c>
      <c r="AB635" s="0" t="s">
        <v>2243</v>
      </c>
    </row>
    <row r="636" customFormat="false" ht="13.8" hidden="false" customHeight="false" outlineLevel="0" collapsed="false">
      <c r="A636" s="207" t="s">
        <v>75</v>
      </c>
      <c r="B636" s="207" t="s">
        <v>767</v>
      </c>
      <c r="C636" s="0" t="s">
        <v>536</v>
      </c>
      <c r="D636" s="0" t="n">
        <v>29</v>
      </c>
      <c r="E636" s="0" t="n">
        <v>0</v>
      </c>
      <c r="R636" s="0" t="s">
        <v>1914</v>
      </c>
      <c r="S636" s="0" t="s">
        <v>2243</v>
      </c>
      <c r="T636" s="0" t="s">
        <v>2243</v>
      </c>
      <c r="U636" s="0" t="s">
        <v>1903</v>
      </c>
      <c r="X636" s="0" t="s">
        <v>2243</v>
      </c>
      <c r="Y636" s="0" t="s">
        <v>1903</v>
      </c>
      <c r="AA636" s="0" t="s">
        <v>1903</v>
      </c>
      <c r="AB636" s="0" t="s">
        <v>2243</v>
      </c>
    </row>
    <row r="637" customFormat="false" ht="13.8" hidden="false" customHeight="false" outlineLevel="0" collapsed="false">
      <c r="A637" s="207" t="s">
        <v>75</v>
      </c>
      <c r="B637" s="207" t="s">
        <v>768</v>
      </c>
      <c r="C637" s="0" t="s">
        <v>536</v>
      </c>
      <c r="D637" s="0" t="n">
        <v>29</v>
      </c>
      <c r="E637" s="0" t="n">
        <v>0</v>
      </c>
      <c r="R637" s="0" t="s">
        <v>1914</v>
      </c>
      <c r="S637" s="0" t="s">
        <v>2243</v>
      </c>
      <c r="T637" s="0" t="s">
        <v>2243</v>
      </c>
      <c r="U637" s="0" t="s">
        <v>1903</v>
      </c>
      <c r="X637" s="0" t="s">
        <v>2243</v>
      </c>
      <c r="Y637" s="0" t="s">
        <v>1903</v>
      </c>
      <c r="AA637" s="0" t="s">
        <v>1903</v>
      </c>
      <c r="AB637" s="0" t="s">
        <v>2243</v>
      </c>
    </row>
    <row r="638" customFormat="false" ht="13.8" hidden="false" customHeight="false" outlineLevel="0" collapsed="false">
      <c r="A638" s="207" t="s">
        <v>75</v>
      </c>
      <c r="B638" s="207" t="s">
        <v>769</v>
      </c>
      <c r="C638" s="0" t="s">
        <v>536</v>
      </c>
      <c r="D638" s="0" t="n">
        <v>29</v>
      </c>
      <c r="E638" s="0" t="n">
        <v>0</v>
      </c>
      <c r="R638" s="0" t="s">
        <v>1914</v>
      </c>
      <c r="S638" s="0" t="s">
        <v>2243</v>
      </c>
      <c r="T638" s="0" t="s">
        <v>2243</v>
      </c>
      <c r="U638" s="0" t="s">
        <v>1903</v>
      </c>
      <c r="X638" s="0" t="s">
        <v>2243</v>
      </c>
      <c r="Y638" s="0" t="s">
        <v>1903</v>
      </c>
      <c r="AA638" s="0" t="s">
        <v>1903</v>
      </c>
      <c r="AB638" s="0" t="s">
        <v>2243</v>
      </c>
    </row>
    <row r="639" customFormat="false" ht="13.8" hidden="false" customHeight="false" outlineLevel="0" collapsed="false">
      <c r="A639" s="207" t="s">
        <v>75</v>
      </c>
      <c r="B639" s="207" t="s">
        <v>770</v>
      </c>
      <c r="C639" s="0" t="s">
        <v>2242</v>
      </c>
      <c r="D639" s="0" t="n">
        <v>5</v>
      </c>
      <c r="E639" s="0" t="n">
        <v>0</v>
      </c>
      <c r="Q639" s="0" t="s">
        <v>1914</v>
      </c>
      <c r="T639" s="0" t="s">
        <v>2243</v>
      </c>
      <c r="V639" s="0" t="s">
        <v>1903</v>
      </c>
      <c r="W639" s="0" t="s">
        <v>1903</v>
      </c>
      <c r="X639" s="0" t="s">
        <v>2243</v>
      </c>
      <c r="Y639" s="0" t="s">
        <v>1903</v>
      </c>
      <c r="Z639" s="0" t="s">
        <v>1903</v>
      </c>
      <c r="AB639" s="0" t="s">
        <v>2243</v>
      </c>
    </row>
    <row r="640" customFormat="false" ht="13.8" hidden="false" customHeight="false" outlineLevel="0" collapsed="false">
      <c r="A640" s="207" t="s">
        <v>75</v>
      </c>
      <c r="B640" s="207" t="s">
        <v>771</v>
      </c>
      <c r="C640" s="0" t="s">
        <v>2242</v>
      </c>
      <c r="D640" s="0" t="n">
        <v>5</v>
      </c>
      <c r="E640" s="0" t="n">
        <v>0</v>
      </c>
      <c r="Q640" s="0" t="s">
        <v>1914</v>
      </c>
      <c r="T640" s="0" t="s">
        <v>2243</v>
      </c>
      <c r="V640" s="0" t="s">
        <v>1903</v>
      </c>
      <c r="W640" s="0" t="s">
        <v>1903</v>
      </c>
      <c r="X640" s="0" t="s">
        <v>2243</v>
      </c>
      <c r="Y640" s="0" t="s">
        <v>1903</v>
      </c>
      <c r="Z640" s="0" t="s">
        <v>1903</v>
      </c>
      <c r="AB640" s="0" t="s">
        <v>2243</v>
      </c>
    </row>
    <row r="641" customFormat="false" ht="13.8" hidden="false" customHeight="false" outlineLevel="0" collapsed="false">
      <c r="A641" s="207" t="s">
        <v>75</v>
      </c>
      <c r="B641" s="207" t="s">
        <v>772</v>
      </c>
      <c r="C641" s="0" t="s">
        <v>1974</v>
      </c>
      <c r="D641" s="0" t="n">
        <v>3</v>
      </c>
      <c r="E641" s="0" t="n">
        <v>0</v>
      </c>
      <c r="F641" s="0" t="s">
        <v>2243</v>
      </c>
      <c r="G641" s="0" t="s">
        <v>2243</v>
      </c>
      <c r="H641" s="0" t="s">
        <v>2243</v>
      </c>
      <c r="K641" s="0" t="s">
        <v>2243</v>
      </c>
      <c r="L641" s="0" t="s">
        <v>2243</v>
      </c>
      <c r="M641" s="0" t="s">
        <v>2243</v>
      </c>
      <c r="N641" s="0" t="s">
        <v>2243</v>
      </c>
      <c r="O641" s="0" t="s">
        <v>2243</v>
      </c>
      <c r="P641" s="0" t="s">
        <v>2243</v>
      </c>
    </row>
    <row r="642" customFormat="false" ht="13.8" hidden="false" customHeight="false" outlineLevel="0" collapsed="false">
      <c r="A642" s="207" t="s">
        <v>75</v>
      </c>
      <c r="B642" s="207" t="s">
        <v>330</v>
      </c>
      <c r="C642" s="0" t="s">
        <v>1985</v>
      </c>
      <c r="D642" s="0" t="n">
        <v>3</v>
      </c>
      <c r="E642" s="0" t="n">
        <v>0</v>
      </c>
      <c r="M642" s="0" t="s">
        <v>2243</v>
      </c>
    </row>
    <row r="643" customFormat="false" ht="13.8" hidden="false" customHeight="false" outlineLevel="0" collapsed="false">
      <c r="A643" s="207" t="s">
        <v>75</v>
      </c>
      <c r="B643" s="207" t="s">
        <v>773</v>
      </c>
      <c r="C643" s="0" t="s">
        <v>1991</v>
      </c>
      <c r="D643" s="0" t="n">
        <v>5</v>
      </c>
      <c r="E643" s="0" t="n">
        <v>0</v>
      </c>
      <c r="Q643" s="0" t="s">
        <v>1914</v>
      </c>
      <c r="T643" s="0" t="s">
        <v>2243</v>
      </c>
      <c r="V643" s="0" t="s">
        <v>1903</v>
      </c>
      <c r="W643" s="0" t="s">
        <v>1903</v>
      </c>
      <c r="X643" s="0" t="s">
        <v>2243</v>
      </c>
      <c r="Y643" s="0" t="s">
        <v>1903</v>
      </c>
      <c r="Z643" s="0" t="s">
        <v>1903</v>
      </c>
      <c r="AB643" s="0" t="s">
        <v>2243</v>
      </c>
    </row>
    <row r="644" customFormat="false" ht="13.8" hidden="false" customHeight="false" outlineLevel="0" collapsed="false">
      <c r="A644" s="207" t="s">
        <v>75</v>
      </c>
      <c r="B644" s="207" t="s">
        <v>774</v>
      </c>
      <c r="C644" s="0" t="s">
        <v>1991</v>
      </c>
      <c r="D644" s="0" t="n">
        <v>5</v>
      </c>
      <c r="E644" s="0" t="n">
        <v>0</v>
      </c>
      <c r="Q644" s="0" t="s">
        <v>1914</v>
      </c>
      <c r="T644" s="0" t="s">
        <v>2243</v>
      </c>
      <c r="V644" s="0" t="s">
        <v>1903</v>
      </c>
      <c r="W644" s="0" t="s">
        <v>1903</v>
      </c>
      <c r="X644" s="0" t="s">
        <v>2243</v>
      </c>
      <c r="Y644" s="0" t="s">
        <v>1903</v>
      </c>
      <c r="Z644" s="0" t="s">
        <v>1903</v>
      </c>
      <c r="AB644" s="0" t="s">
        <v>2243</v>
      </c>
    </row>
    <row r="645" customFormat="false" ht="13.8" hidden="false" customHeight="false" outlineLevel="0" collapsed="false">
      <c r="A645" s="207" t="s">
        <v>75</v>
      </c>
      <c r="B645" s="207" t="s">
        <v>775</v>
      </c>
      <c r="C645" s="0" t="s">
        <v>1991</v>
      </c>
      <c r="D645" s="0" t="n">
        <v>5</v>
      </c>
      <c r="E645" s="0" t="n">
        <v>0</v>
      </c>
      <c r="Q645" s="0" t="s">
        <v>1914</v>
      </c>
      <c r="T645" s="0" t="s">
        <v>2243</v>
      </c>
      <c r="V645" s="0" t="s">
        <v>1903</v>
      </c>
      <c r="W645" s="0" t="s">
        <v>1903</v>
      </c>
      <c r="X645" s="0" t="s">
        <v>2243</v>
      </c>
      <c r="Y645" s="0" t="s">
        <v>1903</v>
      </c>
      <c r="Z645" s="0" t="s">
        <v>1903</v>
      </c>
      <c r="AB645" s="0" t="s">
        <v>2243</v>
      </c>
    </row>
    <row r="646" customFormat="false" ht="13.8" hidden="false" customHeight="false" outlineLevel="0" collapsed="false">
      <c r="A646" s="207" t="s">
        <v>75</v>
      </c>
      <c r="B646" s="207" t="s">
        <v>776</v>
      </c>
      <c r="C646" s="0" t="s">
        <v>1991</v>
      </c>
      <c r="D646" s="0" t="n">
        <v>5</v>
      </c>
      <c r="E646" s="0" t="n">
        <v>0</v>
      </c>
      <c r="Q646" s="0" t="s">
        <v>1914</v>
      </c>
      <c r="T646" s="0" t="s">
        <v>2243</v>
      </c>
      <c r="V646" s="0" t="s">
        <v>1903</v>
      </c>
      <c r="W646" s="0" t="s">
        <v>1903</v>
      </c>
      <c r="X646" s="0" t="s">
        <v>2243</v>
      </c>
      <c r="Y646" s="0" t="s">
        <v>1903</v>
      </c>
      <c r="Z646" s="0" t="s">
        <v>1903</v>
      </c>
      <c r="AB646" s="0" t="s">
        <v>2243</v>
      </c>
    </row>
    <row r="647" customFormat="false" ht="13.8" hidden="false" customHeight="false" outlineLevel="0" collapsed="false">
      <c r="A647" s="207" t="s">
        <v>75</v>
      </c>
      <c r="B647" s="207" t="s">
        <v>777</v>
      </c>
      <c r="C647" s="0" t="s">
        <v>1991</v>
      </c>
      <c r="D647" s="0" t="n">
        <v>5</v>
      </c>
      <c r="E647" s="0" t="n">
        <v>0</v>
      </c>
      <c r="Q647" s="0" t="s">
        <v>1914</v>
      </c>
      <c r="T647" s="0" t="s">
        <v>2243</v>
      </c>
      <c r="V647" s="0" t="s">
        <v>1903</v>
      </c>
      <c r="W647" s="0" t="s">
        <v>1903</v>
      </c>
      <c r="X647" s="0" t="s">
        <v>2243</v>
      </c>
      <c r="Y647" s="0" t="s">
        <v>1903</v>
      </c>
      <c r="Z647" s="0" t="s">
        <v>1903</v>
      </c>
      <c r="AB647" s="0" t="s">
        <v>2243</v>
      </c>
    </row>
    <row r="648" customFormat="false" ht="13.8" hidden="false" customHeight="false" outlineLevel="0" collapsed="false">
      <c r="A648" s="207" t="s">
        <v>75</v>
      </c>
      <c r="B648" s="207" t="s">
        <v>778</v>
      </c>
      <c r="C648" s="0" t="s">
        <v>1991</v>
      </c>
      <c r="D648" s="0" t="n">
        <v>5</v>
      </c>
      <c r="E648" s="0" t="n">
        <v>0</v>
      </c>
      <c r="Q648" s="0" t="s">
        <v>1914</v>
      </c>
      <c r="T648" s="0" t="s">
        <v>2243</v>
      </c>
      <c r="V648" s="0" t="s">
        <v>1903</v>
      </c>
      <c r="W648" s="0" t="s">
        <v>1903</v>
      </c>
      <c r="X648" s="0" t="s">
        <v>2243</v>
      </c>
      <c r="Y648" s="0" t="s">
        <v>1903</v>
      </c>
      <c r="Z648" s="0" t="s">
        <v>1903</v>
      </c>
      <c r="AB648" s="0" t="s">
        <v>2243</v>
      </c>
    </row>
    <row r="649" customFormat="false" ht="13.8" hidden="false" customHeight="false" outlineLevel="0" collapsed="false">
      <c r="A649" s="207" t="s">
        <v>75</v>
      </c>
      <c r="B649" s="207" t="s">
        <v>779</v>
      </c>
      <c r="C649" s="0" t="s">
        <v>2244</v>
      </c>
      <c r="D649" s="0" t="n">
        <v>5</v>
      </c>
      <c r="E649" s="0" t="n">
        <v>0</v>
      </c>
      <c r="Q649" s="0" t="s">
        <v>1914</v>
      </c>
      <c r="T649" s="0" t="s">
        <v>2243</v>
      </c>
      <c r="V649" s="0" t="s">
        <v>1903</v>
      </c>
      <c r="W649" s="0" t="s">
        <v>1903</v>
      </c>
      <c r="X649" s="0" t="s">
        <v>2243</v>
      </c>
      <c r="Y649" s="0" t="s">
        <v>1903</v>
      </c>
      <c r="Z649" s="0" t="s">
        <v>1903</v>
      </c>
      <c r="AB649" s="0" t="s">
        <v>2243</v>
      </c>
    </row>
    <row r="650" customFormat="false" ht="13.8" hidden="false" customHeight="false" outlineLevel="0" collapsed="false">
      <c r="A650" s="207" t="s">
        <v>75</v>
      </c>
      <c r="B650" s="207" t="s">
        <v>780</v>
      </c>
      <c r="C650" s="0" t="s">
        <v>1991</v>
      </c>
      <c r="D650" s="0" t="n">
        <v>5</v>
      </c>
      <c r="E650" s="0" t="n">
        <v>0</v>
      </c>
      <c r="Q650" s="0" t="s">
        <v>1914</v>
      </c>
      <c r="T650" s="0" t="s">
        <v>2243</v>
      </c>
      <c r="V650" s="0" t="s">
        <v>1903</v>
      </c>
      <c r="W650" s="0" t="s">
        <v>1903</v>
      </c>
      <c r="X650" s="0" t="s">
        <v>2243</v>
      </c>
      <c r="Y650" s="0" t="s">
        <v>1903</v>
      </c>
      <c r="Z650" s="0" t="s">
        <v>1903</v>
      </c>
      <c r="AB650" s="0" t="s">
        <v>2243</v>
      </c>
    </row>
    <row r="651" customFormat="false" ht="13.8" hidden="false" customHeight="false" outlineLevel="0" collapsed="false">
      <c r="A651" s="207" t="s">
        <v>75</v>
      </c>
      <c r="B651" s="207" t="s">
        <v>781</v>
      </c>
      <c r="C651" s="0" t="s">
        <v>1991</v>
      </c>
      <c r="D651" s="0" t="n">
        <v>5</v>
      </c>
      <c r="E651" s="0" t="n">
        <v>0</v>
      </c>
      <c r="Q651" s="0" t="s">
        <v>1914</v>
      </c>
      <c r="T651" s="0" t="s">
        <v>2243</v>
      </c>
      <c r="V651" s="0" t="s">
        <v>1903</v>
      </c>
      <c r="W651" s="0" t="s">
        <v>1903</v>
      </c>
      <c r="X651" s="0" t="s">
        <v>2243</v>
      </c>
      <c r="Y651" s="0" t="s">
        <v>1903</v>
      </c>
      <c r="Z651" s="0" t="s">
        <v>1903</v>
      </c>
      <c r="AB651" s="0" t="s">
        <v>2243</v>
      </c>
    </row>
    <row r="652" customFormat="false" ht="13.8" hidden="false" customHeight="false" outlineLevel="0" collapsed="false">
      <c r="A652" s="207" t="s">
        <v>75</v>
      </c>
      <c r="B652" s="207" t="s">
        <v>782</v>
      </c>
      <c r="C652" s="0" t="s">
        <v>1991</v>
      </c>
      <c r="D652" s="0" t="n">
        <v>5</v>
      </c>
      <c r="E652" s="0" t="n">
        <v>0</v>
      </c>
      <c r="Q652" s="0" t="s">
        <v>1914</v>
      </c>
      <c r="T652" s="0" t="s">
        <v>2243</v>
      </c>
      <c r="V652" s="0" t="s">
        <v>1903</v>
      </c>
      <c r="W652" s="0" t="s">
        <v>1903</v>
      </c>
      <c r="X652" s="0" t="s">
        <v>2243</v>
      </c>
      <c r="Y652" s="0" t="s">
        <v>1903</v>
      </c>
      <c r="Z652" s="0" t="s">
        <v>1903</v>
      </c>
      <c r="AB652" s="0" t="s">
        <v>2243</v>
      </c>
    </row>
    <row r="653" customFormat="false" ht="13.8" hidden="false" customHeight="false" outlineLevel="0" collapsed="false">
      <c r="A653" s="207" t="s">
        <v>75</v>
      </c>
      <c r="B653" s="207" t="s">
        <v>783</v>
      </c>
      <c r="C653" s="0" t="s">
        <v>1991</v>
      </c>
      <c r="D653" s="0" t="n">
        <v>5</v>
      </c>
      <c r="E653" s="0" t="n">
        <v>0</v>
      </c>
      <c r="Q653" s="0" t="s">
        <v>1914</v>
      </c>
      <c r="T653" s="0" t="s">
        <v>2243</v>
      </c>
      <c r="V653" s="0" t="s">
        <v>1903</v>
      </c>
      <c r="W653" s="0" t="s">
        <v>1903</v>
      </c>
      <c r="X653" s="0" t="s">
        <v>2243</v>
      </c>
      <c r="Y653" s="0" t="s">
        <v>1903</v>
      </c>
      <c r="Z653" s="0" t="s">
        <v>1903</v>
      </c>
      <c r="AB653" s="0" t="s">
        <v>2243</v>
      </c>
    </row>
    <row r="654" customFormat="false" ht="13.8" hidden="false" customHeight="false" outlineLevel="0" collapsed="false">
      <c r="A654" s="207" t="s">
        <v>75</v>
      </c>
      <c r="B654" s="207" t="s">
        <v>784</v>
      </c>
      <c r="C654" s="0" t="s">
        <v>536</v>
      </c>
      <c r="D654" s="0" t="n">
        <v>29</v>
      </c>
      <c r="E654" s="0" t="n">
        <v>0</v>
      </c>
      <c r="R654" s="0" t="s">
        <v>1914</v>
      </c>
      <c r="S654" s="0" t="s">
        <v>2243</v>
      </c>
      <c r="T654" s="0" t="s">
        <v>2243</v>
      </c>
      <c r="U654" s="0" t="s">
        <v>1903</v>
      </c>
      <c r="X654" s="0" t="s">
        <v>2243</v>
      </c>
      <c r="Y654" s="0" t="s">
        <v>1903</v>
      </c>
      <c r="AA654" s="0" t="s">
        <v>1903</v>
      </c>
      <c r="AB654" s="0" t="s">
        <v>2243</v>
      </c>
    </row>
    <row r="655" customFormat="false" ht="13.8" hidden="false" customHeight="false" outlineLevel="0" collapsed="false">
      <c r="A655" s="207" t="s">
        <v>75</v>
      </c>
      <c r="B655" s="207" t="s">
        <v>785</v>
      </c>
      <c r="C655" s="0" t="s">
        <v>2242</v>
      </c>
      <c r="D655" s="0" t="n">
        <v>5</v>
      </c>
      <c r="E655" s="0" t="n">
        <v>0</v>
      </c>
      <c r="Q655" s="0" t="s">
        <v>1914</v>
      </c>
      <c r="T655" s="0" t="s">
        <v>2243</v>
      </c>
      <c r="V655" s="0" t="s">
        <v>1903</v>
      </c>
      <c r="W655" s="0" t="s">
        <v>1903</v>
      </c>
      <c r="X655" s="0" t="s">
        <v>2243</v>
      </c>
      <c r="Y655" s="0" t="s">
        <v>1903</v>
      </c>
      <c r="Z655" s="0" t="s">
        <v>1903</v>
      </c>
      <c r="AB655" s="0" t="s">
        <v>2243</v>
      </c>
    </row>
    <row r="656" customFormat="false" ht="13.8" hidden="false" customHeight="false" outlineLevel="0" collapsed="false">
      <c r="A656" s="207" t="s">
        <v>75</v>
      </c>
      <c r="B656" s="207" t="s">
        <v>786</v>
      </c>
      <c r="C656" s="0" t="s">
        <v>1991</v>
      </c>
      <c r="D656" s="0" t="n">
        <v>5</v>
      </c>
      <c r="E656" s="0" t="n">
        <v>0</v>
      </c>
      <c r="Q656" s="0" t="s">
        <v>1914</v>
      </c>
      <c r="T656" s="0" t="s">
        <v>2243</v>
      </c>
      <c r="V656" s="0" t="s">
        <v>1903</v>
      </c>
      <c r="W656" s="0" t="s">
        <v>1903</v>
      </c>
      <c r="X656" s="0" t="s">
        <v>2243</v>
      </c>
      <c r="Y656" s="0" t="s">
        <v>1903</v>
      </c>
      <c r="Z656" s="0" t="s">
        <v>1903</v>
      </c>
      <c r="AB656" s="0" t="s">
        <v>2243</v>
      </c>
    </row>
    <row r="657" customFormat="false" ht="13.8" hidden="false" customHeight="false" outlineLevel="0" collapsed="false">
      <c r="A657" s="207" t="s">
        <v>75</v>
      </c>
      <c r="B657" s="207" t="s">
        <v>787</v>
      </c>
      <c r="C657" s="0" t="s">
        <v>2245</v>
      </c>
      <c r="D657" s="0" t="n">
        <v>5</v>
      </c>
      <c r="E657" s="0" t="n">
        <v>0</v>
      </c>
      <c r="Q657" s="0" t="s">
        <v>1914</v>
      </c>
      <c r="T657" s="0" t="s">
        <v>2243</v>
      </c>
      <c r="V657" s="0" t="s">
        <v>1903</v>
      </c>
      <c r="W657" s="0" t="s">
        <v>1903</v>
      </c>
      <c r="X657" s="0" t="s">
        <v>2243</v>
      </c>
      <c r="Y657" s="0" t="s">
        <v>1903</v>
      </c>
      <c r="Z657" s="0" t="s">
        <v>1903</v>
      </c>
      <c r="AB657" s="0" t="s">
        <v>2243</v>
      </c>
    </row>
    <row r="658" customFormat="false" ht="13.8" hidden="false" customHeight="false" outlineLevel="0" collapsed="false">
      <c r="A658" s="207" t="s">
        <v>75</v>
      </c>
      <c r="B658" s="207" t="s">
        <v>788</v>
      </c>
      <c r="C658" s="0" t="s">
        <v>2244</v>
      </c>
      <c r="D658" s="0" t="n">
        <v>5</v>
      </c>
      <c r="E658" s="0" t="n">
        <v>0</v>
      </c>
      <c r="Q658" s="0" t="s">
        <v>1914</v>
      </c>
      <c r="T658" s="0" t="s">
        <v>2243</v>
      </c>
      <c r="V658" s="0" t="s">
        <v>1903</v>
      </c>
      <c r="W658" s="0" t="s">
        <v>1903</v>
      </c>
      <c r="X658" s="0" t="s">
        <v>2243</v>
      </c>
      <c r="Y658" s="0" t="s">
        <v>1903</v>
      </c>
      <c r="Z658" s="0" t="s">
        <v>1903</v>
      </c>
      <c r="AB658" s="0" t="s">
        <v>2243</v>
      </c>
    </row>
    <row r="659" customFormat="false" ht="13.8" hidden="false" customHeight="false" outlineLevel="0" collapsed="false">
      <c r="A659" s="207" t="s">
        <v>75</v>
      </c>
      <c r="B659" s="207" t="s">
        <v>789</v>
      </c>
      <c r="C659" s="0" t="s">
        <v>2244</v>
      </c>
      <c r="D659" s="0" t="n">
        <v>5</v>
      </c>
      <c r="E659" s="0" t="n">
        <v>0</v>
      </c>
      <c r="Q659" s="0" t="s">
        <v>1914</v>
      </c>
      <c r="T659" s="0" t="s">
        <v>2243</v>
      </c>
      <c r="V659" s="0" t="s">
        <v>1903</v>
      </c>
      <c r="W659" s="0" t="s">
        <v>1903</v>
      </c>
      <c r="X659" s="0" t="s">
        <v>2243</v>
      </c>
      <c r="Y659" s="0" t="s">
        <v>1903</v>
      </c>
      <c r="Z659" s="0" t="s">
        <v>1903</v>
      </c>
      <c r="AB659" s="0" t="s">
        <v>2243</v>
      </c>
    </row>
    <row r="660" customFormat="false" ht="13.8" hidden="false" customHeight="false" outlineLevel="0" collapsed="false">
      <c r="A660" s="207" t="s">
        <v>75</v>
      </c>
      <c r="B660" s="207" t="s">
        <v>790</v>
      </c>
      <c r="C660" s="0" t="s">
        <v>536</v>
      </c>
      <c r="D660" s="0" t="n">
        <v>29</v>
      </c>
      <c r="E660" s="0" t="n">
        <v>0</v>
      </c>
      <c r="R660" s="0" t="s">
        <v>1914</v>
      </c>
      <c r="S660" s="0" t="s">
        <v>2243</v>
      </c>
      <c r="T660" s="0" t="s">
        <v>2243</v>
      </c>
      <c r="U660" s="0" t="s">
        <v>1903</v>
      </c>
      <c r="X660" s="0" t="s">
        <v>2243</v>
      </c>
      <c r="Y660" s="0" t="s">
        <v>1903</v>
      </c>
      <c r="AA660" s="0" t="s">
        <v>1903</v>
      </c>
      <c r="AB660" s="0" t="s">
        <v>2243</v>
      </c>
    </row>
    <row r="661" customFormat="false" ht="13.8" hidden="false" customHeight="false" outlineLevel="0" collapsed="false">
      <c r="A661" s="207" t="s">
        <v>75</v>
      </c>
      <c r="B661" s="207" t="s">
        <v>791</v>
      </c>
      <c r="C661" s="0" t="s">
        <v>536</v>
      </c>
      <c r="D661" s="0" t="n">
        <v>34</v>
      </c>
      <c r="E661" s="0" t="n">
        <v>0</v>
      </c>
      <c r="R661" s="0" t="s">
        <v>1914</v>
      </c>
      <c r="S661" s="0" t="s">
        <v>2243</v>
      </c>
      <c r="T661" s="0" t="s">
        <v>2243</v>
      </c>
      <c r="U661" s="0" t="s">
        <v>1903</v>
      </c>
      <c r="X661" s="0" t="s">
        <v>2243</v>
      </c>
      <c r="Y661" s="0" t="s">
        <v>1903</v>
      </c>
      <c r="AA661" s="0" t="s">
        <v>1903</v>
      </c>
      <c r="AB661" s="0" t="s">
        <v>2243</v>
      </c>
    </row>
    <row r="662" customFormat="false" ht="13.8" hidden="false" customHeight="false" outlineLevel="0" collapsed="false">
      <c r="A662" s="207" t="s">
        <v>75</v>
      </c>
      <c r="B662" s="207" t="s">
        <v>792</v>
      </c>
      <c r="C662" s="0" t="s">
        <v>536</v>
      </c>
      <c r="D662" s="0" t="n">
        <v>39</v>
      </c>
      <c r="E662" s="0" t="n">
        <v>0</v>
      </c>
      <c r="R662" s="0" t="s">
        <v>1914</v>
      </c>
      <c r="S662" s="0" t="s">
        <v>2243</v>
      </c>
      <c r="T662" s="0" t="s">
        <v>2243</v>
      </c>
      <c r="U662" s="0" t="s">
        <v>1903</v>
      </c>
      <c r="X662" s="0" t="s">
        <v>2243</v>
      </c>
      <c r="Y662" s="0" t="s">
        <v>1903</v>
      </c>
      <c r="AA662" s="0" t="s">
        <v>1903</v>
      </c>
      <c r="AB662" s="0" t="s">
        <v>2243</v>
      </c>
    </row>
    <row r="663" customFormat="false" ht="13.8" hidden="false" customHeight="false" outlineLevel="0" collapsed="false">
      <c r="A663" s="207" t="s">
        <v>75</v>
      </c>
      <c r="B663" s="207" t="s">
        <v>793</v>
      </c>
      <c r="C663" s="0" t="s">
        <v>2244</v>
      </c>
      <c r="D663" s="0" t="n">
        <v>5</v>
      </c>
      <c r="E663" s="0" t="n">
        <v>0</v>
      </c>
      <c r="Q663" s="0" t="s">
        <v>1914</v>
      </c>
      <c r="T663" s="0" t="s">
        <v>2243</v>
      </c>
      <c r="V663" s="0" t="s">
        <v>1903</v>
      </c>
      <c r="W663" s="0" t="s">
        <v>1903</v>
      </c>
      <c r="X663" s="0" t="s">
        <v>2243</v>
      </c>
      <c r="Y663" s="0" t="s">
        <v>1903</v>
      </c>
      <c r="Z663" s="0" t="s">
        <v>1903</v>
      </c>
      <c r="AB663" s="0" t="s">
        <v>2243</v>
      </c>
    </row>
    <row r="664" customFormat="false" ht="13.8" hidden="false" customHeight="false" outlineLevel="0" collapsed="false">
      <c r="A664" s="207" t="s">
        <v>75</v>
      </c>
      <c r="B664" s="207" t="s">
        <v>794</v>
      </c>
      <c r="C664" s="0" t="s">
        <v>2244</v>
      </c>
      <c r="D664" s="0" t="n">
        <v>5</v>
      </c>
      <c r="E664" s="0" t="n">
        <v>0</v>
      </c>
      <c r="Q664" s="0" t="s">
        <v>1914</v>
      </c>
      <c r="T664" s="0" t="s">
        <v>2243</v>
      </c>
      <c r="V664" s="0" t="s">
        <v>1903</v>
      </c>
      <c r="W664" s="0" t="s">
        <v>1903</v>
      </c>
      <c r="X664" s="0" t="s">
        <v>2243</v>
      </c>
      <c r="Y664" s="0" t="s">
        <v>1903</v>
      </c>
      <c r="Z664" s="0" t="s">
        <v>1903</v>
      </c>
      <c r="AB664" s="0" t="s">
        <v>2243</v>
      </c>
    </row>
    <row r="665" customFormat="false" ht="13.8" hidden="false" customHeight="false" outlineLevel="0" collapsed="false">
      <c r="A665" s="207" t="s">
        <v>75</v>
      </c>
      <c r="B665" s="207" t="s">
        <v>795</v>
      </c>
      <c r="C665" s="0" t="s">
        <v>2244</v>
      </c>
      <c r="D665" s="0" t="n">
        <v>5</v>
      </c>
      <c r="E665" s="0" t="n">
        <v>0</v>
      </c>
      <c r="Q665" s="0" t="s">
        <v>1914</v>
      </c>
      <c r="T665" s="0" t="s">
        <v>2243</v>
      </c>
      <c r="V665" s="0" t="s">
        <v>1903</v>
      </c>
      <c r="W665" s="0" t="s">
        <v>1903</v>
      </c>
      <c r="X665" s="0" t="s">
        <v>2243</v>
      </c>
      <c r="Y665" s="0" t="s">
        <v>1903</v>
      </c>
      <c r="Z665" s="0" t="s">
        <v>1903</v>
      </c>
      <c r="AB665" s="0" t="s">
        <v>2243</v>
      </c>
    </row>
    <row r="666" customFormat="false" ht="13.8" hidden="false" customHeight="false" outlineLevel="0" collapsed="false">
      <c r="A666" s="207" t="s">
        <v>75</v>
      </c>
      <c r="B666" s="207" t="s">
        <v>796</v>
      </c>
      <c r="C666" s="0" t="s">
        <v>2244</v>
      </c>
      <c r="D666" s="0" t="n">
        <v>5</v>
      </c>
      <c r="E666" s="0" t="n">
        <v>0</v>
      </c>
      <c r="Q666" s="0" t="s">
        <v>1914</v>
      </c>
      <c r="T666" s="0" t="s">
        <v>2243</v>
      </c>
      <c r="V666" s="0" t="s">
        <v>1903</v>
      </c>
      <c r="W666" s="0" t="s">
        <v>1903</v>
      </c>
      <c r="X666" s="0" t="s">
        <v>2243</v>
      </c>
      <c r="Y666" s="0" t="s">
        <v>1903</v>
      </c>
      <c r="Z666" s="0" t="s">
        <v>1903</v>
      </c>
      <c r="AB666" s="0" t="s">
        <v>2243</v>
      </c>
    </row>
    <row r="667" customFormat="false" ht="13.8" hidden="false" customHeight="false" outlineLevel="0" collapsed="false">
      <c r="A667" s="207" t="s">
        <v>75</v>
      </c>
      <c r="B667" s="207" t="s">
        <v>797</v>
      </c>
      <c r="C667" s="0" t="s">
        <v>1991</v>
      </c>
      <c r="D667" s="0" t="n">
        <v>5</v>
      </c>
      <c r="E667" s="0" t="n">
        <v>0</v>
      </c>
      <c r="Q667" s="0" t="s">
        <v>1914</v>
      </c>
      <c r="T667" s="0" t="s">
        <v>2243</v>
      </c>
      <c r="V667" s="0" t="s">
        <v>1903</v>
      </c>
      <c r="W667" s="0" t="s">
        <v>1903</v>
      </c>
      <c r="X667" s="0" t="s">
        <v>2243</v>
      </c>
      <c r="Y667" s="0" t="s">
        <v>1903</v>
      </c>
      <c r="Z667" s="0" t="s">
        <v>1903</v>
      </c>
      <c r="AB667" s="0" t="s">
        <v>2243</v>
      </c>
    </row>
    <row r="668" customFormat="false" ht="13.8" hidden="false" customHeight="false" outlineLevel="0" collapsed="false">
      <c r="A668" s="207" t="s">
        <v>75</v>
      </c>
      <c r="B668" s="207" t="s">
        <v>798</v>
      </c>
      <c r="C668" s="0" t="s">
        <v>2244</v>
      </c>
      <c r="D668" s="0" t="n">
        <v>5</v>
      </c>
      <c r="E668" s="0" t="n">
        <v>0</v>
      </c>
      <c r="Q668" s="0" t="s">
        <v>1914</v>
      </c>
      <c r="T668" s="0" t="s">
        <v>2243</v>
      </c>
      <c r="V668" s="0" t="s">
        <v>1903</v>
      </c>
      <c r="W668" s="0" t="s">
        <v>1903</v>
      </c>
      <c r="X668" s="0" t="s">
        <v>2243</v>
      </c>
      <c r="Y668" s="0" t="s">
        <v>1903</v>
      </c>
      <c r="Z668" s="0" t="s">
        <v>1903</v>
      </c>
      <c r="AB668" s="0" t="s">
        <v>2243</v>
      </c>
    </row>
    <row r="669" customFormat="false" ht="13.8" hidden="false" customHeight="false" outlineLevel="0" collapsed="false">
      <c r="A669" s="207" t="s">
        <v>75</v>
      </c>
      <c r="B669" s="207" t="s">
        <v>799</v>
      </c>
      <c r="C669" s="0" t="s">
        <v>1991</v>
      </c>
      <c r="D669" s="0" t="n">
        <v>5</v>
      </c>
      <c r="E669" s="0" t="n">
        <v>0</v>
      </c>
      <c r="Q669" s="0" t="s">
        <v>1914</v>
      </c>
      <c r="T669" s="0" t="s">
        <v>2243</v>
      </c>
      <c r="V669" s="0" t="s">
        <v>1903</v>
      </c>
      <c r="W669" s="0" t="s">
        <v>1903</v>
      </c>
      <c r="X669" s="0" t="s">
        <v>2243</v>
      </c>
      <c r="Y669" s="0" t="s">
        <v>1903</v>
      </c>
      <c r="Z669" s="0" t="s">
        <v>1903</v>
      </c>
      <c r="AB669" s="0" t="s">
        <v>2243</v>
      </c>
    </row>
    <row r="670" customFormat="false" ht="13.8" hidden="false" customHeight="false" outlineLevel="0" collapsed="false">
      <c r="A670" s="207" t="s">
        <v>75</v>
      </c>
      <c r="B670" s="207" t="s">
        <v>800</v>
      </c>
      <c r="C670" s="0" t="s">
        <v>2244</v>
      </c>
      <c r="D670" s="0" t="n">
        <v>5</v>
      </c>
      <c r="E670" s="0" t="n">
        <v>0</v>
      </c>
      <c r="Q670" s="0" t="s">
        <v>1914</v>
      </c>
      <c r="T670" s="0" t="s">
        <v>2243</v>
      </c>
      <c r="V670" s="0" t="s">
        <v>1903</v>
      </c>
      <c r="W670" s="0" t="s">
        <v>1903</v>
      </c>
      <c r="X670" s="0" t="s">
        <v>2243</v>
      </c>
      <c r="Y670" s="0" t="s">
        <v>1903</v>
      </c>
      <c r="Z670" s="0" t="s">
        <v>1903</v>
      </c>
      <c r="AB670" s="0" t="s">
        <v>2243</v>
      </c>
    </row>
    <row r="671" customFormat="false" ht="13.8" hidden="false" customHeight="false" outlineLevel="0" collapsed="false">
      <c r="A671" s="207" t="s">
        <v>75</v>
      </c>
      <c r="B671" s="207" t="s">
        <v>801</v>
      </c>
      <c r="C671" s="0" t="s">
        <v>1991</v>
      </c>
      <c r="D671" s="0" t="n">
        <v>5</v>
      </c>
      <c r="E671" s="0" t="n">
        <v>0</v>
      </c>
      <c r="Q671" s="0" t="s">
        <v>1914</v>
      </c>
      <c r="T671" s="0" t="s">
        <v>2243</v>
      </c>
      <c r="V671" s="0" t="s">
        <v>1903</v>
      </c>
      <c r="W671" s="0" t="s">
        <v>1903</v>
      </c>
      <c r="X671" s="0" t="s">
        <v>2243</v>
      </c>
      <c r="Y671" s="0" t="s">
        <v>1903</v>
      </c>
      <c r="Z671" s="0" t="s">
        <v>1903</v>
      </c>
      <c r="AB671" s="0" t="s">
        <v>2243</v>
      </c>
    </row>
    <row r="672" customFormat="false" ht="13.8" hidden="false" customHeight="false" outlineLevel="0" collapsed="false">
      <c r="A672" s="207" t="s">
        <v>75</v>
      </c>
      <c r="B672" s="207" t="s">
        <v>802</v>
      </c>
      <c r="C672" s="0" t="s">
        <v>1991</v>
      </c>
      <c r="D672" s="0" t="n">
        <v>5</v>
      </c>
      <c r="E672" s="0" t="n">
        <v>0</v>
      </c>
      <c r="Q672" s="0" t="s">
        <v>1914</v>
      </c>
      <c r="T672" s="0" t="s">
        <v>2243</v>
      </c>
      <c r="V672" s="0" t="s">
        <v>1903</v>
      </c>
      <c r="W672" s="0" t="s">
        <v>1903</v>
      </c>
      <c r="X672" s="0" t="s">
        <v>2243</v>
      </c>
      <c r="Y672" s="0" t="s">
        <v>1903</v>
      </c>
      <c r="Z672" s="0" t="s">
        <v>1903</v>
      </c>
      <c r="AB672" s="0" t="s">
        <v>2243</v>
      </c>
    </row>
    <row r="673" customFormat="false" ht="13.8" hidden="false" customHeight="false" outlineLevel="0" collapsed="false">
      <c r="A673" s="207" t="s">
        <v>75</v>
      </c>
      <c r="B673" s="207" t="s">
        <v>803</v>
      </c>
      <c r="C673" s="0" t="s">
        <v>1991</v>
      </c>
      <c r="D673" s="0" t="n">
        <v>5</v>
      </c>
      <c r="E673" s="0" t="n">
        <v>0</v>
      </c>
      <c r="Q673" s="0" t="s">
        <v>1914</v>
      </c>
      <c r="T673" s="0" t="s">
        <v>2243</v>
      </c>
      <c r="V673" s="0" t="s">
        <v>1903</v>
      </c>
      <c r="W673" s="0" t="s">
        <v>1903</v>
      </c>
      <c r="X673" s="0" t="s">
        <v>2243</v>
      </c>
      <c r="Y673" s="0" t="s">
        <v>1903</v>
      </c>
      <c r="Z673" s="0" t="s">
        <v>1903</v>
      </c>
      <c r="AB673" s="0" t="s">
        <v>2243</v>
      </c>
    </row>
    <row r="674" customFormat="false" ht="13.8" hidden="false" customHeight="false" outlineLevel="0" collapsed="false">
      <c r="A674" s="207" t="s">
        <v>75</v>
      </c>
      <c r="B674" s="207" t="s">
        <v>804</v>
      </c>
      <c r="C674" s="0" t="s">
        <v>1974</v>
      </c>
      <c r="D674" s="0" t="n">
        <v>3</v>
      </c>
      <c r="E674" s="0" t="n">
        <v>0</v>
      </c>
      <c r="F674" s="0" t="s">
        <v>2243</v>
      </c>
      <c r="G674" s="0" t="s">
        <v>2243</v>
      </c>
      <c r="H674" s="0" t="s">
        <v>2243</v>
      </c>
      <c r="K674" s="0" t="s">
        <v>2243</v>
      </c>
      <c r="L674" s="0" t="s">
        <v>2243</v>
      </c>
      <c r="M674" s="0" t="s">
        <v>2243</v>
      </c>
      <c r="N674" s="0" t="s">
        <v>2243</v>
      </c>
      <c r="O674" s="0" t="s">
        <v>2243</v>
      </c>
      <c r="P674" s="0" t="s">
        <v>2243</v>
      </c>
    </row>
    <row r="675" customFormat="false" ht="13.8" hidden="false" customHeight="false" outlineLevel="0" collapsed="false">
      <c r="A675" s="207" t="s">
        <v>75</v>
      </c>
      <c r="B675" s="207" t="s">
        <v>805</v>
      </c>
      <c r="C675" s="0" t="s">
        <v>1974</v>
      </c>
      <c r="D675" s="0" t="n">
        <v>3</v>
      </c>
      <c r="E675" s="0" t="n">
        <v>0</v>
      </c>
      <c r="F675" s="0" t="s">
        <v>2243</v>
      </c>
      <c r="G675" s="0" t="s">
        <v>2243</v>
      </c>
      <c r="H675" s="0" t="s">
        <v>2243</v>
      </c>
      <c r="K675" s="0" t="s">
        <v>2243</v>
      </c>
      <c r="L675" s="0" t="s">
        <v>2243</v>
      </c>
      <c r="M675" s="0" t="s">
        <v>2243</v>
      </c>
      <c r="N675" s="0" t="s">
        <v>2243</v>
      </c>
      <c r="O675" s="0" t="s">
        <v>2243</v>
      </c>
      <c r="P675" s="0" t="s">
        <v>2243</v>
      </c>
    </row>
    <row r="676" customFormat="false" ht="13.8" hidden="false" customHeight="false" outlineLevel="0" collapsed="false">
      <c r="A676" s="207" t="s">
        <v>75</v>
      </c>
      <c r="B676" s="207" t="s">
        <v>806</v>
      </c>
      <c r="C676" s="0" t="s">
        <v>536</v>
      </c>
      <c r="D676" s="0" t="n">
        <v>45</v>
      </c>
      <c r="E676" s="0" t="n">
        <v>0</v>
      </c>
      <c r="R676" s="0" t="s">
        <v>1914</v>
      </c>
      <c r="S676" s="0" t="s">
        <v>2243</v>
      </c>
      <c r="T676" s="0" t="s">
        <v>2243</v>
      </c>
      <c r="U676" s="0" t="s">
        <v>1903</v>
      </c>
      <c r="X676" s="0" t="s">
        <v>2243</v>
      </c>
      <c r="Y676" s="0" t="s">
        <v>1903</v>
      </c>
      <c r="AA676" s="0" t="s">
        <v>1903</v>
      </c>
      <c r="AB676" s="0" t="s">
        <v>2243</v>
      </c>
    </row>
    <row r="677" customFormat="false" ht="13.8" hidden="false" customHeight="false" outlineLevel="0" collapsed="false">
      <c r="A677" s="207" t="s">
        <v>75</v>
      </c>
      <c r="B677" s="207" t="s">
        <v>807</v>
      </c>
      <c r="C677" s="0" t="s">
        <v>1974</v>
      </c>
      <c r="D677" s="0" t="n">
        <v>3</v>
      </c>
      <c r="E677" s="0" t="n">
        <v>0</v>
      </c>
      <c r="F677" s="0" t="s">
        <v>2243</v>
      </c>
      <c r="G677" s="0" t="s">
        <v>2243</v>
      </c>
      <c r="H677" s="0" t="s">
        <v>2243</v>
      </c>
      <c r="K677" s="0" t="s">
        <v>2243</v>
      </c>
      <c r="L677" s="0" t="s">
        <v>2243</v>
      </c>
      <c r="M677" s="0" t="s">
        <v>2243</v>
      </c>
      <c r="N677" s="0" t="s">
        <v>2243</v>
      </c>
      <c r="O677" s="0" t="s">
        <v>2243</v>
      </c>
      <c r="P677" s="0" t="s">
        <v>2243</v>
      </c>
    </row>
    <row r="678" customFormat="false" ht="13.8" hidden="false" customHeight="false" outlineLevel="0" collapsed="false">
      <c r="A678" s="207" t="s">
        <v>75</v>
      </c>
      <c r="B678" s="207" t="s">
        <v>808</v>
      </c>
      <c r="C678" s="0" t="s">
        <v>1974</v>
      </c>
      <c r="D678" s="0" t="n">
        <v>3</v>
      </c>
      <c r="E678" s="0" t="n">
        <v>0</v>
      </c>
      <c r="F678" s="0" t="s">
        <v>2243</v>
      </c>
      <c r="G678" s="0" t="s">
        <v>2243</v>
      </c>
      <c r="H678" s="0" t="s">
        <v>2243</v>
      </c>
      <c r="K678" s="0" t="s">
        <v>2243</v>
      </c>
      <c r="L678" s="0" t="s">
        <v>2243</v>
      </c>
      <c r="M678" s="0" t="s">
        <v>2243</v>
      </c>
      <c r="N678" s="0" t="s">
        <v>2243</v>
      </c>
      <c r="O678" s="0" t="s">
        <v>2243</v>
      </c>
      <c r="P678" s="0" t="s">
        <v>2243</v>
      </c>
    </row>
    <row r="679" customFormat="false" ht="13.8" hidden="false" customHeight="false" outlineLevel="0" collapsed="false">
      <c r="A679" s="207" t="s">
        <v>75</v>
      </c>
      <c r="B679" s="207" t="s">
        <v>809</v>
      </c>
      <c r="C679" s="0" t="s">
        <v>1974</v>
      </c>
      <c r="D679" s="0" t="n">
        <v>3</v>
      </c>
      <c r="E679" s="0" t="n">
        <v>0</v>
      </c>
      <c r="F679" s="0" t="s">
        <v>2243</v>
      </c>
      <c r="G679" s="0" t="s">
        <v>2243</v>
      </c>
      <c r="H679" s="0" t="s">
        <v>2243</v>
      </c>
      <c r="K679" s="0" t="s">
        <v>2243</v>
      </c>
      <c r="L679" s="0" t="s">
        <v>2243</v>
      </c>
      <c r="M679" s="0" t="s">
        <v>2243</v>
      </c>
      <c r="N679" s="0" t="s">
        <v>2243</v>
      </c>
      <c r="O679" s="0" t="s">
        <v>2243</v>
      </c>
      <c r="P679" s="0" t="s">
        <v>2243</v>
      </c>
    </row>
    <row r="680" customFormat="false" ht="13.8" hidden="false" customHeight="false" outlineLevel="0" collapsed="false">
      <c r="A680" s="207" t="s">
        <v>75</v>
      </c>
      <c r="B680" s="207" t="s">
        <v>810</v>
      </c>
      <c r="C680" s="0" t="s">
        <v>1974</v>
      </c>
      <c r="D680" s="0" t="n">
        <v>3</v>
      </c>
      <c r="E680" s="0" t="n">
        <v>0</v>
      </c>
      <c r="F680" s="0" t="s">
        <v>2243</v>
      </c>
      <c r="G680" s="0" t="s">
        <v>2243</v>
      </c>
      <c r="H680" s="0" t="s">
        <v>2243</v>
      </c>
      <c r="K680" s="0" t="s">
        <v>2243</v>
      </c>
      <c r="L680" s="0" t="s">
        <v>2243</v>
      </c>
      <c r="M680" s="0" t="s">
        <v>2243</v>
      </c>
      <c r="N680" s="0" t="s">
        <v>2243</v>
      </c>
      <c r="O680" s="0" t="s">
        <v>2243</v>
      </c>
      <c r="P680" s="0" t="s">
        <v>2243</v>
      </c>
    </row>
    <row r="681" customFormat="false" ht="13.8" hidden="false" customHeight="false" outlineLevel="0" collapsed="false">
      <c r="A681" s="207" t="s">
        <v>75</v>
      </c>
      <c r="B681" s="207" t="s">
        <v>811</v>
      </c>
      <c r="C681" s="0" t="s">
        <v>1974</v>
      </c>
      <c r="D681" s="0" t="n">
        <v>3</v>
      </c>
      <c r="E681" s="0" t="n">
        <v>0</v>
      </c>
      <c r="F681" s="0" t="s">
        <v>2243</v>
      </c>
      <c r="G681" s="0" t="s">
        <v>2243</v>
      </c>
      <c r="H681" s="0" t="s">
        <v>2243</v>
      </c>
      <c r="K681" s="0" t="s">
        <v>2243</v>
      </c>
      <c r="L681" s="0" t="s">
        <v>2243</v>
      </c>
      <c r="M681" s="0" t="s">
        <v>2243</v>
      </c>
      <c r="N681" s="0" t="s">
        <v>2243</v>
      </c>
      <c r="O681" s="0" t="s">
        <v>2243</v>
      </c>
      <c r="P681" s="0" t="s">
        <v>2243</v>
      </c>
    </row>
    <row r="682" customFormat="false" ht="13.8" hidden="false" customHeight="false" outlineLevel="0" collapsed="false">
      <c r="A682" s="207" t="s">
        <v>75</v>
      </c>
      <c r="B682" s="207" t="s">
        <v>812</v>
      </c>
      <c r="C682" s="0" t="s">
        <v>1974</v>
      </c>
      <c r="D682" s="0" t="n">
        <v>3</v>
      </c>
      <c r="E682" s="0" t="n">
        <v>0</v>
      </c>
      <c r="F682" s="0" t="s">
        <v>2243</v>
      </c>
      <c r="G682" s="0" t="s">
        <v>2243</v>
      </c>
      <c r="H682" s="0" t="s">
        <v>2243</v>
      </c>
      <c r="K682" s="0" t="s">
        <v>2243</v>
      </c>
      <c r="L682" s="0" t="s">
        <v>2243</v>
      </c>
      <c r="M682" s="0" t="s">
        <v>2243</v>
      </c>
      <c r="N682" s="0" t="s">
        <v>2243</v>
      </c>
      <c r="O682" s="0" t="s">
        <v>2243</v>
      </c>
      <c r="P682" s="0" t="s">
        <v>2243</v>
      </c>
    </row>
    <row r="683" customFormat="false" ht="13.8" hidden="false" customHeight="false" outlineLevel="0" collapsed="false">
      <c r="A683" s="207" t="s">
        <v>75</v>
      </c>
      <c r="B683" s="207" t="s">
        <v>813</v>
      </c>
      <c r="C683" s="0" t="s">
        <v>1974</v>
      </c>
      <c r="D683" s="0" t="n">
        <v>3</v>
      </c>
      <c r="E683" s="0" t="n">
        <v>0</v>
      </c>
      <c r="F683" s="0" t="s">
        <v>2243</v>
      </c>
      <c r="G683" s="0" t="s">
        <v>2243</v>
      </c>
      <c r="H683" s="0" t="s">
        <v>2243</v>
      </c>
      <c r="K683" s="0" t="s">
        <v>2243</v>
      </c>
      <c r="L683" s="0" t="s">
        <v>2243</v>
      </c>
      <c r="M683" s="0" t="s">
        <v>2243</v>
      </c>
      <c r="N683" s="0" t="s">
        <v>2243</v>
      </c>
      <c r="O683" s="0" t="s">
        <v>2243</v>
      </c>
      <c r="P683" s="0" t="s">
        <v>2243</v>
      </c>
    </row>
    <row r="684" customFormat="false" ht="13.8" hidden="false" customHeight="false" outlineLevel="0" collapsed="false">
      <c r="A684" s="207" t="s">
        <v>75</v>
      </c>
      <c r="B684" s="207" t="s">
        <v>814</v>
      </c>
      <c r="C684" s="0" t="s">
        <v>1974</v>
      </c>
      <c r="D684" s="0" t="n">
        <v>3</v>
      </c>
      <c r="E684" s="0" t="n">
        <v>0</v>
      </c>
      <c r="F684" s="0" t="s">
        <v>2243</v>
      </c>
      <c r="G684" s="0" t="s">
        <v>2243</v>
      </c>
      <c r="H684" s="0" t="s">
        <v>2243</v>
      </c>
      <c r="K684" s="0" t="s">
        <v>2243</v>
      </c>
      <c r="L684" s="0" t="s">
        <v>2243</v>
      </c>
      <c r="M684" s="0" t="s">
        <v>2243</v>
      </c>
      <c r="N684" s="0" t="s">
        <v>2243</v>
      </c>
      <c r="O684" s="0" t="s">
        <v>2243</v>
      </c>
      <c r="P684" s="0" t="s">
        <v>2243</v>
      </c>
    </row>
    <row r="685" customFormat="false" ht="13.8" hidden="false" customHeight="false" outlineLevel="0" collapsed="false">
      <c r="A685" s="207" t="s">
        <v>75</v>
      </c>
      <c r="B685" s="207" t="s">
        <v>815</v>
      </c>
      <c r="C685" s="0" t="s">
        <v>1974</v>
      </c>
      <c r="D685" s="0" t="n">
        <v>3</v>
      </c>
      <c r="E685" s="0" t="n">
        <v>0</v>
      </c>
      <c r="F685" s="0" t="s">
        <v>2243</v>
      </c>
      <c r="G685" s="0" t="s">
        <v>2243</v>
      </c>
      <c r="H685" s="0" t="s">
        <v>2243</v>
      </c>
      <c r="K685" s="0" t="s">
        <v>2243</v>
      </c>
      <c r="L685" s="0" t="s">
        <v>2243</v>
      </c>
      <c r="M685" s="0" t="s">
        <v>2243</v>
      </c>
      <c r="N685" s="0" t="s">
        <v>2243</v>
      </c>
      <c r="O685" s="0" t="s">
        <v>2243</v>
      </c>
      <c r="P685" s="0" t="s">
        <v>2243</v>
      </c>
    </row>
    <row r="686" customFormat="false" ht="13.8" hidden="false" customHeight="false" outlineLevel="0" collapsed="false">
      <c r="A686" s="207" t="s">
        <v>75</v>
      </c>
      <c r="B686" s="207" t="s">
        <v>816</v>
      </c>
      <c r="C686" s="0" t="s">
        <v>1985</v>
      </c>
      <c r="D686" s="0" t="n">
        <v>3</v>
      </c>
      <c r="E686" s="0" t="n">
        <v>0</v>
      </c>
      <c r="M686" s="0" t="s">
        <v>2243</v>
      </c>
    </row>
    <row r="687" customFormat="false" ht="13.8" hidden="false" customHeight="false" outlineLevel="0" collapsed="false">
      <c r="A687" s="207" t="s">
        <v>75</v>
      </c>
      <c r="B687" s="207" t="s">
        <v>817</v>
      </c>
      <c r="C687" s="0" t="s">
        <v>1974</v>
      </c>
      <c r="D687" s="0" t="n">
        <v>3</v>
      </c>
      <c r="E687" s="0" t="n">
        <v>0</v>
      </c>
      <c r="F687" s="0" t="s">
        <v>2243</v>
      </c>
      <c r="G687" s="0" t="s">
        <v>2243</v>
      </c>
      <c r="H687" s="0" t="s">
        <v>2243</v>
      </c>
      <c r="K687" s="0" t="s">
        <v>2243</v>
      </c>
      <c r="L687" s="0" t="s">
        <v>2243</v>
      </c>
      <c r="M687" s="0" t="s">
        <v>2243</v>
      </c>
      <c r="N687" s="0" t="s">
        <v>2243</v>
      </c>
      <c r="O687" s="0" t="s">
        <v>2243</v>
      </c>
      <c r="P687" s="0" t="s">
        <v>2243</v>
      </c>
    </row>
    <row r="688" customFormat="false" ht="13.8" hidden="false" customHeight="false" outlineLevel="0" collapsed="false">
      <c r="A688" s="207" t="s">
        <v>75</v>
      </c>
      <c r="B688" s="207" t="s">
        <v>818</v>
      </c>
      <c r="C688" s="0" t="s">
        <v>1974</v>
      </c>
      <c r="D688" s="0" t="n">
        <v>3</v>
      </c>
      <c r="E688" s="0" t="n">
        <v>0</v>
      </c>
      <c r="F688" s="0" t="s">
        <v>2243</v>
      </c>
      <c r="G688" s="0" t="s">
        <v>2243</v>
      </c>
      <c r="H688" s="0" t="s">
        <v>2243</v>
      </c>
      <c r="K688" s="0" t="s">
        <v>2243</v>
      </c>
      <c r="L688" s="0" t="s">
        <v>2243</v>
      </c>
      <c r="M688" s="0" t="s">
        <v>2243</v>
      </c>
      <c r="N688" s="0" t="s">
        <v>2243</v>
      </c>
      <c r="O688" s="0" t="s">
        <v>2243</v>
      </c>
      <c r="P688" s="0" t="s">
        <v>2243</v>
      </c>
    </row>
    <row r="689" customFormat="false" ht="13.8" hidden="false" customHeight="false" outlineLevel="0" collapsed="false">
      <c r="A689" s="207" t="s">
        <v>75</v>
      </c>
      <c r="B689" s="207" t="s">
        <v>819</v>
      </c>
      <c r="C689" s="0" t="s">
        <v>1974</v>
      </c>
      <c r="D689" s="0" t="n">
        <v>3</v>
      </c>
      <c r="E689" s="0" t="n">
        <v>0</v>
      </c>
      <c r="F689" s="0" t="s">
        <v>2243</v>
      </c>
      <c r="G689" s="0" t="s">
        <v>2243</v>
      </c>
      <c r="H689" s="0" t="s">
        <v>2243</v>
      </c>
      <c r="K689" s="0" t="s">
        <v>2243</v>
      </c>
      <c r="L689" s="0" t="s">
        <v>2243</v>
      </c>
      <c r="M689" s="0" t="s">
        <v>2243</v>
      </c>
      <c r="N689" s="0" t="s">
        <v>2243</v>
      </c>
      <c r="O689" s="0" t="s">
        <v>2243</v>
      </c>
      <c r="P689" s="0" t="s">
        <v>2243</v>
      </c>
    </row>
    <row r="690" customFormat="false" ht="13.8" hidden="false" customHeight="false" outlineLevel="0" collapsed="false">
      <c r="A690" s="207" t="s">
        <v>75</v>
      </c>
      <c r="B690" s="207" t="s">
        <v>820</v>
      </c>
      <c r="C690" s="0" t="s">
        <v>1974</v>
      </c>
      <c r="D690" s="0" t="n">
        <v>3</v>
      </c>
      <c r="E690" s="0" t="n">
        <v>0</v>
      </c>
      <c r="F690" s="0" t="s">
        <v>2243</v>
      </c>
      <c r="G690" s="0" t="s">
        <v>2243</v>
      </c>
      <c r="H690" s="0" t="s">
        <v>2243</v>
      </c>
      <c r="K690" s="0" t="s">
        <v>2243</v>
      </c>
      <c r="L690" s="0" t="s">
        <v>2243</v>
      </c>
      <c r="M690" s="0" t="s">
        <v>2243</v>
      </c>
      <c r="N690" s="0" t="s">
        <v>2243</v>
      </c>
      <c r="O690" s="0" t="s">
        <v>2243</v>
      </c>
      <c r="P690" s="0" t="s">
        <v>2243</v>
      </c>
    </row>
    <row r="691" customFormat="false" ht="13.8" hidden="false" customHeight="false" outlineLevel="0" collapsed="false">
      <c r="A691" s="207" t="s">
        <v>75</v>
      </c>
      <c r="B691" s="207" t="s">
        <v>821</v>
      </c>
      <c r="C691" s="0" t="s">
        <v>1974</v>
      </c>
      <c r="D691" s="0" t="n">
        <v>3</v>
      </c>
      <c r="E691" s="0" t="n">
        <v>0</v>
      </c>
      <c r="F691" s="0" t="s">
        <v>2243</v>
      </c>
      <c r="G691" s="0" t="s">
        <v>2243</v>
      </c>
      <c r="H691" s="0" t="s">
        <v>2243</v>
      </c>
      <c r="K691" s="0" t="s">
        <v>2243</v>
      </c>
      <c r="L691" s="0" t="s">
        <v>2243</v>
      </c>
      <c r="M691" s="0" t="s">
        <v>2243</v>
      </c>
      <c r="N691" s="0" t="s">
        <v>2243</v>
      </c>
      <c r="O691" s="0" t="s">
        <v>2243</v>
      </c>
      <c r="P691" s="0" t="s">
        <v>2243</v>
      </c>
    </row>
    <row r="692" customFormat="false" ht="13.8" hidden="false" customHeight="false" outlineLevel="0" collapsed="false">
      <c r="A692" s="207" t="s">
        <v>75</v>
      </c>
      <c r="B692" s="207" t="s">
        <v>822</v>
      </c>
      <c r="C692" s="0" t="s">
        <v>1974</v>
      </c>
      <c r="D692" s="0" t="n">
        <v>3</v>
      </c>
      <c r="E692" s="0" t="n">
        <v>0</v>
      </c>
      <c r="F692" s="0" t="s">
        <v>2243</v>
      </c>
      <c r="G692" s="0" t="s">
        <v>2243</v>
      </c>
      <c r="H692" s="0" t="s">
        <v>2243</v>
      </c>
      <c r="K692" s="0" t="s">
        <v>2243</v>
      </c>
      <c r="L692" s="0" t="s">
        <v>2243</v>
      </c>
      <c r="M692" s="0" t="s">
        <v>2243</v>
      </c>
      <c r="N692" s="0" t="s">
        <v>2243</v>
      </c>
      <c r="O692" s="0" t="s">
        <v>2243</v>
      </c>
      <c r="P692" s="0" t="s">
        <v>2243</v>
      </c>
    </row>
    <row r="693" customFormat="false" ht="13.8" hidden="false" customHeight="false" outlineLevel="0" collapsed="false">
      <c r="A693" s="207" t="s">
        <v>75</v>
      </c>
      <c r="B693" s="207" t="s">
        <v>823</v>
      </c>
      <c r="C693" s="0" t="s">
        <v>1974</v>
      </c>
      <c r="D693" s="0" t="n">
        <v>3</v>
      </c>
      <c r="E693" s="0" t="n">
        <v>0</v>
      </c>
      <c r="F693" s="0" t="s">
        <v>2243</v>
      </c>
      <c r="G693" s="0" t="s">
        <v>2243</v>
      </c>
      <c r="H693" s="0" t="s">
        <v>2243</v>
      </c>
      <c r="K693" s="0" t="s">
        <v>2243</v>
      </c>
      <c r="L693" s="0" t="s">
        <v>2243</v>
      </c>
      <c r="M693" s="0" t="s">
        <v>2243</v>
      </c>
      <c r="N693" s="0" t="s">
        <v>2243</v>
      </c>
      <c r="O693" s="0" t="s">
        <v>2243</v>
      </c>
      <c r="P693" s="0" t="s">
        <v>2243</v>
      </c>
    </row>
    <row r="694" customFormat="false" ht="13.8" hidden="false" customHeight="false" outlineLevel="0" collapsed="false">
      <c r="A694" s="207" t="s">
        <v>75</v>
      </c>
      <c r="B694" s="207" t="s">
        <v>824</v>
      </c>
      <c r="C694" s="0" t="s">
        <v>1974</v>
      </c>
      <c r="D694" s="0" t="n">
        <v>3</v>
      </c>
      <c r="E694" s="0" t="n">
        <v>0</v>
      </c>
      <c r="F694" s="0" t="s">
        <v>2243</v>
      </c>
      <c r="G694" s="0" t="s">
        <v>2243</v>
      </c>
      <c r="H694" s="0" t="s">
        <v>2243</v>
      </c>
      <c r="K694" s="0" t="s">
        <v>2243</v>
      </c>
      <c r="L694" s="0" t="s">
        <v>2243</v>
      </c>
      <c r="M694" s="0" t="s">
        <v>2243</v>
      </c>
      <c r="N694" s="0" t="s">
        <v>2243</v>
      </c>
      <c r="O694" s="0" t="s">
        <v>2243</v>
      </c>
      <c r="P694" s="0" t="s">
        <v>2243</v>
      </c>
    </row>
    <row r="695" customFormat="false" ht="13.8" hidden="false" customHeight="false" outlineLevel="0" collapsed="false">
      <c r="A695" s="207" t="s">
        <v>75</v>
      </c>
      <c r="B695" s="207" t="s">
        <v>825</v>
      </c>
      <c r="C695" s="0" t="s">
        <v>1974</v>
      </c>
      <c r="D695" s="0" t="n">
        <v>3</v>
      </c>
      <c r="E695" s="0" t="n">
        <v>0</v>
      </c>
      <c r="F695" s="0" t="s">
        <v>2243</v>
      </c>
      <c r="G695" s="0" t="s">
        <v>2243</v>
      </c>
      <c r="H695" s="0" t="s">
        <v>2243</v>
      </c>
      <c r="K695" s="0" t="s">
        <v>2243</v>
      </c>
      <c r="L695" s="0" t="s">
        <v>2243</v>
      </c>
      <c r="M695" s="0" t="s">
        <v>2243</v>
      </c>
      <c r="N695" s="0" t="s">
        <v>2243</v>
      </c>
      <c r="O695" s="0" t="s">
        <v>2243</v>
      </c>
      <c r="P695" s="0" t="s">
        <v>2243</v>
      </c>
    </row>
    <row r="696" customFormat="false" ht="13.8" hidden="false" customHeight="false" outlineLevel="0" collapsed="false">
      <c r="A696" s="207" t="s">
        <v>75</v>
      </c>
      <c r="B696" s="207" t="s">
        <v>826</v>
      </c>
      <c r="C696" s="0" t="s">
        <v>1976</v>
      </c>
      <c r="D696" s="0" t="n">
        <v>2</v>
      </c>
      <c r="E696" s="0" t="n">
        <v>0</v>
      </c>
      <c r="F696" s="0" t="s">
        <v>2243</v>
      </c>
      <c r="G696" s="0" t="s">
        <v>2243</v>
      </c>
      <c r="H696" s="0" t="s">
        <v>2243</v>
      </c>
      <c r="K696" s="0" t="s">
        <v>2243</v>
      </c>
      <c r="L696" s="0" t="s">
        <v>2243</v>
      </c>
      <c r="M696" s="0" t="s">
        <v>2243</v>
      </c>
      <c r="N696" s="0" t="s">
        <v>2243</v>
      </c>
      <c r="O696" s="0" t="s">
        <v>2243</v>
      </c>
      <c r="P696" s="0" t="s">
        <v>2243</v>
      </c>
    </row>
    <row r="697" customFormat="false" ht="13.8" hidden="false" customHeight="false" outlineLevel="0" collapsed="false">
      <c r="A697" s="207" t="s">
        <v>75</v>
      </c>
      <c r="B697" s="207" t="s">
        <v>827</v>
      </c>
      <c r="C697" s="0" t="s">
        <v>1974</v>
      </c>
      <c r="D697" s="0" t="n">
        <v>3</v>
      </c>
      <c r="E697" s="0" t="n">
        <v>0</v>
      </c>
      <c r="F697" s="0" t="s">
        <v>2243</v>
      </c>
      <c r="G697" s="0" t="s">
        <v>2243</v>
      </c>
      <c r="H697" s="0" t="s">
        <v>2243</v>
      </c>
      <c r="K697" s="0" t="s">
        <v>2243</v>
      </c>
      <c r="L697" s="0" t="s">
        <v>2243</v>
      </c>
      <c r="M697" s="0" t="s">
        <v>2243</v>
      </c>
      <c r="N697" s="0" t="s">
        <v>2243</v>
      </c>
      <c r="O697" s="0" t="s">
        <v>2243</v>
      </c>
      <c r="P697" s="0" t="s">
        <v>2243</v>
      </c>
    </row>
    <row r="698" customFormat="false" ht="13.8" hidden="false" customHeight="false" outlineLevel="0" collapsed="false">
      <c r="A698" s="207" t="s">
        <v>75</v>
      </c>
      <c r="B698" s="207" t="s">
        <v>828</v>
      </c>
      <c r="C698" s="0" t="s">
        <v>1974</v>
      </c>
      <c r="D698" s="0" t="n">
        <v>3</v>
      </c>
      <c r="E698" s="0" t="n">
        <v>0</v>
      </c>
      <c r="F698" s="0" t="s">
        <v>2243</v>
      </c>
      <c r="G698" s="0" t="s">
        <v>2243</v>
      </c>
      <c r="H698" s="0" t="s">
        <v>2243</v>
      </c>
      <c r="K698" s="0" t="s">
        <v>2243</v>
      </c>
      <c r="L698" s="0" t="s">
        <v>2243</v>
      </c>
      <c r="M698" s="0" t="s">
        <v>2243</v>
      </c>
      <c r="N698" s="0" t="s">
        <v>2243</v>
      </c>
      <c r="O698" s="0" t="s">
        <v>2243</v>
      </c>
      <c r="P698" s="0" t="s">
        <v>2243</v>
      </c>
    </row>
    <row r="699" customFormat="false" ht="13.8" hidden="false" customHeight="false" outlineLevel="0" collapsed="false">
      <c r="A699" s="207" t="s">
        <v>75</v>
      </c>
      <c r="B699" s="207" t="s">
        <v>829</v>
      </c>
      <c r="C699" s="0" t="s">
        <v>1974</v>
      </c>
      <c r="D699" s="0" t="n">
        <v>3</v>
      </c>
      <c r="E699" s="0" t="n">
        <v>0</v>
      </c>
      <c r="F699" s="0" t="s">
        <v>2243</v>
      </c>
      <c r="G699" s="0" t="s">
        <v>2243</v>
      </c>
      <c r="H699" s="0" t="s">
        <v>2243</v>
      </c>
      <c r="K699" s="0" t="s">
        <v>2243</v>
      </c>
      <c r="L699" s="0" t="s">
        <v>2243</v>
      </c>
      <c r="M699" s="0" t="s">
        <v>2243</v>
      </c>
      <c r="N699" s="0" t="s">
        <v>2243</v>
      </c>
      <c r="O699" s="0" t="s">
        <v>2243</v>
      </c>
      <c r="P699" s="0" t="s">
        <v>2243</v>
      </c>
    </row>
    <row r="700" customFormat="false" ht="13.8" hidden="false" customHeight="false" outlineLevel="0" collapsed="false">
      <c r="A700" s="207" t="s">
        <v>75</v>
      </c>
      <c r="B700" s="207" t="s">
        <v>830</v>
      </c>
      <c r="C700" s="0" t="s">
        <v>1974</v>
      </c>
      <c r="D700" s="0" t="n">
        <v>3</v>
      </c>
      <c r="E700" s="0" t="n">
        <v>0</v>
      </c>
      <c r="F700" s="0" t="s">
        <v>2243</v>
      </c>
      <c r="G700" s="0" t="s">
        <v>2243</v>
      </c>
      <c r="H700" s="0" t="s">
        <v>2243</v>
      </c>
      <c r="K700" s="0" t="s">
        <v>2243</v>
      </c>
      <c r="L700" s="0" t="s">
        <v>2243</v>
      </c>
      <c r="M700" s="0" t="s">
        <v>2243</v>
      </c>
      <c r="N700" s="0" t="s">
        <v>2243</v>
      </c>
      <c r="O700" s="0" t="s">
        <v>2243</v>
      </c>
      <c r="P700" s="0" t="s">
        <v>2243</v>
      </c>
    </row>
    <row r="701" customFormat="false" ht="13.8" hidden="false" customHeight="false" outlineLevel="0" collapsed="false">
      <c r="A701" s="207" t="s">
        <v>75</v>
      </c>
      <c r="B701" s="207" t="s">
        <v>831</v>
      </c>
      <c r="C701" s="0" t="s">
        <v>1974</v>
      </c>
      <c r="D701" s="0" t="n">
        <v>3</v>
      </c>
      <c r="E701" s="0" t="n">
        <v>0</v>
      </c>
      <c r="F701" s="0" t="s">
        <v>2243</v>
      </c>
      <c r="G701" s="0" t="s">
        <v>2243</v>
      </c>
      <c r="H701" s="0" t="s">
        <v>2243</v>
      </c>
      <c r="K701" s="0" t="s">
        <v>2243</v>
      </c>
      <c r="L701" s="0" t="s">
        <v>2243</v>
      </c>
      <c r="M701" s="0" t="s">
        <v>2243</v>
      </c>
      <c r="N701" s="0" t="s">
        <v>2243</v>
      </c>
      <c r="O701" s="0" t="s">
        <v>2243</v>
      </c>
      <c r="P701" s="0" t="s">
        <v>2243</v>
      </c>
    </row>
    <row r="702" customFormat="false" ht="13.8" hidden="false" customHeight="false" outlineLevel="0" collapsed="false">
      <c r="A702" s="207" t="s">
        <v>75</v>
      </c>
      <c r="B702" s="207" t="s">
        <v>832</v>
      </c>
      <c r="C702" s="0" t="s">
        <v>1974</v>
      </c>
      <c r="D702" s="0" t="n">
        <v>3</v>
      </c>
      <c r="E702" s="0" t="n">
        <v>0</v>
      </c>
      <c r="F702" s="0" t="s">
        <v>2243</v>
      </c>
      <c r="G702" s="0" t="s">
        <v>2243</v>
      </c>
      <c r="H702" s="0" t="s">
        <v>2243</v>
      </c>
      <c r="K702" s="0" t="s">
        <v>2243</v>
      </c>
      <c r="L702" s="0" t="s">
        <v>2243</v>
      </c>
      <c r="M702" s="0" t="s">
        <v>2243</v>
      </c>
      <c r="N702" s="0" t="s">
        <v>2243</v>
      </c>
      <c r="O702" s="0" t="s">
        <v>2243</v>
      </c>
      <c r="P702" s="0" t="s">
        <v>2243</v>
      </c>
    </row>
    <row r="703" customFormat="false" ht="13.8" hidden="false" customHeight="false" outlineLevel="0" collapsed="false">
      <c r="A703" s="207" t="s">
        <v>75</v>
      </c>
      <c r="B703" s="207" t="s">
        <v>833</v>
      </c>
      <c r="C703" s="0" t="s">
        <v>1974</v>
      </c>
      <c r="D703" s="0" t="n">
        <v>3</v>
      </c>
      <c r="E703" s="0" t="n">
        <v>0</v>
      </c>
      <c r="F703" s="0" t="s">
        <v>2243</v>
      </c>
      <c r="G703" s="0" t="s">
        <v>2243</v>
      </c>
      <c r="H703" s="0" t="s">
        <v>2243</v>
      </c>
      <c r="K703" s="0" t="s">
        <v>2243</v>
      </c>
      <c r="L703" s="0" t="s">
        <v>2243</v>
      </c>
      <c r="M703" s="0" t="s">
        <v>2243</v>
      </c>
      <c r="N703" s="0" t="s">
        <v>2243</v>
      </c>
      <c r="O703" s="0" t="s">
        <v>2243</v>
      </c>
      <c r="P703" s="0" t="s">
        <v>2243</v>
      </c>
    </row>
    <row r="704" customFormat="false" ht="13.8" hidden="false" customHeight="false" outlineLevel="0" collapsed="false">
      <c r="A704" s="207" t="s">
        <v>75</v>
      </c>
      <c r="B704" s="207" t="s">
        <v>834</v>
      </c>
      <c r="C704" s="0" t="s">
        <v>1974</v>
      </c>
      <c r="D704" s="0" t="n">
        <v>3</v>
      </c>
      <c r="E704" s="0" t="n">
        <v>0</v>
      </c>
      <c r="F704" s="0" t="s">
        <v>2243</v>
      </c>
      <c r="G704" s="0" t="s">
        <v>2243</v>
      </c>
      <c r="H704" s="0" t="s">
        <v>2243</v>
      </c>
      <c r="K704" s="0" t="s">
        <v>2243</v>
      </c>
      <c r="L704" s="0" t="s">
        <v>2243</v>
      </c>
      <c r="M704" s="0" t="s">
        <v>2243</v>
      </c>
      <c r="N704" s="0" t="s">
        <v>2243</v>
      </c>
      <c r="O704" s="0" t="s">
        <v>2243</v>
      </c>
      <c r="P704" s="0" t="s">
        <v>2243</v>
      </c>
    </row>
    <row r="705" customFormat="false" ht="13.8" hidden="false" customHeight="false" outlineLevel="0" collapsed="false">
      <c r="A705" s="207" t="s">
        <v>75</v>
      </c>
      <c r="B705" s="207" t="s">
        <v>835</v>
      </c>
      <c r="C705" s="0" t="s">
        <v>1974</v>
      </c>
      <c r="D705" s="0" t="n">
        <v>3</v>
      </c>
      <c r="E705" s="0" t="n">
        <v>0</v>
      </c>
      <c r="F705" s="0" t="s">
        <v>2243</v>
      </c>
      <c r="G705" s="0" t="s">
        <v>2243</v>
      </c>
      <c r="H705" s="0" t="s">
        <v>2243</v>
      </c>
      <c r="K705" s="0" t="s">
        <v>2243</v>
      </c>
      <c r="L705" s="0" t="s">
        <v>2243</v>
      </c>
      <c r="M705" s="0" t="s">
        <v>2243</v>
      </c>
      <c r="N705" s="0" t="s">
        <v>2243</v>
      </c>
      <c r="O705" s="0" t="s">
        <v>2243</v>
      </c>
      <c r="P705" s="0" t="s">
        <v>2243</v>
      </c>
    </row>
    <row r="706" customFormat="false" ht="13.8" hidden="false" customHeight="false" outlineLevel="0" collapsed="false">
      <c r="A706" s="207" t="s">
        <v>75</v>
      </c>
      <c r="B706" s="207" t="s">
        <v>836</v>
      </c>
      <c r="C706" s="0" t="s">
        <v>1974</v>
      </c>
      <c r="D706" s="0" t="n">
        <v>3</v>
      </c>
      <c r="E706" s="0" t="n">
        <v>0</v>
      </c>
      <c r="F706" s="0" t="s">
        <v>2243</v>
      </c>
      <c r="G706" s="0" t="s">
        <v>2243</v>
      </c>
      <c r="H706" s="0" t="s">
        <v>2243</v>
      </c>
      <c r="K706" s="0" t="s">
        <v>2243</v>
      </c>
      <c r="L706" s="0" t="s">
        <v>2243</v>
      </c>
      <c r="M706" s="0" t="s">
        <v>2243</v>
      </c>
      <c r="N706" s="0" t="s">
        <v>2243</v>
      </c>
      <c r="O706" s="0" t="s">
        <v>2243</v>
      </c>
      <c r="P706" s="0" t="s">
        <v>2243</v>
      </c>
    </row>
    <row r="707" customFormat="false" ht="13.8" hidden="false" customHeight="false" outlineLevel="0" collapsed="false">
      <c r="A707" s="207" t="s">
        <v>75</v>
      </c>
      <c r="B707" s="207" t="s">
        <v>837</v>
      </c>
      <c r="C707" s="0" t="s">
        <v>1974</v>
      </c>
      <c r="D707" s="0" t="n">
        <v>3</v>
      </c>
      <c r="E707" s="0" t="n">
        <v>0</v>
      </c>
      <c r="F707" s="0" t="s">
        <v>2243</v>
      </c>
      <c r="G707" s="0" t="s">
        <v>2243</v>
      </c>
      <c r="H707" s="0" t="s">
        <v>2243</v>
      </c>
      <c r="K707" s="0" t="s">
        <v>2243</v>
      </c>
      <c r="L707" s="0" t="s">
        <v>2243</v>
      </c>
      <c r="M707" s="0" t="s">
        <v>2243</v>
      </c>
      <c r="N707" s="0" t="s">
        <v>2243</v>
      </c>
      <c r="O707" s="0" t="s">
        <v>2243</v>
      </c>
      <c r="P707" s="0" t="s">
        <v>2243</v>
      </c>
    </row>
    <row r="708" customFormat="false" ht="13.8" hidden="false" customHeight="false" outlineLevel="0" collapsed="false">
      <c r="A708" s="207" t="s">
        <v>75</v>
      </c>
      <c r="B708" s="207" t="s">
        <v>838</v>
      </c>
      <c r="C708" s="0" t="s">
        <v>1974</v>
      </c>
      <c r="D708" s="0" t="n">
        <v>3</v>
      </c>
      <c r="E708" s="0" t="n">
        <v>0</v>
      </c>
      <c r="F708" s="0" t="s">
        <v>2243</v>
      </c>
      <c r="G708" s="0" t="s">
        <v>2243</v>
      </c>
      <c r="H708" s="0" t="s">
        <v>2243</v>
      </c>
      <c r="K708" s="0" t="s">
        <v>2243</v>
      </c>
      <c r="L708" s="0" t="s">
        <v>2243</v>
      </c>
      <c r="M708" s="0" t="s">
        <v>2243</v>
      </c>
      <c r="N708" s="0" t="s">
        <v>2243</v>
      </c>
      <c r="O708" s="0" t="s">
        <v>2243</v>
      </c>
      <c r="P708" s="0" t="s">
        <v>2243</v>
      </c>
    </row>
    <row r="709" customFormat="false" ht="13.8" hidden="false" customHeight="false" outlineLevel="0" collapsed="false">
      <c r="A709" s="207" t="s">
        <v>75</v>
      </c>
      <c r="B709" s="207" t="s">
        <v>839</v>
      </c>
      <c r="C709" s="0" t="s">
        <v>2244</v>
      </c>
      <c r="D709" s="0" t="n">
        <v>5</v>
      </c>
      <c r="E709" s="0" t="n">
        <v>0</v>
      </c>
      <c r="Q709" s="0" t="s">
        <v>1914</v>
      </c>
      <c r="T709" s="0" t="s">
        <v>2243</v>
      </c>
      <c r="V709" s="0" t="s">
        <v>1903</v>
      </c>
      <c r="W709" s="0" t="s">
        <v>1903</v>
      </c>
      <c r="X709" s="0" t="s">
        <v>2243</v>
      </c>
      <c r="Y709" s="0" t="s">
        <v>1903</v>
      </c>
      <c r="Z709" s="0" t="s">
        <v>1903</v>
      </c>
      <c r="AB709" s="0" t="s">
        <v>2243</v>
      </c>
    </row>
    <row r="710" customFormat="false" ht="13.8" hidden="false" customHeight="false" outlineLevel="0" collapsed="false">
      <c r="A710" s="207" t="s">
        <v>75</v>
      </c>
      <c r="B710" s="207" t="s">
        <v>840</v>
      </c>
      <c r="C710" s="0" t="s">
        <v>2244</v>
      </c>
      <c r="D710" s="0" t="n">
        <v>5</v>
      </c>
      <c r="E710" s="0" t="n">
        <v>0</v>
      </c>
      <c r="Q710" s="0" t="s">
        <v>1914</v>
      </c>
      <c r="T710" s="0" t="s">
        <v>2243</v>
      </c>
      <c r="V710" s="0" t="s">
        <v>1903</v>
      </c>
      <c r="W710" s="0" t="s">
        <v>1903</v>
      </c>
      <c r="X710" s="0" t="s">
        <v>2243</v>
      </c>
      <c r="Y710" s="0" t="s">
        <v>1903</v>
      </c>
      <c r="Z710" s="0" t="s">
        <v>1903</v>
      </c>
      <c r="AB710" s="0" t="s">
        <v>2243</v>
      </c>
    </row>
    <row r="711" customFormat="false" ht="13.8" hidden="false" customHeight="false" outlineLevel="0" collapsed="false">
      <c r="A711" s="207" t="s">
        <v>75</v>
      </c>
      <c r="B711" s="207" t="s">
        <v>841</v>
      </c>
      <c r="C711" s="0" t="s">
        <v>2244</v>
      </c>
      <c r="D711" s="0" t="n">
        <v>5</v>
      </c>
      <c r="E711" s="0" t="n">
        <v>0</v>
      </c>
      <c r="Q711" s="0" t="s">
        <v>1914</v>
      </c>
      <c r="T711" s="0" t="s">
        <v>2243</v>
      </c>
      <c r="V711" s="0" t="s">
        <v>1903</v>
      </c>
      <c r="W711" s="0" t="s">
        <v>1903</v>
      </c>
      <c r="X711" s="0" t="s">
        <v>2243</v>
      </c>
      <c r="Y711" s="0" t="s">
        <v>1903</v>
      </c>
      <c r="Z711" s="0" t="s">
        <v>1903</v>
      </c>
      <c r="AB711" s="0" t="s">
        <v>2243</v>
      </c>
    </row>
    <row r="712" customFormat="false" ht="13.8" hidden="false" customHeight="false" outlineLevel="0" collapsed="false">
      <c r="A712" s="207" t="s">
        <v>75</v>
      </c>
      <c r="B712" s="207" t="s">
        <v>842</v>
      </c>
      <c r="C712" s="0" t="s">
        <v>1974</v>
      </c>
      <c r="D712" s="0" t="n">
        <v>3</v>
      </c>
      <c r="E712" s="0" t="n">
        <v>0</v>
      </c>
      <c r="F712" s="0" t="s">
        <v>2243</v>
      </c>
      <c r="G712" s="0" t="s">
        <v>2243</v>
      </c>
      <c r="H712" s="0" t="s">
        <v>2243</v>
      </c>
      <c r="K712" s="0" t="s">
        <v>2243</v>
      </c>
      <c r="L712" s="0" t="s">
        <v>2243</v>
      </c>
      <c r="M712" s="0" t="s">
        <v>2243</v>
      </c>
      <c r="N712" s="0" t="s">
        <v>2243</v>
      </c>
      <c r="O712" s="0" t="s">
        <v>2243</v>
      </c>
      <c r="P712" s="0" t="s">
        <v>2243</v>
      </c>
    </row>
    <row r="713" customFormat="false" ht="13.8" hidden="false" customHeight="false" outlineLevel="0" collapsed="false">
      <c r="A713" s="207" t="s">
        <v>75</v>
      </c>
      <c r="B713" s="207" t="s">
        <v>843</v>
      </c>
      <c r="C713" s="0" t="s">
        <v>1974</v>
      </c>
      <c r="D713" s="0" t="n">
        <v>3</v>
      </c>
      <c r="E713" s="0" t="n">
        <v>0</v>
      </c>
      <c r="F713" s="0" t="s">
        <v>2243</v>
      </c>
      <c r="G713" s="0" t="s">
        <v>2243</v>
      </c>
      <c r="H713" s="0" t="s">
        <v>2243</v>
      </c>
      <c r="K713" s="0" t="s">
        <v>2243</v>
      </c>
      <c r="L713" s="0" t="s">
        <v>2243</v>
      </c>
      <c r="M713" s="0" t="s">
        <v>2243</v>
      </c>
      <c r="N713" s="0" t="s">
        <v>2243</v>
      </c>
      <c r="O713" s="0" t="s">
        <v>2243</v>
      </c>
      <c r="P713" s="0" t="s">
        <v>2243</v>
      </c>
    </row>
    <row r="714" customFormat="false" ht="13.8" hidden="false" customHeight="false" outlineLevel="0" collapsed="false">
      <c r="A714" s="207" t="s">
        <v>75</v>
      </c>
      <c r="B714" s="207" t="s">
        <v>844</v>
      </c>
      <c r="C714" s="0" t="s">
        <v>2242</v>
      </c>
      <c r="D714" s="0" t="n">
        <v>5</v>
      </c>
      <c r="E714" s="0" t="n">
        <v>0</v>
      </c>
      <c r="Q714" s="0" t="s">
        <v>1914</v>
      </c>
      <c r="T714" s="0" t="s">
        <v>2243</v>
      </c>
      <c r="V714" s="0" t="s">
        <v>1903</v>
      </c>
      <c r="W714" s="0" t="s">
        <v>1903</v>
      </c>
      <c r="X714" s="0" t="s">
        <v>2243</v>
      </c>
      <c r="Y714" s="0" t="s">
        <v>1903</v>
      </c>
      <c r="Z714" s="0" t="s">
        <v>1903</v>
      </c>
      <c r="AB714" s="0" t="s">
        <v>2243</v>
      </c>
    </row>
    <row r="715" customFormat="false" ht="13.8" hidden="false" customHeight="false" outlineLevel="0" collapsed="false">
      <c r="A715" s="207" t="s">
        <v>75</v>
      </c>
      <c r="B715" s="207" t="s">
        <v>845</v>
      </c>
      <c r="C715" s="0" t="s">
        <v>2242</v>
      </c>
      <c r="D715" s="0" t="n">
        <v>5</v>
      </c>
      <c r="E715" s="0" t="n">
        <v>0</v>
      </c>
      <c r="Q715" s="0" t="s">
        <v>1914</v>
      </c>
      <c r="T715" s="0" t="s">
        <v>2243</v>
      </c>
      <c r="V715" s="0" t="s">
        <v>1903</v>
      </c>
      <c r="W715" s="0" t="s">
        <v>1903</v>
      </c>
      <c r="X715" s="0" t="s">
        <v>2243</v>
      </c>
      <c r="Y715" s="0" t="s">
        <v>1903</v>
      </c>
      <c r="Z715" s="0" t="s">
        <v>1903</v>
      </c>
      <c r="AB715" s="0" t="s">
        <v>2243</v>
      </c>
    </row>
    <row r="716" customFormat="false" ht="13.8" hidden="false" customHeight="false" outlineLevel="0" collapsed="false">
      <c r="A716" s="207" t="s">
        <v>75</v>
      </c>
      <c r="B716" s="207" t="s">
        <v>846</v>
      </c>
      <c r="C716" s="0" t="s">
        <v>2242</v>
      </c>
      <c r="D716" s="0" t="n">
        <v>5</v>
      </c>
      <c r="E716" s="0" t="n">
        <v>0</v>
      </c>
      <c r="Q716" s="0" t="s">
        <v>1914</v>
      </c>
      <c r="T716" s="0" t="s">
        <v>2243</v>
      </c>
      <c r="V716" s="0" t="s">
        <v>1903</v>
      </c>
      <c r="W716" s="0" t="s">
        <v>1903</v>
      </c>
      <c r="X716" s="0" t="s">
        <v>2243</v>
      </c>
      <c r="Y716" s="0" t="s">
        <v>1903</v>
      </c>
      <c r="Z716" s="0" t="s">
        <v>1903</v>
      </c>
      <c r="AB716" s="0" t="s">
        <v>2243</v>
      </c>
    </row>
    <row r="717" customFormat="false" ht="13.8" hidden="false" customHeight="false" outlineLevel="0" collapsed="false">
      <c r="A717" s="207" t="s">
        <v>75</v>
      </c>
      <c r="B717" s="207" t="s">
        <v>847</v>
      </c>
      <c r="C717" s="0" t="s">
        <v>1974</v>
      </c>
      <c r="D717" s="0" t="n">
        <v>3</v>
      </c>
      <c r="E717" s="0" t="n">
        <v>0</v>
      </c>
      <c r="F717" s="0" t="s">
        <v>2243</v>
      </c>
      <c r="G717" s="0" t="s">
        <v>2243</v>
      </c>
      <c r="H717" s="0" t="s">
        <v>2243</v>
      </c>
      <c r="K717" s="0" t="s">
        <v>2243</v>
      </c>
      <c r="L717" s="0" t="s">
        <v>2243</v>
      </c>
      <c r="M717" s="0" t="s">
        <v>2243</v>
      </c>
      <c r="N717" s="0" t="s">
        <v>2243</v>
      </c>
      <c r="O717" s="0" t="s">
        <v>2243</v>
      </c>
      <c r="P717" s="0" t="s">
        <v>2243</v>
      </c>
    </row>
    <row r="718" customFormat="false" ht="13.8" hidden="false" customHeight="false" outlineLevel="0" collapsed="false">
      <c r="A718" s="207" t="s">
        <v>75</v>
      </c>
      <c r="B718" s="207" t="s">
        <v>848</v>
      </c>
      <c r="C718" s="0" t="s">
        <v>536</v>
      </c>
      <c r="D718" s="0" t="n">
        <v>16</v>
      </c>
      <c r="E718" s="0" t="n">
        <v>0</v>
      </c>
      <c r="R718" s="0" t="s">
        <v>1914</v>
      </c>
      <c r="S718" s="0" t="s">
        <v>2243</v>
      </c>
      <c r="T718" s="0" t="s">
        <v>2243</v>
      </c>
      <c r="U718" s="0" t="s">
        <v>1903</v>
      </c>
      <c r="X718" s="0" t="s">
        <v>2243</v>
      </c>
      <c r="Y718" s="0" t="s">
        <v>1903</v>
      </c>
      <c r="AA718" s="0" t="s">
        <v>1903</v>
      </c>
      <c r="AB718" s="0" t="s">
        <v>2243</v>
      </c>
    </row>
    <row r="719" customFormat="false" ht="13.8" hidden="false" customHeight="false" outlineLevel="0" collapsed="false">
      <c r="A719" s="207" t="s">
        <v>75</v>
      </c>
      <c r="B719" s="207" t="s">
        <v>849</v>
      </c>
      <c r="C719" s="0" t="s">
        <v>1974</v>
      </c>
      <c r="D719" s="0" t="n">
        <v>3</v>
      </c>
      <c r="E719" s="0" t="n">
        <v>0</v>
      </c>
      <c r="F719" s="0" t="s">
        <v>2243</v>
      </c>
      <c r="G719" s="0" t="s">
        <v>2243</v>
      </c>
      <c r="H719" s="0" t="s">
        <v>2243</v>
      </c>
      <c r="K719" s="0" t="s">
        <v>2243</v>
      </c>
      <c r="L719" s="0" t="s">
        <v>2243</v>
      </c>
      <c r="M719" s="0" t="s">
        <v>2243</v>
      </c>
      <c r="N719" s="0" t="s">
        <v>2243</v>
      </c>
      <c r="O719" s="0" t="s">
        <v>2243</v>
      </c>
      <c r="P719" s="0" t="s">
        <v>2243</v>
      </c>
    </row>
    <row r="720" customFormat="false" ht="13.8" hidden="false" customHeight="false" outlineLevel="0" collapsed="false">
      <c r="A720" s="207" t="s">
        <v>75</v>
      </c>
      <c r="B720" s="207" t="s">
        <v>850</v>
      </c>
      <c r="C720" s="0" t="s">
        <v>1974</v>
      </c>
      <c r="D720" s="0" t="n">
        <v>3</v>
      </c>
      <c r="E720" s="0" t="n">
        <v>0</v>
      </c>
      <c r="F720" s="0" t="s">
        <v>2243</v>
      </c>
      <c r="G720" s="0" t="s">
        <v>2243</v>
      </c>
      <c r="H720" s="0" t="s">
        <v>2243</v>
      </c>
      <c r="K720" s="0" t="s">
        <v>2243</v>
      </c>
      <c r="L720" s="0" t="s">
        <v>2243</v>
      </c>
      <c r="M720" s="0" t="s">
        <v>2243</v>
      </c>
      <c r="N720" s="0" t="s">
        <v>2243</v>
      </c>
      <c r="O720" s="0" t="s">
        <v>2243</v>
      </c>
      <c r="P720" s="0" t="s">
        <v>2243</v>
      </c>
    </row>
    <row r="721" customFormat="false" ht="13.8" hidden="false" customHeight="false" outlineLevel="0" collapsed="false">
      <c r="A721" s="207" t="s">
        <v>75</v>
      </c>
      <c r="B721" s="207" t="s">
        <v>851</v>
      </c>
      <c r="C721" s="0" t="s">
        <v>1974</v>
      </c>
      <c r="D721" s="0" t="n">
        <v>3</v>
      </c>
      <c r="E721" s="0" t="n">
        <v>0</v>
      </c>
      <c r="F721" s="0" t="s">
        <v>2243</v>
      </c>
      <c r="G721" s="0" t="s">
        <v>2243</v>
      </c>
      <c r="H721" s="0" t="s">
        <v>2243</v>
      </c>
      <c r="K721" s="0" t="s">
        <v>2243</v>
      </c>
      <c r="L721" s="0" t="s">
        <v>2243</v>
      </c>
      <c r="M721" s="0" t="s">
        <v>2243</v>
      </c>
      <c r="N721" s="0" t="s">
        <v>2243</v>
      </c>
      <c r="O721" s="0" t="s">
        <v>2243</v>
      </c>
      <c r="P721" s="0" t="s">
        <v>2243</v>
      </c>
    </row>
    <row r="722" customFormat="false" ht="13.8" hidden="false" customHeight="false" outlineLevel="0" collapsed="false">
      <c r="A722" s="207" t="s">
        <v>75</v>
      </c>
      <c r="B722" s="207" t="s">
        <v>852</v>
      </c>
      <c r="C722" s="0" t="s">
        <v>1974</v>
      </c>
      <c r="D722" s="0" t="n">
        <v>3</v>
      </c>
      <c r="E722" s="0" t="n">
        <v>0</v>
      </c>
      <c r="F722" s="0" t="s">
        <v>2243</v>
      </c>
      <c r="G722" s="0" t="s">
        <v>2243</v>
      </c>
      <c r="H722" s="0" t="s">
        <v>2243</v>
      </c>
      <c r="K722" s="0" t="s">
        <v>2243</v>
      </c>
      <c r="L722" s="0" t="s">
        <v>2243</v>
      </c>
      <c r="M722" s="0" t="s">
        <v>2243</v>
      </c>
      <c r="N722" s="0" t="s">
        <v>2243</v>
      </c>
      <c r="O722" s="0" t="s">
        <v>2243</v>
      </c>
      <c r="P722" s="0" t="s">
        <v>2243</v>
      </c>
    </row>
    <row r="723" customFormat="false" ht="13.8" hidden="false" customHeight="false" outlineLevel="0" collapsed="false">
      <c r="A723" s="207" t="s">
        <v>75</v>
      </c>
      <c r="B723" s="207" t="s">
        <v>853</v>
      </c>
      <c r="C723" s="0" t="s">
        <v>1974</v>
      </c>
      <c r="D723" s="0" t="n">
        <v>3</v>
      </c>
      <c r="E723" s="0" t="n">
        <v>0</v>
      </c>
      <c r="F723" s="0" t="s">
        <v>2243</v>
      </c>
      <c r="G723" s="0" t="s">
        <v>2243</v>
      </c>
      <c r="H723" s="0" t="s">
        <v>2243</v>
      </c>
      <c r="K723" s="0" t="s">
        <v>2243</v>
      </c>
      <c r="L723" s="0" t="s">
        <v>2243</v>
      </c>
      <c r="M723" s="0" t="s">
        <v>2243</v>
      </c>
      <c r="N723" s="0" t="s">
        <v>2243</v>
      </c>
      <c r="O723" s="0" t="s">
        <v>2243</v>
      </c>
      <c r="P723" s="0" t="s">
        <v>2243</v>
      </c>
    </row>
    <row r="724" customFormat="false" ht="13.8" hidden="false" customHeight="false" outlineLevel="0" collapsed="false">
      <c r="A724" s="207" t="s">
        <v>75</v>
      </c>
      <c r="B724" s="207" t="s">
        <v>854</v>
      </c>
      <c r="C724" s="0" t="s">
        <v>1974</v>
      </c>
      <c r="D724" s="0" t="n">
        <v>3</v>
      </c>
      <c r="E724" s="0" t="n">
        <v>0</v>
      </c>
      <c r="F724" s="0" t="s">
        <v>2243</v>
      </c>
      <c r="G724" s="0" t="s">
        <v>2243</v>
      </c>
      <c r="H724" s="0" t="s">
        <v>2243</v>
      </c>
      <c r="K724" s="0" t="s">
        <v>2243</v>
      </c>
      <c r="L724" s="0" t="s">
        <v>2243</v>
      </c>
      <c r="M724" s="0" t="s">
        <v>2243</v>
      </c>
      <c r="N724" s="0" t="s">
        <v>2243</v>
      </c>
      <c r="O724" s="0" t="s">
        <v>2243</v>
      </c>
      <c r="P724" s="0" t="s">
        <v>2243</v>
      </c>
    </row>
    <row r="725" customFormat="false" ht="13.8" hidden="false" customHeight="false" outlineLevel="0" collapsed="false">
      <c r="A725" s="207" t="s">
        <v>75</v>
      </c>
      <c r="B725" s="207" t="s">
        <v>855</v>
      </c>
      <c r="C725" s="0" t="s">
        <v>1974</v>
      </c>
      <c r="D725" s="0" t="n">
        <v>3</v>
      </c>
      <c r="E725" s="0" t="n">
        <v>0</v>
      </c>
      <c r="F725" s="0" t="s">
        <v>2243</v>
      </c>
      <c r="G725" s="0" t="s">
        <v>2243</v>
      </c>
      <c r="H725" s="0" t="s">
        <v>2243</v>
      </c>
      <c r="K725" s="0" t="s">
        <v>2243</v>
      </c>
      <c r="L725" s="0" t="s">
        <v>2243</v>
      </c>
      <c r="M725" s="0" t="s">
        <v>2243</v>
      </c>
      <c r="N725" s="0" t="s">
        <v>2243</v>
      </c>
      <c r="O725" s="0" t="s">
        <v>2243</v>
      </c>
      <c r="P725" s="0" t="s">
        <v>2243</v>
      </c>
    </row>
    <row r="726" customFormat="false" ht="13.8" hidden="false" customHeight="false" outlineLevel="0" collapsed="false">
      <c r="A726" s="207" t="s">
        <v>75</v>
      </c>
      <c r="B726" s="207" t="s">
        <v>856</v>
      </c>
      <c r="C726" s="0" t="s">
        <v>1974</v>
      </c>
      <c r="D726" s="0" t="n">
        <v>3</v>
      </c>
      <c r="E726" s="0" t="n">
        <v>0</v>
      </c>
      <c r="F726" s="0" t="s">
        <v>2243</v>
      </c>
      <c r="G726" s="0" t="s">
        <v>2243</v>
      </c>
      <c r="H726" s="0" t="s">
        <v>2243</v>
      </c>
      <c r="K726" s="0" t="s">
        <v>2243</v>
      </c>
      <c r="L726" s="0" t="s">
        <v>2243</v>
      </c>
      <c r="M726" s="0" t="s">
        <v>2243</v>
      </c>
      <c r="N726" s="0" t="s">
        <v>2243</v>
      </c>
      <c r="O726" s="0" t="s">
        <v>2243</v>
      </c>
      <c r="P726" s="0" t="s">
        <v>2243</v>
      </c>
    </row>
    <row r="727" customFormat="false" ht="13.8" hidden="false" customHeight="false" outlineLevel="0" collapsed="false">
      <c r="A727" s="207" t="s">
        <v>75</v>
      </c>
      <c r="B727" s="207" t="s">
        <v>857</v>
      </c>
      <c r="C727" s="0" t="s">
        <v>2242</v>
      </c>
      <c r="D727" s="0" t="n">
        <v>7</v>
      </c>
      <c r="E727" s="0" t="n">
        <v>0</v>
      </c>
      <c r="Q727" s="0" t="s">
        <v>1914</v>
      </c>
      <c r="T727" s="0" t="s">
        <v>2243</v>
      </c>
      <c r="V727" s="0" t="s">
        <v>1903</v>
      </c>
      <c r="W727" s="0" t="s">
        <v>1903</v>
      </c>
      <c r="X727" s="0" t="s">
        <v>2243</v>
      </c>
      <c r="Y727" s="0" t="s">
        <v>1903</v>
      </c>
      <c r="Z727" s="0" t="s">
        <v>1903</v>
      </c>
      <c r="AB727" s="0" t="s">
        <v>2243</v>
      </c>
    </row>
    <row r="728" customFormat="false" ht="13.8" hidden="false" customHeight="false" outlineLevel="0" collapsed="false">
      <c r="A728" s="207" t="s">
        <v>75</v>
      </c>
      <c r="B728" s="207" t="s">
        <v>858</v>
      </c>
      <c r="C728" s="0" t="s">
        <v>2242</v>
      </c>
      <c r="D728" s="0" t="n">
        <v>7</v>
      </c>
      <c r="E728" s="0" t="n">
        <v>0</v>
      </c>
      <c r="Q728" s="0" t="s">
        <v>1914</v>
      </c>
      <c r="T728" s="0" t="s">
        <v>2243</v>
      </c>
      <c r="V728" s="0" t="s">
        <v>1903</v>
      </c>
      <c r="W728" s="0" t="s">
        <v>1903</v>
      </c>
      <c r="X728" s="0" t="s">
        <v>2243</v>
      </c>
      <c r="Y728" s="0" t="s">
        <v>1903</v>
      </c>
      <c r="Z728" s="0" t="s">
        <v>1903</v>
      </c>
      <c r="AB728" s="0" t="s">
        <v>2243</v>
      </c>
    </row>
    <row r="729" customFormat="false" ht="13.8" hidden="false" customHeight="false" outlineLevel="0" collapsed="false">
      <c r="A729" s="207" t="s">
        <v>75</v>
      </c>
      <c r="B729" s="207" t="s">
        <v>859</v>
      </c>
      <c r="C729" s="0" t="s">
        <v>2242</v>
      </c>
      <c r="D729" s="0" t="n">
        <v>7</v>
      </c>
      <c r="E729" s="0" t="n">
        <v>0</v>
      </c>
      <c r="Q729" s="0" t="s">
        <v>1914</v>
      </c>
      <c r="T729" s="0" t="s">
        <v>2243</v>
      </c>
      <c r="V729" s="0" t="s">
        <v>1903</v>
      </c>
      <c r="W729" s="0" t="s">
        <v>1903</v>
      </c>
      <c r="X729" s="0" t="s">
        <v>2243</v>
      </c>
      <c r="Y729" s="0" t="s">
        <v>1903</v>
      </c>
      <c r="Z729" s="0" t="s">
        <v>1903</v>
      </c>
      <c r="AB729" s="0" t="s">
        <v>2243</v>
      </c>
    </row>
    <row r="730" customFormat="false" ht="13.8" hidden="false" customHeight="false" outlineLevel="0" collapsed="false">
      <c r="A730" s="207" t="s">
        <v>75</v>
      </c>
      <c r="B730" s="207" t="s">
        <v>860</v>
      </c>
      <c r="C730" s="0" t="s">
        <v>2242</v>
      </c>
      <c r="D730" s="0" t="n">
        <v>7</v>
      </c>
      <c r="E730" s="0" t="n">
        <v>0</v>
      </c>
      <c r="Q730" s="0" t="s">
        <v>1914</v>
      </c>
      <c r="T730" s="0" t="s">
        <v>2243</v>
      </c>
      <c r="V730" s="0" t="s">
        <v>1903</v>
      </c>
      <c r="W730" s="0" t="s">
        <v>1903</v>
      </c>
      <c r="X730" s="0" t="s">
        <v>2243</v>
      </c>
      <c r="Y730" s="0" t="s">
        <v>1903</v>
      </c>
      <c r="Z730" s="0" t="s">
        <v>1903</v>
      </c>
      <c r="AB730" s="0" t="s">
        <v>2243</v>
      </c>
    </row>
    <row r="731" customFormat="false" ht="13.8" hidden="false" customHeight="false" outlineLevel="0" collapsed="false">
      <c r="A731" s="207" t="s">
        <v>75</v>
      </c>
      <c r="B731" s="207" t="s">
        <v>861</v>
      </c>
      <c r="C731" s="0" t="s">
        <v>2242</v>
      </c>
      <c r="D731" s="0" t="n">
        <v>7</v>
      </c>
      <c r="E731" s="0" t="n">
        <v>0</v>
      </c>
      <c r="Q731" s="0" t="s">
        <v>1914</v>
      </c>
      <c r="T731" s="0" t="s">
        <v>2243</v>
      </c>
      <c r="V731" s="0" t="s">
        <v>1903</v>
      </c>
      <c r="W731" s="0" t="s">
        <v>1903</v>
      </c>
      <c r="X731" s="0" t="s">
        <v>2243</v>
      </c>
      <c r="Y731" s="0" t="s">
        <v>1903</v>
      </c>
      <c r="Z731" s="0" t="s">
        <v>1903</v>
      </c>
      <c r="AB731" s="0" t="s">
        <v>2243</v>
      </c>
    </row>
    <row r="732" customFormat="false" ht="13.8" hidden="false" customHeight="false" outlineLevel="0" collapsed="false">
      <c r="A732" s="207" t="s">
        <v>75</v>
      </c>
      <c r="B732" s="207" t="s">
        <v>862</v>
      </c>
      <c r="C732" s="0" t="s">
        <v>2242</v>
      </c>
      <c r="D732" s="0" t="n">
        <v>7</v>
      </c>
      <c r="E732" s="0" t="n">
        <v>0</v>
      </c>
      <c r="Q732" s="0" t="s">
        <v>1914</v>
      </c>
      <c r="T732" s="0" t="s">
        <v>2243</v>
      </c>
      <c r="V732" s="0" t="s">
        <v>1903</v>
      </c>
      <c r="W732" s="0" t="s">
        <v>1903</v>
      </c>
      <c r="X732" s="0" t="s">
        <v>2243</v>
      </c>
      <c r="Y732" s="0" t="s">
        <v>1903</v>
      </c>
      <c r="Z732" s="0" t="s">
        <v>1903</v>
      </c>
      <c r="AB732" s="0" t="s">
        <v>2243</v>
      </c>
    </row>
    <row r="733" customFormat="false" ht="13.8" hidden="false" customHeight="false" outlineLevel="0" collapsed="false">
      <c r="A733" s="207" t="s">
        <v>75</v>
      </c>
      <c r="B733" s="207" t="s">
        <v>863</v>
      </c>
      <c r="C733" s="0" t="s">
        <v>2242</v>
      </c>
      <c r="D733" s="0" t="n">
        <v>7</v>
      </c>
      <c r="E733" s="0" t="n">
        <v>0</v>
      </c>
      <c r="Q733" s="0" t="s">
        <v>1914</v>
      </c>
      <c r="T733" s="0" t="s">
        <v>2243</v>
      </c>
      <c r="V733" s="0" t="s">
        <v>1903</v>
      </c>
      <c r="W733" s="0" t="s">
        <v>1903</v>
      </c>
      <c r="X733" s="0" t="s">
        <v>2243</v>
      </c>
      <c r="Y733" s="0" t="s">
        <v>1903</v>
      </c>
      <c r="Z733" s="0" t="s">
        <v>1903</v>
      </c>
      <c r="AB733" s="0" t="s">
        <v>2243</v>
      </c>
    </row>
    <row r="734" customFormat="false" ht="13.8" hidden="false" customHeight="false" outlineLevel="0" collapsed="false">
      <c r="A734" s="207" t="s">
        <v>75</v>
      </c>
      <c r="B734" s="207" t="s">
        <v>864</v>
      </c>
      <c r="C734" s="0" t="s">
        <v>2242</v>
      </c>
      <c r="D734" s="0" t="n">
        <v>7</v>
      </c>
      <c r="E734" s="0" t="n">
        <v>0</v>
      </c>
      <c r="Q734" s="0" t="s">
        <v>1914</v>
      </c>
      <c r="T734" s="0" t="s">
        <v>2243</v>
      </c>
      <c r="V734" s="0" t="s">
        <v>1903</v>
      </c>
      <c r="W734" s="0" t="s">
        <v>1903</v>
      </c>
      <c r="X734" s="0" t="s">
        <v>2243</v>
      </c>
      <c r="Y734" s="0" t="s">
        <v>1903</v>
      </c>
      <c r="Z734" s="0" t="s">
        <v>1903</v>
      </c>
      <c r="AB734" s="0" t="s">
        <v>2243</v>
      </c>
    </row>
    <row r="735" customFormat="false" ht="13.8" hidden="false" customHeight="false" outlineLevel="0" collapsed="false">
      <c r="A735" s="207" t="s">
        <v>75</v>
      </c>
      <c r="B735" s="207" t="s">
        <v>865</v>
      </c>
      <c r="C735" s="0" t="s">
        <v>2242</v>
      </c>
      <c r="D735" s="0" t="n">
        <v>7</v>
      </c>
      <c r="E735" s="0" t="n">
        <v>0</v>
      </c>
      <c r="Q735" s="0" t="s">
        <v>1914</v>
      </c>
      <c r="T735" s="0" t="s">
        <v>2243</v>
      </c>
      <c r="V735" s="0" t="s">
        <v>1903</v>
      </c>
      <c r="W735" s="0" t="s">
        <v>1903</v>
      </c>
      <c r="X735" s="0" t="s">
        <v>2243</v>
      </c>
      <c r="Y735" s="0" t="s">
        <v>1903</v>
      </c>
      <c r="Z735" s="0" t="s">
        <v>1903</v>
      </c>
      <c r="AB735" s="0" t="s">
        <v>2243</v>
      </c>
    </row>
    <row r="736" customFormat="false" ht="13.8" hidden="false" customHeight="false" outlineLevel="0" collapsed="false">
      <c r="A736" s="207" t="s">
        <v>75</v>
      </c>
      <c r="B736" s="207" t="s">
        <v>866</v>
      </c>
      <c r="C736" s="0" t="s">
        <v>2242</v>
      </c>
      <c r="D736" s="0" t="n">
        <v>7</v>
      </c>
      <c r="E736" s="0" t="n">
        <v>0</v>
      </c>
      <c r="Q736" s="0" t="s">
        <v>1914</v>
      </c>
      <c r="T736" s="0" t="s">
        <v>2243</v>
      </c>
      <c r="V736" s="0" t="s">
        <v>1903</v>
      </c>
      <c r="W736" s="0" t="s">
        <v>1903</v>
      </c>
      <c r="X736" s="0" t="s">
        <v>2243</v>
      </c>
      <c r="Y736" s="0" t="s">
        <v>1903</v>
      </c>
      <c r="Z736" s="0" t="s">
        <v>1903</v>
      </c>
      <c r="AB736" s="0" t="s">
        <v>2243</v>
      </c>
    </row>
    <row r="737" customFormat="false" ht="13.8" hidden="false" customHeight="false" outlineLevel="0" collapsed="false">
      <c r="A737" s="207" t="s">
        <v>75</v>
      </c>
      <c r="B737" s="207" t="s">
        <v>867</v>
      </c>
      <c r="C737" s="0" t="s">
        <v>2242</v>
      </c>
      <c r="D737" s="0" t="n">
        <v>7</v>
      </c>
      <c r="E737" s="0" t="n">
        <v>0</v>
      </c>
      <c r="Q737" s="0" t="s">
        <v>1914</v>
      </c>
      <c r="T737" s="0" t="s">
        <v>2243</v>
      </c>
      <c r="V737" s="0" t="s">
        <v>1903</v>
      </c>
      <c r="W737" s="0" t="s">
        <v>1903</v>
      </c>
      <c r="X737" s="0" t="s">
        <v>2243</v>
      </c>
      <c r="Y737" s="0" t="s">
        <v>1903</v>
      </c>
      <c r="Z737" s="0" t="s">
        <v>1903</v>
      </c>
      <c r="AB737" s="0" t="s">
        <v>2243</v>
      </c>
    </row>
    <row r="738" customFormat="false" ht="13.8" hidden="false" customHeight="false" outlineLevel="0" collapsed="false">
      <c r="A738" s="207" t="s">
        <v>75</v>
      </c>
      <c r="B738" s="207" t="s">
        <v>868</v>
      </c>
      <c r="C738" s="0" t="s">
        <v>2242</v>
      </c>
      <c r="D738" s="0" t="n">
        <v>7</v>
      </c>
      <c r="E738" s="0" t="n">
        <v>0</v>
      </c>
      <c r="Q738" s="0" t="s">
        <v>1914</v>
      </c>
      <c r="T738" s="0" t="s">
        <v>2243</v>
      </c>
      <c r="V738" s="0" t="s">
        <v>1903</v>
      </c>
      <c r="W738" s="0" t="s">
        <v>1903</v>
      </c>
      <c r="X738" s="0" t="s">
        <v>2243</v>
      </c>
      <c r="Y738" s="0" t="s">
        <v>1903</v>
      </c>
      <c r="Z738" s="0" t="s">
        <v>1903</v>
      </c>
      <c r="AB738" s="0" t="s">
        <v>2243</v>
      </c>
    </row>
    <row r="739" customFormat="false" ht="13.8" hidden="false" customHeight="false" outlineLevel="0" collapsed="false">
      <c r="A739" s="207" t="s">
        <v>75</v>
      </c>
      <c r="B739" s="207" t="s">
        <v>869</v>
      </c>
      <c r="C739" s="0" t="s">
        <v>2242</v>
      </c>
      <c r="D739" s="0" t="n">
        <v>7</v>
      </c>
      <c r="E739" s="0" t="n">
        <v>0</v>
      </c>
      <c r="Q739" s="0" t="s">
        <v>1914</v>
      </c>
      <c r="T739" s="0" t="s">
        <v>2243</v>
      </c>
      <c r="V739" s="0" t="s">
        <v>1903</v>
      </c>
      <c r="W739" s="0" t="s">
        <v>1903</v>
      </c>
      <c r="X739" s="0" t="s">
        <v>2243</v>
      </c>
      <c r="Y739" s="0" t="s">
        <v>1903</v>
      </c>
      <c r="Z739" s="0" t="s">
        <v>1903</v>
      </c>
      <c r="AB739" s="0" t="s">
        <v>2243</v>
      </c>
    </row>
    <row r="740" customFormat="false" ht="13.8" hidden="false" customHeight="false" outlineLevel="0" collapsed="false">
      <c r="A740" s="207" t="s">
        <v>75</v>
      </c>
      <c r="B740" s="207" t="s">
        <v>870</v>
      </c>
      <c r="C740" s="0" t="s">
        <v>2242</v>
      </c>
      <c r="D740" s="0" t="n">
        <v>7</v>
      </c>
      <c r="E740" s="0" t="n">
        <v>0</v>
      </c>
      <c r="Q740" s="0" t="s">
        <v>1914</v>
      </c>
      <c r="T740" s="0" t="s">
        <v>2243</v>
      </c>
      <c r="V740" s="0" t="s">
        <v>1903</v>
      </c>
      <c r="W740" s="0" t="s">
        <v>1903</v>
      </c>
      <c r="X740" s="0" t="s">
        <v>2243</v>
      </c>
      <c r="Y740" s="0" t="s">
        <v>1903</v>
      </c>
      <c r="Z740" s="0" t="s">
        <v>1903</v>
      </c>
      <c r="AB740" s="0" t="s">
        <v>2243</v>
      </c>
    </row>
    <row r="741" customFormat="false" ht="13.8" hidden="false" customHeight="false" outlineLevel="0" collapsed="false">
      <c r="A741" s="207" t="s">
        <v>75</v>
      </c>
      <c r="B741" s="207" t="s">
        <v>871</v>
      </c>
      <c r="C741" s="0" t="s">
        <v>2242</v>
      </c>
      <c r="D741" s="0" t="n">
        <v>7</v>
      </c>
      <c r="E741" s="0" t="n">
        <v>0</v>
      </c>
      <c r="Q741" s="0" t="s">
        <v>1914</v>
      </c>
      <c r="T741" s="0" t="s">
        <v>2243</v>
      </c>
      <c r="V741" s="0" t="s">
        <v>1903</v>
      </c>
      <c r="W741" s="0" t="s">
        <v>1903</v>
      </c>
      <c r="X741" s="0" t="s">
        <v>2243</v>
      </c>
      <c r="Y741" s="0" t="s">
        <v>1903</v>
      </c>
      <c r="Z741" s="0" t="s">
        <v>1903</v>
      </c>
      <c r="AB741" s="0" t="s">
        <v>2243</v>
      </c>
    </row>
    <row r="742" customFormat="false" ht="13.8" hidden="false" customHeight="false" outlineLevel="0" collapsed="false">
      <c r="A742" s="207" t="s">
        <v>75</v>
      </c>
      <c r="B742" s="207" t="s">
        <v>872</v>
      </c>
      <c r="C742" s="0" t="s">
        <v>2242</v>
      </c>
      <c r="D742" s="0" t="n">
        <v>7</v>
      </c>
      <c r="E742" s="0" t="n">
        <v>0</v>
      </c>
      <c r="Q742" s="0" t="s">
        <v>1914</v>
      </c>
      <c r="T742" s="0" t="s">
        <v>2243</v>
      </c>
      <c r="V742" s="0" t="s">
        <v>1903</v>
      </c>
      <c r="W742" s="0" t="s">
        <v>1903</v>
      </c>
      <c r="X742" s="0" t="s">
        <v>2243</v>
      </c>
      <c r="Y742" s="0" t="s">
        <v>1903</v>
      </c>
      <c r="Z742" s="0" t="s">
        <v>1903</v>
      </c>
      <c r="AB742" s="0" t="s">
        <v>2243</v>
      </c>
    </row>
    <row r="743" customFormat="false" ht="13.8" hidden="false" customHeight="false" outlineLevel="0" collapsed="false">
      <c r="A743" s="207" t="s">
        <v>75</v>
      </c>
      <c r="B743" s="207" t="s">
        <v>873</v>
      </c>
      <c r="C743" s="0" t="s">
        <v>1976</v>
      </c>
      <c r="D743" s="0" t="n">
        <v>5</v>
      </c>
      <c r="E743" s="0" t="n">
        <v>0</v>
      </c>
      <c r="I743" s="0" t="s">
        <v>2243</v>
      </c>
    </row>
    <row r="744" customFormat="false" ht="13.8" hidden="false" customHeight="false" outlineLevel="0" collapsed="false">
      <c r="A744" s="207" t="s">
        <v>75</v>
      </c>
      <c r="B744" s="207" t="s">
        <v>874</v>
      </c>
      <c r="C744" s="0" t="s">
        <v>536</v>
      </c>
      <c r="D744" s="0" t="n">
        <v>16</v>
      </c>
      <c r="E744" s="0" t="n">
        <v>0</v>
      </c>
      <c r="R744" s="0" t="s">
        <v>1914</v>
      </c>
      <c r="S744" s="0" t="s">
        <v>2243</v>
      </c>
      <c r="T744" s="0" t="s">
        <v>2243</v>
      </c>
      <c r="U744" s="0" t="s">
        <v>1903</v>
      </c>
      <c r="X744" s="0" t="s">
        <v>2243</v>
      </c>
      <c r="Y744" s="0" t="s">
        <v>1903</v>
      </c>
      <c r="AA744" s="0" t="s">
        <v>1903</v>
      </c>
      <c r="AB744" s="0" t="s">
        <v>2243</v>
      </c>
    </row>
    <row r="745" customFormat="false" ht="13.8" hidden="false" customHeight="false" outlineLevel="0" collapsed="false">
      <c r="A745" s="207" t="s">
        <v>75</v>
      </c>
      <c r="B745" s="207" t="s">
        <v>875</v>
      </c>
      <c r="C745" s="0" t="s">
        <v>536</v>
      </c>
      <c r="D745" s="0" t="n">
        <v>16</v>
      </c>
      <c r="E745" s="0" t="n">
        <v>0</v>
      </c>
      <c r="R745" s="0" t="s">
        <v>1914</v>
      </c>
      <c r="S745" s="0" t="s">
        <v>2243</v>
      </c>
      <c r="T745" s="0" t="s">
        <v>2243</v>
      </c>
      <c r="U745" s="0" t="s">
        <v>1903</v>
      </c>
      <c r="X745" s="0" t="s">
        <v>2243</v>
      </c>
      <c r="Y745" s="0" t="s">
        <v>1903</v>
      </c>
      <c r="AA745" s="0" t="s">
        <v>1903</v>
      </c>
      <c r="AB745" s="0" t="s">
        <v>2243</v>
      </c>
    </row>
    <row r="746" customFormat="false" ht="13.8" hidden="false" customHeight="false" outlineLevel="0" collapsed="false">
      <c r="A746" s="207" t="s">
        <v>75</v>
      </c>
      <c r="B746" s="207" t="s">
        <v>876</v>
      </c>
      <c r="C746" s="0" t="s">
        <v>1976</v>
      </c>
      <c r="D746" s="0" t="n">
        <v>2</v>
      </c>
      <c r="E746" s="0" t="n">
        <v>0</v>
      </c>
      <c r="J746" s="0" t="s">
        <v>2243</v>
      </c>
    </row>
    <row r="747" customFormat="false" ht="13.8" hidden="false" customHeight="false" outlineLevel="0" collapsed="false">
      <c r="A747" s="207" t="s">
        <v>75</v>
      </c>
      <c r="B747" s="207" t="s">
        <v>877</v>
      </c>
      <c r="C747" s="0" t="s">
        <v>1991</v>
      </c>
      <c r="D747" s="0" t="n">
        <v>5</v>
      </c>
      <c r="E747" s="0" t="n">
        <v>0</v>
      </c>
      <c r="Q747" s="0" t="s">
        <v>1914</v>
      </c>
      <c r="T747" s="0" t="s">
        <v>2243</v>
      </c>
      <c r="V747" s="0" t="s">
        <v>1903</v>
      </c>
      <c r="W747" s="0" t="s">
        <v>1903</v>
      </c>
      <c r="X747" s="0" t="s">
        <v>2243</v>
      </c>
      <c r="Y747" s="0" t="s">
        <v>1903</v>
      </c>
      <c r="Z747" s="0" t="s">
        <v>1903</v>
      </c>
      <c r="AB747" s="0" t="s">
        <v>2243</v>
      </c>
    </row>
    <row r="748" customFormat="false" ht="13.8" hidden="false" customHeight="false" outlineLevel="0" collapsed="false">
      <c r="A748" s="207" t="s">
        <v>75</v>
      </c>
      <c r="B748" s="207" t="s">
        <v>878</v>
      </c>
      <c r="C748" s="0" t="s">
        <v>1991</v>
      </c>
      <c r="D748" s="0" t="n">
        <v>5</v>
      </c>
      <c r="E748" s="0" t="n">
        <v>0</v>
      </c>
      <c r="Q748" s="0" t="s">
        <v>1914</v>
      </c>
      <c r="T748" s="0" t="s">
        <v>2243</v>
      </c>
      <c r="V748" s="0" t="s">
        <v>1903</v>
      </c>
      <c r="W748" s="0" t="s">
        <v>1903</v>
      </c>
      <c r="X748" s="0" t="s">
        <v>2243</v>
      </c>
      <c r="Y748" s="0" t="s">
        <v>1903</v>
      </c>
      <c r="Z748" s="0" t="s">
        <v>1903</v>
      </c>
      <c r="AB748" s="0" t="s">
        <v>2243</v>
      </c>
    </row>
    <row r="749" customFormat="false" ht="13.8" hidden="false" customHeight="false" outlineLevel="0" collapsed="false">
      <c r="A749" s="207" t="s">
        <v>75</v>
      </c>
      <c r="B749" s="207" t="s">
        <v>879</v>
      </c>
      <c r="C749" s="0" t="s">
        <v>536</v>
      </c>
      <c r="D749" s="0" t="n">
        <v>45</v>
      </c>
      <c r="E749" s="0" t="n">
        <v>0</v>
      </c>
      <c r="R749" s="0" t="s">
        <v>1914</v>
      </c>
      <c r="S749" s="0" t="s">
        <v>2243</v>
      </c>
      <c r="T749" s="0" t="s">
        <v>2243</v>
      </c>
      <c r="U749" s="0" t="s">
        <v>1903</v>
      </c>
      <c r="X749" s="0" t="s">
        <v>2243</v>
      </c>
      <c r="Y749" s="0" t="s">
        <v>1903</v>
      </c>
      <c r="AA749" s="0" t="s">
        <v>1903</v>
      </c>
      <c r="AB749" s="0" t="s">
        <v>2243</v>
      </c>
    </row>
    <row r="750" customFormat="false" ht="13.8" hidden="false" customHeight="false" outlineLevel="0" collapsed="false">
      <c r="A750" s="207" t="s">
        <v>75</v>
      </c>
      <c r="B750" s="207" t="s">
        <v>880</v>
      </c>
      <c r="C750" s="0" t="s">
        <v>2242</v>
      </c>
      <c r="D750" s="0" t="n">
        <v>5</v>
      </c>
      <c r="E750" s="0" t="n">
        <v>0</v>
      </c>
      <c r="Q750" s="0" t="s">
        <v>1914</v>
      </c>
      <c r="T750" s="0" t="s">
        <v>2243</v>
      </c>
      <c r="V750" s="0" t="s">
        <v>1903</v>
      </c>
      <c r="W750" s="0" t="s">
        <v>1903</v>
      </c>
      <c r="X750" s="0" t="s">
        <v>2243</v>
      </c>
      <c r="Y750" s="0" t="s">
        <v>1903</v>
      </c>
      <c r="Z750" s="0" t="s">
        <v>1903</v>
      </c>
      <c r="AB750" s="0" t="s">
        <v>2243</v>
      </c>
    </row>
    <row r="751" customFormat="false" ht="13.8" hidden="false" customHeight="false" outlineLevel="0" collapsed="false">
      <c r="A751" s="207" t="s">
        <v>75</v>
      </c>
      <c r="B751" s="207" t="s">
        <v>881</v>
      </c>
      <c r="C751" s="0" t="s">
        <v>2245</v>
      </c>
      <c r="D751" s="0" t="n">
        <v>5</v>
      </c>
      <c r="E751" s="0" t="n">
        <v>0</v>
      </c>
      <c r="Q751" s="0" t="s">
        <v>1914</v>
      </c>
      <c r="T751" s="0" t="s">
        <v>2243</v>
      </c>
      <c r="V751" s="0" t="s">
        <v>1903</v>
      </c>
      <c r="W751" s="0" t="s">
        <v>1903</v>
      </c>
      <c r="X751" s="0" t="s">
        <v>2243</v>
      </c>
      <c r="Y751" s="0" t="s">
        <v>1903</v>
      </c>
      <c r="Z751" s="0" t="s">
        <v>1903</v>
      </c>
      <c r="AB751" s="0" t="s">
        <v>2243</v>
      </c>
    </row>
    <row r="752" customFormat="false" ht="13.8" hidden="false" customHeight="false" outlineLevel="0" collapsed="false">
      <c r="A752" s="207" t="s">
        <v>75</v>
      </c>
      <c r="B752" s="207" t="s">
        <v>882</v>
      </c>
      <c r="C752" s="0" t="s">
        <v>536</v>
      </c>
      <c r="D752" s="0" t="n">
        <v>45</v>
      </c>
      <c r="E752" s="0" t="n">
        <v>0</v>
      </c>
      <c r="R752" s="0" t="s">
        <v>1914</v>
      </c>
      <c r="S752" s="0" t="s">
        <v>2243</v>
      </c>
      <c r="T752" s="0" t="s">
        <v>2243</v>
      </c>
      <c r="U752" s="0" t="s">
        <v>1903</v>
      </c>
      <c r="X752" s="0" t="s">
        <v>2243</v>
      </c>
      <c r="Y752" s="0" t="s">
        <v>1903</v>
      </c>
      <c r="AA752" s="0" t="s">
        <v>1903</v>
      </c>
      <c r="AB752" s="0" t="s">
        <v>2243</v>
      </c>
    </row>
    <row r="753" customFormat="false" ht="13.8" hidden="false" customHeight="false" outlineLevel="0" collapsed="false">
      <c r="A753" s="207" t="s">
        <v>75</v>
      </c>
      <c r="B753" s="207" t="s">
        <v>883</v>
      </c>
      <c r="C753" s="0" t="s">
        <v>1974</v>
      </c>
      <c r="D753" s="0" t="n">
        <v>3</v>
      </c>
      <c r="E753" s="0" t="n">
        <v>0</v>
      </c>
      <c r="F753" s="0" t="s">
        <v>2243</v>
      </c>
      <c r="G753" s="0" t="s">
        <v>2243</v>
      </c>
      <c r="H753" s="0" t="s">
        <v>2243</v>
      </c>
      <c r="K753" s="0" t="s">
        <v>2243</v>
      </c>
      <c r="L753" s="0" t="s">
        <v>2243</v>
      </c>
      <c r="M753" s="0" t="s">
        <v>2243</v>
      </c>
      <c r="N753" s="0" t="s">
        <v>2243</v>
      </c>
      <c r="O753" s="0" t="s">
        <v>2243</v>
      </c>
      <c r="P753" s="0" t="s">
        <v>2243</v>
      </c>
    </row>
    <row r="754" customFormat="false" ht="13.8" hidden="false" customHeight="false" outlineLevel="0" collapsed="false">
      <c r="A754" s="207" t="s">
        <v>75</v>
      </c>
      <c r="B754" s="207" t="s">
        <v>884</v>
      </c>
      <c r="C754" s="0" t="s">
        <v>1985</v>
      </c>
      <c r="D754" s="0" t="n">
        <v>3</v>
      </c>
      <c r="E754" s="0" t="n">
        <v>0</v>
      </c>
      <c r="M754" s="0" t="s">
        <v>2243</v>
      </c>
    </row>
    <row r="755" customFormat="false" ht="13.8" hidden="false" customHeight="false" outlineLevel="0" collapsed="false">
      <c r="A755" s="207" t="s">
        <v>75</v>
      </c>
      <c r="B755" s="207" t="s">
        <v>885</v>
      </c>
      <c r="C755" s="0" t="s">
        <v>2242</v>
      </c>
      <c r="D755" s="0" t="n">
        <v>5</v>
      </c>
      <c r="E755" s="0" t="n">
        <v>0</v>
      </c>
      <c r="Q755" s="0" t="s">
        <v>1914</v>
      </c>
      <c r="T755" s="0" t="s">
        <v>2243</v>
      </c>
      <c r="V755" s="0" t="s">
        <v>1903</v>
      </c>
      <c r="W755" s="0" t="s">
        <v>1903</v>
      </c>
      <c r="X755" s="0" t="s">
        <v>2243</v>
      </c>
      <c r="Y755" s="0" t="s">
        <v>1903</v>
      </c>
      <c r="Z755" s="0" t="s">
        <v>1903</v>
      </c>
      <c r="AB755" s="0" t="s">
        <v>2243</v>
      </c>
    </row>
    <row r="756" customFormat="false" ht="13.8" hidden="false" customHeight="false" outlineLevel="0" collapsed="false">
      <c r="A756" s="207" t="s">
        <v>75</v>
      </c>
      <c r="B756" s="207" t="s">
        <v>886</v>
      </c>
      <c r="C756" s="0" t="s">
        <v>2242</v>
      </c>
      <c r="D756" s="0" t="n">
        <v>5</v>
      </c>
      <c r="E756" s="0" t="n">
        <v>0</v>
      </c>
      <c r="Q756" s="0" t="s">
        <v>1914</v>
      </c>
      <c r="T756" s="0" t="s">
        <v>2243</v>
      </c>
      <c r="V756" s="0" t="s">
        <v>1903</v>
      </c>
      <c r="W756" s="0" t="s">
        <v>1903</v>
      </c>
      <c r="X756" s="0" t="s">
        <v>2243</v>
      </c>
      <c r="Y756" s="0" t="s">
        <v>1903</v>
      </c>
      <c r="Z756" s="0" t="s">
        <v>1903</v>
      </c>
      <c r="AB756" s="0" t="s">
        <v>2243</v>
      </c>
    </row>
    <row r="757" customFormat="false" ht="13.8" hidden="false" customHeight="false" outlineLevel="0" collapsed="false">
      <c r="A757" s="207" t="s">
        <v>75</v>
      </c>
      <c r="B757" s="207" t="s">
        <v>887</v>
      </c>
      <c r="C757" s="0" t="s">
        <v>2242</v>
      </c>
      <c r="D757" s="0" t="n">
        <v>5</v>
      </c>
      <c r="E757" s="0" t="n">
        <v>0</v>
      </c>
      <c r="Q757" s="0" t="s">
        <v>1914</v>
      </c>
      <c r="T757" s="0" t="s">
        <v>2243</v>
      </c>
      <c r="V757" s="0" t="s">
        <v>1903</v>
      </c>
      <c r="W757" s="0" t="s">
        <v>1903</v>
      </c>
      <c r="X757" s="0" t="s">
        <v>2243</v>
      </c>
      <c r="Y757" s="0" t="s">
        <v>1903</v>
      </c>
      <c r="Z757" s="0" t="s">
        <v>1903</v>
      </c>
      <c r="AB757" s="0" t="s">
        <v>2243</v>
      </c>
    </row>
    <row r="758" customFormat="false" ht="13.8" hidden="false" customHeight="false" outlineLevel="0" collapsed="false">
      <c r="A758" s="207" t="s">
        <v>75</v>
      </c>
      <c r="B758" s="207" t="s">
        <v>888</v>
      </c>
      <c r="C758" s="0" t="s">
        <v>2242</v>
      </c>
      <c r="D758" s="0" t="n">
        <v>5</v>
      </c>
      <c r="E758" s="0" t="n">
        <v>0</v>
      </c>
      <c r="Q758" s="0" t="s">
        <v>1914</v>
      </c>
      <c r="T758" s="0" t="s">
        <v>2243</v>
      </c>
      <c r="V758" s="0" t="s">
        <v>1903</v>
      </c>
      <c r="W758" s="0" t="s">
        <v>1903</v>
      </c>
      <c r="X758" s="0" t="s">
        <v>2243</v>
      </c>
      <c r="Y758" s="0" t="s">
        <v>1903</v>
      </c>
      <c r="Z758" s="0" t="s">
        <v>1903</v>
      </c>
      <c r="AB758" s="0" t="s">
        <v>2243</v>
      </c>
    </row>
    <row r="759" customFormat="false" ht="13.8" hidden="false" customHeight="false" outlineLevel="0" collapsed="false">
      <c r="A759" s="207" t="s">
        <v>75</v>
      </c>
      <c r="B759" s="207" t="s">
        <v>889</v>
      </c>
      <c r="C759" s="0" t="s">
        <v>2245</v>
      </c>
      <c r="D759" s="0" t="n">
        <v>5</v>
      </c>
      <c r="E759" s="0" t="n">
        <v>0</v>
      </c>
      <c r="Q759" s="0" t="s">
        <v>1914</v>
      </c>
      <c r="T759" s="0" t="s">
        <v>2243</v>
      </c>
      <c r="V759" s="0" t="s">
        <v>1903</v>
      </c>
      <c r="W759" s="0" t="s">
        <v>1903</v>
      </c>
      <c r="X759" s="0" t="s">
        <v>2243</v>
      </c>
      <c r="Y759" s="0" t="s">
        <v>1903</v>
      </c>
      <c r="Z759" s="0" t="s">
        <v>1903</v>
      </c>
      <c r="AB759" s="0" t="s">
        <v>2243</v>
      </c>
    </row>
    <row r="760" customFormat="false" ht="13.8" hidden="false" customHeight="false" outlineLevel="0" collapsed="false">
      <c r="A760" s="207" t="s">
        <v>75</v>
      </c>
      <c r="B760" s="207" t="s">
        <v>890</v>
      </c>
      <c r="C760" s="0" t="s">
        <v>536</v>
      </c>
      <c r="D760" s="0" t="n">
        <v>45</v>
      </c>
      <c r="E760" s="0" t="n">
        <v>0</v>
      </c>
      <c r="R760" s="0" t="s">
        <v>1914</v>
      </c>
      <c r="S760" s="0" t="s">
        <v>2243</v>
      </c>
      <c r="T760" s="0" t="s">
        <v>2243</v>
      </c>
      <c r="U760" s="0" t="s">
        <v>1903</v>
      </c>
      <c r="X760" s="0" t="s">
        <v>2243</v>
      </c>
      <c r="Y760" s="0" t="s">
        <v>1903</v>
      </c>
      <c r="AA760" s="0" t="s">
        <v>1903</v>
      </c>
      <c r="AB760" s="0" t="s">
        <v>2243</v>
      </c>
    </row>
    <row r="761" customFormat="false" ht="13.8" hidden="false" customHeight="false" outlineLevel="0" collapsed="false">
      <c r="A761" s="207" t="s">
        <v>75</v>
      </c>
      <c r="B761" s="207" t="s">
        <v>891</v>
      </c>
      <c r="C761" s="0" t="s">
        <v>536</v>
      </c>
      <c r="D761" s="0" t="n">
        <v>45</v>
      </c>
      <c r="E761" s="0" t="n">
        <v>0</v>
      </c>
      <c r="R761" s="0" t="s">
        <v>1914</v>
      </c>
      <c r="S761" s="0" t="s">
        <v>2243</v>
      </c>
      <c r="T761" s="0" t="s">
        <v>2243</v>
      </c>
      <c r="U761" s="0" t="s">
        <v>1903</v>
      </c>
      <c r="X761" s="0" t="s">
        <v>2243</v>
      </c>
      <c r="Y761" s="0" t="s">
        <v>1903</v>
      </c>
      <c r="AA761" s="0" t="s">
        <v>1903</v>
      </c>
      <c r="AB761" s="0" t="s">
        <v>2243</v>
      </c>
    </row>
    <row r="762" customFormat="false" ht="13.8" hidden="false" customHeight="false" outlineLevel="0" collapsed="false">
      <c r="A762" s="207" t="s">
        <v>75</v>
      </c>
      <c r="B762" s="207" t="s">
        <v>892</v>
      </c>
      <c r="C762" s="0" t="s">
        <v>536</v>
      </c>
      <c r="D762" s="0" t="n">
        <v>45</v>
      </c>
      <c r="E762" s="0" t="n">
        <v>0</v>
      </c>
      <c r="R762" s="0" t="s">
        <v>1914</v>
      </c>
      <c r="S762" s="0" t="s">
        <v>2243</v>
      </c>
      <c r="T762" s="0" t="s">
        <v>2243</v>
      </c>
      <c r="U762" s="0" t="s">
        <v>1903</v>
      </c>
      <c r="X762" s="0" t="s">
        <v>2243</v>
      </c>
      <c r="Y762" s="0" t="s">
        <v>1903</v>
      </c>
      <c r="AA762" s="0" t="s">
        <v>1903</v>
      </c>
      <c r="AB762" s="0" t="s">
        <v>2243</v>
      </c>
    </row>
    <row r="763" customFormat="false" ht="13.8" hidden="false" customHeight="false" outlineLevel="0" collapsed="false">
      <c r="A763" s="207" t="s">
        <v>75</v>
      </c>
      <c r="B763" s="207" t="s">
        <v>893</v>
      </c>
      <c r="C763" s="0" t="s">
        <v>536</v>
      </c>
      <c r="D763" s="0" t="n">
        <v>45</v>
      </c>
      <c r="E763" s="0" t="n">
        <v>0</v>
      </c>
      <c r="R763" s="0" t="s">
        <v>1914</v>
      </c>
      <c r="S763" s="0" t="s">
        <v>2243</v>
      </c>
      <c r="T763" s="0" t="s">
        <v>2243</v>
      </c>
      <c r="U763" s="0" t="s">
        <v>1903</v>
      </c>
      <c r="X763" s="0" t="s">
        <v>2243</v>
      </c>
      <c r="Y763" s="0" t="s">
        <v>1903</v>
      </c>
      <c r="AA763" s="0" t="s">
        <v>1903</v>
      </c>
      <c r="AB763" s="0" t="s">
        <v>2243</v>
      </c>
    </row>
    <row r="764" customFormat="false" ht="13.8" hidden="false" customHeight="false" outlineLevel="0" collapsed="false">
      <c r="A764" s="207" t="s">
        <v>75</v>
      </c>
      <c r="B764" s="207" t="s">
        <v>894</v>
      </c>
      <c r="C764" s="0" t="s">
        <v>536</v>
      </c>
      <c r="D764" s="0" t="n">
        <v>45</v>
      </c>
      <c r="E764" s="0" t="n">
        <v>0</v>
      </c>
      <c r="R764" s="0" t="s">
        <v>1914</v>
      </c>
      <c r="S764" s="0" t="s">
        <v>2243</v>
      </c>
      <c r="T764" s="0" t="s">
        <v>2243</v>
      </c>
      <c r="U764" s="0" t="s">
        <v>1903</v>
      </c>
      <c r="X764" s="0" t="s">
        <v>2243</v>
      </c>
      <c r="Y764" s="0" t="s">
        <v>1903</v>
      </c>
      <c r="AA764" s="0" t="s">
        <v>1903</v>
      </c>
      <c r="AB764" s="0" t="s">
        <v>2243</v>
      </c>
    </row>
    <row r="765" customFormat="false" ht="13.8" hidden="false" customHeight="false" outlineLevel="0" collapsed="false">
      <c r="A765" s="207" t="s">
        <v>75</v>
      </c>
      <c r="B765" s="207" t="s">
        <v>895</v>
      </c>
      <c r="C765" s="0" t="s">
        <v>536</v>
      </c>
      <c r="D765" s="0" t="n">
        <v>45</v>
      </c>
      <c r="E765" s="0" t="n">
        <v>0</v>
      </c>
      <c r="R765" s="0" t="s">
        <v>1914</v>
      </c>
      <c r="S765" s="0" t="s">
        <v>2243</v>
      </c>
      <c r="T765" s="0" t="s">
        <v>2243</v>
      </c>
      <c r="U765" s="0" t="s">
        <v>1903</v>
      </c>
      <c r="X765" s="0" t="s">
        <v>2243</v>
      </c>
      <c r="Y765" s="0" t="s">
        <v>1903</v>
      </c>
      <c r="AA765" s="0" t="s">
        <v>1903</v>
      </c>
      <c r="AB765" s="0" t="s">
        <v>2243</v>
      </c>
    </row>
    <row r="766" customFormat="false" ht="13.8" hidden="false" customHeight="false" outlineLevel="0" collapsed="false">
      <c r="A766" s="207" t="s">
        <v>75</v>
      </c>
      <c r="B766" s="207" t="s">
        <v>896</v>
      </c>
      <c r="C766" s="0" t="s">
        <v>536</v>
      </c>
      <c r="D766" s="0" t="n">
        <v>45</v>
      </c>
      <c r="E766" s="0" t="n">
        <v>0</v>
      </c>
      <c r="R766" s="0" t="s">
        <v>1914</v>
      </c>
      <c r="S766" s="0" t="s">
        <v>2243</v>
      </c>
      <c r="T766" s="0" t="s">
        <v>2243</v>
      </c>
      <c r="U766" s="0" t="s">
        <v>1903</v>
      </c>
      <c r="X766" s="0" t="s">
        <v>2243</v>
      </c>
      <c r="Y766" s="0" t="s">
        <v>1903</v>
      </c>
      <c r="AA766" s="0" t="s">
        <v>1903</v>
      </c>
      <c r="AB766" s="0" t="s">
        <v>2243</v>
      </c>
    </row>
    <row r="767" customFormat="false" ht="13.8" hidden="false" customHeight="false" outlineLevel="0" collapsed="false">
      <c r="A767" s="207" t="s">
        <v>75</v>
      </c>
      <c r="B767" s="207" t="s">
        <v>897</v>
      </c>
      <c r="C767" s="0" t="s">
        <v>536</v>
      </c>
      <c r="D767" s="0" t="n">
        <v>45</v>
      </c>
      <c r="E767" s="0" t="n">
        <v>0</v>
      </c>
      <c r="R767" s="0" t="s">
        <v>1914</v>
      </c>
      <c r="S767" s="0" t="s">
        <v>2243</v>
      </c>
      <c r="T767" s="0" t="s">
        <v>2243</v>
      </c>
      <c r="U767" s="0" t="s">
        <v>1903</v>
      </c>
      <c r="X767" s="0" t="s">
        <v>2243</v>
      </c>
      <c r="Y767" s="0" t="s">
        <v>1903</v>
      </c>
      <c r="AA767" s="0" t="s">
        <v>1903</v>
      </c>
      <c r="AB767" s="0" t="s">
        <v>2243</v>
      </c>
    </row>
    <row r="768" customFormat="false" ht="13.8" hidden="false" customHeight="false" outlineLevel="0" collapsed="false">
      <c r="A768" s="207" t="s">
        <v>75</v>
      </c>
      <c r="B768" s="207" t="s">
        <v>898</v>
      </c>
      <c r="C768" s="0" t="s">
        <v>536</v>
      </c>
      <c r="D768" s="0" t="n">
        <v>29</v>
      </c>
      <c r="E768" s="0" t="n">
        <v>0</v>
      </c>
      <c r="R768" s="0" t="s">
        <v>1914</v>
      </c>
      <c r="S768" s="0" t="s">
        <v>2243</v>
      </c>
      <c r="T768" s="0" t="s">
        <v>2243</v>
      </c>
      <c r="U768" s="0" t="s">
        <v>1903</v>
      </c>
      <c r="X768" s="0" t="s">
        <v>2243</v>
      </c>
      <c r="Y768" s="0" t="s">
        <v>1903</v>
      </c>
      <c r="AA768" s="0" t="s">
        <v>1903</v>
      </c>
      <c r="AB768" s="0" t="s">
        <v>2243</v>
      </c>
    </row>
    <row r="769" customFormat="false" ht="13.8" hidden="false" customHeight="false" outlineLevel="0" collapsed="false">
      <c r="A769" s="207" t="s">
        <v>75</v>
      </c>
      <c r="B769" s="207" t="s">
        <v>899</v>
      </c>
      <c r="C769" s="0" t="s">
        <v>536</v>
      </c>
      <c r="D769" s="0" t="n">
        <v>34</v>
      </c>
      <c r="E769" s="0" t="n">
        <v>0</v>
      </c>
      <c r="R769" s="0" t="s">
        <v>1914</v>
      </c>
      <c r="S769" s="0" t="s">
        <v>2243</v>
      </c>
      <c r="T769" s="0" t="s">
        <v>2243</v>
      </c>
      <c r="U769" s="0" t="s">
        <v>1903</v>
      </c>
      <c r="X769" s="0" t="s">
        <v>2243</v>
      </c>
      <c r="Y769" s="0" t="s">
        <v>1903</v>
      </c>
      <c r="AA769" s="0" t="s">
        <v>1903</v>
      </c>
      <c r="AB769" s="0" t="s">
        <v>2243</v>
      </c>
    </row>
    <row r="770" customFormat="false" ht="13.8" hidden="false" customHeight="false" outlineLevel="0" collapsed="false">
      <c r="A770" s="207" t="s">
        <v>75</v>
      </c>
      <c r="B770" s="207" t="s">
        <v>900</v>
      </c>
      <c r="C770" s="0" t="s">
        <v>536</v>
      </c>
      <c r="D770" s="0" t="n">
        <v>39</v>
      </c>
      <c r="E770" s="0" t="n">
        <v>0</v>
      </c>
      <c r="R770" s="0" t="s">
        <v>1914</v>
      </c>
      <c r="S770" s="0" t="s">
        <v>2243</v>
      </c>
      <c r="T770" s="0" t="s">
        <v>2243</v>
      </c>
      <c r="U770" s="0" t="s">
        <v>1903</v>
      </c>
      <c r="X770" s="0" t="s">
        <v>2243</v>
      </c>
      <c r="Y770" s="0" t="s">
        <v>1903</v>
      </c>
      <c r="AA770" s="0" t="s">
        <v>1903</v>
      </c>
      <c r="AB770" s="0" t="s">
        <v>2243</v>
      </c>
    </row>
    <row r="771" customFormat="false" ht="13.8" hidden="false" customHeight="false" outlineLevel="0" collapsed="false">
      <c r="A771" s="207" t="s">
        <v>75</v>
      </c>
      <c r="B771" s="207" t="s">
        <v>901</v>
      </c>
      <c r="C771" s="0" t="s">
        <v>2246</v>
      </c>
      <c r="D771" s="0" t="n">
        <v>5</v>
      </c>
      <c r="E771" s="0" t="n">
        <v>0</v>
      </c>
      <c r="Q771" s="0" t="s">
        <v>1914</v>
      </c>
      <c r="T771" s="0" t="s">
        <v>2243</v>
      </c>
      <c r="V771" s="0" t="s">
        <v>1903</v>
      </c>
      <c r="W771" s="0" t="s">
        <v>1903</v>
      </c>
      <c r="X771" s="0" t="s">
        <v>2243</v>
      </c>
      <c r="Y771" s="0" t="s">
        <v>1903</v>
      </c>
      <c r="Z771" s="0" t="s">
        <v>1903</v>
      </c>
      <c r="AB771" s="0" t="s">
        <v>2243</v>
      </c>
    </row>
    <row r="772" customFormat="false" ht="13.8" hidden="false" customHeight="false" outlineLevel="0" collapsed="false">
      <c r="A772" s="207" t="s">
        <v>75</v>
      </c>
      <c r="B772" s="207" t="s">
        <v>902</v>
      </c>
      <c r="C772" s="0" t="s">
        <v>2246</v>
      </c>
      <c r="D772" s="0" t="n">
        <v>5</v>
      </c>
      <c r="E772" s="0" t="n">
        <v>0</v>
      </c>
      <c r="Q772" s="0" t="s">
        <v>1914</v>
      </c>
      <c r="T772" s="0" t="s">
        <v>2243</v>
      </c>
      <c r="V772" s="0" t="s">
        <v>1903</v>
      </c>
      <c r="W772" s="0" t="s">
        <v>1903</v>
      </c>
      <c r="X772" s="0" t="s">
        <v>2243</v>
      </c>
      <c r="Y772" s="0" t="s">
        <v>1903</v>
      </c>
      <c r="Z772" s="0" t="s">
        <v>1903</v>
      </c>
      <c r="AB772" s="0" t="s">
        <v>2243</v>
      </c>
    </row>
    <row r="773" customFormat="false" ht="13.8" hidden="false" customHeight="false" outlineLevel="0" collapsed="false">
      <c r="A773" s="207" t="s">
        <v>75</v>
      </c>
      <c r="B773" s="207" t="s">
        <v>903</v>
      </c>
      <c r="C773" s="0" t="s">
        <v>2242</v>
      </c>
      <c r="D773" s="0" t="n">
        <v>7</v>
      </c>
      <c r="E773" s="0" t="n">
        <v>0</v>
      </c>
      <c r="Q773" s="0" t="s">
        <v>1914</v>
      </c>
      <c r="T773" s="0" t="s">
        <v>2243</v>
      </c>
      <c r="V773" s="0" t="s">
        <v>1903</v>
      </c>
      <c r="W773" s="0" t="s">
        <v>1903</v>
      </c>
      <c r="X773" s="0" t="s">
        <v>2243</v>
      </c>
      <c r="Y773" s="0" t="s">
        <v>1903</v>
      </c>
      <c r="Z773" s="0" t="s">
        <v>1903</v>
      </c>
      <c r="AB773" s="0" t="s">
        <v>2243</v>
      </c>
    </row>
    <row r="774" customFormat="false" ht="13.8" hidden="false" customHeight="false" outlineLevel="0" collapsed="false">
      <c r="A774" s="207" t="s">
        <v>75</v>
      </c>
      <c r="B774" s="207" t="s">
        <v>904</v>
      </c>
      <c r="C774" s="0" t="s">
        <v>2242</v>
      </c>
      <c r="D774" s="0" t="n">
        <v>7</v>
      </c>
      <c r="E774" s="0" t="n">
        <v>0</v>
      </c>
      <c r="Q774" s="0" t="s">
        <v>1914</v>
      </c>
      <c r="T774" s="0" t="s">
        <v>2243</v>
      </c>
      <c r="V774" s="0" t="s">
        <v>1903</v>
      </c>
      <c r="W774" s="0" t="s">
        <v>1903</v>
      </c>
      <c r="X774" s="0" t="s">
        <v>2243</v>
      </c>
      <c r="Y774" s="0" t="s">
        <v>1903</v>
      </c>
      <c r="Z774" s="0" t="s">
        <v>1903</v>
      </c>
      <c r="AB774" s="0" t="s">
        <v>2243</v>
      </c>
    </row>
    <row r="775" customFormat="false" ht="13.8" hidden="false" customHeight="false" outlineLevel="0" collapsed="false">
      <c r="A775" s="207" t="s">
        <v>75</v>
      </c>
      <c r="B775" s="207" t="s">
        <v>905</v>
      </c>
      <c r="C775" s="0" t="s">
        <v>1991</v>
      </c>
      <c r="D775" s="0" t="n">
        <v>5</v>
      </c>
      <c r="E775" s="0" t="n">
        <v>0</v>
      </c>
      <c r="Q775" s="0" t="s">
        <v>1914</v>
      </c>
      <c r="T775" s="0" t="s">
        <v>2243</v>
      </c>
      <c r="V775" s="0" t="s">
        <v>1903</v>
      </c>
      <c r="W775" s="0" t="s">
        <v>1903</v>
      </c>
      <c r="X775" s="0" t="s">
        <v>2243</v>
      </c>
      <c r="Y775" s="0" t="s">
        <v>1903</v>
      </c>
      <c r="Z775" s="0" t="s">
        <v>1903</v>
      </c>
      <c r="AB775" s="0" t="s">
        <v>2243</v>
      </c>
    </row>
    <row r="776" customFormat="false" ht="13.8" hidden="false" customHeight="false" outlineLevel="0" collapsed="false">
      <c r="A776" s="207" t="s">
        <v>75</v>
      </c>
      <c r="B776" s="207" t="s">
        <v>906</v>
      </c>
      <c r="C776" s="0" t="s">
        <v>1974</v>
      </c>
      <c r="D776" s="0" t="n">
        <v>3</v>
      </c>
      <c r="E776" s="0" t="n">
        <v>0</v>
      </c>
      <c r="F776" s="0" t="s">
        <v>2243</v>
      </c>
      <c r="G776" s="0" t="s">
        <v>2243</v>
      </c>
      <c r="H776" s="0" t="s">
        <v>2243</v>
      </c>
      <c r="K776" s="0" t="s">
        <v>2243</v>
      </c>
      <c r="L776" s="0" t="s">
        <v>2243</v>
      </c>
      <c r="M776" s="0" t="s">
        <v>2243</v>
      </c>
      <c r="N776" s="0" t="s">
        <v>2243</v>
      </c>
      <c r="O776" s="0" t="s">
        <v>2243</v>
      </c>
      <c r="P776" s="0" t="s">
        <v>2243</v>
      </c>
    </row>
    <row r="777" customFormat="false" ht="13.8" hidden="false" customHeight="false" outlineLevel="0" collapsed="false">
      <c r="A777" s="207" t="s">
        <v>75</v>
      </c>
      <c r="B777" s="207" t="s">
        <v>907</v>
      </c>
      <c r="C777" s="0" t="s">
        <v>1974</v>
      </c>
      <c r="D777" s="0" t="n">
        <v>3</v>
      </c>
      <c r="E777" s="0" t="n">
        <v>0</v>
      </c>
      <c r="F777" s="0" t="s">
        <v>2243</v>
      </c>
      <c r="G777" s="0" t="s">
        <v>2243</v>
      </c>
      <c r="H777" s="0" t="s">
        <v>2243</v>
      </c>
      <c r="K777" s="0" t="s">
        <v>2243</v>
      </c>
      <c r="L777" s="0" t="s">
        <v>2243</v>
      </c>
      <c r="M777" s="0" t="s">
        <v>2243</v>
      </c>
      <c r="N777" s="0" t="s">
        <v>2243</v>
      </c>
      <c r="O777" s="0" t="s">
        <v>2243</v>
      </c>
      <c r="P777" s="0" t="s">
        <v>2243</v>
      </c>
    </row>
    <row r="778" customFormat="false" ht="13.8" hidden="false" customHeight="false" outlineLevel="0" collapsed="false">
      <c r="A778" s="207" t="s">
        <v>75</v>
      </c>
      <c r="B778" s="207" t="s">
        <v>908</v>
      </c>
      <c r="C778" s="0" t="s">
        <v>1974</v>
      </c>
      <c r="D778" s="0" t="n">
        <v>3</v>
      </c>
      <c r="E778" s="0" t="n">
        <v>0</v>
      </c>
      <c r="F778" s="0" t="s">
        <v>2243</v>
      </c>
      <c r="G778" s="0" t="s">
        <v>2243</v>
      </c>
      <c r="H778" s="0" t="s">
        <v>2243</v>
      </c>
      <c r="K778" s="0" t="s">
        <v>2243</v>
      </c>
      <c r="L778" s="0" t="s">
        <v>2243</v>
      </c>
      <c r="M778" s="0" t="s">
        <v>2243</v>
      </c>
      <c r="N778" s="0" t="s">
        <v>2243</v>
      </c>
      <c r="O778" s="0" t="s">
        <v>2243</v>
      </c>
      <c r="P778" s="0" t="s">
        <v>2243</v>
      </c>
    </row>
    <row r="779" customFormat="false" ht="13.8" hidden="false" customHeight="false" outlineLevel="0" collapsed="false">
      <c r="A779" s="207" t="s">
        <v>75</v>
      </c>
      <c r="B779" s="207" t="s">
        <v>909</v>
      </c>
      <c r="C779" s="0" t="s">
        <v>1974</v>
      </c>
      <c r="D779" s="0" t="n">
        <v>3</v>
      </c>
      <c r="E779" s="0" t="n">
        <v>0</v>
      </c>
      <c r="F779" s="0" t="s">
        <v>2243</v>
      </c>
      <c r="G779" s="0" t="s">
        <v>2243</v>
      </c>
      <c r="H779" s="0" t="s">
        <v>2243</v>
      </c>
      <c r="K779" s="0" t="s">
        <v>2243</v>
      </c>
      <c r="L779" s="0" t="s">
        <v>2243</v>
      </c>
      <c r="M779" s="0" t="s">
        <v>2243</v>
      </c>
      <c r="N779" s="0" t="s">
        <v>2243</v>
      </c>
      <c r="O779" s="0" t="s">
        <v>2243</v>
      </c>
      <c r="P779" s="0" t="s">
        <v>2243</v>
      </c>
    </row>
    <row r="780" customFormat="false" ht="13.8" hidden="false" customHeight="false" outlineLevel="0" collapsed="false">
      <c r="A780" s="207" t="s">
        <v>75</v>
      </c>
      <c r="B780" s="207" t="s">
        <v>910</v>
      </c>
      <c r="C780" s="0" t="s">
        <v>1974</v>
      </c>
      <c r="D780" s="0" t="n">
        <v>3</v>
      </c>
      <c r="E780" s="0" t="n">
        <v>0</v>
      </c>
      <c r="F780" s="0" t="s">
        <v>2243</v>
      </c>
      <c r="G780" s="0" t="s">
        <v>2243</v>
      </c>
      <c r="H780" s="0" t="s">
        <v>2243</v>
      </c>
      <c r="K780" s="0" t="s">
        <v>2243</v>
      </c>
      <c r="L780" s="0" t="s">
        <v>2243</v>
      </c>
      <c r="M780" s="0" t="s">
        <v>2243</v>
      </c>
      <c r="N780" s="0" t="s">
        <v>2243</v>
      </c>
      <c r="O780" s="0" t="s">
        <v>2243</v>
      </c>
      <c r="P780" s="0" t="s">
        <v>2243</v>
      </c>
    </row>
    <row r="781" customFormat="false" ht="13.8" hidden="false" customHeight="false" outlineLevel="0" collapsed="false">
      <c r="A781" s="207" t="s">
        <v>75</v>
      </c>
      <c r="B781" s="207" t="s">
        <v>911</v>
      </c>
      <c r="C781" s="0" t="s">
        <v>1985</v>
      </c>
      <c r="D781" s="0" t="n">
        <v>3</v>
      </c>
      <c r="E781" s="0" t="n">
        <v>0</v>
      </c>
      <c r="M781" s="0" t="s">
        <v>2243</v>
      </c>
    </row>
    <row r="782" customFormat="false" ht="13.8" hidden="false" customHeight="false" outlineLevel="0" collapsed="false">
      <c r="A782" s="207" t="s">
        <v>75</v>
      </c>
      <c r="B782" s="207" t="s">
        <v>912</v>
      </c>
      <c r="C782" s="0" t="s">
        <v>1985</v>
      </c>
      <c r="D782" s="0" t="n">
        <v>3</v>
      </c>
      <c r="E782" s="0" t="n">
        <v>0</v>
      </c>
      <c r="M782" s="0" t="s">
        <v>2243</v>
      </c>
    </row>
    <row r="783" customFormat="false" ht="13.8" hidden="false" customHeight="false" outlineLevel="0" collapsed="false">
      <c r="A783" s="207" t="s">
        <v>75</v>
      </c>
      <c r="B783" s="207" t="s">
        <v>913</v>
      </c>
      <c r="C783" s="0" t="s">
        <v>1991</v>
      </c>
      <c r="D783" s="0" t="n">
        <v>5</v>
      </c>
      <c r="E783" s="0" t="n">
        <v>0</v>
      </c>
      <c r="Q783" s="0" t="s">
        <v>1914</v>
      </c>
      <c r="T783" s="0" t="s">
        <v>2243</v>
      </c>
      <c r="V783" s="0" t="s">
        <v>1903</v>
      </c>
      <c r="W783" s="0" t="s">
        <v>1903</v>
      </c>
      <c r="X783" s="0" t="s">
        <v>2243</v>
      </c>
      <c r="Y783" s="0" t="s">
        <v>1903</v>
      </c>
      <c r="Z783" s="0" t="s">
        <v>1903</v>
      </c>
      <c r="AB783" s="0" t="s">
        <v>2243</v>
      </c>
    </row>
    <row r="784" customFormat="false" ht="13.8" hidden="false" customHeight="false" outlineLevel="0" collapsed="false">
      <c r="A784" s="207" t="s">
        <v>75</v>
      </c>
      <c r="B784" s="207" t="s">
        <v>517</v>
      </c>
      <c r="C784" s="0" t="s">
        <v>1974</v>
      </c>
      <c r="D784" s="0" t="n">
        <v>3</v>
      </c>
      <c r="E784" s="0" t="n">
        <v>0</v>
      </c>
      <c r="F784" s="0" t="s">
        <v>2243</v>
      </c>
      <c r="G784" s="0" t="s">
        <v>2243</v>
      </c>
      <c r="H784" s="0" t="s">
        <v>2243</v>
      </c>
      <c r="K784" s="0" t="s">
        <v>2243</v>
      </c>
      <c r="L784" s="0" t="s">
        <v>2243</v>
      </c>
      <c r="M784" s="0" t="s">
        <v>2243</v>
      </c>
      <c r="N784" s="0" t="s">
        <v>2243</v>
      </c>
      <c r="O784" s="0" t="s">
        <v>2243</v>
      </c>
      <c r="P784" s="0" t="s">
        <v>2243</v>
      </c>
    </row>
    <row r="785" customFormat="false" ht="13.8" hidden="false" customHeight="false" outlineLevel="0" collapsed="false">
      <c r="A785" s="207" t="s">
        <v>75</v>
      </c>
      <c r="B785" s="207" t="s">
        <v>914</v>
      </c>
      <c r="C785" s="0" t="s">
        <v>2248</v>
      </c>
      <c r="D785" s="0" t="n">
        <v>6</v>
      </c>
      <c r="E785" s="0" t="n">
        <v>0</v>
      </c>
      <c r="Q785" s="0" t="s">
        <v>1914</v>
      </c>
      <c r="T785" s="0" t="s">
        <v>2243</v>
      </c>
      <c r="V785" s="0" t="s">
        <v>1903</v>
      </c>
      <c r="W785" s="0" t="s">
        <v>1903</v>
      </c>
      <c r="X785" s="0" t="s">
        <v>2243</v>
      </c>
      <c r="Y785" s="0" t="s">
        <v>1903</v>
      </c>
      <c r="Z785" s="0" t="s">
        <v>1903</v>
      </c>
      <c r="AB785" s="0" t="s">
        <v>2243</v>
      </c>
    </row>
    <row r="786" customFormat="false" ht="13.8" hidden="false" customHeight="false" outlineLevel="0" collapsed="false">
      <c r="A786" s="207" t="s">
        <v>75</v>
      </c>
      <c r="B786" s="207" t="s">
        <v>915</v>
      </c>
      <c r="C786" s="0" t="s">
        <v>2248</v>
      </c>
      <c r="D786" s="0" t="n">
        <v>6</v>
      </c>
      <c r="E786" s="0" t="n">
        <v>0</v>
      </c>
      <c r="Q786" s="0" t="s">
        <v>1914</v>
      </c>
      <c r="T786" s="0" t="s">
        <v>2243</v>
      </c>
      <c r="V786" s="0" t="s">
        <v>1903</v>
      </c>
      <c r="W786" s="0" t="s">
        <v>1903</v>
      </c>
      <c r="X786" s="0" t="s">
        <v>2243</v>
      </c>
      <c r="Y786" s="0" t="s">
        <v>1903</v>
      </c>
      <c r="Z786" s="0" t="s">
        <v>1903</v>
      </c>
      <c r="AB786" s="0" t="s">
        <v>2243</v>
      </c>
    </row>
    <row r="787" customFormat="false" ht="13.8" hidden="false" customHeight="false" outlineLevel="0" collapsed="false">
      <c r="A787" s="207" t="s">
        <v>75</v>
      </c>
      <c r="B787" s="207" t="s">
        <v>916</v>
      </c>
      <c r="C787" s="0" t="s">
        <v>2248</v>
      </c>
      <c r="D787" s="0" t="n">
        <v>9</v>
      </c>
      <c r="E787" s="0" t="n">
        <v>0</v>
      </c>
      <c r="R787" s="0" t="s">
        <v>1914</v>
      </c>
      <c r="S787" s="0" t="s">
        <v>2243</v>
      </c>
      <c r="T787" s="0" t="s">
        <v>2243</v>
      </c>
      <c r="U787" s="0" t="s">
        <v>1903</v>
      </c>
      <c r="X787" s="0" t="s">
        <v>2243</v>
      </c>
      <c r="Y787" s="0" t="s">
        <v>1903</v>
      </c>
      <c r="AA787" s="0" t="s">
        <v>1903</v>
      </c>
      <c r="AB787" s="0" t="s">
        <v>2243</v>
      </c>
    </row>
    <row r="788" customFormat="false" ht="13.8" hidden="false" customHeight="false" outlineLevel="0" collapsed="false">
      <c r="A788" s="207" t="s">
        <v>75</v>
      </c>
      <c r="B788" s="207" t="s">
        <v>917</v>
      </c>
      <c r="C788" s="0" t="s">
        <v>2248</v>
      </c>
      <c r="D788" s="0" t="n">
        <v>9</v>
      </c>
      <c r="E788" s="0" t="n">
        <v>0</v>
      </c>
      <c r="R788" s="0" t="s">
        <v>1914</v>
      </c>
      <c r="S788" s="0" t="s">
        <v>2243</v>
      </c>
      <c r="T788" s="0" t="s">
        <v>2243</v>
      </c>
      <c r="U788" s="0" t="s">
        <v>1903</v>
      </c>
      <c r="X788" s="0" t="s">
        <v>2243</v>
      </c>
      <c r="Y788" s="0" t="s">
        <v>1903</v>
      </c>
      <c r="AA788" s="0" t="s">
        <v>1903</v>
      </c>
      <c r="AB788" s="0" t="s">
        <v>2243</v>
      </c>
    </row>
    <row r="789" customFormat="false" ht="13.8" hidden="false" customHeight="false" outlineLevel="0" collapsed="false">
      <c r="A789" s="207" t="s">
        <v>75</v>
      </c>
      <c r="B789" s="207" t="s">
        <v>918</v>
      </c>
      <c r="C789" s="0" t="s">
        <v>2248</v>
      </c>
      <c r="D789" s="0" t="n">
        <v>9</v>
      </c>
      <c r="E789" s="0" t="n">
        <v>0</v>
      </c>
      <c r="R789" s="0" t="s">
        <v>1914</v>
      </c>
      <c r="S789" s="0" t="s">
        <v>2243</v>
      </c>
      <c r="T789" s="0" t="s">
        <v>2243</v>
      </c>
      <c r="U789" s="0" t="s">
        <v>1903</v>
      </c>
      <c r="X789" s="0" t="s">
        <v>2243</v>
      </c>
      <c r="Y789" s="0" t="s">
        <v>1903</v>
      </c>
      <c r="AA789" s="0" t="s">
        <v>1903</v>
      </c>
      <c r="AB789" s="0" t="s">
        <v>2243</v>
      </c>
    </row>
    <row r="790" customFormat="false" ht="13.8" hidden="false" customHeight="false" outlineLevel="0" collapsed="false">
      <c r="A790" s="207" t="s">
        <v>75</v>
      </c>
      <c r="B790" s="207" t="s">
        <v>919</v>
      </c>
      <c r="C790" s="0" t="s">
        <v>2248</v>
      </c>
      <c r="D790" s="0" t="n">
        <v>9</v>
      </c>
      <c r="E790" s="0" t="n">
        <v>0</v>
      </c>
      <c r="R790" s="0" t="s">
        <v>1914</v>
      </c>
      <c r="S790" s="0" t="s">
        <v>2243</v>
      </c>
      <c r="T790" s="0" t="s">
        <v>2243</v>
      </c>
      <c r="U790" s="0" t="s">
        <v>1903</v>
      </c>
      <c r="X790" s="0" t="s">
        <v>2243</v>
      </c>
      <c r="Y790" s="0" t="s">
        <v>1903</v>
      </c>
      <c r="AA790" s="0" t="s">
        <v>1903</v>
      </c>
      <c r="AB790" s="0" t="s">
        <v>2243</v>
      </c>
    </row>
    <row r="791" customFormat="false" ht="13.8" hidden="false" customHeight="false" outlineLevel="0" collapsed="false">
      <c r="A791" s="207" t="s">
        <v>75</v>
      </c>
      <c r="B791" s="207" t="s">
        <v>920</v>
      </c>
      <c r="C791" s="0" t="s">
        <v>2248</v>
      </c>
      <c r="D791" s="0" t="n">
        <v>9</v>
      </c>
      <c r="E791" s="0" t="n">
        <v>0</v>
      </c>
      <c r="R791" s="0" t="s">
        <v>1914</v>
      </c>
      <c r="S791" s="0" t="s">
        <v>2243</v>
      </c>
      <c r="T791" s="0" t="s">
        <v>2243</v>
      </c>
      <c r="U791" s="0" t="s">
        <v>1903</v>
      </c>
      <c r="X791" s="0" t="s">
        <v>2243</v>
      </c>
      <c r="Y791" s="0" t="s">
        <v>1903</v>
      </c>
      <c r="AA791" s="0" t="s">
        <v>1903</v>
      </c>
      <c r="AB791" s="0" t="s">
        <v>2243</v>
      </c>
    </row>
    <row r="792" customFormat="false" ht="13.8" hidden="false" customHeight="false" outlineLevel="0" collapsed="false">
      <c r="A792" s="207" t="s">
        <v>75</v>
      </c>
      <c r="B792" s="207" t="s">
        <v>921</v>
      </c>
      <c r="C792" s="0" t="s">
        <v>2248</v>
      </c>
      <c r="D792" s="0" t="n">
        <v>9</v>
      </c>
      <c r="E792" s="0" t="n">
        <v>0</v>
      </c>
      <c r="R792" s="0" t="s">
        <v>1914</v>
      </c>
      <c r="S792" s="0" t="s">
        <v>2243</v>
      </c>
      <c r="T792" s="0" t="s">
        <v>2243</v>
      </c>
      <c r="U792" s="0" t="s">
        <v>1903</v>
      </c>
      <c r="X792" s="0" t="s">
        <v>2243</v>
      </c>
      <c r="Y792" s="0" t="s">
        <v>1903</v>
      </c>
      <c r="AA792" s="0" t="s">
        <v>1903</v>
      </c>
      <c r="AB792" s="0" t="s">
        <v>2243</v>
      </c>
    </row>
    <row r="793" customFormat="false" ht="13.8" hidden="false" customHeight="false" outlineLevel="0" collapsed="false">
      <c r="A793" s="207" t="s">
        <v>75</v>
      </c>
      <c r="B793" s="207" t="s">
        <v>922</v>
      </c>
      <c r="C793" s="0" t="s">
        <v>1976</v>
      </c>
      <c r="D793" s="0" t="n">
        <v>2</v>
      </c>
      <c r="E793" s="0" t="n">
        <v>0</v>
      </c>
      <c r="J793" s="0" t="s">
        <v>2243</v>
      </c>
    </row>
    <row r="794" customFormat="false" ht="13.8" hidden="false" customHeight="false" outlineLevel="0" collapsed="false">
      <c r="A794" s="207" t="s">
        <v>75</v>
      </c>
      <c r="B794" s="207" t="s">
        <v>923</v>
      </c>
      <c r="C794" s="0" t="s">
        <v>1976</v>
      </c>
      <c r="D794" s="0" t="n">
        <v>2</v>
      </c>
      <c r="E794" s="0" t="n">
        <v>0</v>
      </c>
      <c r="I794" s="0" t="s">
        <v>2243</v>
      </c>
    </row>
    <row r="795" customFormat="false" ht="13.8" hidden="false" customHeight="false" outlineLevel="0" collapsed="false">
      <c r="A795" s="207" t="s">
        <v>76</v>
      </c>
      <c r="B795" s="207" t="s">
        <v>924</v>
      </c>
      <c r="C795" s="0" t="s">
        <v>2248</v>
      </c>
      <c r="D795" s="0" t="n">
        <v>7</v>
      </c>
      <c r="E795" s="0" t="n">
        <v>0</v>
      </c>
      <c r="Q795" s="0" t="s">
        <v>1914</v>
      </c>
      <c r="T795" s="0" t="s">
        <v>2243</v>
      </c>
      <c r="V795" s="0" t="s">
        <v>1903</v>
      </c>
      <c r="W795" s="0" t="s">
        <v>1903</v>
      </c>
      <c r="X795" s="0" t="s">
        <v>2243</v>
      </c>
      <c r="Y795" s="0" t="s">
        <v>1903</v>
      </c>
      <c r="Z795" s="0" t="s">
        <v>1903</v>
      </c>
      <c r="AB795" s="0" t="s">
        <v>2243</v>
      </c>
    </row>
    <row r="796" customFormat="false" ht="13.8" hidden="false" customHeight="false" outlineLevel="0" collapsed="false">
      <c r="A796" s="207" t="s">
        <v>77</v>
      </c>
      <c r="B796" s="207" t="s">
        <v>188</v>
      </c>
      <c r="C796" s="0" t="s">
        <v>1976</v>
      </c>
      <c r="D796" s="0" t="n">
        <v>2</v>
      </c>
      <c r="E796" s="0" t="n">
        <v>0</v>
      </c>
      <c r="F796" s="0" t="s">
        <v>2243</v>
      </c>
      <c r="G796" s="0" t="s">
        <v>2243</v>
      </c>
      <c r="H796" s="0" t="s">
        <v>2243</v>
      </c>
      <c r="K796" s="0" t="s">
        <v>2243</v>
      </c>
      <c r="L796" s="0" t="s">
        <v>2243</v>
      </c>
      <c r="M796" s="0" t="s">
        <v>2243</v>
      </c>
      <c r="N796" s="0" t="s">
        <v>2243</v>
      </c>
      <c r="O796" s="0" t="s">
        <v>2243</v>
      </c>
      <c r="P796" s="0" t="s">
        <v>2243</v>
      </c>
    </row>
    <row r="797" customFormat="false" ht="13.8" hidden="false" customHeight="false" outlineLevel="0" collapsed="false">
      <c r="A797" s="207" t="s">
        <v>77</v>
      </c>
      <c r="B797" s="207" t="s">
        <v>189</v>
      </c>
      <c r="C797" s="0" t="s">
        <v>1976</v>
      </c>
      <c r="D797" s="0" t="n">
        <v>2</v>
      </c>
      <c r="E797" s="0" t="n">
        <v>0</v>
      </c>
      <c r="F797" s="0" t="s">
        <v>2243</v>
      </c>
      <c r="G797" s="0" t="s">
        <v>2243</v>
      </c>
      <c r="H797" s="0" t="s">
        <v>2243</v>
      </c>
      <c r="K797" s="0" t="s">
        <v>2243</v>
      </c>
      <c r="L797" s="0" t="s">
        <v>2243</v>
      </c>
      <c r="M797" s="0" t="s">
        <v>2243</v>
      </c>
      <c r="N797" s="0" t="s">
        <v>2243</v>
      </c>
      <c r="O797" s="0" t="s">
        <v>2243</v>
      </c>
      <c r="P797" s="0" t="s">
        <v>2243</v>
      </c>
    </row>
    <row r="798" customFormat="false" ht="13.8" hidden="false" customHeight="false" outlineLevel="0" collapsed="false">
      <c r="A798" s="207" t="s">
        <v>77</v>
      </c>
      <c r="B798" s="207" t="s">
        <v>190</v>
      </c>
      <c r="C798" s="0" t="s">
        <v>1976</v>
      </c>
      <c r="D798" s="0" t="n">
        <v>2</v>
      </c>
      <c r="E798" s="0" t="n">
        <v>0</v>
      </c>
      <c r="F798" s="0" t="s">
        <v>2243</v>
      </c>
      <c r="G798" s="0" t="s">
        <v>2243</v>
      </c>
      <c r="H798" s="0" t="s">
        <v>2243</v>
      </c>
      <c r="K798" s="0" t="s">
        <v>2243</v>
      </c>
      <c r="L798" s="0" t="s">
        <v>2243</v>
      </c>
      <c r="M798" s="0" t="s">
        <v>2243</v>
      </c>
      <c r="N798" s="0" t="s">
        <v>2243</v>
      </c>
      <c r="O798" s="0" t="s">
        <v>2243</v>
      </c>
      <c r="P798" s="0" t="s">
        <v>2243</v>
      </c>
    </row>
    <row r="799" customFormat="false" ht="13.8" hidden="false" customHeight="false" outlineLevel="0" collapsed="false">
      <c r="A799" s="207" t="s">
        <v>77</v>
      </c>
      <c r="B799" s="207" t="s">
        <v>191</v>
      </c>
      <c r="C799" s="0" t="s">
        <v>1976</v>
      </c>
      <c r="D799" s="0" t="n">
        <v>2</v>
      </c>
      <c r="E799" s="0" t="n">
        <v>0</v>
      </c>
      <c r="F799" s="0" t="s">
        <v>2243</v>
      </c>
      <c r="G799" s="0" t="s">
        <v>2243</v>
      </c>
      <c r="H799" s="0" t="s">
        <v>2243</v>
      </c>
      <c r="K799" s="0" t="s">
        <v>2243</v>
      </c>
      <c r="L799" s="0" t="s">
        <v>2243</v>
      </c>
      <c r="M799" s="0" t="s">
        <v>2243</v>
      </c>
      <c r="N799" s="0" t="s">
        <v>2243</v>
      </c>
      <c r="O799" s="0" t="s">
        <v>2243</v>
      </c>
      <c r="P799" s="0" t="s">
        <v>2243</v>
      </c>
    </row>
    <row r="800" customFormat="false" ht="13.8" hidden="false" customHeight="false" outlineLevel="0" collapsed="false">
      <c r="A800" s="207" t="s">
        <v>77</v>
      </c>
      <c r="B800" s="207" t="s">
        <v>192</v>
      </c>
      <c r="C800" s="0" t="s">
        <v>1976</v>
      </c>
      <c r="D800" s="0" t="n">
        <v>2</v>
      </c>
      <c r="E800" s="0" t="n">
        <v>0</v>
      </c>
      <c r="F800" s="0" t="s">
        <v>2243</v>
      </c>
      <c r="G800" s="0" t="s">
        <v>2243</v>
      </c>
      <c r="H800" s="0" t="s">
        <v>2243</v>
      </c>
      <c r="K800" s="0" t="s">
        <v>2243</v>
      </c>
      <c r="L800" s="0" t="s">
        <v>2243</v>
      </c>
      <c r="M800" s="0" t="s">
        <v>2243</v>
      </c>
      <c r="N800" s="0" t="s">
        <v>2243</v>
      </c>
      <c r="O800" s="0" t="s">
        <v>2243</v>
      </c>
      <c r="P800" s="0" t="s">
        <v>2243</v>
      </c>
    </row>
    <row r="801" customFormat="false" ht="13.8" hidden="false" customHeight="false" outlineLevel="0" collapsed="false">
      <c r="A801" s="207" t="s">
        <v>77</v>
      </c>
      <c r="B801" s="207" t="s">
        <v>193</v>
      </c>
      <c r="C801" s="0" t="s">
        <v>1976</v>
      </c>
      <c r="D801" s="0" t="n">
        <v>2</v>
      </c>
      <c r="E801" s="0" t="n">
        <v>0</v>
      </c>
      <c r="F801" s="0" t="s">
        <v>2243</v>
      </c>
      <c r="G801" s="0" t="s">
        <v>2243</v>
      </c>
      <c r="H801" s="0" t="s">
        <v>2243</v>
      </c>
      <c r="K801" s="0" t="s">
        <v>2243</v>
      </c>
      <c r="L801" s="0" t="s">
        <v>2243</v>
      </c>
      <c r="M801" s="0" t="s">
        <v>2243</v>
      </c>
      <c r="N801" s="0" t="s">
        <v>2243</v>
      </c>
      <c r="O801" s="0" t="s">
        <v>2243</v>
      </c>
      <c r="P801" s="0" t="s">
        <v>2243</v>
      </c>
    </row>
    <row r="802" customFormat="false" ht="13.8" hidden="false" customHeight="false" outlineLevel="0" collapsed="false">
      <c r="A802" s="207" t="s">
        <v>77</v>
      </c>
      <c r="B802" s="207" t="s">
        <v>194</v>
      </c>
      <c r="C802" s="0" t="s">
        <v>1976</v>
      </c>
      <c r="D802" s="0" t="n">
        <v>2</v>
      </c>
      <c r="E802" s="0" t="n">
        <v>0</v>
      </c>
      <c r="F802" s="0" t="s">
        <v>2243</v>
      </c>
      <c r="G802" s="0" t="s">
        <v>2243</v>
      </c>
      <c r="H802" s="0" t="s">
        <v>2243</v>
      </c>
      <c r="K802" s="0" t="s">
        <v>2243</v>
      </c>
      <c r="L802" s="0" t="s">
        <v>2243</v>
      </c>
      <c r="M802" s="0" t="s">
        <v>2243</v>
      </c>
      <c r="N802" s="0" t="s">
        <v>2243</v>
      </c>
      <c r="O802" s="0" t="s">
        <v>2243</v>
      </c>
      <c r="P802" s="0" t="s">
        <v>2243</v>
      </c>
    </row>
    <row r="803" customFormat="false" ht="13.8" hidden="false" customHeight="false" outlineLevel="0" collapsed="false">
      <c r="A803" s="207" t="s">
        <v>77</v>
      </c>
      <c r="B803" s="207" t="s">
        <v>195</v>
      </c>
      <c r="C803" s="0" t="s">
        <v>1976</v>
      </c>
      <c r="D803" s="0" t="n">
        <v>2</v>
      </c>
      <c r="E803" s="0" t="n">
        <v>0</v>
      </c>
      <c r="F803" s="0" t="s">
        <v>2243</v>
      </c>
      <c r="G803" s="0" t="s">
        <v>2243</v>
      </c>
      <c r="H803" s="0" t="s">
        <v>2243</v>
      </c>
      <c r="K803" s="0" t="s">
        <v>2243</v>
      </c>
      <c r="L803" s="0" t="s">
        <v>2243</v>
      </c>
      <c r="M803" s="0" t="s">
        <v>2243</v>
      </c>
      <c r="N803" s="0" t="s">
        <v>2243</v>
      </c>
      <c r="O803" s="0" t="s">
        <v>2243</v>
      </c>
      <c r="P803" s="0" t="s">
        <v>2243</v>
      </c>
    </row>
    <row r="804" customFormat="false" ht="13.8" hidden="false" customHeight="false" outlineLevel="0" collapsed="false">
      <c r="A804" s="207" t="s">
        <v>77</v>
      </c>
      <c r="B804" s="207" t="s">
        <v>196</v>
      </c>
      <c r="C804" s="0" t="s">
        <v>1976</v>
      </c>
      <c r="D804" s="0" t="n">
        <v>2</v>
      </c>
      <c r="E804" s="0" t="n">
        <v>0</v>
      </c>
      <c r="F804" s="0" t="s">
        <v>2243</v>
      </c>
      <c r="G804" s="0" t="s">
        <v>2243</v>
      </c>
      <c r="H804" s="0" t="s">
        <v>2243</v>
      </c>
      <c r="K804" s="0" t="s">
        <v>2243</v>
      </c>
      <c r="L804" s="0" t="s">
        <v>2243</v>
      </c>
      <c r="M804" s="0" t="s">
        <v>2243</v>
      </c>
      <c r="N804" s="0" t="s">
        <v>2243</v>
      </c>
      <c r="O804" s="0" t="s">
        <v>2243</v>
      </c>
      <c r="P804" s="0" t="s">
        <v>2243</v>
      </c>
    </row>
    <row r="805" customFormat="false" ht="13.8" hidden="false" customHeight="false" outlineLevel="0" collapsed="false">
      <c r="A805" s="207" t="s">
        <v>78</v>
      </c>
      <c r="B805" s="207" t="s">
        <v>330</v>
      </c>
      <c r="C805" s="0" t="s">
        <v>1985</v>
      </c>
      <c r="D805" s="0" t="n">
        <v>3</v>
      </c>
      <c r="E805" s="0" t="n">
        <v>0</v>
      </c>
      <c r="M805" s="0" t="s">
        <v>2243</v>
      </c>
    </row>
    <row r="806" customFormat="false" ht="13.8" hidden="false" customHeight="false" outlineLevel="0" collapsed="false">
      <c r="A806" s="207" t="s">
        <v>78</v>
      </c>
      <c r="B806" s="207" t="s">
        <v>617</v>
      </c>
      <c r="C806" s="0" t="s">
        <v>1985</v>
      </c>
      <c r="D806" s="0" t="n">
        <v>3</v>
      </c>
      <c r="E806" s="0" t="n">
        <v>0</v>
      </c>
      <c r="M806" s="0" t="s">
        <v>2243</v>
      </c>
    </row>
    <row r="807" customFormat="false" ht="13.8" hidden="false" customHeight="false" outlineLevel="0" collapsed="false">
      <c r="A807" s="207" t="s">
        <v>78</v>
      </c>
      <c r="B807" s="207" t="s">
        <v>925</v>
      </c>
      <c r="C807" s="0" t="s">
        <v>1985</v>
      </c>
      <c r="D807" s="0" t="n">
        <v>3</v>
      </c>
      <c r="E807" s="0" t="n">
        <v>0</v>
      </c>
      <c r="M807" s="0" t="s">
        <v>2243</v>
      </c>
    </row>
    <row r="808" customFormat="false" ht="13.8" hidden="false" customHeight="false" outlineLevel="0" collapsed="false">
      <c r="A808" s="207" t="s">
        <v>79</v>
      </c>
      <c r="B808" s="207" t="s">
        <v>188</v>
      </c>
      <c r="C808" s="0" t="s">
        <v>1976</v>
      </c>
      <c r="D808" s="0" t="n">
        <v>2</v>
      </c>
      <c r="E808" s="0" t="n">
        <v>0</v>
      </c>
      <c r="F808" s="0" t="s">
        <v>2243</v>
      </c>
      <c r="G808" s="0" t="s">
        <v>2243</v>
      </c>
      <c r="H808" s="0" t="s">
        <v>2243</v>
      </c>
      <c r="K808" s="0" t="s">
        <v>2243</v>
      </c>
      <c r="L808" s="0" t="s">
        <v>2243</v>
      </c>
      <c r="M808" s="0" t="s">
        <v>2243</v>
      </c>
      <c r="N808" s="0" t="s">
        <v>2243</v>
      </c>
      <c r="O808" s="0" t="s">
        <v>2243</v>
      </c>
      <c r="P808" s="0" t="s">
        <v>2243</v>
      </c>
    </row>
    <row r="809" customFormat="false" ht="13.8" hidden="false" customHeight="false" outlineLevel="0" collapsed="false">
      <c r="A809" s="207" t="s">
        <v>79</v>
      </c>
      <c r="B809" s="207" t="s">
        <v>189</v>
      </c>
      <c r="C809" s="0" t="s">
        <v>1976</v>
      </c>
      <c r="D809" s="0" t="n">
        <v>2</v>
      </c>
      <c r="E809" s="0" t="n">
        <v>0</v>
      </c>
      <c r="F809" s="0" t="s">
        <v>2243</v>
      </c>
      <c r="G809" s="0" t="s">
        <v>2243</v>
      </c>
      <c r="H809" s="0" t="s">
        <v>2243</v>
      </c>
      <c r="K809" s="0" t="s">
        <v>2243</v>
      </c>
      <c r="L809" s="0" t="s">
        <v>2243</v>
      </c>
      <c r="M809" s="0" t="s">
        <v>2243</v>
      </c>
      <c r="N809" s="0" t="s">
        <v>2243</v>
      </c>
      <c r="O809" s="0" t="s">
        <v>2243</v>
      </c>
      <c r="P809" s="0" t="s">
        <v>2243</v>
      </c>
    </row>
    <row r="810" customFormat="false" ht="13.8" hidden="false" customHeight="false" outlineLevel="0" collapsed="false">
      <c r="A810" s="207" t="s">
        <v>79</v>
      </c>
      <c r="B810" s="207" t="s">
        <v>190</v>
      </c>
      <c r="C810" s="0" t="s">
        <v>1976</v>
      </c>
      <c r="D810" s="0" t="n">
        <v>2</v>
      </c>
      <c r="E810" s="0" t="n">
        <v>0</v>
      </c>
      <c r="F810" s="0" t="s">
        <v>2243</v>
      </c>
      <c r="G810" s="0" t="s">
        <v>2243</v>
      </c>
      <c r="H810" s="0" t="s">
        <v>2243</v>
      </c>
      <c r="K810" s="0" t="s">
        <v>2243</v>
      </c>
      <c r="L810" s="0" t="s">
        <v>2243</v>
      </c>
      <c r="M810" s="0" t="s">
        <v>2243</v>
      </c>
      <c r="N810" s="0" t="s">
        <v>2243</v>
      </c>
      <c r="O810" s="0" t="s">
        <v>2243</v>
      </c>
      <c r="P810" s="0" t="s">
        <v>2243</v>
      </c>
    </row>
    <row r="811" customFormat="false" ht="13.8" hidden="false" customHeight="false" outlineLevel="0" collapsed="false">
      <c r="A811" s="207" t="s">
        <v>79</v>
      </c>
      <c r="B811" s="207" t="s">
        <v>191</v>
      </c>
      <c r="C811" s="0" t="s">
        <v>1976</v>
      </c>
      <c r="D811" s="0" t="n">
        <v>2</v>
      </c>
      <c r="E811" s="0" t="n">
        <v>0</v>
      </c>
      <c r="F811" s="0" t="s">
        <v>2243</v>
      </c>
      <c r="G811" s="0" t="s">
        <v>2243</v>
      </c>
      <c r="H811" s="0" t="s">
        <v>2243</v>
      </c>
      <c r="K811" s="0" t="s">
        <v>2243</v>
      </c>
      <c r="L811" s="0" t="s">
        <v>2243</v>
      </c>
      <c r="M811" s="0" t="s">
        <v>2243</v>
      </c>
      <c r="N811" s="0" t="s">
        <v>2243</v>
      </c>
      <c r="O811" s="0" t="s">
        <v>2243</v>
      </c>
      <c r="P811" s="0" t="s">
        <v>2243</v>
      </c>
    </row>
    <row r="812" customFormat="false" ht="13.8" hidden="false" customHeight="false" outlineLevel="0" collapsed="false">
      <c r="A812" s="207" t="s">
        <v>79</v>
      </c>
      <c r="B812" s="207" t="s">
        <v>192</v>
      </c>
      <c r="C812" s="0" t="s">
        <v>1976</v>
      </c>
      <c r="D812" s="0" t="n">
        <v>2</v>
      </c>
      <c r="E812" s="0" t="n">
        <v>0</v>
      </c>
      <c r="F812" s="0" t="s">
        <v>2243</v>
      </c>
      <c r="G812" s="0" t="s">
        <v>2243</v>
      </c>
      <c r="H812" s="0" t="s">
        <v>2243</v>
      </c>
      <c r="K812" s="0" t="s">
        <v>2243</v>
      </c>
      <c r="L812" s="0" t="s">
        <v>2243</v>
      </c>
      <c r="M812" s="0" t="s">
        <v>2243</v>
      </c>
      <c r="N812" s="0" t="s">
        <v>2243</v>
      </c>
      <c r="O812" s="0" t="s">
        <v>2243</v>
      </c>
      <c r="P812" s="0" t="s">
        <v>2243</v>
      </c>
    </row>
    <row r="813" customFormat="false" ht="13.8" hidden="false" customHeight="false" outlineLevel="0" collapsed="false">
      <c r="A813" s="207" t="s">
        <v>79</v>
      </c>
      <c r="B813" s="207" t="s">
        <v>193</v>
      </c>
      <c r="C813" s="0" t="s">
        <v>1976</v>
      </c>
      <c r="D813" s="0" t="n">
        <v>2</v>
      </c>
      <c r="E813" s="0" t="n">
        <v>0</v>
      </c>
      <c r="F813" s="0" t="s">
        <v>2243</v>
      </c>
      <c r="G813" s="0" t="s">
        <v>2243</v>
      </c>
      <c r="H813" s="0" t="s">
        <v>2243</v>
      </c>
      <c r="K813" s="0" t="s">
        <v>2243</v>
      </c>
      <c r="L813" s="0" t="s">
        <v>2243</v>
      </c>
      <c r="M813" s="0" t="s">
        <v>2243</v>
      </c>
      <c r="N813" s="0" t="s">
        <v>2243</v>
      </c>
      <c r="O813" s="0" t="s">
        <v>2243</v>
      </c>
      <c r="P813" s="0" t="s">
        <v>2243</v>
      </c>
    </row>
    <row r="814" customFormat="false" ht="13.8" hidden="false" customHeight="false" outlineLevel="0" collapsed="false">
      <c r="A814" s="207" t="s">
        <v>79</v>
      </c>
      <c r="B814" s="207" t="s">
        <v>194</v>
      </c>
      <c r="C814" s="0" t="s">
        <v>1976</v>
      </c>
      <c r="D814" s="0" t="n">
        <v>2</v>
      </c>
      <c r="E814" s="0" t="n">
        <v>0</v>
      </c>
      <c r="F814" s="0" t="s">
        <v>2243</v>
      </c>
      <c r="G814" s="0" t="s">
        <v>2243</v>
      </c>
      <c r="H814" s="0" t="s">
        <v>2243</v>
      </c>
      <c r="K814" s="0" t="s">
        <v>2243</v>
      </c>
      <c r="L814" s="0" t="s">
        <v>2243</v>
      </c>
      <c r="M814" s="0" t="s">
        <v>2243</v>
      </c>
      <c r="N814" s="0" t="s">
        <v>2243</v>
      </c>
      <c r="O814" s="0" t="s">
        <v>2243</v>
      </c>
      <c r="P814" s="0" t="s">
        <v>2243</v>
      </c>
    </row>
    <row r="815" customFormat="false" ht="13.8" hidden="false" customHeight="false" outlineLevel="0" collapsed="false">
      <c r="A815" s="207" t="s">
        <v>79</v>
      </c>
      <c r="B815" s="207" t="s">
        <v>195</v>
      </c>
      <c r="C815" s="0" t="s">
        <v>1976</v>
      </c>
      <c r="D815" s="0" t="n">
        <v>2</v>
      </c>
      <c r="E815" s="0" t="n">
        <v>0</v>
      </c>
      <c r="F815" s="0" t="s">
        <v>2243</v>
      </c>
      <c r="G815" s="0" t="s">
        <v>2243</v>
      </c>
      <c r="H815" s="0" t="s">
        <v>2243</v>
      </c>
      <c r="K815" s="0" t="s">
        <v>2243</v>
      </c>
      <c r="L815" s="0" t="s">
        <v>2243</v>
      </c>
      <c r="M815" s="0" t="s">
        <v>2243</v>
      </c>
      <c r="N815" s="0" t="s">
        <v>2243</v>
      </c>
      <c r="O815" s="0" t="s">
        <v>2243</v>
      </c>
      <c r="P815" s="0" t="s">
        <v>2243</v>
      </c>
    </row>
    <row r="816" customFormat="false" ht="13.8" hidden="false" customHeight="false" outlineLevel="0" collapsed="false">
      <c r="A816" s="207" t="s">
        <v>79</v>
      </c>
      <c r="B816" s="207" t="s">
        <v>196</v>
      </c>
      <c r="C816" s="0" t="s">
        <v>1976</v>
      </c>
      <c r="D816" s="0" t="n">
        <v>2</v>
      </c>
      <c r="E816" s="0" t="n">
        <v>0</v>
      </c>
      <c r="F816" s="0" t="s">
        <v>2243</v>
      </c>
      <c r="G816" s="0" t="s">
        <v>2243</v>
      </c>
      <c r="H816" s="0" t="s">
        <v>2243</v>
      </c>
      <c r="K816" s="0" t="s">
        <v>2243</v>
      </c>
      <c r="L816" s="0" t="s">
        <v>2243</v>
      </c>
      <c r="M816" s="0" t="s">
        <v>2243</v>
      </c>
      <c r="N816" s="0" t="s">
        <v>2243</v>
      </c>
      <c r="O816" s="0" t="s">
        <v>2243</v>
      </c>
      <c r="P816" s="0" t="s">
        <v>2243</v>
      </c>
    </row>
    <row r="817" customFormat="false" ht="13.8" hidden="false" customHeight="false" outlineLevel="0" collapsed="false">
      <c r="A817" s="207" t="s">
        <v>80</v>
      </c>
      <c r="B817" s="207" t="s">
        <v>188</v>
      </c>
      <c r="C817" s="0" t="s">
        <v>1976</v>
      </c>
      <c r="D817" s="0" t="n">
        <v>2</v>
      </c>
      <c r="E817" s="0" t="n">
        <v>0</v>
      </c>
      <c r="F817" s="0" t="s">
        <v>2243</v>
      </c>
      <c r="G817" s="0" t="s">
        <v>2243</v>
      </c>
      <c r="H817" s="0" t="s">
        <v>2243</v>
      </c>
      <c r="K817" s="0" t="s">
        <v>2243</v>
      </c>
      <c r="L817" s="0" t="s">
        <v>2243</v>
      </c>
      <c r="M817" s="0" t="s">
        <v>2243</v>
      </c>
      <c r="N817" s="0" t="s">
        <v>2243</v>
      </c>
      <c r="O817" s="0" t="s">
        <v>2243</v>
      </c>
      <c r="P817" s="0" t="s">
        <v>2243</v>
      </c>
    </row>
    <row r="818" customFormat="false" ht="13.8" hidden="false" customHeight="false" outlineLevel="0" collapsed="false">
      <c r="A818" s="207" t="s">
        <v>80</v>
      </c>
      <c r="B818" s="207" t="s">
        <v>189</v>
      </c>
      <c r="C818" s="0" t="s">
        <v>1976</v>
      </c>
      <c r="D818" s="0" t="n">
        <v>2</v>
      </c>
      <c r="E818" s="0" t="n">
        <v>0</v>
      </c>
      <c r="F818" s="0" t="s">
        <v>2243</v>
      </c>
      <c r="G818" s="0" t="s">
        <v>2243</v>
      </c>
      <c r="H818" s="0" t="s">
        <v>2243</v>
      </c>
      <c r="K818" s="0" t="s">
        <v>2243</v>
      </c>
      <c r="L818" s="0" t="s">
        <v>2243</v>
      </c>
      <c r="M818" s="0" t="s">
        <v>2243</v>
      </c>
      <c r="N818" s="0" t="s">
        <v>2243</v>
      </c>
      <c r="O818" s="0" t="s">
        <v>2243</v>
      </c>
      <c r="P818" s="0" t="s">
        <v>2243</v>
      </c>
    </row>
    <row r="819" customFormat="false" ht="13.8" hidden="false" customHeight="false" outlineLevel="0" collapsed="false">
      <c r="A819" s="207" t="s">
        <v>80</v>
      </c>
      <c r="B819" s="207" t="s">
        <v>190</v>
      </c>
      <c r="C819" s="0" t="s">
        <v>1976</v>
      </c>
      <c r="D819" s="0" t="n">
        <v>2</v>
      </c>
      <c r="E819" s="0" t="n">
        <v>0</v>
      </c>
      <c r="F819" s="0" t="s">
        <v>2243</v>
      </c>
      <c r="G819" s="0" t="s">
        <v>2243</v>
      </c>
      <c r="H819" s="0" t="s">
        <v>2243</v>
      </c>
      <c r="K819" s="0" t="s">
        <v>2243</v>
      </c>
      <c r="L819" s="0" t="s">
        <v>2243</v>
      </c>
      <c r="M819" s="0" t="s">
        <v>2243</v>
      </c>
      <c r="N819" s="0" t="s">
        <v>2243</v>
      </c>
      <c r="O819" s="0" t="s">
        <v>2243</v>
      </c>
      <c r="P819" s="0" t="s">
        <v>2243</v>
      </c>
    </row>
    <row r="820" customFormat="false" ht="13.8" hidden="false" customHeight="false" outlineLevel="0" collapsed="false">
      <c r="A820" s="207" t="s">
        <v>80</v>
      </c>
      <c r="B820" s="207" t="s">
        <v>191</v>
      </c>
      <c r="C820" s="0" t="s">
        <v>1976</v>
      </c>
      <c r="D820" s="0" t="n">
        <v>2</v>
      </c>
      <c r="E820" s="0" t="n">
        <v>0</v>
      </c>
      <c r="F820" s="0" t="s">
        <v>2243</v>
      </c>
      <c r="G820" s="0" t="s">
        <v>2243</v>
      </c>
      <c r="H820" s="0" t="s">
        <v>2243</v>
      </c>
      <c r="K820" s="0" t="s">
        <v>2243</v>
      </c>
      <c r="L820" s="0" t="s">
        <v>2243</v>
      </c>
      <c r="M820" s="0" t="s">
        <v>2243</v>
      </c>
      <c r="N820" s="0" t="s">
        <v>2243</v>
      </c>
      <c r="O820" s="0" t="s">
        <v>2243</v>
      </c>
      <c r="P820" s="0" t="s">
        <v>2243</v>
      </c>
    </row>
    <row r="821" customFormat="false" ht="13.8" hidden="false" customHeight="false" outlineLevel="0" collapsed="false">
      <c r="A821" s="207" t="s">
        <v>80</v>
      </c>
      <c r="B821" s="207" t="s">
        <v>192</v>
      </c>
      <c r="C821" s="0" t="s">
        <v>1976</v>
      </c>
      <c r="D821" s="0" t="n">
        <v>2</v>
      </c>
      <c r="E821" s="0" t="n">
        <v>0</v>
      </c>
      <c r="F821" s="0" t="s">
        <v>2243</v>
      </c>
      <c r="G821" s="0" t="s">
        <v>2243</v>
      </c>
      <c r="H821" s="0" t="s">
        <v>2243</v>
      </c>
      <c r="K821" s="0" t="s">
        <v>2243</v>
      </c>
      <c r="L821" s="0" t="s">
        <v>2243</v>
      </c>
      <c r="M821" s="0" t="s">
        <v>2243</v>
      </c>
      <c r="N821" s="0" t="s">
        <v>2243</v>
      </c>
      <c r="O821" s="0" t="s">
        <v>2243</v>
      </c>
      <c r="P821" s="0" t="s">
        <v>2243</v>
      </c>
    </row>
    <row r="822" customFormat="false" ht="13.8" hidden="false" customHeight="false" outlineLevel="0" collapsed="false">
      <c r="A822" s="207" t="s">
        <v>80</v>
      </c>
      <c r="B822" s="207" t="s">
        <v>193</v>
      </c>
      <c r="C822" s="0" t="s">
        <v>1976</v>
      </c>
      <c r="D822" s="0" t="n">
        <v>2</v>
      </c>
      <c r="E822" s="0" t="n">
        <v>0</v>
      </c>
      <c r="F822" s="0" t="s">
        <v>2243</v>
      </c>
      <c r="G822" s="0" t="s">
        <v>2243</v>
      </c>
      <c r="H822" s="0" t="s">
        <v>2243</v>
      </c>
      <c r="K822" s="0" t="s">
        <v>2243</v>
      </c>
      <c r="L822" s="0" t="s">
        <v>2243</v>
      </c>
      <c r="M822" s="0" t="s">
        <v>2243</v>
      </c>
      <c r="N822" s="0" t="s">
        <v>2243</v>
      </c>
      <c r="O822" s="0" t="s">
        <v>2243</v>
      </c>
      <c r="P822" s="0" t="s">
        <v>2243</v>
      </c>
    </row>
    <row r="823" customFormat="false" ht="13.8" hidden="false" customHeight="false" outlineLevel="0" collapsed="false">
      <c r="A823" s="207" t="s">
        <v>80</v>
      </c>
      <c r="B823" s="207" t="s">
        <v>194</v>
      </c>
      <c r="C823" s="0" t="s">
        <v>1976</v>
      </c>
      <c r="D823" s="0" t="n">
        <v>2</v>
      </c>
      <c r="E823" s="0" t="n">
        <v>0</v>
      </c>
      <c r="F823" s="0" t="s">
        <v>2243</v>
      </c>
      <c r="G823" s="0" t="s">
        <v>2243</v>
      </c>
      <c r="H823" s="0" t="s">
        <v>2243</v>
      </c>
      <c r="K823" s="0" t="s">
        <v>2243</v>
      </c>
      <c r="L823" s="0" t="s">
        <v>2243</v>
      </c>
      <c r="M823" s="0" t="s">
        <v>2243</v>
      </c>
      <c r="N823" s="0" t="s">
        <v>2243</v>
      </c>
      <c r="O823" s="0" t="s">
        <v>2243</v>
      </c>
      <c r="P823" s="0" t="s">
        <v>2243</v>
      </c>
    </row>
    <row r="824" customFormat="false" ht="13.8" hidden="false" customHeight="false" outlineLevel="0" collapsed="false">
      <c r="A824" s="207" t="s">
        <v>80</v>
      </c>
      <c r="B824" s="207" t="s">
        <v>195</v>
      </c>
      <c r="C824" s="0" t="s">
        <v>1976</v>
      </c>
      <c r="D824" s="0" t="n">
        <v>2</v>
      </c>
      <c r="E824" s="0" t="n">
        <v>0</v>
      </c>
      <c r="F824" s="0" t="s">
        <v>2243</v>
      </c>
      <c r="G824" s="0" t="s">
        <v>2243</v>
      </c>
      <c r="H824" s="0" t="s">
        <v>2243</v>
      </c>
      <c r="K824" s="0" t="s">
        <v>2243</v>
      </c>
      <c r="L824" s="0" t="s">
        <v>2243</v>
      </c>
      <c r="M824" s="0" t="s">
        <v>2243</v>
      </c>
      <c r="N824" s="0" t="s">
        <v>2243</v>
      </c>
      <c r="O824" s="0" t="s">
        <v>2243</v>
      </c>
      <c r="P824" s="0" t="s">
        <v>2243</v>
      </c>
    </row>
    <row r="825" customFormat="false" ht="13.8" hidden="false" customHeight="false" outlineLevel="0" collapsed="false">
      <c r="A825" s="207" t="s">
        <v>80</v>
      </c>
      <c r="B825" s="207" t="s">
        <v>196</v>
      </c>
      <c r="C825" s="0" t="s">
        <v>1976</v>
      </c>
      <c r="D825" s="0" t="n">
        <v>2</v>
      </c>
      <c r="E825" s="0" t="n">
        <v>0</v>
      </c>
      <c r="F825" s="0" t="s">
        <v>2243</v>
      </c>
      <c r="G825" s="0" t="s">
        <v>2243</v>
      </c>
      <c r="H825" s="0" t="s">
        <v>2243</v>
      </c>
      <c r="K825" s="0" t="s">
        <v>2243</v>
      </c>
      <c r="L825" s="0" t="s">
        <v>2243</v>
      </c>
      <c r="M825" s="0" t="s">
        <v>2243</v>
      </c>
      <c r="N825" s="0" t="s">
        <v>2243</v>
      </c>
      <c r="O825" s="0" t="s">
        <v>2243</v>
      </c>
      <c r="P825" s="0" t="s">
        <v>2243</v>
      </c>
    </row>
    <row r="826" customFormat="false" ht="13.8" hidden="false" customHeight="false" outlineLevel="0" collapsed="false">
      <c r="A826" s="207" t="s">
        <v>81</v>
      </c>
      <c r="B826" s="207" t="s">
        <v>926</v>
      </c>
      <c r="C826" s="0" t="s">
        <v>2242</v>
      </c>
      <c r="D826" s="0" t="n">
        <v>7</v>
      </c>
      <c r="E826" s="0" t="n">
        <v>0</v>
      </c>
      <c r="Q826" s="0" t="s">
        <v>1914</v>
      </c>
      <c r="T826" s="0" t="s">
        <v>2243</v>
      </c>
      <c r="V826" s="0" t="s">
        <v>1903</v>
      </c>
      <c r="W826" s="0" t="s">
        <v>1903</v>
      </c>
      <c r="X826" s="0" t="s">
        <v>2243</v>
      </c>
      <c r="Y826" s="0" t="s">
        <v>1903</v>
      </c>
      <c r="Z826" s="0" t="s">
        <v>1903</v>
      </c>
      <c r="AB826" s="0" t="s">
        <v>2243</v>
      </c>
    </row>
    <row r="827" customFormat="false" ht="13.8" hidden="false" customHeight="false" outlineLevel="0" collapsed="false">
      <c r="A827" s="207" t="s">
        <v>81</v>
      </c>
      <c r="B827" s="207" t="s">
        <v>927</v>
      </c>
      <c r="C827" s="0" t="s">
        <v>1991</v>
      </c>
      <c r="D827" s="0" t="n">
        <v>5</v>
      </c>
      <c r="E827" s="0" t="n">
        <v>0</v>
      </c>
      <c r="Q827" s="0" t="s">
        <v>1914</v>
      </c>
      <c r="T827" s="0" t="s">
        <v>2243</v>
      </c>
      <c r="V827" s="0" t="s">
        <v>1903</v>
      </c>
      <c r="W827" s="0" t="s">
        <v>1903</v>
      </c>
      <c r="X827" s="0" t="s">
        <v>2243</v>
      </c>
      <c r="Y827" s="0" t="s">
        <v>1903</v>
      </c>
      <c r="Z827" s="0" t="s">
        <v>1903</v>
      </c>
      <c r="AB827" s="0" t="s">
        <v>2243</v>
      </c>
    </row>
    <row r="828" customFormat="false" ht="13.8" hidden="false" customHeight="false" outlineLevel="0" collapsed="false">
      <c r="A828" s="207" t="s">
        <v>81</v>
      </c>
      <c r="B828" s="207" t="s">
        <v>928</v>
      </c>
      <c r="C828" s="0" t="s">
        <v>2008</v>
      </c>
      <c r="D828" s="0" t="n">
        <v>5</v>
      </c>
      <c r="E828" s="0" t="n">
        <v>0</v>
      </c>
      <c r="AC828" s="0" t="s">
        <v>2243</v>
      </c>
      <c r="AD828" s="0" t="s">
        <v>2243</v>
      </c>
      <c r="AE828" s="0" t="s">
        <v>2243</v>
      </c>
    </row>
    <row r="829" customFormat="false" ht="13.8" hidden="false" customHeight="false" outlineLevel="0" collapsed="false">
      <c r="A829" s="207" t="s">
        <v>81</v>
      </c>
      <c r="B829" s="207" t="s">
        <v>929</v>
      </c>
      <c r="C829" s="0" t="s">
        <v>2242</v>
      </c>
      <c r="D829" s="0" t="n">
        <v>7</v>
      </c>
      <c r="E829" s="0" t="n">
        <v>0</v>
      </c>
      <c r="Q829" s="0" t="s">
        <v>1914</v>
      </c>
      <c r="T829" s="0" t="s">
        <v>2243</v>
      </c>
      <c r="V829" s="0" t="s">
        <v>1903</v>
      </c>
      <c r="W829" s="0" t="s">
        <v>1903</v>
      </c>
      <c r="X829" s="0" t="s">
        <v>2243</v>
      </c>
      <c r="Y829" s="0" t="s">
        <v>1903</v>
      </c>
      <c r="Z829" s="0" t="s">
        <v>1903</v>
      </c>
      <c r="AB829" s="0" t="s">
        <v>2243</v>
      </c>
    </row>
    <row r="830" customFormat="false" ht="13.8" hidden="false" customHeight="false" outlineLevel="0" collapsed="false">
      <c r="A830" s="207" t="s">
        <v>81</v>
      </c>
      <c r="B830" s="207" t="s">
        <v>930</v>
      </c>
      <c r="C830" s="0" t="s">
        <v>2242</v>
      </c>
      <c r="D830" s="0" t="n">
        <v>7</v>
      </c>
      <c r="E830" s="0" t="n">
        <v>0</v>
      </c>
      <c r="Q830" s="0" t="s">
        <v>1914</v>
      </c>
      <c r="T830" s="0" t="s">
        <v>2243</v>
      </c>
      <c r="V830" s="0" t="s">
        <v>1903</v>
      </c>
      <c r="W830" s="0" t="s">
        <v>1903</v>
      </c>
      <c r="X830" s="0" t="s">
        <v>2243</v>
      </c>
      <c r="Y830" s="0" t="s">
        <v>1903</v>
      </c>
      <c r="Z830" s="0" t="s">
        <v>1903</v>
      </c>
      <c r="AB830" s="0" t="s">
        <v>2243</v>
      </c>
    </row>
    <row r="831" customFormat="false" ht="13.8" hidden="false" customHeight="false" outlineLevel="0" collapsed="false">
      <c r="A831" s="207" t="s">
        <v>81</v>
      </c>
      <c r="B831" s="207" t="s">
        <v>931</v>
      </c>
      <c r="C831" s="0" t="s">
        <v>2242</v>
      </c>
      <c r="D831" s="0" t="n">
        <v>7</v>
      </c>
      <c r="E831" s="0" t="n">
        <v>0</v>
      </c>
      <c r="Q831" s="0" t="s">
        <v>1914</v>
      </c>
      <c r="T831" s="0" t="s">
        <v>2243</v>
      </c>
      <c r="V831" s="0" t="s">
        <v>1903</v>
      </c>
      <c r="W831" s="0" t="s">
        <v>1903</v>
      </c>
      <c r="X831" s="0" t="s">
        <v>2243</v>
      </c>
      <c r="Y831" s="0" t="s">
        <v>1903</v>
      </c>
      <c r="Z831" s="0" t="s">
        <v>1903</v>
      </c>
      <c r="AB831" s="0" t="s">
        <v>2243</v>
      </c>
    </row>
    <row r="832" customFormat="false" ht="13.8" hidden="false" customHeight="false" outlineLevel="0" collapsed="false">
      <c r="A832" s="207" t="s">
        <v>81</v>
      </c>
      <c r="B832" s="207" t="s">
        <v>932</v>
      </c>
      <c r="C832" s="0" t="s">
        <v>2242</v>
      </c>
      <c r="D832" s="0" t="n">
        <v>7</v>
      </c>
      <c r="E832" s="0" t="n">
        <v>0</v>
      </c>
      <c r="Q832" s="0" t="s">
        <v>1914</v>
      </c>
      <c r="T832" s="0" t="s">
        <v>2243</v>
      </c>
      <c r="V832" s="0" t="s">
        <v>1903</v>
      </c>
      <c r="W832" s="0" t="s">
        <v>1903</v>
      </c>
      <c r="X832" s="0" t="s">
        <v>2243</v>
      </c>
      <c r="Y832" s="0" t="s">
        <v>1903</v>
      </c>
      <c r="Z832" s="0" t="s">
        <v>1903</v>
      </c>
      <c r="AB832" s="0" t="s">
        <v>2243</v>
      </c>
    </row>
    <row r="833" customFormat="false" ht="13.8" hidden="false" customHeight="false" outlineLevel="0" collapsed="false">
      <c r="A833" s="207" t="s">
        <v>81</v>
      </c>
      <c r="B833" s="207" t="s">
        <v>933</v>
      </c>
      <c r="C833" s="0" t="s">
        <v>2242</v>
      </c>
      <c r="D833" s="0" t="n">
        <v>7</v>
      </c>
      <c r="E833" s="0" t="n">
        <v>0</v>
      </c>
      <c r="Q833" s="0" t="s">
        <v>1914</v>
      </c>
      <c r="T833" s="0" t="s">
        <v>2243</v>
      </c>
      <c r="V833" s="0" t="s">
        <v>1903</v>
      </c>
      <c r="W833" s="0" t="s">
        <v>1903</v>
      </c>
      <c r="X833" s="0" t="s">
        <v>2243</v>
      </c>
      <c r="Y833" s="0" t="s">
        <v>1903</v>
      </c>
      <c r="Z833" s="0" t="s">
        <v>1903</v>
      </c>
      <c r="AB833" s="0" t="s">
        <v>2243</v>
      </c>
    </row>
    <row r="834" customFormat="false" ht="13.8" hidden="false" customHeight="false" outlineLevel="0" collapsed="false">
      <c r="A834" s="207" t="s">
        <v>81</v>
      </c>
      <c r="B834" s="207" t="s">
        <v>934</v>
      </c>
      <c r="C834" s="0" t="s">
        <v>2242</v>
      </c>
      <c r="D834" s="0" t="n">
        <v>7</v>
      </c>
      <c r="E834" s="0" t="n">
        <v>0</v>
      </c>
      <c r="Q834" s="0" t="s">
        <v>1914</v>
      </c>
      <c r="T834" s="0" t="s">
        <v>2243</v>
      </c>
      <c r="V834" s="0" t="s">
        <v>1903</v>
      </c>
      <c r="W834" s="0" t="s">
        <v>1903</v>
      </c>
      <c r="X834" s="0" t="s">
        <v>2243</v>
      </c>
      <c r="Y834" s="0" t="s">
        <v>1903</v>
      </c>
      <c r="Z834" s="0" t="s">
        <v>1903</v>
      </c>
      <c r="AB834" s="0" t="s">
        <v>2243</v>
      </c>
    </row>
    <row r="835" customFormat="false" ht="13.8" hidden="false" customHeight="false" outlineLevel="0" collapsed="false">
      <c r="A835" s="207" t="s">
        <v>81</v>
      </c>
      <c r="B835" s="207" t="s">
        <v>935</v>
      </c>
      <c r="C835" s="0" t="s">
        <v>1974</v>
      </c>
      <c r="D835" s="0" t="n">
        <v>3</v>
      </c>
      <c r="E835" s="0" t="n">
        <v>0</v>
      </c>
      <c r="F835" s="0" t="s">
        <v>2243</v>
      </c>
      <c r="G835" s="0" t="s">
        <v>2243</v>
      </c>
      <c r="H835" s="0" t="s">
        <v>2243</v>
      </c>
      <c r="K835" s="0" t="s">
        <v>2243</v>
      </c>
      <c r="L835" s="0" t="s">
        <v>2243</v>
      </c>
      <c r="M835" s="0" t="s">
        <v>2243</v>
      </c>
      <c r="N835" s="0" t="s">
        <v>2243</v>
      </c>
      <c r="O835" s="0" t="s">
        <v>2243</v>
      </c>
      <c r="P835" s="0" t="s">
        <v>2243</v>
      </c>
    </row>
    <row r="836" customFormat="false" ht="13.8" hidden="false" customHeight="false" outlineLevel="0" collapsed="false">
      <c r="A836" s="207" t="s">
        <v>81</v>
      </c>
      <c r="B836" s="207" t="s">
        <v>936</v>
      </c>
      <c r="C836" s="0" t="s">
        <v>1974</v>
      </c>
      <c r="D836" s="0" t="n">
        <v>3</v>
      </c>
      <c r="E836" s="0" t="n">
        <v>0</v>
      </c>
      <c r="F836" s="0" t="s">
        <v>2243</v>
      </c>
      <c r="G836" s="0" t="s">
        <v>2243</v>
      </c>
      <c r="H836" s="0" t="s">
        <v>2243</v>
      </c>
      <c r="K836" s="0" t="s">
        <v>2243</v>
      </c>
      <c r="L836" s="0" t="s">
        <v>2243</v>
      </c>
      <c r="M836" s="0" t="s">
        <v>2243</v>
      </c>
      <c r="N836" s="0" t="s">
        <v>2243</v>
      </c>
      <c r="O836" s="0" t="s">
        <v>2243</v>
      </c>
      <c r="P836" s="0" t="s">
        <v>2243</v>
      </c>
    </row>
    <row r="837" customFormat="false" ht="13.8" hidden="false" customHeight="false" outlineLevel="0" collapsed="false">
      <c r="A837" s="207" t="s">
        <v>81</v>
      </c>
      <c r="B837" s="207" t="s">
        <v>937</v>
      </c>
      <c r="C837" s="0" t="s">
        <v>1974</v>
      </c>
      <c r="D837" s="0" t="n">
        <v>3</v>
      </c>
      <c r="E837" s="0" t="n">
        <v>0</v>
      </c>
      <c r="F837" s="0" t="s">
        <v>2243</v>
      </c>
      <c r="G837" s="0" t="s">
        <v>2243</v>
      </c>
      <c r="H837" s="0" t="s">
        <v>2243</v>
      </c>
      <c r="K837" s="0" t="s">
        <v>2243</v>
      </c>
      <c r="L837" s="0" t="s">
        <v>2243</v>
      </c>
      <c r="M837" s="0" t="s">
        <v>2243</v>
      </c>
      <c r="N837" s="0" t="s">
        <v>2243</v>
      </c>
      <c r="O837" s="0" t="s">
        <v>2243</v>
      </c>
      <c r="P837" s="0" t="s">
        <v>2243</v>
      </c>
    </row>
    <row r="838" customFormat="false" ht="13.8" hidden="false" customHeight="false" outlineLevel="0" collapsed="false">
      <c r="A838" s="207" t="s">
        <v>81</v>
      </c>
      <c r="B838" s="207" t="s">
        <v>938</v>
      </c>
      <c r="C838" s="0" t="s">
        <v>1974</v>
      </c>
      <c r="D838" s="0" t="n">
        <v>3</v>
      </c>
      <c r="E838" s="0" t="n">
        <v>0</v>
      </c>
      <c r="F838" s="0" t="s">
        <v>2243</v>
      </c>
      <c r="G838" s="0" t="s">
        <v>2243</v>
      </c>
      <c r="H838" s="0" t="s">
        <v>2243</v>
      </c>
      <c r="K838" s="0" t="s">
        <v>2243</v>
      </c>
      <c r="L838" s="0" t="s">
        <v>2243</v>
      </c>
      <c r="M838" s="0" t="s">
        <v>2243</v>
      </c>
      <c r="N838" s="0" t="s">
        <v>2243</v>
      </c>
      <c r="O838" s="0" t="s">
        <v>2243</v>
      </c>
      <c r="P838" s="0" t="s">
        <v>2243</v>
      </c>
    </row>
    <row r="839" customFormat="false" ht="13.8" hidden="false" customHeight="false" outlineLevel="0" collapsed="false">
      <c r="A839" s="207" t="s">
        <v>81</v>
      </c>
      <c r="B839" s="207" t="s">
        <v>939</v>
      </c>
      <c r="C839" s="0" t="s">
        <v>1974</v>
      </c>
      <c r="D839" s="0" t="n">
        <v>3</v>
      </c>
      <c r="E839" s="0" t="n">
        <v>0</v>
      </c>
      <c r="F839" s="0" t="s">
        <v>2243</v>
      </c>
      <c r="G839" s="0" t="s">
        <v>2243</v>
      </c>
      <c r="H839" s="0" t="s">
        <v>2243</v>
      </c>
      <c r="K839" s="0" t="s">
        <v>2243</v>
      </c>
      <c r="L839" s="0" t="s">
        <v>2243</v>
      </c>
      <c r="M839" s="0" t="s">
        <v>2243</v>
      </c>
      <c r="N839" s="0" t="s">
        <v>2243</v>
      </c>
      <c r="O839" s="0" t="s">
        <v>2243</v>
      </c>
      <c r="P839" s="0" t="s">
        <v>2243</v>
      </c>
    </row>
    <row r="840" customFormat="false" ht="13.8" hidden="false" customHeight="false" outlineLevel="0" collapsed="false">
      <c r="A840" s="207" t="s">
        <v>81</v>
      </c>
      <c r="B840" s="207" t="s">
        <v>940</v>
      </c>
      <c r="C840" s="0" t="s">
        <v>1974</v>
      </c>
      <c r="D840" s="0" t="n">
        <v>3</v>
      </c>
      <c r="E840" s="0" t="n">
        <v>0</v>
      </c>
      <c r="F840" s="0" t="s">
        <v>2243</v>
      </c>
      <c r="G840" s="0" t="s">
        <v>2243</v>
      </c>
      <c r="H840" s="0" t="s">
        <v>2243</v>
      </c>
      <c r="K840" s="0" t="s">
        <v>2243</v>
      </c>
      <c r="L840" s="0" t="s">
        <v>2243</v>
      </c>
      <c r="M840" s="0" t="s">
        <v>2243</v>
      </c>
      <c r="N840" s="0" t="s">
        <v>2243</v>
      </c>
      <c r="O840" s="0" t="s">
        <v>2243</v>
      </c>
      <c r="P840" s="0" t="s">
        <v>2243</v>
      </c>
    </row>
    <row r="841" customFormat="false" ht="13.8" hidden="false" customHeight="false" outlineLevel="0" collapsed="false">
      <c r="A841" s="207" t="s">
        <v>81</v>
      </c>
      <c r="B841" s="207" t="s">
        <v>941</v>
      </c>
      <c r="C841" s="0" t="s">
        <v>1974</v>
      </c>
      <c r="D841" s="0" t="n">
        <v>3</v>
      </c>
      <c r="E841" s="0" t="n">
        <v>0</v>
      </c>
      <c r="F841" s="0" t="s">
        <v>2243</v>
      </c>
      <c r="G841" s="0" t="s">
        <v>2243</v>
      </c>
      <c r="H841" s="0" t="s">
        <v>2243</v>
      </c>
      <c r="K841" s="0" t="s">
        <v>2243</v>
      </c>
      <c r="L841" s="0" t="s">
        <v>2243</v>
      </c>
      <c r="M841" s="0" t="s">
        <v>2243</v>
      </c>
      <c r="N841" s="0" t="s">
        <v>2243</v>
      </c>
      <c r="O841" s="0" t="s">
        <v>2243</v>
      </c>
      <c r="P841" s="0" t="s">
        <v>2243</v>
      </c>
    </row>
    <row r="842" customFormat="false" ht="13.8" hidden="false" customHeight="false" outlineLevel="0" collapsed="false">
      <c r="A842" s="207" t="s">
        <v>81</v>
      </c>
      <c r="B842" s="207" t="s">
        <v>942</v>
      </c>
      <c r="C842" s="0" t="s">
        <v>1974</v>
      </c>
      <c r="D842" s="0" t="n">
        <v>3</v>
      </c>
      <c r="E842" s="0" t="n">
        <v>0</v>
      </c>
      <c r="F842" s="0" t="s">
        <v>2243</v>
      </c>
      <c r="G842" s="0" t="s">
        <v>2243</v>
      </c>
      <c r="H842" s="0" t="s">
        <v>2243</v>
      </c>
      <c r="K842" s="0" t="s">
        <v>2243</v>
      </c>
      <c r="L842" s="0" t="s">
        <v>2243</v>
      </c>
      <c r="M842" s="0" t="s">
        <v>2243</v>
      </c>
      <c r="N842" s="0" t="s">
        <v>2243</v>
      </c>
      <c r="O842" s="0" t="s">
        <v>2243</v>
      </c>
      <c r="P842" s="0" t="s">
        <v>2243</v>
      </c>
    </row>
    <row r="843" customFormat="false" ht="13.8" hidden="false" customHeight="false" outlineLevel="0" collapsed="false">
      <c r="A843" s="207" t="s">
        <v>81</v>
      </c>
      <c r="B843" s="207" t="s">
        <v>943</v>
      </c>
      <c r="C843" s="0" t="s">
        <v>1974</v>
      </c>
      <c r="D843" s="0" t="n">
        <v>3</v>
      </c>
      <c r="E843" s="0" t="n">
        <v>0</v>
      </c>
      <c r="F843" s="0" t="s">
        <v>2243</v>
      </c>
      <c r="G843" s="0" t="s">
        <v>2243</v>
      </c>
      <c r="H843" s="0" t="s">
        <v>2243</v>
      </c>
      <c r="K843" s="0" t="s">
        <v>2243</v>
      </c>
      <c r="L843" s="0" t="s">
        <v>2243</v>
      </c>
      <c r="M843" s="0" t="s">
        <v>2243</v>
      </c>
      <c r="N843" s="0" t="s">
        <v>2243</v>
      </c>
      <c r="O843" s="0" t="s">
        <v>2243</v>
      </c>
      <c r="P843" s="0" t="s">
        <v>2243</v>
      </c>
    </row>
    <row r="844" customFormat="false" ht="13.8" hidden="false" customHeight="false" outlineLevel="0" collapsed="false">
      <c r="A844" s="207" t="s">
        <v>81</v>
      </c>
      <c r="B844" s="207" t="s">
        <v>944</v>
      </c>
      <c r="C844" s="0" t="s">
        <v>1974</v>
      </c>
      <c r="D844" s="0" t="n">
        <v>3</v>
      </c>
      <c r="E844" s="0" t="n">
        <v>0</v>
      </c>
      <c r="F844" s="0" t="s">
        <v>2243</v>
      </c>
      <c r="G844" s="0" t="s">
        <v>2243</v>
      </c>
      <c r="H844" s="0" t="s">
        <v>2243</v>
      </c>
      <c r="K844" s="0" t="s">
        <v>2243</v>
      </c>
      <c r="L844" s="0" t="s">
        <v>2243</v>
      </c>
      <c r="M844" s="0" t="s">
        <v>2243</v>
      </c>
      <c r="N844" s="0" t="s">
        <v>2243</v>
      </c>
      <c r="O844" s="0" t="s">
        <v>2243</v>
      </c>
      <c r="P844" s="0" t="s">
        <v>2243</v>
      </c>
    </row>
    <row r="845" customFormat="false" ht="13.8" hidden="false" customHeight="false" outlineLevel="0" collapsed="false">
      <c r="A845" s="207" t="s">
        <v>81</v>
      </c>
      <c r="B845" s="207" t="s">
        <v>945</v>
      </c>
      <c r="C845" s="0" t="s">
        <v>1974</v>
      </c>
      <c r="D845" s="0" t="n">
        <v>3</v>
      </c>
      <c r="E845" s="0" t="n">
        <v>0</v>
      </c>
      <c r="F845" s="0" t="s">
        <v>2243</v>
      </c>
      <c r="G845" s="0" t="s">
        <v>2243</v>
      </c>
      <c r="H845" s="0" t="s">
        <v>2243</v>
      </c>
      <c r="K845" s="0" t="s">
        <v>2243</v>
      </c>
      <c r="L845" s="0" t="s">
        <v>2243</v>
      </c>
      <c r="M845" s="0" t="s">
        <v>2243</v>
      </c>
      <c r="N845" s="0" t="s">
        <v>2243</v>
      </c>
      <c r="O845" s="0" t="s">
        <v>2243</v>
      </c>
      <c r="P845" s="0" t="s">
        <v>2243</v>
      </c>
    </row>
    <row r="846" customFormat="false" ht="13.8" hidden="false" customHeight="false" outlineLevel="0" collapsed="false">
      <c r="A846" s="207" t="s">
        <v>81</v>
      </c>
      <c r="B846" s="207" t="s">
        <v>946</v>
      </c>
      <c r="C846" s="0" t="s">
        <v>1974</v>
      </c>
      <c r="D846" s="0" t="n">
        <v>3</v>
      </c>
      <c r="E846" s="0" t="n">
        <v>0</v>
      </c>
      <c r="F846" s="0" t="s">
        <v>2243</v>
      </c>
      <c r="G846" s="0" t="s">
        <v>2243</v>
      </c>
      <c r="H846" s="0" t="s">
        <v>2243</v>
      </c>
      <c r="K846" s="0" t="s">
        <v>2243</v>
      </c>
      <c r="L846" s="0" t="s">
        <v>2243</v>
      </c>
      <c r="M846" s="0" t="s">
        <v>2243</v>
      </c>
      <c r="N846" s="0" t="s">
        <v>2243</v>
      </c>
      <c r="O846" s="0" t="s">
        <v>2243</v>
      </c>
      <c r="P846" s="0" t="s">
        <v>2243</v>
      </c>
    </row>
    <row r="847" customFormat="false" ht="13.8" hidden="false" customHeight="false" outlineLevel="0" collapsed="false">
      <c r="A847" s="207" t="s">
        <v>81</v>
      </c>
      <c r="B847" s="207" t="s">
        <v>947</v>
      </c>
      <c r="C847" s="0" t="s">
        <v>1974</v>
      </c>
      <c r="D847" s="0" t="n">
        <v>3</v>
      </c>
      <c r="E847" s="0" t="n">
        <v>0</v>
      </c>
      <c r="F847" s="0" t="s">
        <v>2243</v>
      </c>
      <c r="G847" s="0" t="s">
        <v>2243</v>
      </c>
      <c r="H847" s="0" t="s">
        <v>2243</v>
      </c>
      <c r="K847" s="0" t="s">
        <v>2243</v>
      </c>
      <c r="L847" s="0" t="s">
        <v>2243</v>
      </c>
      <c r="M847" s="0" t="s">
        <v>2243</v>
      </c>
      <c r="N847" s="0" t="s">
        <v>2243</v>
      </c>
      <c r="O847" s="0" t="s">
        <v>2243</v>
      </c>
      <c r="P847" s="0" t="s">
        <v>2243</v>
      </c>
    </row>
    <row r="848" customFormat="false" ht="13.8" hidden="false" customHeight="false" outlineLevel="0" collapsed="false">
      <c r="A848" s="207" t="s">
        <v>81</v>
      </c>
      <c r="B848" s="207" t="s">
        <v>948</v>
      </c>
      <c r="C848" s="0" t="s">
        <v>1974</v>
      </c>
      <c r="D848" s="0" t="n">
        <v>3</v>
      </c>
      <c r="E848" s="0" t="n">
        <v>0</v>
      </c>
      <c r="F848" s="0" t="s">
        <v>2243</v>
      </c>
      <c r="G848" s="0" t="s">
        <v>2243</v>
      </c>
      <c r="H848" s="0" t="s">
        <v>2243</v>
      </c>
      <c r="K848" s="0" t="s">
        <v>2243</v>
      </c>
      <c r="L848" s="0" t="s">
        <v>2243</v>
      </c>
      <c r="M848" s="0" t="s">
        <v>2243</v>
      </c>
      <c r="N848" s="0" t="s">
        <v>2243</v>
      </c>
      <c r="O848" s="0" t="s">
        <v>2243</v>
      </c>
      <c r="P848" s="0" t="s">
        <v>2243</v>
      </c>
    </row>
    <row r="849" customFormat="false" ht="13.8" hidden="false" customHeight="false" outlineLevel="0" collapsed="false">
      <c r="A849" s="207" t="s">
        <v>81</v>
      </c>
      <c r="B849" s="207" t="s">
        <v>949</v>
      </c>
      <c r="C849" s="0" t="s">
        <v>1974</v>
      </c>
      <c r="D849" s="0" t="n">
        <v>3</v>
      </c>
      <c r="E849" s="0" t="n">
        <v>0</v>
      </c>
      <c r="F849" s="0" t="s">
        <v>2243</v>
      </c>
      <c r="G849" s="0" t="s">
        <v>2243</v>
      </c>
      <c r="H849" s="0" t="s">
        <v>2243</v>
      </c>
      <c r="K849" s="0" t="s">
        <v>2243</v>
      </c>
      <c r="L849" s="0" t="s">
        <v>2243</v>
      </c>
      <c r="M849" s="0" t="s">
        <v>2243</v>
      </c>
      <c r="N849" s="0" t="s">
        <v>2243</v>
      </c>
      <c r="O849" s="0" t="s">
        <v>2243</v>
      </c>
      <c r="P849" s="0" t="s">
        <v>2243</v>
      </c>
    </row>
    <row r="850" customFormat="false" ht="13.8" hidden="false" customHeight="false" outlineLevel="0" collapsed="false">
      <c r="A850" s="207" t="s">
        <v>81</v>
      </c>
      <c r="B850" s="207" t="s">
        <v>950</v>
      </c>
      <c r="C850" s="0" t="s">
        <v>1974</v>
      </c>
      <c r="D850" s="0" t="n">
        <v>3</v>
      </c>
      <c r="E850" s="0" t="n">
        <v>0</v>
      </c>
      <c r="F850" s="0" t="s">
        <v>2243</v>
      </c>
      <c r="G850" s="0" t="s">
        <v>2243</v>
      </c>
      <c r="H850" s="0" t="s">
        <v>2243</v>
      </c>
      <c r="K850" s="0" t="s">
        <v>2243</v>
      </c>
      <c r="L850" s="0" t="s">
        <v>2243</v>
      </c>
      <c r="M850" s="0" t="s">
        <v>2243</v>
      </c>
      <c r="N850" s="0" t="s">
        <v>2243</v>
      </c>
      <c r="O850" s="0" t="s">
        <v>2243</v>
      </c>
      <c r="P850" s="0" t="s">
        <v>2243</v>
      </c>
    </row>
    <row r="851" customFormat="false" ht="13.8" hidden="false" customHeight="false" outlineLevel="0" collapsed="false">
      <c r="A851" s="207" t="s">
        <v>81</v>
      </c>
      <c r="B851" s="207" t="s">
        <v>951</v>
      </c>
      <c r="C851" s="0" t="s">
        <v>1974</v>
      </c>
      <c r="D851" s="0" t="n">
        <v>3</v>
      </c>
      <c r="E851" s="0" t="n">
        <v>0</v>
      </c>
      <c r="F851" s="0" t="s">
        <v>2243</v>
      </c>
      <c r="G851" s="0" t="s">
        <v>2243</v>
      </c>
      <c r="H851" s="0" t="s">
        <v>2243</v>
      </c>
      <c r="K851" s="0" t="s">
        <v>2243</v>
      </c>
      <c r="L851" s="0" t="s">
        <v>2243</v>
      </c>
      <c r="M851" s="0" t="s">
        <v>2243</v>
      </c>
      <c r="N851" s="0" t="s">
        <v>2243</v>
      </c>
      <c r="O851" s="0" t="s">
        <v>2243</v>
      </c>
      <c r="P851" s="0" t="s">
        <v>2243</v>
      </c>
    </row>
    <row r="852" customFormat="false" ht="13.8" hidden="false" customHeight="false" outlineLevel="0" collapsed="false">
      <c r="A852" s="207" t="s">
        <v>81</v>
      </c>
      <c r="B852" s="207" t="s">
        <v>952</v>
      </c>
      <c r="C852" s="0" t="s">
        <v>1974</v>
      </c>
      <c r="D852" s="0" t="n">
        <v>3</v>
      </c>
      <c r="E852" s="0" t="n">
        <v>0</v>
      </c>
      <c r="F852" s="0" t="s">
        <v>2243</v>
      </c>
      <c r="G852" s="0" t="s">
        <v>2243</v>
      </c>
      <c r="H852" s="0" t="s">
        <v>2243</v>
      </c>
      <c r="K852" s="0" t="s">
        <v>2243</v>
      </c>
      <c r="L852" s="0" t="s">
        <v>2243</v>
      </c>
      <c r="M852" s="0" t="s">
        <v>2243</v>
      </c>
      <c r="N852" s="0" t="s">
        <v>2243</v>
      </c>
      <c r="O852" s="0" t="s">
        <v>2243</v>
      </c>
      <c r="P852" s="0" t="s">
        <v>2243</v>
      </c>
    </row>
    <row r="853" customFormat="false" ht="13.8" hidden="false" customHeight="false" outlineLevel="0" collapsed="false">
      <c r="A853" s="207" t="s">
        <v>81</v>
      </c>
      <c r="B853" s="207" t="s">
        <v>953</v>
      </c>
      <c r="C853" s="0" t="s">
        <v>1974</v>
      </c>
      <c r="D853" s="0" t="n">
        <v>3</v>
      </c>
      <c r="E853" s="0" t="n">
        <v>0</v>
      </c>
      <c r="F853" s="0" t="s">
        <v>2243</v>
      </c>
      <c r="G853" s="0" t="s">
        <v>2243</v>
      </c>
      <c r="H853" s="0" t="s">
        <v>2243</v>
      </c>
      <c r="K853" s="0" t="s">
        <v>2243</v>
      </c>
      <c r="L853" s="0" t="s">
        <v>2243</v>
      </c>
      <c r="M853" s="0" t="s">
        <v>2243</v>
      </c>
      <c r="N853" s="0" t="s">
        <v>2243</v>
      </c>
      <c r="O853" s="0" t="s">
        <v>2243</v>
      </c>
      <c r="P853" s="0" t="s">
        <v>2243</v>
      </c>
    </row>
    <row r="854" customFormat="false" ht="13.8" hidden="false" customHeight="false" outlineLevel="0" collapsed="false">
      <c r="A854" s="207" t="s">
        <v>81</v>
      </c>
      <c r="B854" s="207" t="s">
        <v>954</v>
      </c>
      <c r="C854" s="0" t="s">
        <v>1974</v>
      </c>
      <c r="D854" s="0" t="n">
        <v>3</v>
      </c>
      <c r="E854" s="0" t="n">
        <v>0</v>
      </c>
      <c r="F854" s="0" t="s">
        <v>2243</v>
      </c>
      <c r="G854" s="0" t="s">
        <v>2243</v>
      </c>
      <c r="H854" s="0" t="s">
        <v>2243</v>
      </c>
      <c r="K854" s="0" t="s">
        <v>2243</v>
      </c>
      <c r="L854" s="0" t="s">
        <v>2243</v>
      </c>
      <c r="M854" s="0" t="s">
        <v>2243</v>
      </c>
      <c r="N854" s="0" t="s">
        <v>2243</v>
      </c>
      <c r="O854" s="0" t="s">
        <v>2243</v>
      </c>
      <c r="P854" s="0" t="s">
        <v>2243</v>
      </c>
    </row>
    <row r="855" customFormat="false" ht="13.8" hidden="false" customHeight="false" outlineLevel="0" collapsed="false">
      <c r="A855" s="207" t="s">
        <v>81</v>
      </c>
      <c r="B855" s="207" t="s">
        <v>955</v>
      </c>
      <c r="C855" s="0" t="s">
        <v>1974</v>
      </c>
      <c r="D855" s="0" t="n">
        <v>3</v>
      </c>
      <c r="E855" s="0" t="n">
        <v>0</v>
      </c>
      <c r="F855" s="0" t="s">
        <v>2243</v>
      </c>
      <c r="G855" s="0" t="s">
        <v>2243</v>
      </c>
      <c r="H855" s="0" t="s">
        <v>2243</v>
      </c>
      <c r="K855" s="0" t="s">
        <v>2243</v>
      </c>
      <c r="L855" s="0" t="s">
        <v>2243</v>
      </c>
      <c r="M855" s="0" t="s">
        <v>2243</v>
      </c>
      <c r="N855" s="0" t="s">
        <v>2243</v>
      </c>
      <c r="O855" s="0" t="s">
        <v>2243</v>
      </c>
      <c r="P855" s="0" t="s">
        <v>2243</v>
      </c>
    </row>
    <row r="856" customFormat="false" ht="13.8" hidden="false" customHeight="false" outlineLevel="0" collapsed="false">
      <c r="A856" s="207" t="s">
        <v>81</v>
      </c>
      <c r="B856" s="207" t="s">
        <v>956</v>
      </c>
      <c r="C856" s="0" t="s">
        <v>1991</v>
      </c>
      <c r="D856" s="0" t="n">
        <v>5</v>
      </c>
      <c r="E856" s="0" t="n">
        <v>0</v>
      </c>
      <c r="Q856" s="0" t="s">
        <v>1914</v>
      </c>
      <c r="T856" s="0" t="s">
        <v>2243</v>
      </c>
      <c r="V856" s="0" t="s">
        <v>1903</v>
      </c>
      <c r="W856" s="0" t="s">
        <v>1903</v>
      </c>
      <c r="X856" s="0" t="s">
        <v>2243</v>
      </c>
      <c r="Y856" s="0" t="s">
        <v>1903</v>
      </c>
      <c r="Z856" s="0" t="s">
        <v>1903</v>
      </c>
      <c r="AB856" s="0" t="s">
        <v>2243</v>
      </c>
    </row>
    <row r="857" customFormat="false" ht="13.8" hidden="false" customHeight="false" outlineLevel="0" collapsed="false">
      <c r="A857" s="207" t="s">
        <v>81</v>
      </c>
      <c r="B857" s="207" t="s">
        <v>957</v>
      </c>
      <c r="C857" s="0" t="s">
        <v>1974</v>
      </c>
      <c r="D857" s="0" t="n">
        <v>3</v>
      </c>
      <c r="E857" s="0" t="n">
        <v>0</v>
      </c>
      <c r="F857" s="0" t="s">
        <v>2243</v>
      </c>
      <c r="G857" s="0" t="s">
        <v>2243</v>
      </c>
      <c r="H857" s="0" t="s">
        <v>2243</v>
      </c>
      <c r="K857" s="0" t="s">
        <v>2243</v>
      </c>
      <c r="L857" s="0" t="s">
        <v>2243</v>
      </c>
      <c r="M857" s="0" t="s">
        <v>2243</v>
      </c>
      <c r="N857" s="0" t="s">
        <v>2243</v>
      </c>
      <c r="O857" s="0" t="s">
        <v>2243</v>
      </c>
      <c r="P857" s="0" t="s">
        <v>2243</v>
      </c>
    </row>
    <row r="858" customFormat="false" ht="13.8" hidden="false" customHeight="false" outlineLevel="0" collapsed="false">
      <c r="A858" s="207" t="s">
        <v>81</v>
      </c>
      <c r="B858" s="207" t="s">
        <v>958</v>
      </c>
      <c r="C858" s="0" t="s">
        <v>2242</v>
      </c>
      <c r="D858" s="0" t="n">
        <v>7</v>
      </c>
      <c r="E858" s="0" t="n">
        <v>0</v>
      </c>
      <c r="Q858" s="0" t="s">
        <v>1914</v>
      </c>
      <c r="T858" s="0" t="s">
        <v>2243</v>
      </c>
      <c r="V858" s="0" t="s">
        <v>1903</v>
      </c>
      <c r="W858" s="0" t="s">
        <v>1903</v>
      </c>
      <c r="X858" s="0" t="s">
        <v>2243</v>
      </c>
      <c r="Y858" s="0" t="s">
        <v>1903</v>
      </c>
      <c r="Z858" s="0" t="s">
        <v>1903</v>
      </c>
      <c r="AB858" s="0" t="s">
        <v>2243</v>
      </c>
    </row>
    <row r="859" customFormat="false" ht="13.8" hidden="false" customHeight="false" outlineLevel="0" collapsed="false">
      <c r="A859" s="207" t="s">
        <v>81</v>
      </c>
      <c r="B859" s="207" t="s">
        <v>959</v>
      </c>
      <c r="C859" s="0" t="s">
        <v>2242</v>
      </c>
      <c r="D859" s="0" t="n">
        <v>7</v>
      </c>
      <c r="E859" s="0" t="n">
        <v>0</v>
      </c>
      <c r="Q859" s="0" t="s">
        <v>1914</v>
      </c>
      <c r="T859" s="0" t="s">
        <v>2243</v>
      </c>
      <c r="V859" s="0" t="s">
        <v>1903</v>
      </c>
      <c r="W859" s="0" t="s">
        <v>1903</v>
      </c>
      <c r="X859" s="0" t="s">
        <v>2243</v>
      </c>
      <c r="Y859" s="0" t="s">
        <v>1903</v>
      </c>
      <c r="Z859" s="0" t="s">
        <v>1903</v>
      </c>
      <c r="AB859" s="0" t="s">
        <v>2243</v>
      </c>
    </row>
    <row r="860" customFormat="false" ht="13.8" hidden="false" customHeight="false" outlineLevel="0" collapsed="false">
      <c r="A860" s="207" t="s">
        <v>81</v>
      </c>
      <c r="B860" s="207" t="s">
        <v>960</v>
      </c>
      <c r="C860" s="0" t="s">
        <v>2008</v>
      </c>
      <c r="D860" s="0" t="n">
        <v>5</v>
      </c>
      <c r="E860" s="0" t="n">
        <v>0</v>
      </c>
      <c r="AC860" s="0" t="s">
        <v>2243</v>
      </c>
      <c r="AD860" s="0" t="s">
        <v>2243</v>
      </c>
      <c r="AE860" s="0" t="s">
        <v>2243</v>
      </c>
    </row>
    <row r="861" customFormat="false" ht="13.8" hidden="false" customHeight="false" outlineLevel="0" collapsed="false">
      <c r="A861" s="207" t="s">
        <v>81</v>
      </c>
      <c r="B861" s="207" t="s">
        <v>961</v>
      </c>
      <c r="C861" s="0" t="s">
        <v>2008</v>
      </c>
      <c r="D861" s="0" t="n">
        <v>5</v>
      </c>
      <c r="E861" s="0" t="n">
        <v>0</v>
      </c>
      <c r="AC861" s="0" t="s">
        <v>2243</v>
      </c>
      <c r="AD861" s="0" t="s">
        <v>2243</v>
      </c>
      <c r="AE861" s="0" t="s">
        <v>2243</v>
      </c>
    </row>
    <row r="862" customFormat="false" ht="13.8" hidden="false" customHeight="false" outlineLevel="0" collapsed="false">
      <c r="A862" s="207" t="s">
        <v>81</v>
      </c>
      <c r="B862" s="207" t="s">
        <v>962</v>
      </c>
      <c r="C862" s="0" t="s">
        <v>2008</v>
      </c>
      <c r="D862" s="0" t="n">
        <v>5</v>
      </c>
      <c r="E862" s="0" t="n">
        <v>0</v>
      </c>
      <c r="AC862" s="0" t="s">
        <v>2243</v>
      </c>
      <c r="AD862" s="0" t="s">
        <v>2243</v>
      </c>
      <c r="AE862" s="0" t="s">
        <v>2243</v>
      </c>
    </row>
    <row r="863" customFormat="false" ht="13.8" hidden="false" customHeight="false" outlineLevel="0" collapsed="false">
      <c r="A863" s="207" t="s">
        <v>81</v>
      </c>
      <c r="B863" s="207" t="s">
        <v>963</v>
      </c>
      <c r="C863" s="0" t="s">
        <v>1974</v>
      </c>
      <c r="D863" s="0" t="n">
        <v>3</v>
      </c>
      <c r="E863" s="0" t="n">
        <v>0</v>
      </c>
      <c r="F863" s="0" t="s">
        <v>2243</v>
      </c>
      <c r="G863" s="0" t="s">
        <v>2243</v>
      </c>
      <c r="H863" s="0" t="s">
        <v>2243</v>
      </c>
      <c r="K863" s="0" t="s">
        <v>2243</v>
      </c>
      <c r="L863" s="0" t="s">
        <v>2243</v>
      </c>
      <c r="M863" s="0" t="s">
        <v>2243</v>
      </c>
      <c r="N863" s="0" t="s">
        <v>2243</v>
      </c>
      <c r="O863" s="0" t="s">
        <v>2243</v>
      </c>
      <c r="P863" s="0" t="s">
        <v>2243</v>
      </c>
    </row>
    <row r="864" customFormat="false" ht="13.8" hidden="false" customHeight="false" outlineLevel="0" collapsed="false">
      <c r="A864" s="207" t="s">
        <v>81</v>
      </c>
      <c r="B864" s="207" t="s">
        <v>964</v>
      </c>
      <c r="C864" s="0" t="s">
        <v>2242</v>
      </c>
      <c r="D864" s="0" t="n">
        <v>7</v>
      </c>
      <c r="E864" s="0" t="n">
        <v>0</v>
      </c>
      <c r="Q864" s="0" t="s">
        <v>1914</v>
      </c>
      <c r="T864" s="0" t="s">
        <v>2243</v>
      </c>
      <c r="V864" s="0" t="s">
        <v>1903</v>
      </c>
      <c r="W864" s="0" t="s">
        <v>1903</v>
      </c>
      <c r="X864" s="0" t="s">
        <v>2243</v>
      </c>
      <c r="Y864" s="0" t="s">
        <v>1903</v>
      </c>
      <c r="Z864" s="0" t="s">
        <v>1903</v>
      </c>
      <c r="AB864" s="0" t="s">
        <v>2243</v>
      </c>
    </row>
    <row r="865" customFormat="false" ht="13.8" hidden="false" customHeight="false" outlineLevel="0" collapsed="false">
      <c r="A865" s="207" t="s">
        <v>81</v>
      </c>
      <c r="B865" s="207" t="s">
        <v>965</v>
      </c>
      <c r="C865" s="0" t="s">
        <v>2242</v>
      </c>
      <c r="D865" s="0" t="n">
        <v>7</v>
      </c>
      <c r="E865" s="0" t="n">
        <v>0</v>
      </c>
      <c r="Q865" s="0" t="s">
        <v>1914</v>
      </c>
      <c r="T865" s="0" t="s">
        <v>2243</v>
      </c>
      <c r="V865" s="0" t="s">
        <v>1903</v>
      </c>
      <c r="W865" s="0" t="s">
        <v>1903</v>
      </c>
      <c r="X865" s="0" t="s">
        <v>2243</v>
      </c>
      <c r="Y865" s="0" t="s">
        <v>1903</v>
      </c>
      <c r="Z865" s="0" t="s">
        <v>1903</v>
      </c>
      <c r="AB865" s="0" t="s">
        <v>2243</v>
      </c>
    </row>
    <row r="866" customFormat="false" ht="13.8" hidden="false" customHeight="false" outlineLevel="0" collapsed="false">
      <c r="A866" s="207" t="s">
        <v>81</v>
      </c>
      <c r="B866" s="207" t="s">
        <v>966</v>
      </c>
      <c r="C866" s="0" t="s">
        <v>1974</v>
      </c>
      <c r="D866" s="0" t="n">
        <v>3</v>
      </c>
      <c r="E866" s="0" t="n">
        <v>0</v>
      </c>
      <c r="F866" s="0" t="s">
        <v>2243</v>
      </c>
      <c r="G866" s="0" t="s">
        <v>2243</v>
      </c>
      <c r="H866" s="0" t="s">
        <v>2243</v>
      </c>
      <c r="K866" s="0" t="s">
        <v>2243</v>
      </c>
      <c r="L866" s="0" t="s">
        <v>2243</v>
      </c>
      <c r="M866" s="0" t="s">
        <v>2243</v>
      </c>
      <c r="N866" s="0" t="s">
        <v>2243</v>
      </c>
      <c r="O866" s="0" t="s">
        <v>2243</v>
      </c>
      <c r="P866" s="0" t="s">
        <v>2243</v>
      </c>
    </row>
    <row r="867" customFormat="false" ht="13.8" hidden="false" customHeight="false" outlineLevel="0" collapsed="false">
      <c r="A867" s="207" t="s">
        <v>81</v>
      </c>
      <c r="B867" s="207" t="s">
        <v>967</v>
      </c>
      <c r="C867" s="0" t="s">
        <v>1974</v>
      </c>
      <c r="D867" s="0" t="n">
        <v>3</v>
      </c>
      <c r="E867" s="0" t="n">
        <v>0</v>
      </c>
      <c r="F867" s="0" t="s">
        <v>2243</v>
      </c>
      <c r="G867" s="0" t="s">
        <v>2243</v>
      </c>
      <c r="H867" s="0" t="s">
        <v>2243</v>
      </c>
      <c r="K867" s="0" t="s">
        <v>2243</v>
      </c>
      <c r="L867" s="0" t="s">
        <v>2243</v>
      </c>
      <c r="M867" s="0" t="s">
        <v>2243</v>
      </c>
      <c r="N867" s="0" t="s">
        <v>2243</v>
      </c>
      <c r="O867" s="0" t="s">
        <v>2243</v>
      </c>
      <c r="P867" s="0" t="s">
        <v>2243</v>
      </c>
    </row>
    <row r="868" customFormat="false" ht="13.8" hidden="false" customHeight="false" outlineLevel="0" collapsed="false">
      <c r="A868" s="207" t="s">
        <v>81</v>
      </c>
      <c r="B868" s="207" t="s">
        <v>968</v>
      </c>
      <c r="C868" s="0" t="s">
        <v>1974</v>
      </c>
      <c r="D868" s="0" t="n">
        <v>3</v>
      </c>
      <c r="E868" s="0" t="n">
        <v>0</v>
      </c>
      <c r="F868" s="0" t="s">
        <v>2243</v>
      </c>
      <c r="G868" s="0" t="s">
        <v>2243</v>
      </c>
      <c r="H868" s="0" t="s">
        <v>2243</v>
      </c>
      <c r="K868" s="0" t="s">
        <v>2243</v>
      </c>
      <c r="L868" s="0" t="s">
        <v>2243</v>
      </c>
      <c r="M868" s="0" t="s">
        <v>2243</v>
      </c>
      <c r="N868" s="0" t="s">
        <v>2243</v>
      </c>
      <c r="O868" s="0" t="s">
        <v>2243</v>
      </c>
      <c r="P868" s="0" t="s">
        <v>2243</v>
      </c>
    </row>
    <row r="869" customFormat="false" ht="13.8" hidden="false" customHeight="false" outlineLevel="0" collapsed="false">
      <c r="A869" s="207" t="s">
        <v>81</v>
      </c>
      <c r="B869" s="207" t="s">
        <v>969</v>
      </c>
      <c r="C869" s="0" t="s">
        <v>1974</v>
      </c>
      <c r="D869" s="0" t="n">
        <v>3</v>
      </c>
      <c r="E869" s="0" t="n">
        <v>0</v>
      </c>
      <c r="F869" s="0" t="s">
        <v>2243</v>
      </c>
      <c r="G869" s="0" t="s">
        <v>2243</v>
      </c>
      <c r="H869" s="0" t="s">
        <v>2243</v>
      </c>
      <c r="K869" s="0" t="s">
        <v>2243</v>
      </c>
      <c r="L869" s="0" t="s">
        <v>2243</v>
      </c>
      <c r="M869" s="0" t="s">
        <v>2243</v>
      </c>
      <c r="N869" s="0" t="s">
        <v>2243</v>
      </c>
      <c r="O869" s="0" t="s">
        <v>2243</v>
      </c>
      <c r="P869" s="0" t="s">
        <v>2243</v>
      </c>
    </row>
    <row r="870" customFormat="false" ht="13.8" hidden="false" customHeight="false" outlineLevel="0" collapsed="false">
      <c r="A870" s="207" t="s">
        <v>81</v>
      </c>
      <c r="B870" s="207" t="s">
        <v>970</v>
      </c>
      <c r="C870" s="0" t="s">
        <v>1974</v>
      </c>
      <c r="D870" s="0" t="n">
        <v>3</v>
      </c>
      <c r="E870" s="0" t="n">
        <v>0</v>
      </c>
      <c r="F870" s="0" t="s">
        <v>2243</v>
      </c>
      <c r="G870" s="0" t="s">
        <v>2243</v>
      </c>
      <c r="H870" s="0" t="s">
        <v>2243</v>
      </c>
      <c r="K870" s="0" t="s">
        <v>2243</v>
      </c>
      <c r="L870" s="0" t="s">
        <v>2243</v>
      </c>
      <c r="M870" s="0" t="s">
        <v>2243</v>
      </c>
      <c r="N870" s="0" t="s">
        <v>2243</v>
      </c>
      <c r="O870" s="0" t="s">
        <v>2243</v>
      </c>
      <c r="P870" s="0" t="s">
        <v>2243</v>
      </c>
    </row>
    <row r="871" customFormat="false" ht="13.8" hidden="false" customHeight="false" outlineLevel="0" collapsed="false">
      <c r="A871" s="207" t="s">
        <v>81</v>
      </c>
      <c r="B871" s="207" t="s">
        <v>971</v>
      </c>
      <c r="C871" s="0" t="s">
        <v>1974</v>
      </c>
      <c r="D871" s="0" t="n">
        <v>3</v>
      </c>
      <c r="E871" s="0" t="n">
        <v>0</v>
      </c>
      <c r="F871" s="0" t="s">
        <v>2243</v>
      </c>
      <c r="G871" s="0" t="s">
        <v>2243</v>
      </c>
      <c r="H871" s="0" t="s">
        <v>2243</v>
      </c>
      <c r="K871" s="0" t="s">
        <v>2243</v>
      </c>
      <c r="L871" s="0" t="s">
        <v>2243</v>
      </c>
      <c r="M871" s="0" t="s">
        <v>2243</v>
      </c>
      <c r="N871" s="0" t="s">
        <v>2243</v>
      </c>
      <c r="O871" s="0" t="s">
        <v>2243</v>
      </c>
      <c r="P871" s="0" t="s">
        <v>2243</v>
      </c>
    </row>
    <row r="872" customFormat="false" ht="13.8" hidden="false" customHeight="false" outlineLevel="0" collapsed="false">
      <c r="A872" s="207" t="s">
        <v>81</v>
      </c>
      <c r="B872" s="207" t="s">
        <v>972</v>
      </c>
      <c r="C872" s="0" t="s">
        <v>1974</v>
      </c>
      <c r="D872" s="0" t="n">
        <v>3</v>
      </c>
      <c r="E872" s="0" t="n">
        <v>0</v>
      </c>
      <c r="F872" s="0" t="s">
        <v>2243</v>
      </c>
      <c r="G872" s="0" t="s">
        <v>2243</v>
      </c>
      <c r="H872" s="0" t="s">
        <v>2243</v>
      </c>
      <c r="K872" s="0" t="s">
        <v>2243</v>
      </c>
      <c r="L872" s="0" t="s">
        <v>2243</v>
      </c>
      <c r="M872" s="0" t="s">
        <v>2243</v>
      </c>
      <c r="N872" s="0" t="s">
        <v>2243</v>
      </c>
      <c r="O872" s="0" t="s">
        <v>2243</v>
      </c>
      <c r="P872" s="0" t="s">
        <v>2243</v>
      </c>
    </row>
    <row r="873" customFormat="false" ht="13.8" hidden="false" customHeight="false" outlineLevel="0" collapsed="false">
      <c r="A873" s="207" t="s">
        <v>81</v>
      </c>
      <c r="B873" s="207" t="s">
        <v>973</v>
      </c>
      <c r="C873" s="0" t="s">
        <v>1974</v>
      </c>
      <c r="D873" s="0" t="n">
        <v>3</v>
      </c>
      <c r="E873" s="0" t="n">
        <v>0</v>
      </c>
      <c r="F873" s="0" t="s">
        <v>2243</v>
      </c>
      <c r="G873" s="0" t="s">
        <v>2243</v>
      </c>
      <c r="H873" s="0" t="s">
        <v>2243</v>
      </c>
      <c r="K873" s="0" t="s">
        <v>2243</v>
      </c>
      <c r="L873" s="0" t="s">
        <v>2243</v>
      </c>
      <c r="M873" s="0" t="s">
        <v>2243</v>
      </c>
      <c r="N873" s="0" t="s">
        <v>2243</v>
      </c>
      <c r="O873" s="0" t="s">
        <v>2243</v>
      </c>
      <c r="P873" s="0" t="s">
        <v>2243</v>
      </c>
    </row>
    <row r="874" customFormat="false" ht="13.8" hidden="false" customHeight="false" outlineLevel="0" collapsed="false">
      <c r="A874" s="207" t="s">
        <v>81</v>
      </c>
      <c r="B874" s="207" t="s">
        <v>974</v>
      </c>
      <c r="C874" s="0" t="s">
        <v>1974</v>
      </c>
      <c r="D874" s="0" t="n">
        <v>3</v>
      </c>
      <c r="E874" s="0" t="n">
        <v>0</v>
      </c>
      <c r="F874" s="0" t="s">
        <v>2243</v>
      </c>
      <c r="G874" s="0" t="s">
        <v>2243</v>
      </c>
      <c r="H874" s="0" t="s">
        <v>2243</v>
      </c>
      <c r="K874" s="0" t="s">
        <v>2243</v>
      </c>
      <c r="L874" s="0" t="s">
        <v>2243</v>
      </c>
      <c r="M874" s="0" t="s">
        <v>2243</v>
      </c>
      <c r="N874" s="0" t="s">
        <v>2243</v>
      </c>
      <c r="O874" s="0" t="s">
        <v>2243</v>
      </c>
      <c r="P874" s="0" t="s">
        <v>2243</v>
      </c>
    </row>
    <row r="875" customFormat="false" ht="13.8" hidden="false" customHeight="false" outlineLevel="0" collapsed="false">
      <c r="A875" s="207" t="s">
        <v>81</v>
      </c>
      <c r="B875" s="207" t="s">
        <v>975</v>
      </c>
      <c r="C875" s="0" t="s">
        <v>1974</v>
      </c>
      <c r="D875" s="0" t="n">
        <v>3</v>
      </c>
      <c r="E875" s="0" t="n">
        <v>0</v>
      </c>
      <c r="F875" s="0" t="s">
        <v>2243</v>
      </c>
      <c r="G875" s="0" t="s">
        <v>2243</v>
      </c>
      <c r="H875" s="0" t="s">
        <v>2243</v>
      </c>
      <c r="K875" s="0" t="s">
        <v>2243</v>
      </c>
      <c r="L875" s="0" t="s">
        <v>2243</v>
      </c>
      <c r="M875" s="0" t="s">
        <v>2243</v>
      </c>
      <c r="N875" s="0" t="s">
        <v>2243</v>
      </c>
      <c r="O875" s="0" t="s">
        <v>2243</v>
      </c>
      <c r="P875" s="0" t="s">
        <v>2243</v>
      </c>
    </row>
    <row r="876" customFormat="false" ht="13.8" hidden="false" customHeight="false" outlineLevel="0" collapsed="false">
      <c r="A876" s="207" t="s">
        <v>81</v>
      </c>
      <c r="B876" s="207" t="s">
        <v>976</v>
      </c>
      <c r="C876" s="0" t="s">
        <v>1974</v>
      </c>
      <c r="D876" s="0" t="n">
        <v>3</v>
      </c>
      <c r="E876" s="0" t="n">
        <v>0</v>
      </c>
      <c r="F876" s="0" t="s">
        <v>2243</v>
      </c>
      <c r="G876" s="0" t="s">
        <v>2243</v>
      </c>
      <c r="H876" s="0" t="s">
        <v>2243</v>
      </c>
      <c r="K876" s="0" t="s">
        <v>2243</v>
      </c>
      <c r="L876" s="0" t="s">
        <v>2243</v>
      </c>
      <c r="M876" s="0" t="s">
        <v>2243</v>
      </c>
      <c r="N876" s="0" t="s">
        <v>2243</v>
      </c>
      <c r="O876" s="0" t="s">
        <v>2243</v>
      </c>
      <c r="P876" s="0" t="s">
        <v>2243</v>
      </c>
    </row>
    <row r="877" customFormat="false" ht="13.8" hidden="false" customHeight="false" outlineLevel="0" collapsed="false">
      <c r="A877" s="207" t="s">
        <v>81</v>
      </c>
      <c r="B877" s="207" t="s">
        <v>977</v>
      </c>
      <c r="C877" s="0" t="s">
        <v>1974</v>
      </c>
      <c r="D877" s="0" t="n">
        <v>3</v>
      </c>
      <c r="E877" s="0" t="n">
        <v>0</v>
      </c>
      <c r="F877" s="0" t="s">
        <v>2243</v>
      </c>
      <c r="G877" s="0" t="s">
        <v>2243</v>
      </c>
      <c r="H877" s="0" t="s">
        <v>2243</v>
      </c>
      <c r="K877" s="0" t="s">
        <v>2243</v>
      </c>
      <c r="L877" s="0" t="s">
        <v>2243</v>
      </c>
      <c r="M877" s="0" t="s">
        <v>2243</v>
      </c>
      <c r="N877" s="0" t="s">
        <v>2243</v>
      </c>
      <c r="O877" s="0" t="s">
        <v>2243</v>
      </c>
      <c r="P877" s="0" t="s">
        <v>2243</v>
      </c>
    </row>
    <row r="878" customFormat="false" ht="13.8" hidden="false" customHeight="false" outlineLevel="0" collapsed="false">
      <c r="A878" s="207" t="s">
        <v>81</v>
      </c>
      <c r="B878" s="207" t="s">
        <v>978</v>
      </c>
      <c r="C878" s="0" t="s">
        <v>1974</v>
      </c>
      <c r="D878" s="0" t="n">
        <v>3</v>
      </c>
      <c r="E878" s="0" t="n">
        <v>0</v>
      </c>
      <c r="F878" s="0" t="s">
        <v>2243</v>
      </c>
      <c r="G878" s="0" t="s">
        <v>2243</v>
      </c>
      <c r="H878" s="0" t="s">
        <v>2243</v>
      </c>
      <c r="K878" s="0" t="s">
        <v>2243</v>
      </c>
      <c r="L878" s="0" t="s">
        <v>2243</v>
      </c>
      <c r="M878" s="0" t="s">
        <v>2243</v>
      </c>
      <c r="N878" s="0" t="s">
        <v>2243</v>
      </c>
      <c r="O878" s="0" t="s">
        <v>2243</v>
      </c>
      <c r="P878" s="0" t="s">
        <v>2243</v>
      </c>
    </row>
    <row r="879" customFormat="false" ht="13.8" hidden="false" customHeight="false" outlineLevel="0" collapsed="false">
      <c r="A879" s="207" t="s">
        <v>81</v>
      </c>
      <c r="B879" s="207" t="s">
        <v>979</v>
      </c>
      <c r="C879" s="0" t="s">
        <v>1974</v>
      </c>
      <c r="D879" s="0" t="n">
        <v>3</v>
      </c>
      <c r="E879" s="0" t="n">
        <v>0</v>
      </c>
      <c r="F879" s="0" t="s">
        <v>2243</v>
      </c>
      <c r="G879" s="0" t="s">
        <v>2243</v>
      </c>
      <c r="H879" s="0" t="s">
        <v>2243</v>
      </c>
      <c r="K879" s="0" t="s">
        <v>2243</v>
      </c>
      <c r="L879" s="0" t="s">
        <v>2243</v>
      </c>
      <c r="M879" s="0" t="s">
        <v>2243</v>
      </c>
      <c r="N879" s="0" t="s">
        <v>2243</v>
      </c>
      <c r="O879" s="0" t="s">
        <v>2243</v>
      </c>
      <c r="P879" s="0" t="s">
        <v>2243</v>
      </c>
    </row>
    <row r="880" customFormat="false" ht="13.8" hidden="false" customHeight="false" outlineLevel="0" collapsed="false">
      <c r="A880" s="207" t="s">
        <v>81</v>
      </c>
      <c r="B880" s="207" t="s">
        <v>980</v>
      </c>
      <c r="C880" s="0" t="s">
        <v>1974</v>
      </c>
      <c r="D880" s="0" t="n">
        <v>3</v>
      </c>
      <c r="E880" s="0" t="n">
        <v>0</v>
      </c>
      <c r="F880" s="0" t="s">
        <v>2243</v>
      </c>
      <c r="G880" s="0" t="s">
        <v>2243</v>
      </c>
      <c r="H880" s="0" t="s">
        <v>2243</v>
      </c>
      <c r="K880" s="0" t="s">
        <v>2243</v>
      </c>
      <c r="L880" s="0" t="s">
        <v>2243</v>
      </c>
      <c r="M880" s="0" t="s">
        <v>2243</v>
      </c>
      <c r="N880" s="0" t="s">
        <v>2243</v>
      </c>
      <c r="O880" s="0" t="s">
        <v>2243</v>
      </c>
      <c r="P880" s="0" t="s">
        <v>2243</v>
      </c>
    </row>
    <row r="881" customFormat="false" ht="13.8" hidden="false" customHeight="false" outlineLevel="0" collapsed="false">
      <c r="A881" s="207" t="s">
        <v>81</v>
      </c>
      <c r="B881" s="207" t="s">
        <v>981</v>
      </c>
      <c r="C881" s="0" t="s">
        <v>1974</v>
      </c>
      <c r="D881" s="0" t="n">
        <v>3</v>
      </c>
      <c r="E881" s="0" t="n">
        <v>0</v>
      </c>
      <c r="F881" s="0" t="s">
        <v>2243</v>
      </c>
      <c r="G881" s="0" t="s">
        <v>2243</v>
      </c>
      <c r="H881" s="0" t="s">
        <v>2243</v>
      </c>
      <c r="K881" s="0" t="s">
        <v>2243</v>
      </c>
      <c r="L881" s="0" t="s">
        <v>2243</v>
      </c>
      <c r="M881" s="0" t="s">
        <v>2243</v>
      </c>
      <c r="N881" s="0" t="s">
        <v>2243</v>
      </c>
      <c r="O881" s="0" t="s">
        <v>2243</v>
      </c>
      <c r="P881" s="0" t="s">
        <v>2243</v>
      </c>
    </row>
    <row r="882" customFormat="false" ht="13.8" hidden="false" customHeight="false" outlineLevel="0" collapsed="false">
      <c r="A882" s="207" t="s">
        <v>81</v>
      </c>
      <c r="B882" s="207" t="s">
        <v>982</v>
      </c>
      <c r="C882" s="0" t="s">
        <v>1974</v>
      </c>
      <c r="D882" s="0" t="n">
        <v>3</v>
      </c>
      <c r="E882" s="0" t="n">
        <v>0</v>
      </c>
      <c r="F882" s="0" t="s">
        <v>2243</v>
      </c>
      <c r="G882" s="0" t="s">
        <v>2243</v>
      </c>
      <c r="H882" s="0" t="s">
        <v>2243</v>
      </c>
      <c r="K882" s="0" t="s">
        <v>2243</v>
      </c>
      <c r="L882" s="0" t="s">
        <v>2243</v>
      </c>
      <c r="M882" s="0" t="s">
        <v>2243</v>
      </c>
      <c r="N882" s="0" t="s">
        <v>2243</v>
      </c>
      <c r="O882" s="0" t="s">
        <v>2243</v>
      </c>
      <c r="P882" s="0" t="s">
        <v>2243</v>
      </c>
    </row>
    <row r="883" customFormat="false" ht="13.8" hidden="false" customHeight="false" outlineLevel="0" collapsed="false">
      <c r="A883" s="207" t="s">
        <v>81</v>
      </c>
      <c r="B883" s="207" t="s">
        <v>983</v>
      </c>
      <c r="C883" s="0" t="s">
        <v>1974</v>
      </c>
      <c r="D883" s="0" t="n">
        <v>3</v>
      </c>
      <c r="E883" s="0" t="n">
        <v>0</v>
      </c>
      <c r="F883" s="0" t="s">
        <v>2243</v>
      </c>
      <c r="G883" s="0" t="s">
        <v>2243</v>
      </c>
      <c r="H883" s="0" t="s">
        <v>2243</v>
      </c>
      <c r="K883" s="0" t="s">
        <v>2243</v>
      </c>
      <c r="L883" s="0" t="s">
        <v>2243</v>
      </c>
      <c r="M883" s="0" t="s">
        <v>2243</v>
      </c>
      <c r="N883" s="0" t="s">
        <v>2243</v>
      </c>
      <c r="O883" s="0" t="s">
        <v>2243</v>
      </c>
      <c r="P883" s="0" t="s">
        <v>2243</v>
      </c>
    </row>
    <row r="884" customFormat="false" ht="13.8" hidden="false" customHeight="false" outlineLevel="0" collapsed="false">
      <c r="A884" s="207" t="s">
        <v>81</v>
      </c>
      <c r="B884" s="207" t="s">
        <v>984</v>
      </c>
      <c r="C884" s="0" t="s">
        <v>1974</v>
      </c>
      <c r="D884" s="0" t="n">
        <v>3</v>
      </c>
      <c r="E884" s="0" t="n">
        <v>0</v>
      </c>
      <c r="F884" s="0" t="s">
        <v>2243</v>
      </c>
      <c r="G884" s="0" t="s">
        <v>2243</v>
      </c>
      <c r="H884" s="0" t="s">
        <v>2243</v>
      </c>
      <c r="K884" s="0" t="s">
        <v>2243</v>
      </c>
      <c r="L884" s="0" t="s">
        <v>2243</v>
      </c>
      <c r="M884" s="0" t="s">
        <v>2243</v>
      </c>
      <c r="N884" s="0" t="s">
        <v>2243</v>
      </c>
      <c r="O884" s="0" t="s">
        <v>2243</v>
      </c>
      <c r="P884" s="0" t="s">
        <v>2243</v>
      </c>
    </row>
    <row r="885" customFormat="false" ht="13.8" hidden="false" customHeight="false" outlineLevel="0" collapsed="false">
      <c r="A885" s="207" t="s">
        <v>81</v>
      </c>
      <c r="B885" s="207" t="s">
        <v>985</v>
      </c>
      <c r="C885" s="0" t="s">
        <v>1974</v>
      </c>
      <c r="D885" s="0" t="n">
        <v>3</v>
      </c>
      <c r="E885" s="0" t="n">
        <v>0</v>
      </c>
      <c r="F885" s="0" t="s">
        <v>2243</v>
      </c>
      <c r="G885" s="0" t="s">
        <v>2243</v>
      </c>
      <c r="H885" s="0" t="s">
        <v>2243</v>
      </c>
      <c r="K885" s="0" t="s">
        <v>2243</v>
      </c>
      <c r="L885" s="0" t="s">
        <v>2243</v>
      </c>
      <c r="M885" s="0" t="s">
        <v>2243</v>
      </c>
      <c r="N885" s="0" t="s">
        <v>2243</v>
      </c>
      <c r="O885" s="0" t="s">
        <v>2243</v>
      </c>
      <c r="P885" s="0" t="s">
        <v>2243</v>
      </c>
    </row>
    <row r="886" customFormat="false" ht="13.8" hidden="false" customHeight="false" outlineLevel="0" collapsed="false">
      <c r="A886" s="207" t="s">
        <v>81</v>
      </c>
      <c r="B886" s="207" t="s">
        <v>986</v>
      </c>
      <c r="C886" s="0" t="s">
        <v>1974</v>
      </c>
      <c r="D886" s="0" t="n">
        <v>3</v>
      </c>
      <c r="E886" s="0" t="n">
        <v>0</v>
      </c>
      <c r="F886" s="0" t="s">
        <v>2243</v>
      </c>
      <c r="G886" s="0" t="s">
        <v>2243</v>
      </c>
      <c r="H886" s="0" t="s">
        <v>2243</v>
      </c>
      <c r="K886" s="0" t="s">
        <v>2243</v>
      </c>
      <c r="L886" s="0" t="s">
        <v>2243</v>
      </c>
      <c r="M886" s="0" t="s">
        <v>2243</v>
      </c>
      <c r="N886" s="0" t="s">
        <v>2243</v>
      </c>
      <c r="O886" s="0" t="s">
        <v>2243</v>
      </c>
      <c r="P886" s="0" t="s">
        <v>2243</v>
      </c>
    </row>
    <row r="887" customFormat="false" ht="13.8" hidden="false" customHeight="false" outlineLevel="0" collapsed="false">
      <c r="A887" s="207" t="s">
        <v>81</v>
      </c>
      <c r="B887" s="207" t="s">
        <v>987</v>
      </c>
      <c r="C887" s="0" t="s">
        <v>1974</v>
      </c>
      <c r="D887" s="0" t="n">
        <v>3</v>
      </c>
      <c r="E887" s="0" t="n">
        <v>0</v>
      </c>
      <c r="F887" s="0" t="s">
        <v>2243</v>
      </c>
      <c r="G887" s="0" t="s">
        <v>2243</v>
      </c>
      <c r="H887" s="0" t="s">
        <v>2243</v>
      </c>
      <c r="K887" s="0" t="s">
        <v>2243</v>
      </c>
      <c r="L887" s="0" t="s">
        <v>2243</v>
      </c>
      <c r="M887" s="0" t="s">
        <v>2243</v>
      </c>
      <c r="N887" s="0" t="s">
        <v>2243</v>
      </c>
      <c r="O887" s="0" t="s">
        <v>2243</v>
      </c>
      <c r="P887" s="0" t="s">
        <v>2243</v>
      </c>
    </row>
    <row r="888" customFormat="false" ht="13.8" hidden="false" customHeight="false" outlineLevel="0" collapsed="false">
      <c r="A888" s="207" t="s">
        <v>81</v>
      </c>
      <c r="B888" s="207" t="s">
        <v>988</v>
      </c>
      <c r="C888" s="0" t="s">
        <v>1974</v>
      </c>
      <c r="D888" s="0" t="n">
        <v>3</v>
      </c>
      <c r="E888" s="0" t="n">
        <v>0</v>
      </c>
      <c r="F888" s="0" t="s">
        <v>2243</v>
      </c>
      <c r="G888" s="0" t="s">
        <v>2243</v>
      </c>
      <c r="H888" s="0" t="s">
        <v>2243</v>
      </c>
      <c r="K888" s="0" t="s">
        <v>2243</v>
      </c>
      <c r="L888" s="0" t="s">
        <v>2243</v>
      </c>
      <c r="M888" s="0" t="s">
        <v>2243</v>
      </c>
      <c r="N888" s="0" t="s">
        <v>2243</v>
      </c>
      <c r="O888" s="0" t="s">
        <v>2243</v>
      </c>
      <c r="P888" s="0" t="s">
        <v>2243</v>
      </c>
    </row>
    <row r="889" customFormat="false" ht="13.8" hidden="false" customHeight="false" outlineLevel="0" collapsed="false">
      <c r="A889" s="207" t="s">
        <v>81</v>
      </c>
      <c r="B889" s="207" t="s">
        <v>989</v>
      </c>
      <c r="C889" s="0" t="s">
        <v>1974</v>
      </c>
      <c r="D889" s="0" t="n">
        <v>3</v>
      </c>
      <c r="E889" s="0" t="n">
        <v>0</v>
      </c>
      <c r="F889" s="0" t="s">
        <v>2243</v>
      </c>
      <c r="G889" s="0" t="s">
        <v>2243</v>
      </c>
      <c r="H889" s="0" t="s">
        <v>2243</v>
      </c>
      <c r="K889" s="0" t="s">
        <v>2243</v>
      </c>
      <c r="L889" s="0" t="s">
        <v>2243</v>
      </c>
      <c r="M889" s="0" t="s">
        <v>2243</v>
      </c>
      <c r="N889" s="0" t="s">
        <v>2243</v>
      </c>
      <c r="O889" s="0" t="s">
        <v>2243</v>
      </c>
      <c r="P889" s="0" t="s">
        <v>2243</v>
      </c>
    </row>
    <row r="890" customFormat="false" ht="13.8" hidden="false" customHeight="false" outlineLevel="0" collapsed="false">
      <c r="A890" s="207" t="s">
        <v>81</v>
      </c>
      <c r="B890" s="207" t="s">
        <v>990</v>
      </c>
      <c r="C890" s="0" t="s">
        <v>1974</v>
      </c>
      <c r="D890" s="0" t="n">
        <v>3</v>
      </c>
      <c r="E890" s="0" t="n">
        <v>0</v>
      </c>
      <c r="F890" s="0" t="s">
        <v>2243</v>
      </c>
      <c r="G890" s="0" t="s">
        <v>2243</v>
      </c>
      <c r="H890" s="0" t="s">
        <v>2243</v>
      </c>
      <c r="K890" s="0" t="s">
        <v>2243</v>
      </c>
      <c r="L890" s="0" t="s">
        <v>2243</v>
      </c>
      <c r="M890" s="0" t="s">
        <v>2243</v>
      </c>
      <c r="N890" s="0" t="s">
        <v>2243</v>
      </c>
      <c r="O890" s="0" t="s">
        <v>2243</v>
      </c>
      <c r="P890" s="0" t="s">
        <v>2243</v>
      </c>
    </row>
    <row r="891" customFormat="false" ht="13.8" hidden="false" customHeight="false" outlineLevel="0" collapsed="false">
      <c r="A891" s="207" t="s">
        <v>81</v>
      </c>
      <c r="B891" s="207" t="s">
        <v>991</v>
      </c>
      <c r="C891" s="0" t="s">
        <v>1974</v>
      </c>
      <c r="D891" s="0" t="n">
        <v>3</v>
      </c>
      <c r="E891" s="0" t="n">
        <v>0</v>
      </c>
      <c r="F891" s="0" t="s">
        <v>2243</v>
      </c>
      <c r="G891" s="0" t="s">
        <v>2243</v>
      </c>
      <c r="H891" s="0" t="s">
        <v>2243</v>
      </c>
      <c r="K891" s="0" t="s">
        <v>2243</v>
      </c>
      <c r="L891" s="0" t="s">
        <v>2243</v>
      </c>
      <c r="M891" s="0" t="s">
        <v>2243</v>
      </c>
      <c r="N891" s="0" t="s">
        <v>2243</v>
      </c>
      <c r="O891" s="0" t="s">
        <v>2243</v>
      </c>
      <c r="P891" s="0" t="s">
        <v>2243</v>
      </c>
    </row>
    <row r="892" customFormat="false" ht="13.8" hidden="false" customHeight="false" outlineLevel="0" collapsed="false">
      <c r="A892" s="207" t="s">
        <v>81</v>
      </c>
      <c r="B892" s="207" t="s">
        <v>992</v>
      </c>
      <c r="C892" s="0" t="s">
        <v>1974</v>
      </c>
      <c r="D892" s="0" t="n">
        <v>3</v>
      </c>
      <c r="E892" s="0" t="n">
        <v>0</v>
      </c>
      <c r="F892" s="0" t="s">
        <v>2243</v>
      </c>
      <c r="G892" s="0" t="s">
        <v>2243</v>
      </c>
      <c r="H892" s="0" t="s">
        <v>2243</v>
      </c>
      <c r="K892" s="0" t="s">
        <v>2243</v>
      </c>
      <c r="L892" s="0" t="s">
        <v>2243</v>
      </c>
      <c r="M892" s="0" t="s">
        <v>2243</v>
      </c>
      <c r="N892" s="0" t="s">
        <v>2243</v>
      </c>
      <c r="O892" s="0" t="s">
        <v>2243</v>
      </c>
      <c r="P892" s="0" t="s">
        <v>2243</v>
      </c>
    </row>
    <row r="893" customFormat="false" ht="13.8" hidden="false" customHeight="false" outlineLevel="0" collapsed="false">
      <c r="A893" s="207" t="s">
        <v>81</v>
      </c>
      <c r="B893" s="207" t="s">
        <v>993</v>
      </c>
      <c r="C893" s="0" t="s">
        <v>1974</v>
      </c>
      <c r="D893" s="0" t="n">
        <v>3</v>
      </c>
      <c r="E893" s="0" t="n">
        <v>0</v>
      </c>
      <c r="F893" s="0" t="s">
        <v>2243</v>
      </c>
      <c r="G893" s="0" t="s">
        <v>2243</v>
      </c>
      <c r="H893" s="0" t="s">
        <v>2243</v>
      </c>
      <c r="K893" s="0" t="s">
        <v>2243</v>
      </c>
      <c r="L893" s="0" t="s">
        <v>2243</v>
      </c>
      <c r="M893" s="0" t="s">
        <v>2243</v>
      </c>
      <c r="N893" s="0" t="s">
        <v>2243</v>
      </c>
      <c r="O893" s="0" t="s">
        <v>2243</v>
      </c>
      <c r="P893" s="0" t="s">
        <v>2243</v>
      </c>
    </row>
    <row r="894" customFormat="false" ht="13.8" hidden="false" customHeight="false" outlineLevel="0" collapsed="false">
      <c r="A894" s="207" t="s">
        <v>81</v>
      </c>
      <c r="B894" s="207" t="s">
        <v>994</v>
      </c>
      <c r="C894" s="0" t="s">
        <v>1974</v>
      </c>
      <c r="D894" s="0" t="n">
        <v>3</v>
      </c>
      <c r="E894" s="0" t="n">
        <v>0</v>
      </c>
      <c r="F894" s="0" t="s">
        <v>2243</v>
      </c>
      <c r="G894" s="0" t="s">
        <v>2243</v>
      </c>
      <c r="H894" s="0" t="s">
        <v>2243</v>
      </c>
      <c r="K894" s="0" t="s">
        <v>2243</v>
      </c>
      <c r="L894" s="0" t="s">
        <v>2243</v>
      </c>
      <c r="M894" s="0" t="s">
        <v>2243</v>
      </c>
      <c r="N894" s="0" t="s">
        <v>2243</v>
      </c>
      <c r="O894" s="0" t="s">
        <v>2243</v>
      </c>
      <c r="P894" s="0" t="s">
        <v>2243</v>
      </c>
    </row>
    <row r="895" customFormat="false" ht="13.8" hidden="false" customHeight="false" outlineLevel="0" collapsed="false">
      <c r="A895" s="207" t="s">
        <v>81</v>
      </c>
      <c r="B895" s="207" t="s">
        <v>995</v>
      </c>
      <c r="C895" s="0" t="s">
        <v>1974</v>
      </c>
      <c r="D895" s="0" t="n">
        <v>3</v>
      </c>
      <c r="E895" s="0" t="n">
        <v>0</v>
      </c>
      <c r="F895" s="0" t="s">
        <v>2243</v>
      </c>
      <c r="G895" s="0" t="s">
        <v>2243</v>
      </c>
      <c r="H895" s="0" t="s">
        <v>2243</v>
      </c>
      <c r="K895" s="0" t="s">
        <v>2243</v>
      </c>
      <c r="L895" s="0" t="s">
        <v>2243</v>
      </c>
      <c r="M895" s="0" t="s">
        <v>2243</v>
      </c>
      <c r="N895" s="0" t="s">
        <v>2243</v>
      </c>
      <c r="O895" s="0" t="s">
        <v>2243</v>
      </c>
      <c r="P895" s="0" t="s">
        <v>2243</v>
      </c>
    </row>
    <row r="896" customFormat="false" ht="13.8" hidden="false" customHeight="false" outlineLevel="0" collapsed="false">
      <c r="A896" s="207" t="s">
        <v>81</v>
      </c>
      <c r="B896" s="207" t="s">
        <v>996</v>
      </c>
      <c r="C896" s="0" t="s">
        <v>1974</v>
      </c>
      <c r="D896" s="0" t="n">
        <v>3</v>
      </c>
      <c r="E896" s="0" t="n">
        <v>0</v>
      </c>
      <c r="F896" s="0" t="s">
        <v>2243</v>
      </c>
      <c r="G896" s="0" t="s">
        <v>2243</v>
      </c>
      <c r="H896" s="0" t="s">
        <v>2243</v>
      </c>
      <c r="K896" s="0" t="s">
        <v>2243</v>
      </c>
      <c r="L896" s="0" t="s">
        <v>2243</v>
      </c>
      <c r="M896" s="0" t="s">
        <v>2243</v>
      </c>
      <c r="N896" s="0" t="s">
        <v>2243</v>
      </c>
      <c r="O896" s="0" t="s">
        <v>2243</v>
      </c>
      <c r="P896" s="0" t="s">
        <v>2243</v>
      </c>
    </row>
    <row r="897" customFormat="false" ht="13.8" hidden="false" customHeight="false" outlineLevel="0" collapsed="false">
      <c r="A897" s="207" t="s">
        <v>81</v>
      </c>
      <c r="B897" s="207" t="s">
        <v>997</v>
      </c>
      <c r="C897" s="0" t="s">
        <v>1974</v>
      </c>
      <c r="D897" s="0" t="n">
        <v>3</v>
      </c>
      <c r="E897" s="0" t="n">
        <v>0</v>
      </c>
      <c r="F897" s="0" t="s">
        <v>2243</v>
      </c>
      <c r="G897" s="0" t="s">
        <v>2243</v>
      </c>
      <c r="H897" s="0" t="s">
        <v>2243</v>
      </c>
      <c r="K897" s="0" t="s">
        <v>2243</v>
      </c>
      <c r="L897" s="0" t="s">
        <v>2243</v>
      </c>
      <c r="M897" s="0" t="s">
        <v>2243</v>
      </c>
      <c r="N897" s="0" t="s">
        <v>2243</v>
      </c>
      <c r="O897" s="0" t="s">
        <v>2243</v>
      </c>
      <c r="P897" s="0" t="s">
        <v>2243</v>
      </c>
    </row>
    <row r="898" customFormat="false" ht="13.8" hidden="false" customHeight="false" outlineLevel="0" collapsed="false">
      <c r="A898" s="207" t="s">
        <v>81</v>
      </c>
      <c r="B898" s="207" t="s">
        <v>998</v>
      </c>
      <c r="C898" s="0" t="s">
        <v>1974</v>
      </c>
      <c r="D898" s="0" t="n">
        <v>3</v>
      </c>
      <c r="E898" s="0" t="n">
        <v>0</v>
      </c>
      <c r="F898" s="0" t="s">
        <v>2243</v>
      </c>
      <c r="G898" s="0" t="s">
        <v>2243</v>
      </c>
      <c r="H898" s="0" t="s">
        <v>2243</v>
      </c>
      <c r="K898" s="0" t="s">
        <v>2243</v>
      </c>
      <c r="L898" s="0" t="s">
        <v>2243</v>
      </c>
      <c r="M898" s="0" t="s">
        <v>2243</v>
      </c>
      <c r="N898" s="0" t="s">
        <v>2243</v>
      </c>
      <c r="O898" s="0" t="s">
        <v>2243</v>
      </c>
      <c r="P898" s="0" t="s">
        <v>2243</v>
      </c>
    </row>
    <row r="899" customFormat="false" ht="13.8" hidden="false" customHeight="false" outlineLevel="0" collapsed="false">
      <c r="A899" s="207" t="s">
        <v>81</v>
      </c>
      <c r="B899" s="207" t="s">
        <v>999</v>
      </c>
      <c r="C899" s="0" t="s">
        <v>1974</v>
      </c>
      <c r="D899" s="0" t="n">
        <v>3</v>
      </c>
      <c r="E899" s="0" t="n">
        <v>0</v>
      </c>
      <c r="F899" s="0" t="s">
        <v>2243</v>
      </c>
      <c r="G899" s="0" t="s">
        <v>2243</v>
      </c>
      <c r="H899" s="0" t="s">
        <v>2243</v>
      </c>
      <c r="K899" s="0" t="s">
        <v>2243</v>
      </c>
      <c r="L899" s="0" t="s">
        <v>2243</v>
      </c>
      <c r="M899" s="0" t="s">
        <v>2243</v>
      </c>
      <c r="N899" s="0" t="s">
        <v>2243</v>
      </c>
      <c r="O899" s="0" t="s">
        <v>2243</v>
      </c>
      <c r="P899" s="0" t="s">
        <v>2243</v>
      </c>
    </row>
    <row r="900" customFormat="false" ht="13.8" hidden="false" customHeight="false" outlineLevel="0" collapsed="false">
      <c r="A900" s="207" t="s">
        <v>81</v>
      </c>
      <c r="B900" s="207" t="s">
        <v>1000</v>
      </c>
      <c r="C900" s="0" t="s">
        <v>1974</v>
      </c>
      <c r="D900" s="0" t="n">
        <v>3</v>
      </c>
      <c r="E900" s="0" t="n">
        <v>0</v>
      </c>
      <c r="F900" s="0" t="s">
        <v>2243</v>
      </c>
      <c r="G900" s="0" t="s">
        <v>2243</v>
      </c>
      <c r="H900" s="0" t="s">
        <v>2243</v>
      </c>
      <c r="K900" s="0" t="s">
        <v>2243</v>
      </c>
      <c r="L900" s="0" t="s">
        <v>2243</v>
      </c>
      <c r="M900" s="0" t="s">
        <v>2243</v>
      </c>
      <c r="N900" s="0" t="s">
        <v>2243</v>
      </c>
      <c r="O900" s="0" t="s">
        <v>2243</v>
      </c>
      <c r="P900" s="0" t="s">
        <v>2243</v>
      </c>
    </row>
    <row r="901" customFormat="false" ht="13.8" hidden="false" customHeight="false" outlineLevel="0" collapsed="false">
      <c r="A901" s="207" t="s">
        <v>81</v>
      </c>
      <c r="B901" s="207" t="s">
        <v>1001</v>
      </c>
      <c r="C901" s="0" t="s">
        <v>2242</v>
      </c>
      <c r="D901" s="0" t="n">
        <v>7</v>
      </c>
      <c r="E901" s="0" t="n">
        <v>0</v>
      </c>
      <c r="Q901" s="0" t="s">
        <v>1914</v>
      </c>
      <c r="T901" s="0" t="s">
        <v>2243</v>
      </c>
      <c r="V901" s="0" t="s">
        <v>1903</v>
      </c>
      <c r="W901" s="0" t="s">
        <v>1903</v>
      </c>
      <c r="X901" s="0" t="s">
        <v>2243</v>
      </c>
      <c r="Y901" s="0" t="s">
        <v>1903</v>
      </c>
      <c r="Z901" s="0" t="s">
        <v>1903</v>
      </c>
      <c r="AB901" s="0" t="s">
        <v>2243</v>
      </c>
    </row>
    <row r="902" customFormat="false" ht="13.8" hidden="false" customHeight="false" outlineLevel="0" collapsed="false">
      <c r="A902" s="207" t="s">
        <v>81</v>
      </c>
      <c r="B902" s="207" t="s">
        <v>1002</v>
      </c>
      <c r="C902" s="0" t="s">
        <v>536</v>
      </c>
      <c r="D902" s="0" t="n">
        <v>45</v>
      </c>
      <c r="E902" s="0" t="n">
        <v>0</v>
      </c>
      <c r="R902" s="0" t="s">
        <v>1914</v>
      </c>
      <c r="S902" s="0" t="s">
        <v>2243</v>
      </c>
      <c r="T902" s="0" t="s">
        <v>2243</v>
      </c>
      <c r="U902" s="0" t="s">
        <v>1903</v>
      </c>
      <c r="X902" s="0" t="s">
        <v>2243</v>
      </c>
      <c r="Y902" s="0" t="s">
        <v>1903</v>
      </c>
      <c r="AA902" s="0" t="s">
        <v>1903</v>
      </c>
      <c r="AB902" s="0" t="s">
        <v>2243</v>
      </c>
    </row>
    <row r="903" customFormat="false" ht="13.8" hidden="false" customHeight="false" outlineLevel="0" collapsed="false">
      <c r="A903" s="207" t="s">
        <v>81</v>
      </c>
      <c r="B903" s="207" t="s">
        <v>1003</v>
      </c>
      <c r="C903" s="0" t="s">
        <v>2242</v>
      </c>
      <c r="D903" s="0" t="n">
        <v>7</v>
      </c>
      <c r="E903" s="0" t="n">
        <v>0</v>
      </c>
      <c r="Q903" s="0" t="s">
        <v>1914</v>
      </c>
      <c r="T903" s="0" t="s">
        <v>2243</v>
      </c>
      <c r="V903" s="0" t="s">
        <v>1903</v>
      </c>
      <c r="W903" s="0" t="s">
        <v>1903</v>
      </c>
      <c r="X903" s="0" t="s">
        <v>2243</v>
      </c>
      <c r="Y903" s="0" t="s">
        <v>1903</v>
      </c>
      <c r="Z903" s="0" t="s">
        <v>1903</v>
      </c>
      <c r="AB903" s="0" t="s">
        <v>2243</v>
      </c>
    </row>
    <row r="904" customFormat="false" ht="13.8" hidden="false" customHeight="false" outlineLevel="0" collapsed="false">
      <c r="A904" s="207" t="s">
        <v>81</v>
      </c>
      <c r="B904" s="207" t="s">
        <v>1004</v>
      </c>
      <c r="C904" s="0" t="s">
        <v>2242</v>
      </c>
      <c r="D904" s="0" t="n">
        <v>7</v>
      </c>
      <c r="E904" s="0" t="n">
        <v>0</v>
      </c>
      <c r="Q904" s="0" t="s">
        <v>1914</v>
      </c>
      <c r="T904" s="0" t="s">
        <v>2243</v>
      </c>
      <c r="V904" s="0" t="s">
        <v>1903</v>
      </c>
      <c r="W904" s="0" t="s">
        <v>1903</v>
      </c>
      <c r="X904" s="0" t="s">
        <v>2243</v>
      </c>
      <c r="Y904" s="0" t="s">
        <v>1903</v>
      </c>
      <c r="Z904" s="0" t="s">
        <v>1903</v>
      </c>
      <c r="AB904" s="0" t="s">
        <v>2243</v>
      </c>
    </row>
    <row r="905" customFormat="false" ht="13.8" hidden="false" customHeight="false" outlineLevel="0" collapsed="false">
      <c r="A905" s="207" t="s">
        <v>82</v>
      </c>
      <c r="B905" s="207" t="s">
        <v>1005</v>
      </c>
      <c r="C905" s="0" t="s">
        <v>1974</v>
      </c>
      <c r="D905" s="0" t="n">
        <v>3</v>
      </c>
      <c r="E905" s="0" t="n">
        <v>0</v>
      </c>
      <c r="F905" s="0" t="s">
        <v>2243</v>
      </c>
      <c r="G905" s="0" t="s">
        <v>2243</v>
      </c>
      <c r="H905" s="0" t="s">
        <v>2243</v>
      </c>
      <c r="K905" s="0" t="s">
        <v>2243</v>
      </c>
      <c r="L905" s="0" t="s">
        <v>2243</v>
      </c>
      <c r="M905" s="0" t="s">
        <v>2243</v>
      </c>
      <c r="N905" s="0" t="s">
        <v>2243</v>
      </c>
      <c r="O905" s="0" t="s">
        <v>2243</v>
      </c>
      <c r="P905" s="0" t="s">
        <v>2243</v>
      </c>
    </row>
    <row r="906" customFormat="false" ht="13.8" hidden="false" customHeight="false" outlineLevel="0" collapsed="false">
      <c r="A906" s="207" t="s">
        <v>82</v>
      </c>
      <c r="B906" s="207" t="s">
        <v>1006</v>
      </c>
      <c r="C906" s="0" t="s">
        <v>1974</v>
      </c>
      <c r="D906" s="0" t="n">
        <v>3</v>
      </c>
      <c r="E906" s="0" t="n">
        <v>0</v>
      </c>
      <c r="F906" s="0" t="s">
        <v>2243</v>
      </c>
      <c r="G906" s="0" t="s">
        <v>2243</v>
      </c>
      <c r="H906" s="0" t="s">
        <v>2243</v>
      </c>
      <c r="K906" s="0" t="s">
        <v>2243</v>
      </c>
      <c r="L906" s="0" t="s">
        <v>2243</v>
      </c>
      <c r="M906" s="0" t="s">
        <v>2243</v>
      </c>
      <c r="N906" s="0" t="s">
        <v>2243</v>
      </c>
      <c r="O906" s="0" t="s">
        <v>2243</v>
      </c>
      <c r="P906" s="0" t="s">
        <v>2243</v>
      </c>
    </row>
    <row r="907" customFormat="false" ht="13.8" hidden="false" customHeight="false" outlineLevel="0" collapsed="false">
      <c r="A907" s="207" t="s">
        <v>82</v>
      </c>
      <c r="B907" s="207" t="s">
        <v>1007</v>
      </c>
      <c r="C907" s="0" t="s">
        <v>1985</v>
      </c>
      <c r="D907" s="0" t="n">
        <v>3</v>
      </c>
      <c r="E907" s="0" t="n">
        <v>0</v>
      </c>
      <c r="M907" s="0" t="s">
        <v>2243</v>
      </c>
    </row>
    <row r="908" customFormat="false" ht="13.8" hidden="false" customHeight="false" outlineLevel="0" collapsed="false">
      <c r="A908" s="207" t="s">
        <v>82</v>
      </c>
      <c r="B908" s="207" t="s">
        <v>1008</v>
      </c>
      <c r="C908" s="0" t="s">
        <v>1985</v>
      </c>
      <c r="D908" s="0" t="n">
        <v>3</v>
      </c>
      <c r="E908" s="0" t="n">
        <v>0</v>
      </c>
      <c r="M908" s="0" t="s">
        <v>2243</v>
      </c>
    </row>
    <row r="909" customFormat="false" ht="13.8" hidden="false" customHeight="false" outlineLevel="0" collapsed="false">
      <c r="A909" s="207" t="s">
        <v>82</v>
      </c>
      <c r="B909" s="207" t="s">
        <v>1009</v>
      </c>
      <c r="C909" s="0" t="s">
        <v>1985</v>
      </c>
      <c r="D909" s="0" t="n">
        <v>3</v>
      </c>
      <c r="E909" s="0" t="n">
        <v>0</v>
      </c>
      <c r="M909" s="0" t="s">
        <v>2243</v>
      </c>
    </row>
    <row r="910" customFormat="false" ht="13.8" hidden="false" customHeight="false" outlineLevel="0" collapsed="false">
      <c r="A910" s="207" t="s">
        <v>82</v>
      </c>
      <c r="B910" s="207" t="s">
        <v>1010</v>
      </c>
      <c r="C910" s="0" t="s">
        <v>1985</v>
      </c>
      <c r="D910" s="0" t="n">
        <v>3</v>
      </c>
      <c r="E910" s="0" t="n">
        <v>0</v>
      </c>
      <c r="M910" s="0" t="s">
        <v>2243</v>
      </c>
    </row>
    <row r="911" customFormat="false" ht="13.8" hidden="false" customHeight="false" outlineLevel="0" collapsed="false">
      <c r="A911" s="207" t="s">
        <v>82</v>
      </c>
      <c r="B911" s="207" t="s">
        <v>1011</v>
      </c>
      <c r="C911" s="0" t="s">
        <v>1974</v>
      </c>
      <c r="D911" s="0" t="n">
        <v>3</v>
      </c>
      <c r="E911" s="0" t="n">
        <v>0</v>
      </c>
      <c r="F911" s="0" t="s">
        <v>2243</v>
      </c>
      <c r="G911" s="0" t="s">
        <v>2243</v>
      </c>
      <c r="H911" s="0" t="s">
        <v>2243</v>
      </c>
      <c r="K911" s="0" t="s">
        <v>2243</v>
      </c>
      <c r="L911" s="0" t="s">
        <v>2243</v>
      </c>
      <c r="M911" s="0" t="s">
        <v>2243</v>
      </c>
      <c r="N911" s="0" t="s">
        <v>2243</v>
      </c>
      <c r="O911" s="0" t="s">
        <v>2243</v>
      </c>
      <c r="P911" s="0" t="s">
        <v>2243</v>
      </c>
    </row>
    <row r="912" customFormat="false" ht="13.8" hidden="false" customHeight="false" outlineLevel="0" collapsed="false">
      <c r="A912" s="207" t="s">
        <v>82</v>
      </c>
      <c r="B912" s="207" t="s">
        <v>1012</v>
      </c>
      <c r="C912" s="0" t="s">
        <v>1974</v>
      </c>
      <c r="D912" s="0" t="n">
        <v>3</v>
      </c>
      <c r="E912" s="0" t="n">
        <v>0</v>
      </c>
      <c r="F912" s="0" t="s">
        <v>2243</v>
      </c>
      <c r="G912" s="0" t="s">
        <v>2243</v>
      </c>
      <c r="H912" s="0" t="s">
        <v>2243</v>
      </c>
      <c r="K912" s="0" t="s">
        <v>2243</v>
      </c>
      <c r="L912" s="0" t="s">
        <v>2243</v>
      </c>
      <c r="M912" s="0" t="s">
        <v>2243</v>
      </c>
      <c r="N912" s="0" t="s">
        <v>2243</v>
      </c>
      <c r="O912" s="0" t="s">
        <v>2243</v>
      </c>
      <c r="P912" s="0" t="s">
        <v>2243</v>
      </c>
    </row>
    <row r="913" customFormat="false" ht="13.8" hidden="false" customHeight="false" outlineLevel="0" collapsed="false">
      <c r="A913" s="207" t="s">
        <v>82</v>
      </c>
      <c r="B913" s="207" t="s">
        <v>1013</v>
      </c>
      <c r="C913" s="0" t="s">
        <v>1974</v>
      </c>
      <c r="D913" s="0" t="n">
        <v>3</v>
      </c>
      <c r="E913" s="0" t="n">
        <v>0</v>
      </c>
      <c r="F913" s="0" t="s">
        <v>2243</v>
      </c>
      <c r="G913" s="0" t="s">
        <v>2243</v>
      </c>
      <c r="H913" s="0" t="s">
        <v>2243</v>
      </c>
      <c r="K913" s="0" t="s">
        <v>2243</v>
      </c>
      <c r="L913" s="0" t="s">
        <v>2243</v>
      </c>
      <c r="M913" s="0" t="s">
        <v>2243</v>
      </c>
      <c r="N913" s="0" t="s">
        <v>2243</v>
      </c>
      <c r="O913" s="0" t="s">
        <v>2243</v>
      </c>
      <c r="P913" s="0" t="s">
        <v>2243</v>
      </c>
    </row>
    <row r="914" customFormat="false" ht="13.8" hidden="false" customHeight="false" outlineLevel="0" collapsed="false">
      <c r="A914" s="207" t="s">
        <v>82</v>
      </c>
      <c r="B914" s="207" t="s">
        <v>1014</v>
      </c>
      <c r="C914" s="0" t="s">
        <v>1974</v>
      </c>
      <c r="D914" s="0" t="n">
        <v>3</v>
      </c>
      <c r="E914" s="0" t="n">
        <v>0</v>
      </c>
      <c r="F914" s="0" t="s">
        <v>2243</v>
      </c>
      <c r="G914" s="0" t="s">
        <v>2243</v>
      </c>
      <c r="H914" s="0" t="s">
        <v>2243</v>
      </c>
      <c r="K914" s="0" t="s">
        <v>2243</v>
      </c>
      <c r="L914" s="0" t="s">
        <v>2243</v>
      </c>
      <c r="M914" s="0" t="s">
        <v>2243</v>
      </c>
      <c r="N914" s="0" t="s">
        <v>2243</v>
      </c>
      <c r="O914" s="0" t="s">
        <v>2243</v>
      </c>
      <c r="P914" s="0" t="s">
        <v>2243</v>
      </c>
    </row>
    <row r="915" customFormat="false" ht="13.8" hidden="false" customHeight="false" outlineLevel="0" collapsed="false">
      <c r="A915" s="207" t="s">
        <v>82</v>
      </c>
      <c r="B915" s="207" t="s">
        <v>1015</v>
      </c>
      <c r="C915" s="0" t="s">
        <v>1974</v>
      </c>
      <c r="D915" s="0" t="n">
        <v>3</v>
      </c>
      <c r="E915" s="0" t="n">
        <v>0</v>
      </c>
      <c r="F915" s="0" t="s">
        <v>2243</v>
      </c>
      <c r="G915" s="0" t="s">
        <v>2243</v>
      </c>
      <c r="H915" s="0" t="s">
        <v>2243</v>
      </c>
      <c r="K915" s="0" t="s">
        <v>2243</v>
      </c>
      <c r="L915" s="0" t="s">
        <v>2243</v>
      </c>
      <c r="M915" s="0" t="s">
        <v>2243</v>
      </c>
      <c r="N915" s="0" t="s">
        <v>2243</v>
      </c>
      <c r="O915" s="0" t="s">
        <v>2243</v>
      </c>
      <c r="P915" s="0" t="s">
        <v>2243</v>
      </c>
    </row>
    <row r="916" customFormat="false" ht="13.8" hidden="false" customHeight="false" outlineLevel="0" collapsed="false">
      <c r="A916" s="207" t="s">
        <v>82</v>
      </c>
      <c r="B916" s="207" t="s">
        <v>1016</v>
      </c>
      <c r="C916" s="0" t="s">
        <v>1974</v>
      </c>
      <c r="D916" s="0" t="n">
        <v>3</v>
      </c>
      <c r="E916" s="0" t="n">
        <v>0</v>
      </c>
      <c r="F916" s="0" t="s">
        <v>2243</v>
      </c>
      <c r="G916" s="0" t="s">
        <v>2243</v>
      </c>
      <c r="H916" s="0" t="s">
        <v>2243</v>
      </c>
      <c r="K916" s="0" t="s">
        <v>2243</v>
      </c>
      <c r="L916" s="0" t="s">
        <v>2243</v>
      </c>
      <c r="M916" s="0" t="s">
        <v>2243</v>
      </c>
      <c r="N916" s="0" t="s">
        <v>2243</v>
      </c>
      <c r="O916" s="0" t="s">
        <v>2243</v>
      </c>
      <c r="P916" s="0" t="s">
        <v>2243</v>
      </c>
    </row>
    <row r="917" customFormat="false" ht="13.8" hidden="false" customHeight="false" outlineLevel="0" collapsed="false">
      <c r="A917" s="207" t="s">
        <v>82</v>
      </c>
      <c r="B917" s="207" t="s">
        <v>1017</v>
      </c>
      <c r="C917" s="0" t="s">
        <v>1974</v>
      </c>
      <c r="D917" s="0" t="n">
        <v>3</v>
      </c>
      <c r="E917" s="0" t="n">
        <v>0</v>
      </c>
      <c r="F917" s="0" t="s">
        <v>2243</v>
      </c>
      <c r="G917" s="0" t="s">
        <v>2243</v>
      </c>
      <c r="H917" s="0" t="s">
        <v>2243</v>
      </c>
      <c r="K917" s="0" t="s">
        <v>2243</v>
      </c>
      <c r="L917" s="0" t="s">
        <v>2243</v>
      </c>
      <c r="M917" s="0" t="s">
        <v>2243</v>
      </c>
      <c r="N917" s="0" t="s">
        <v>2243</v>
      </c>
      <c r="O917" s="0" t="s">
        <v>2243</v>
      </c>
      <c r="P917" s="0" t="s">
        <v>2243</v>
      </c>
    </row>
    <row r="918" customFormat="false" ht="13.8" hidden="false" customHeight="false" outlineLevel="0" collapsed="false">
      <c r="A918" s="207" t="s">
        <v>82</v>
      </c>
      <c r="B918" s="207" t="s">
        <v>1018</v>
      </c>
      <c r="C918" s="0" t="s">
        <v>1974</v>
      </c>
      <c r="D918" s="0" t="n">
        <v>3</v>
      </c>
      <c r="E918" s="0" t="n">
        <v>0</v>
      </c>
      <c r="F918" s="0" t="s">
        <v>2243</v>
      </c>
      <c r="G918" s="0" t="s">
        <v>2243</v>
      </c>
      <c r="H918" s="0" t="s">
        <v>2243</v>
      </c>
      <c r="K918" s="0" t="s">
        <v>2243</v>
      </c>
      <c r="L918" s="0" t="s">
        <v>2243</v>
      </c>
      <c r="M918" s="0" t="s">
        <v>2243</v>
      </c>
      <c r="N918" s="0" t="s">
        <v>2243</v>
      </c>
      <c r="O918" s="0" t="s">
        <v>2243</v>
      </c>
      <c r="P918" s="0" t="s">
        <v>2243</v>
      </c>
    </row>
    <row r="919" customFormat="false" ht="13.8" hidden="false" customHeight="false" outlineLevel="0" collapsed="false">
      <c r="A919" s="207" t="s">
        <v>82</v>
      </c>
      <c r="B919" s="207" t="s">
        <v>1019</v>
      </c>
      <c r="C919" s="0" t="s">
        <v>1974</v>
      </c>
      <c r="D919" s="0" t="n">
        <v>3</v>
      </c>
      <c r="E919" s="0" t="n">
        <v>0</v>
      </c>
      <c r="F919" s="0" t="s">
        <v>2243</v>
      </c>
      <c r="G919" s="0" t="s">
        <v>2243</v>
      </c>
      <c r="H919" s="0" t="s">
        <v>2243</v>
      </c>
      <c r="K919" s="0" t="s">
        <v>2243</v>
      </c>
      <c r="L919" s="0" t="s">
        <v>2243</v>
      </c>
      <c r="M919" s="0" t="s">
        <v>2243</v>
      </c>
      <c r="N919" s="0" t="s">
        <v>2243</v>
      </c>
      <c r="O919" s="0" t="s">
        <v>2243</v>
      </c>
      <c r="P919" s="0" t="s">
        <v>2243</v>
      </c>
    </row>
    <row r="920" customFormat="false" ht="13.8" hidden="false" customHeight="false" outlineLevel="0" collapsed="false">
      <c r="A920" s="207" t="s">
        <v>82</v>
      </c>
      <c r="B920" s="207" t="s">
        <v>1020</v>
      </c>
      <c r="C920" s="0" t="s">
        <v>1974</v>
      </c>
      <c r="D920" s="0" t="n">
        <v>3</v>
      </c>
      <c r="E920" s="0" t="n">
        <v>0</v>
      </c>
      <c r="F920" s="0" t="s">
        <v>2243</v>
      </c>
      <c r="G920" s="0" t="s">
        <v>2243</v>
      </c>
      <c r="H920" s="0" t="s">
        <v>2243</v>
      </c>
      <c r="K920" s="0" t="s">
        <v>2243</v>
      </c>
      <c r="L920" s="0" t="s">
        <v>2243</v>
      </c>
      <c r="M920" s="0" t="s">
        <v>2243</v>
      </c>
      <c r="N920" s="0" t="s">
        <v>2243</v>
      </c>
      <c r="O920" s="0" t="s">
        <v>2243</v>
      </c>
      <c r="P920" s="0" t="s">
        <v>2243</v>
      </c>
    </row>
    <row r="921" customFormat="false" ht="13.8" hidden="false" customHeight="false" outlineLevel="0" collapsed="false">
      <c r="A921" s="207" t="s">
        <v>82</v>
      </c>
      <c r="B921" s="207" t="s">
        <v>1021</v>
      </c>
      <c r="C921" s="0" t="s">
        <v>1974</v>
      </c>
      <c r="D921" s="0" t="n">
        <v>3</v>
      </c>
      <c r="E921" s="0" t="n">
        <v>0</v>
      </c>
      <c r="F921" s="0" t="s">
        <v>2243</v>
      </c>
      <c r="G921" s="0" t="s">
        <v>2243</v>
      </c>
      <c r="H921" s="0" t="s">
        <v>2243</v>
      </c>
      <c r="K921" s="0" t="s">
        <v>2243</v>
      </c>
      <c r="L921" s="0" t="s">
        <v>2243</v>
      </c>
      <c r="M921" s="0" t="s">
        <v>2243</v>
      </c>
      <c r="N921" s="0" t="s">
        <v>2243</v>
      </c>
      <c r="O921" s="0" t="s">
        <v>2243</v>
      </c>
      <c r="P921" s="0" t="s">
        <v>2243</v>
      </c>
    </row>
    <row r="922" customFormat="false" ht="13.8" hidden="false" customHeight="false" outlineLevel="0" collapsed="false">
      <c r="A922" s="207" t="s">
        <v>82</v>
      </c>
      <c r="B922" s="207" t="s">
        <v>1022</v>
      </c>
      <c r="C922" s="0" t="s">
        <v>1974</v>
      </c>
      <c r="D922" s="0" t="n">
        <v>3</v>
      </c>
      <c r="E922" s="0" t="n">
        <v>0</v>
      </c>
      <c r="F922" s="0" t="s">
        <v>2243</v>
      </c>
      <c r="G922" s="0" t="s">
        <v>2243</v>
      </c>
      <c r="H922" s="0" t="s">
        <v>2243</v>
      </c>
      <c r="K922" s="0" t="s">
        <v>2243</v>
      </c>
      <c r="L922" s="0" t="s">
        <v>2243</v>
      </c>
      <c r="M922" s="0" t="s">
        <v>2243</v>
      </c>
      <c r="N922" s="0" t="s">
        <v>2243</v>
      </c>
      <c r="O922" s="0" t="s">
        <v>2243</v>
      </c>
      <c r="P922" s="0" t="s">
        <v>2243</v>
      </c>
    </row>
    <row r="923" customFormat="false" ht="13.8" hidden="false" customHeight="false" outlineLevel="0" collapsed="false">
      <c r="A923" s="207" t="s">
        <v>82</v>
      </c>
      <c r="B923" s="207" t="s">
        <v>1023</v>
      </c>
      <c r="C923" s="0" t="s">
        <v>1974</v>
      </c>
      <c r="D923" s="0" t="n">
        <v>3</v>
      </c>
      <c r="E923" s="0" t="n">
        <v>0</v>
      </c>
      <c r="F923" s="0" t="s">
        <v>2243</v>
      </c>
      <c r="G923" s="0" t="s">
        <v>2243</v>
      </c>
      <c r="H923" s="0" t="s">
        <v>2243</v>
      </c>
      <c r="K923" s="0" t="s">
        <v>2243</v>
      </c>
      <c r="L923" s="0" t="s">
        <v>2243</v>
      </c>
      <c r="M923" s="0" t="s">
        <v>2243</v>
      </c>
      <c r="N923" s="0" t="s">
        <v>2243</v>
      </c>
      <c r="O923" s="0" t="s">
        <v>2243</v>
      </c>
      <c r="P923" s="0" t="s">
        <v>2243</v>
      </c>
    </row>
    <row r="924" customFormat="false" ht="13.8" hidden="false" customHeight="false" outlineLevel="0" collapsed="false">
      <c r="A924" s="207" t="s">
        <v>82</v>
      </c>
      <c r="B924" s="207" t="s">
        <v>1024</v>
      </c>
      <c r="C924" s="0" t="s">
        <v>1974</v>
      </c>
      <c r="D924" s="0" t="n">
        <v>3</v>
      </c>
      <c r="E924" s="0" t="n">
        <v>0</v>
      </c>
      <c r="F924" s="0" t="s">
        <v>2243</v>
      </c>
      <c r="G924" s="0" t="s">
        <v>2243</v>
      </c>
      <c r="H924" s="0" t="s">
        <v>2243</v>
      </c>
      <c r="K924" s="0" t="s">
        <v>2243</v>
      </c>
      <c r="L924" s="0" t="s">
        <v>2243</v>
      </c>
      <c r="M924" s="0" t="s">
        <v>2243</v>
      </c>
      <c r="N924" s="0" t="s">
        <v>2243</v>
      </c>
      <c r="O924" s="0" t="s">
        <v>2243</v>
      </c>
      <c r="P924" s="0" t="s">
        <v>2243</v>
      </c>
    </row>
    <row r="925" customFormat="false" ht="13.8" hidden="false" customHeight="false" outlineLevel="0" collapsed="false">
      <c r="A925" s="207" t="s">
        <v>82</v>
      </c>
      <c r="B925" s="207" t="s">
        <v>1025</v>
      </c>
      <c r="C925" s="0" t="s">
        <v>1974</v>
      </c>
      <c r="D925" s="0" t="n">
        <v>3</v>
      </c>
      <c r="E925" s="0" t="n">
        <v>0</v>
      </c>
      <c r="F925" s="0" t="s">
        <v>2243</v>
      </c>
      <c r="G925" s="0" t="s">
        <v>2243</v>
      </c>
      <c r="H925" s="0" t="s">
        <v>2243</v>
      </c>
      <c r="K925" s="0" t="s">
        <v>2243</v>
      </c>
      <c r="L925" s="0" t="s">
        <v>2243</v>
      </c>
      <c r="M925" s="0" t="s">
        <v>2243</v>
      </c>
      <c r="N925" s="0" t="s">
        <v>2243</v>
      </c>
      <c r="O925" s="0" t="s">
        <v>2243</v>
      </c>
      <c r="P925" s="0" t="s">
        <v>2243</v>
      </c>
    </row>
    <row r="926" customFormat="false" ht="13.8" hidden="false" customHeight="false" outlineLevel="0" collapsed="false">
      <c r="A926" s="207" t="s">
        <v>82</v>
      </c>
      <c r="B926" s="207" t="s">
        <v>1026</v>
      </c>
      <c r="C926" s="0" t="s">
        <v>1974</v>
      </c>
      <c r="D926" s="0" t="n">
        <v>3</v>
      </c>
      <c r="E926" s="0" t="n">
        <v>0</v>
      </c>
      <c r="F926" s="0" t="s">
        <v>2243</v>
      </c>
      <c r="G926" s="0" t="s">
        <v>2243</v>
      </c>
      <c r="H926" s="0" t="s">
        <v>2243</v>
      </c>
      <c r="K926" s="0" t="s">
        <v>2243</v>
      </c>
      <c r="L926" s="0" t="s">
        <v>2243</v>
      </c>
      <c r="M926" s="0" t="s">
        <v>2243</v>
      </c>
      <c r="N926" s="0" t="s">
        <v>2243</v>
      </c>
      <c r="O926" s="0" t="s">
        <v>2243</v>
      </c>
      <c r="P926" s="0" t="s">
        <v>2243</v>
      </c>
    </row>
    <row r="927" customFormat="false" ht="13.8" hidden="false" customHeight="false" outlineLevel="0" collapsed="false">
      <c r="A927" s="207" t="s">
        <v>82</v>
      </c>
      <c r="B927" s="207" t="s">
        <v>1027</v>
      </c>
      <c r="C927" s="0" t="s">
        <v>1974</v>
      </c>
      <c r="D927" s="0" t="n">
        <v>3</v>
      </c>
      <c r="E927" s="0" t="n">
        <v>0</v>
      </c>
      <c r="F927" s="0" t="s">
        <v>2243</v>
      </c>
      <c r="G927" s="0" t="s">
        <v>2243</v>
      </c>
      <c r="H927" s="0" t="s">
        <v>2243</v>
      </c>
      <c r="K927" s="0" t="s">
        <v>2243</v>
      </c>
      <c r="L927" s="0" t="s">
        <v>2243</v>
      </c>
      <c r="M927" s="0" t="s">
        <v>2243</v>
      </c>
      <c r="N927" s="0" t="s">
        <v>2243</v>
      </c>
      <c r="O927" s="0" t="s">
        <v>2243</v>
      </c>
      <c r="P927" s="0" t="s">
        <v>2243</v>
      </c>
    </row>
    <row r="928" customFormat="false" ht="13.8" hidden="false" customHeight="false" outlineLevel="0" collapsed="false">
      <c r="A928" s="207" t="s">
        <v>82</v>
      </c>
      <c r="B928" s="207" t="s">
        <v>1028</v>
      </c>
      <c r="C928" s="0" t="s">
        <v>1974</v>
      </c>
      <c r="D928" s="0" t="n">
        <v>3</v>
      </c>
      <c r="E928" s="0" t="n">
        <v>0</v>
      </c>
      <c r="F928" s="0" t="s">
        <v>2243</v>
      </c>
      <c r="G928" s="0" t="s">
        <v>2243</v>
      </c>
      <c r="H928" s="0" t="s">
        <v>2243</v>
      </c>
      <c r="K928" s="0" t="s">
        <v>2243</v>
      </c>
      <c r="L928" s="0" t="s">
        <v>2243</v>
      </c>
      <c r="M928" s="0" t="s">
        <v>2243</v>
      </c>
      <c r="N928" s="0" t="s">
        <v>2243</v>
      </c>
      <c r="O928" s="0" t="s">
        <v>2243</v>
      </c>
      <c r="P928" s="0" t="s">
        <v>2243</v>
      </c>
    </row>
    <row r="929" customFormat="false" ht="13.8" hidden="false" customHeight="false" outlineLevel="0" collapsed="false">
      <c r="A929" s="207" t="s">
        <v>82</v>
      </c>
      <c r="B929" s="207" t="s">
        <v>1029</v>
      </c>
      <c r="C929" s="0" t="s">
        <v>1974</v>
      </c>
      <c r="D929" s="0" t="n">
        <v>3</v>
      </c>
      <c r="E929" s="0" t="n">
        <v>0</v>
      </c>
      <c r="F929" s="0" t="s">
        <v>2243</v>
      </c>
      <c r="G929" s="0" t="s">
        <v>2243</v>
      </c>
      <c r="H929" s="0" t="s">
        <v>2243</v>
      </c>
      <c r="K929" s="0" t="s">
        <v>2243</v>
      </c>
      <c r="L929" s="0" t="s">
        <v>2243</v>
      </c>
      <c r="M929" s="0" t="s">
        <v>2243</v>
      </c>
      <c r="N929" s="0" t="s">
        <v>2243</v>
      </c>
      <c r="O929" s="0" t="s">
        <v>2243</v>
      </c>
      <c r="P929" s="0" t="s">
        <v>2243</v>
      </c>
    </row>
    <row r="930" customFormat="false" ht="13.8" hidden="false" customHeight="false" outlineLevel="0" collapsed="false">
      <c r="A930" s="207" t="s">
        <v>82</v>
      </c>
      <c r="B930" s="207" t="s">
        <v>1030</v>
      </c>
      <c r="C930" s="0" t="s">
        <v>1974</v>
      </c>
      <c r="D930" s="0" t="n">
        <v>3</v>
      </c>
      <c r="E930" s="0" t="n">
        <v>0</v>
      </c>
      <c r="F930" s="0" t="s">
        <v>2243</v>
      </c>
      <c r="G930" s="0" t="s">
        <v>2243</v>
      </c>
      <c r="H930" s="0" t="s">
        <v>2243</v>
      </c>
      <c r="K930" s="0" t="s">
        <v>2243</v>
      </c>
      <c r="L930" s="0" t="s">
        <v>2243</v>
      </c>
      <c r="M930" s="0" t="s">
        <v>2243</v>
      </c>
      <c r="N930" s="0" t="s">
        <v>2243</v>
      </c>
      <c r="O930" s="0" t="s">
        <v>2243</v>
      </c>
      <c r="P930" s="0" t="s">
        <v>2243</v>
      </c>
    </row>
    <row r="931" customFormat="false" ht="13.8" hidden="false" customHeight="false" outlineLevel="0" collapsed="false">
      <c r="A931" s="207" t="s">
        <v>82</v>
      </c>
      <c r="B931" s="207" t="s">
        <v>1031</v>
      </c>
      <c r="C931" s="0" t="s">
        <v>1974</v>
      </c>
      <c r="D931" s="0" t="n">
        <v>3</v>
      </c>
      <c r="E931" s="0" t="n">
        <v>0</v>
      </c>
      <c r="F931" s="0" t="s">
        <v>2243</v>
      </c>
      <c r="G931" s="0" t="s">
        <v>2243</v>
      </c>
      <c r="H931" s="0" t="s">
        <v>2243</v>
      </c>
      <c r="K931" s="0" t="s">
        <v>2243</v>
      </c>
      <c r="L931" s="0" t="s">
        <v>2243</v>
      </c>
      <c r="M931" s="0" t="s">
        <v>2243</v>
      </c>
      <c r="N931" s="0" t="s">
        <v>2243</v>
      </c>
      <c r="O931" s="0" t="s">
        <v>2243</v>
      </c>
      <c r="P931" s="0" t="s">
        <v>2243</v>
      </c>
    </row>
    <row r="932" customFormat="false" ht="13.8" hidden="false" customHeight="false" outlineLevel="0" collapsed="false">
      <c r="A932" s="207" t="s">
        <v>82</v>
      </c>
      <c r="B932" s="207" t="s">
        <v>1032</v>
      </c>
      <c r="C932" s="0" t="s">
        <v>1974</v>
      </c>
      <c r="D932" s="0" t="n">
        <v>3</v>
      </c>
      <c r="E932" s="0" t="n">
        <v>0</v>
      </c>
      <c r="F932" s="0" t="s">
        <v>2243</v>
      </c>
      <c r="G932" s="0" t="s">
        <v>2243</v>
      </c>
      <c r="H932" s="0" t="s">
        <v>2243</v>
      </c>
      <c r="K932" s="0" t="s">
        <v>2243</v>
      </c>
      <c r="L932" s="0" t="s">
        <v>2243</v>
      </c>
      <c r="M932" s="0" t="s">
        <v>2243</v>
      </c>
      <c r="N932" s="0" t="s">
        <v>2243</v>
      </c>
      <c r="O932" s="0" t="s">
        <v>2243</v>
      </c>
      <c r="P932" s="0" t="s">
        <v>2243</v>
      </c>
    </row>
    <row r="933" customFormat="false" ht="13.8" hidden="false" customHeight="false" outlineLevel="0" collapsed="false">
      <c r="A933" s="207" t="s">
        <v>82</v>
      </c>
      <c r="B933" s="207" t="s">
        <v>1033</v>
      </c>
      <c r="C933" s="0" t="s">
        <v>1974</v>
      </c>
      <c r="D933" s="0" t="n">
        <v>3</v>
      </c>
      <c r="E933" s="0" t="n">
        <v>0</v>
      </c>
      <c r="F933" s="0" t="s">
        <v>2243</v>
      </c>
      <c r="G933" s="0" t="s">
        <v>2243</v>
      </c>
      <c r="H933" s="0" t="s">
        <v>2243</v>
      </c>
      <c r="K933" s="0" t="s">
        <v>2243</v>
      </c>
      <c r="L933" s="0" t="s">
        <v>2243</v>
      </c>
      <c r="M933" s="0" t="s">
        <v>2243</v>
      </c>
      <c r="N933" s="0" t="s">
        <v>2243</v>
      </c>
      <c r="O933" s="0" t="s">
        <v>2243</v>
      </c>
      <c r="P933" s="0" t="s">
        <v>2243</v>
      </c>
    </row>
    <row r="934" customFormat="false" ht="13.8" hidden="false" customHeight="false" outlineLevel="0" collapsed="false">
      <c r="A934" s="207" t="s">
        <v>82</v>
      </c>
      <c r="B934" s="207" t="s">
        <v>1034</v>
      </c>
      <c r="C934" s="0" t="s">
        <v>1974</v>
      </c>
      <c r="D934" s="0" t="n">
        <v>3</v>
      </c>
      <c r="E934" s="0" t="n">
        <v>0</v>
      </c>
      <c r="F934" s="0" t="s">
        <v>2243</v>
      </c>
      <c r="G934" s="0" t="s">
        <v>2243</v>
      </c>
      <c r="H934" s="0" t="s">
        <v>2243</v>
      </c>
      <c r="K934" s="0" t="s">
        <v>2243</v>
      </c>
      <c r="L934" s="0" t="s">
        <v>2243</v>
      </c>
      <c r="M934" s="0" t="s">
        <v>2243</v>
      </c>
      <c r="N934" s="0" t="s">
        <v>2243</v>
      </c>
      <c r="O934" s="0" t="s">
        <v>2243</v>
      </c>
      <c r="P934" s="0" t="s">
        <v>2243</v>
      </c>
    </row>
    <row r="935" customFormat="false" ht="13.8" hidden="false" customHeight="false" outlineLevel="0" collapsed="false">
      <c r="A935" s="207" t="s">
        <v>82</v>
      </c>
      <c r="B935" s="207" t="s">
        <v>1035</v>
      </c>
      <c r="C935" s="0" t="s">
        <v>1974</v>
      </c>
      <c r="D935" s="0" t="n">
        <v>3</v>
      </c>
      <c r="E935" s="0" t="n">
        <v>0</v>
      </c>
      <c r="F935" s="0" t="s">
        <v>2243</v>
      </c>
      <c r="G935" s="0" t="s">
        <v>2243</v>
      </c>
      <c r="H935" s="0" t="s">
        <v>2243</v>
      </c>
      <c r="K935" s="0" t="s">
        <v>2243</v>
      </c>
      <c r="L935" s="0" t="s">
        <v>2243</v>
      </c>
      <c r="M935" s="0" t="s">
        <v>2243</v>
      </c>
      <c r="N935" s="0" t="s">
        <v>2243</v>
      </c>
      <c r="O935" s="0" t="s">
        <v>2243</v>
      </c>
      <c r="P935" s="0" t="s">
        <v>2243</v>
      </c>
    </row>
    <row r="936" customFormat="false" ht="13.8" hidden="false" customHeight="false" outlineLevel="0" collapsed="false">
      <c r="A936" s="207" t="s">
        <v>82</v>
      </c>
      <c r="B936" s="207" t="s">
        <v>1036</v>
      </c>
      <c r="C936" s="0" t="s">
        <v>2248</v>
      </c>
      <c r="D936" s="0" t="n">
        <v>7</v>
      </c>
      <c r="E936" s="0" t="n">
        <v>0</v>
      </c>
      <c r="Q936" s="0" t="s">
        <v>1914</v>
      </c>
      <c r="T936" s="0" t="s">
        <v>2243</v>
      </c>
      <c r="V936" s="0" t="s">
        <v>1903</v>
      </c>
      <c r="W936" s="0" t="s">
        <v>1903</v>
      </c>
      <c r="X936" s="0" t="s">
        <v>2243</v>
      </c>
      <c r="Y936" s="0" t="s">
        <v>1903</v>
      </c>
      <c r="Z936" s="0" t="s">
        <v>1903</v>
      </c>
      <c r="AB936" s="0" t="s">
        <v>2243</v>
      </c>
    </row>
    <row r="937" customFormat="false" ht="13.8" hidden="false" customHeight="false" outlineLevel="0" collapsed="false">
      <c r="A937" s="207" t="s">
        <v>83</v>
      </c>
      <c r="B937" s="207" t="s">
        <v>1037</v>
      </c>
      <c r="C937" s="0" t="s">
        <v>2244</v>
      </c>
      <c r="D937" s="0" t="n">
        <v>5</v>
      </c>
      <c r="E937" s="0" t="n">
        <v>0</v>
      </c>
      <c r="Q937" s="0" t="s">
        <v>1914</v>
      </c>
      <c r="T937" s="0" t="s">
        <v>2243</v>
      </c>
      <c r="V937" s="0" t="s">
        <v>1903</v>
      </c>
      <c r="W937" s="0" t="s">
        <v>1903</v>
      </c>
      <c r="X937" s="0" t="s">
        <v>2243</v>
      </c>
      <c r="Y937" s="0" t="s">
        <v>1903</v>
      </c>
      <c r="Z937" s="0" t="s">
        <v>1903</v>
      </c>
      <c r="AB937" s="0" t="s">
        <v>2243</v>
      </c>
    </row>
    <row r="938" customFormat="false" ht="13.8" hidden="false" customHeight="false" outlineLevel="0" collapsed="false">
      <c r="A938" s="207" t="s">
        <v>83</v>
      </c>
      <c r="B938" s="207" t="s">
        <v>1038</v>
      </c>
      <c r="C938" s="0" t="s">
        <v>1991</v>
      </c>
      <c r="D938" s="0" t="n">
        <v>5</v>
      </c>
      <c r="E938" s="0" t="n">
        <v>0</v>
      </c>
      <c r="Q938" s="0" t="s">
        <v>1914</v>
      </c>
      <c r="T938" s="0" t="s">
        <v>2243</v>
      </c>
      <c r="V938" s="0" t="s">
        <v>1903</v>
      </c>
      <c r="W938" s="0" t="s">
        <v>1903</v>
      </c>
      <c r="X938" s="0" t="s">
        <v>2243</v>
      </c>
      <c r="Y938" s="0" t="s">
        <v>1903</v>
      </c>
      <c r="Z938" s="0" t="s">
        <v>1903</v>
      </c>
      <c r="AB938" s="0" t="s">
        <v>2243</v>
      </c>
    </row>
    <row r="939" customFormat="false" ht="13.8" hidden="false" customHeight="false" outlineLevel="0" collapsed="false">
      <c r="A939" s="207" t="s">
        <v>83</v>
      </c>
      <c r="B939" s="207" t="s">
        <v>1039</v>
      </c>
      <c r="C939" s="0" t="s">
        <v>1991</v>
      </c>
      <c r="D939" s="0" t="n">
        <v>5</v>
      </c>
      <c r="E939" s="0" t="n">
        <v>0</v>
      </c>
      <c r="Q939" s="0" t="s">
        <v>1914</v>
      </c>
      <c r="T939" s="0" t="s">
        <v>2243</v>
      </c>
      <c r="V939" s="0" t="s">
        <v>1903</v>
      </c>
      <c r="W939" s="0" t="s">
        <v>1903</v>
      </c>
      <c r="X939" s="0" t="s">
        <v>2243</v>
      </c>
      <c r="Y939" s="0" t="s">
        <v>1903</v>
      </c>
      <c r="Z939" s="0" t="s">
        <v>1903</v>
      </c>
      <c r="AB939" s="0" t="s">
        <v>2243</v>
      </c>
    </row>
    <row r="940" customFormat="false" ht="13.8" hidden="false" customHeight="false" outlineLevel="0" collapsed="false">
      <c r="A940" s="207" t="s">
        <v>83</v>
      </c>
      <c r="B940" s="207" t="s">
        <v>1040</v>
      </c>
      <c r="C940" s="0" t="s">
        <v>1991</v>
      </c>
      <c r="D940" s="0" t="n">
        <v>5</v>
      </c>
      <c r="E940" s="0" t="n">
        <v>0</v>
      </c>
      <c r="Q940" s="0" t="s">
        <v>1914</v>
      </c>
      <c r="T940" s="0" t="s">
        <v>2243</v>
      </c>
      <c r="V940" s="0" t="s">
        <v>1903</v>
      </c>
      <c r="W940" s="0" t="s">
        <v>1903</v>
      </c>
      <c r="X940" s="0" t="s">
        <v>2243</v>
      </c>
      <c r="Y940" s="0" t="s">
        <v>1903</v>
      </c>
      <c r="Z940" s="0" t="s">
        <v>1903</v>
      </c>
      <c r="AB940" s="0" t="s">
        <v>2243</v>
      </c>
    </row>
    <row r="941" customFormat="false" ht="13.8" hidden="false" customHeight="false" outlineLevel="0" collapsed="false">
      <c r="A941" s="207" t="s">
        <v>84</v>
      </c>
      <c r="B941" s="207" t="n">
        <v>300</v>
      </c>
      <c r="C941" s="0" t="s">
        <v>2242</v>
      </c>
      <c r="D941" s="0" t="n">
        <v>7</v>
      </c>
      <c r="E941" s="0" t="n">
        <v>0</v>
      </c>
      <c r="Q941" s="0" t="s">
        <v>1914</v>
      </c>
      <c r="T941" s="0" t="s">
        <v>2243</v>
      </c>
      <c r="V941" s="0" t="s">
        <v>1903</v>
      </c>
      <c r="W941" s="0" t="s">
        <v>1903</v>
      </c>
      <c r="X941" s="0" t="s">
        <v>2243</v>
      </c>
      <c r="Y941" s="0" t="s">
        <v>1903</v>
      </c>
      <c r="Z941" s="0" t="s">
        <v>1903</v>
      </c>
      <c r="AB941" s="0" t="s">
        <v>2243</v>
      </c>
    </row>
    <row r="942" customFormat="false" ht="13.8" hidden="false" customHeight="false" outlineLevel="0" collapsed="false">
      <c r="A942" s="207" t="s">
        <v>84</v>
      </c>
      <c r="B942" s="207" t="s">
        <v>1042</v>
      </c>
      <c r="C942" s="0" t="s">
        <v>2242</v>
      </c>
      <c r="D942" s="0" t="n">
        <v>7</v>
      </c>
      <c r="E942" s="0" t="n">
        <v>0</v>
      </c>
      <c r="Q942" s="0" t="s">
        <v>1914</v>
      </c>
      <c r="T942" s="0" t="s">
        <v>2243</v>
      </c>
      <c r="V942" s="0" t="s">
        <v>1903</v>
      </c>
      <c r="W942" s="0" t="s">
        <v>1903</v>
      </c>
      <c r="X942" s="0" t="s">
        <v>2243</v>
      </c>
      <c r="Y942" s="0" t="s">
        <v>1903</v>
      </c>
      <c r="Z942" s="0" t="s">
        <v>1903</v>
      </c>
      <c r="AB942" s="0" t="s">
        <v>2243</v>
      </c>
    </row>
    <row r="943" customFormat="false" ht="13.8" hidden="false" customHeight="false" outlineLevel="0" collapsed="false">
      <c r="A943" s="207" t="s">
        <v>84</v>
      </c>
      <c r="B943" s="207" t="s">
        <v>1043</v>
      </c>
      <c r="C943" s="0" t="s">
        <v>2242</v>
      </c>
      <c r="D943" s="0" t="n">
        <v>7</v>
      </c>
      <c r="E943" s="0" t="n">
        <v>0</v>
      </c>
      <c r="Q943" s="0" t="s">
        <v>1914</v>
      </c>
      <c r="T943" s="0" t="s">
        <v>2243</v>
      </c>
      <c r="V943" s="0" t="s">
        <v>1903</v>
      </c>
      <c r="W943" s="0" t="s">
        <v>1903</v>
      </c>
      <c r="X943" s="0" t="s">
        <v>2243</v>
      </c>
      <c r="Y943" s="0" t="s">
        <v>1903</v>
      </c>
      <c r="Z943" s="0" t="s">
        <v>1903</v>
      </c>
      <c r="AB943" s="0" t="s">
        <v>2243</v>
      </c>
    </row>
    <row r="944" customFormat="false" ht="13.8" hidden="false" customHeight="false" outlineLevel="0" collapsed="false">
      <c r="A944" s="207" t="s">
        <v>84</v>
      </c>
      <c r="B944" s="207" t="s">
        <v>1044</v>
      </c>
      <c r="C944" s="0" t="s">
        <v>2242</v>
      </c>
      <c r="D944" s="0" t="n">
        <v>7</v>
      </c>
      <c r="E944" s="0" t="n">
        <v>0</v>
      </c>
      <c r="Q944" s="0" t="s">
        <v>1914</v>
      </c>
      <c r="T944" s="0" t="s">
        <v>2243</v>
      </c>
      <c r="V944" s="0" t="s">
        <v>1903</v>
      </c>
      <c r="W944" s="0" t="s">
        <v>1903</v>
      </c>
      <c r="X944" s="0" t="s">
        <v>2243</v>
      </c>
      <c r="Y944" s="0" t="s">
        <v>1903</v>
      </c>
      <c r="Z944" s="0" t="s">
        <v>1903</v>
      </c>
      <c r="AB944" s="0" t="s">
        <v>2243</v>
      </c>
    </row>
    <row r="945" customFormat="false" ht="13.8" hidden="false" customHeight="false" outlineLevel="0" collapsed="false">
      <c r="A945" s="207" t="s">
        <v>84</v>
      </c>
      <c r="B945" s="207" t="s">
        <v>1045</v>
      </c>
      <c r="C945" s="0" t="s">
        <v>2242</v>
      </c>
      <c r="D945" s="0" t="n">
        <v>7</v>
      </c>
      <c r="E945" s="0" t="n">
        <v>0</v>
      </c>
      <c r="Q945" s="0" t="s">
        <v>1914</v>
      </c>
      <c r="T945" s="0" t="s">
        <v>2243</v>
      </c>
      <c r="V945" s="0" t="s">
        <v>1903</v>
      </c>
      <c r="W945" s="0" t="s">
        <v>1903</v>
      </c>
      <c r="X945" s="0" t="s">
        <v>2243</v>
      </c>
      <c r="Y945" s="0" t="s">
        <v>1903</v>
      </c>
      <c r="Z945" s="0" t="s">
        <v>1903</v>
      </c>
      <c r="AB945" s="0" t="s">
        <v>2243</v>
      </c>
    </row>
    <row r="946" customFormat="false" ht="13.8" hidden="false" customHeight="false" outlineLevel="0" collapsed="false">
      <c r="A946" s="207" t="s">
        <v>84</v>
      </c>
      <c r="B946" s="207" t="s">
        <v>1046</v>
      </c>
      <c r="C946" s="0" t="s">
        <v>2242</v>
      </c>
      <c r="D946" s="0" t="n">
        <v>7</v>
      </c>
      <c r="E946" s="0" t="n">
        <v>0</v>
      </c>
      <c r="Q946" s="0" t="s">
        <v>1914</v>
      </c>
      <c r="T946" s="0" t="s">
        <v>2243</v>
      </c>
      <c r="V946" s="0" t="s">
        <v>1903</v>
      </c>
      <c r="W946" s="0" t="s">
        <v>1903</v>
      </c>
      <c r="X946" s="0" t="s">
        <v>2243</v>
      </c>
      <c r="Y946" s="0" t="s">
        <v>1903</v>
      </c>
      <c r="Z946" s="0" t="s">
        <v>1903</v>
      </c>
      <c r="AB946" s="0" t="s">
        <v>2243</v>
      </c>
    </row>
    <row r="947" customFormat="false" ht="13.8" hidden="false" customHeight="false" outlineLevel="0" collapsed="false">
      <c r="A947" s="207" t="s">
        <v>84</v>
      </c>
      <c r="B947" s="207" t="s">
        <v>1047</v>
      </c>
      <c r="C947" s="0" t="s">
        <v>2242</v>
      </c>
      <c r="D947" s="0" t="n">
        <v>7</v>
      </c>
      <c r="E947" s="0" t="n">
        <v>0</v>
      </c>
      <c r="Q947" s="0" t="s">
        <v>1914</v>
      </c>
      <c r="T947" s="0" t="s">
        <v>2243</v>
      </c>
      <c r="V947" s="0" t="s">
        <v>1903</v>
      </c>
      <c r="W947" s="0" t="s">
        <v>1903</v>
      </c>
      <c r="X947" s="0" t="s">
        <v>2243</v>
      </c>
      <c r="Y947" s="0" t="s">
        <v>1903</v>
      </c>
      <c r="Z947" s="0" t="s">
        <v>1903</v>
      </c>
      <c r="AB947" s="0" t="s">
        <v>2243</v>
      </c>
    </row>
    <row r="948" customFormat="false" ht="13.8" hidden="false" customHeight="false" outlineLevel="0" collapsed="false">
      <c r="A948" s="207" t="s">
        <v>84</v>
      </c>
      <c r="B948" s="207" t="s">
        <v>1048</v>
      </c>
      <c r="C948" s="0" t="s">
        <v>2242</v>
      </c>
      <c r="D948" s="0" t="n">
        <v>7</v>
      </c>
      <c r="E948" s="0" t="n">
        <v>0</v>
      </c>
      <c r="Q948" s="0" t="s">
        <v>1914</v>
      </c>
      <c r="T948" s="0" t="s">
        <v>2243</v>
      </c>
      <c r="V948" s="0" t="s">
        <v>1903</v>
      </c>
      <c r="W948" s="0" t="s">
        <v>1903</v>
      </c>
      <c r="X948" s="0" t="s">
        <v>2243</v>
      </c>
      <c r="Y948" s="0" t="s">
        <v>1903</v>
      </c>
      <c r="Z948" s="0" t="s">
        <v>1903</v>
      </c>
      <c r="AB948" s="0" t="s">
        <v>2243</v>
      </c>
    </row>
    <row r="949" customFormat="false" ht="13.8" hidden="false" customHeight="false" outlineLevel="0" collapsed="false">
      <c r="A949" s="207" t="s">
        <v>84</v>
      </c>
      <c r="B949" s="207" t="s">
        <v>1049</v>
      </c>
      <c r="C949" s="0" t="s">
        <v>2242</v>
      </c>
      <c r="D949" s="0" t="n">
        <v>7</v>
      </c>
      <c r="E949" s="0" t="n">
        <v>0</v>
      </c>
      <c r="Q949" s="0" t="s">
        <v>1914</v>
      </c>
      <c r="T949" s="0" t="s">
        <v>2243</v>
      </c>
      <c r="V949" s="0" t="s">
        <v>1903</v>
      </c>
      <c r="W949" s="0" t="s">
        <v>1903</v>
      </c>
      <c r="X949" s="0" t="s">
        <v>2243</v>
      </c>
      <c r="Y949" s="0" t="s">
        <v>1903</v>
      </c>
      <c r="Z949" s="0" t="s">
        <v>1903</v>
      </c>
      <c r="AB949" s="0" t="s">
        <v>2243</v>
      </c>
    </row>
    <row r="950" customFormat="false" ht="13.8" hidden="false" customHeight="false" outlineLevel="0" collapsed="false">
      <c r="A950" s="207" t="s">
        <v>84</v>
      </c>
      <c r="B950" s="207" t="s">
        <v>1050</v>
      </c>
      <c r="C950" s="0" t="s">
        <v>2242</v>
      </c>
      <c r="D950" s="0" t="n">
        <v>7</v>
      </c>
      <c r="E950" s="0" t="n">
        <v>0</v>
      </c>
      <c r="Q950" s="0" t="s">
        <v>1914</v>
      </c>
      <c r="T950" s="0" t="s">
        <v>2243</v>
      </c>
      <c r="V950" s="0" t="s">
        <v>1903</v>
      </c>
      <c r="W950" s="0" t="s">
        <v>1903</v>
      </c>
      <c r="X950" s="0" t="s">
        <v>2243</v>
      </c>
      <c r="Y950" s="0" t="s">
        <v>1903</v>
      </c>
      <c r="Z950" s="0" t="s">
        <v>1903</v>
      </c>
      <c r="AB950" s="0" t="s">
        <v>2243</v>
      </c>
    </row>
    <row r="951" customFormat="false" ht="13.8" hidden="false" customHeight="false" outlineLevel="0" collapsed="false">
      <c r="A951" s="207" t="s">
        <v>84</v>
      </c>
      <c r="B951" s="207" t="s">
        <v>1051</v>
      </c>
      <c r="C951" s="0" t="s">
        <v>2242</v>
      </c>
      <c r="D951" s="0" t="n">
        <v>7</v>
      </c>
      <c r="E951" s="0" t="n">
        <v>0</v>
      </c>
      <c r="Q951" s="0" t="s">
        <v>1914</v>
      </c>
      <c r="T951" s="0" t="s">
        <v>2243</v>
      </c>
      <c r="V951" s="0" t="s">
        <v>1903</v>
      </c>
      <c r="W951" s="0" t="s">
        <v>1903</v>
      </c>
      <c r="X951" s="0" t="s">
        <v>2243</v>
      </c>
      <c r="Y951" s="0" t="s">
        <v>1903</v>
      </c>
      <c r="Z951" s="0" t="s">
        <v>1903</v>
      </c>
      <c r="AB951" s="0" t="s">
        <v>2243</v>
      </c>
    </row>
    <row r="952" customFormat="false" ht="13.8" hidden="false" customHeight="false" outlineLevel="0" collapsed="false">
      <c r="A952" s="207" t="s">
        <v>85</v>
      </c>
      <c r="B952" s="207" t="s">
        <v>1052</v>
      </c>
      <c r="C952" s="0" t="s">
        <v>1974</v>
      </c>
      <c r="D952" s="0" t="n">
        <v>3</v>
      </c>
      <c r="E952" s="0" t="n">
        <v>0</v>
      </c>
      <c r="F952" s="0" t="s">
        <v>2243</v>
      </c>
      <c r="G952" s="0" t="s">
        <v>2243</v>
      </c>
      <c r="H952" s="0" t="s">
        <v>2243</v>
      </c>
      <c r="K952" s="0" t="s">
        <v>2243</v>
      </c>
      <c r="L952" s="0" t="s">
        <v>2243</v>
      </c>
      <c r="M952" s="0" t="s">
        <v>2243</v>
      </c>
      <c r="N952" s="0" t="s">
        <v>2243</v>
      </c>
      <c r="O952" s="0" t="s">
        <v>2243</v>
      </c>
      <c r="P952" s="0" t="s">
        <v>2243</v>
      </c>
    </row>
    <row r="953" customFormat="false" ht="13.8" hidden="false" customHeight="false" outlineLevel="0" collapsed="false">
      <c r="A953" s="207" t="s">
        <v>85</v>
      </c>
      <c r="B953" s="207" t="s">
        <v>1053</v>
      </c>
      <c r="C953" s="0" t="s">
        <v>536</v>
      </c>
      <c r="D953" s="0" t="n">
        <v>45</v>
      </c>
      <c r="E953" s="0" t="n">
        <v>0</v>
      </c>
      <c r="R953" s="0" t="s">
        <v>1914</v>
      </c>
      <c r="S953" s="0" t="s">
        <v>2243</v>
      </c>
      <c r="T953" s="0" t="s">
        <v>2243</v>
      </c>
      <c r="U953" s="0" t="s">
        <v>1903</v>
      </c>
      <c r="X953" s="0" t="s">
        <v>2243</v>
      </c>
      <c r="Y953" s="0" t="s">
        <v>1903</v>
      </c>
      <c r="AA953" s="0" t="s">
        <v>1903</v>
      </c>
      <c r="AB953" s="0" t="s">
        <v>2243</v>
      </c>
    </row>
    <row r="954" customFormat="false" ht="13.8" hidden="false" customHeight="false" outlineLevel="0" collapsed="false">
      <c r="A954" s="207" t="s">
        <v>86</v>
      </c>
      <c r="B954" s="207" t="s">
        <v>1054</v>
      </c>
      <c r="C954" s="0" t="s">
        <v>2242</v>
      </c>
      <c r="D954" s="0" t="n">
        <v>7</v>
      </c>
      <c r="E954" s="0" t="n">
        <v>0</v>
      </c>
      <c r="Q954" s="0" t="s">
        <v>1914</v>
      </c>
      <c r="T954" s="0" t="s">
        <v>2243</v>
      </c>
      <c r="V954" s="0" t="s">
        <v>1903</v>
      </c>
      <c r="W954" s="0" t="s">
        <v>1903</v>
      </c>
      <c r="X954" s="0" t="s">
        <v>2243</v>
      </c>
      <c r="Y954" s="0" t="s">
        <v>1903</v>
      </c>
      <c r="Z954" s="0" t="s">
        <v>1903</v>
      </c>
      <c r="AB954" s="0" t="s">
        <v>2243</v>
      </c>
    </row>
    <row r="955" customFormat="false" ht="13.8" hidden="false" customHeight="false" outlineLevel="0" collapsed="false">
      <c r="A955" s="207" t="s">
        <v>87</v>
      </c>
      <c r="B955" s="207" t="n">
        <v>65115</v>
      </c>
      <c r="C955" s="0" t="s">
        <v>1974</v>
      </c>
      <c r="D955" s="0" t="n">
        <v>3</v>
      </c>
      <c r="E955" s="0" t="n">
        <v>0</v>
      </c>
      <c r="F955" s="0" t="s">
        <v>2243</v>
      </c>
      <c r="G955" s="0" t="s">
        <v>2243</v>
      </c>
      <c r="H955" s="0" t="s">
        <v>2243</v>
      </c>
      <c r="K955" s="0" t="s">
        <v>2243</v>
      </c>
      <c r="L955" s="0" t="s">
        <v>2243</v>
      </c>
      <c r="M955" s="0" t="s">
        <v>2243</v>
      </c>
      <c r="N955" s="0" t="s">
        <v>2243</v>
      </c>
      <c r="O955" s="0" t="s">
        <v>2243</v>
      </c>
      <c r="P955" s="0" t="s">
        <v>2243</v>
      </c>
    </row>
    <row r="956" customFormat="false" ht="13.8" hidden="false" customHeight="false" outlineLevel="0" collapsed="false">
      <c r="A956" s="207" t="s">
        <v>87</v>
      </c>
      <c r="B956" s="207" t="s">
        <v>1056</v>
      </c>
      <c r="C956" s="0" t="s">
        <v>1974</v>
      </c>
      <c r="D956" s="0" t="n">
        <v>3</v>
      </c>
      <c r="E956" s="0" t="n">
        <v>0</v>
      </c>
      <c r="F956" s="0" t="s">
        <v>2243</v>
      </c>
      <c r="G956" s="0" t="s">
        <v>2243</v>
      </c>
      <c r="H956" s="0" t="s">
        <v>2243</v>
      </c>
      <c r="K956" s="0" t="s">
        <v>2243</v>
      </c>
      <c r="L956" s="0" t="s">
        <v>2243</v>
      </c>
      <c r="M956" s="0" t="s">
        <v>2243</v>
      </c>
      <c r="N956" s="0" t="s">
        <v>2243</v>
      </c>
      <c r="O956" s="0" t="s">
        <v>2243</v>
      </c>
      <c r="P956" s="0" t="s">
        <v>2243</v>
      </c>
    </row>
    <row r="957" customFormat="false" ht="13.8" hidden="false" customHeight="false" outlineLevel="0" collapsed="false">
      <c r="A957" s="207" t="s">
        <v>88</v>
      </c>
      <c r="B957" s="207" t="s">
        <v>188</v>
      </c>
      <c r="C957" s="0" t="s">
        <v>1976</v>
      </c>
      <c r="D957" s="0" t="n">
        <v>2</v>
      </c>
      <c r="E957" s="0" t="n">
        <v>0</v>
      </c>
      <c r="F957" s="0" t="s">
        <v>2243</v>
      </c>
      <c r="G957" s="0" t="s">
        <v>2243</v>
      </c>
      <c r="H957" s="0" t="s">
        <v>2243</v>
      </c>
      <c r="K957" s="0" t="s">
        <v>2243</v>
      </c>
      <c r="L957" s="0" t="s">
        <v>2243</v>
      </c>
      <c r="M957" s="0" t="s">
        <v>2243</v>
      </c>
      <c r="N957" s="0" t="s">
        <v>2243</v>
      </c>
      <c r="O957" s="0" t="s">
        <v>2243</v>
      </c>
      <c r="P957" s="0" t="s">
        <v>2243</v>
      </c>
    </row>
    <row r="958" customFormat="false" ht="13.8" hidden="false" customHeight="false" outlineLevel="0" collapsed="false">
      <c r="A958" s="207" t="s">
        <v>88</v>
      </c>
      <c r="B958" s="207" t="s">
        <v>189</v>
      </c>
      <c r="C958" s="0" t="s">
        <v>1976</v>
      </c>
      <c r="D958" s="0" t="n">
        <v>2</v>
      </c>
      <c r="E958" s="0" t="n">
        <v>0</v>
      </c>
      <c r="F958" s="0" t="s">
        <v>2243</v>
      </c>
      <c r="G958" s="0" t="s">
        <v>2243</v>
      </c>
      <c r="H958" s="0" t="s">
        <v>2243</v>
      </c>
      <c r="K958" s="0" t="s">
        <v>2243</v>
      </c>
      <c r="L958" s="0" t="s">
        <v>2243</v>
      </c>
      <c r="M958" s="0" t="s">
        <v>2243</v>
      </c>
      <c r="N958" s="0" t="s">
        <v>2243</v>
      </c>
      <c r="O958" s="0" t="s">
        <v>2243</v>
      </c>
      <c r="P958" s="0" t="s">
        <v>2243</v>
      </c>
    </row>
    <row r="959" customFormat="false" ht="13.8" hidden="false" customHeight="false" outlineLevel="0" collapsed="false">
      <c r="A959" s="207" t="s">
        <v>88</v>
      </c>
      <c r="B959" s="207" t="s">
        <v>190</v>
      </c>
      <c r="C959" s="0" t="s">
        <v>1976</v>
      </c>
      <c r="D959" s="0" t="n">
        <v>2</v>
      </c>
      <c r="E959" s="0" t="n">
        <v>0</v>
      </c>
      <c r="F959" s="0" t="s">
        <v>2243</v>
      </c>
      <c r="G959" s="0" t="s">
        <v>2243</v>
      </c>
      <c r="H959" s="0" t="s">
        <v>2243</v>
      </c>
      <c r="K959" s="0" t="s">
        <v>2243</v>
      </c>
      <c r="L959" s="0" t="s">
        <v>2243</v>
      </c>
      <c r="M959" s="0" t="s">
        <v>2243</v>
      </c>
      <c r="N959" s="0" t="s">
        <v>2243</v>
      </c>
      <c r="O959" s="0" t="s">
        <v>2243</v>
      </c>
      <c r="P959" s="0" t="s">
        <v>2243</v>
      </c>
    </row>
    <row r="960" customFormat="false" ht="13.8" hidden="false" customHeight="false" outlineLevel="0" collapsed="false">
      <c r="A960" s="207" t="s">
        <v>88</v>
      </c>
      <c r="B960" s="207" t="s">
        <v>191</v>
      </c>
      <c r="C960" s="0" t="s">
        <v>1976</v>
      </c>
      <c r="D960" s="0" t="n">
        <v>2</v>
      </c>
      <c r="E960" s="0" t="n">
        <v>0</v>
      </c>
      <c r="F960" s="0" t="s">
        <v>2243</v>
      </c>
      <c r="G960" s="0" t="s">
        <v>2243</v>
      </c>
      <c r="H960" s="0" t="s">
        <v>2243</v>
      </c>
      <c r="K960" s="0" t="s">
        <v>2243</v>
      </c>
      <c r="L960" s="0" t="s">
        <v>2243</v>
      </c>
      <c r="M960" s="0" t="s">
        <v>2243</v>
      </c>
      <c r="N960" s="0" t="s">
        <v>2243</v>
      </c>
      <c r="O960" s="0" t="s">
        <v>2243</v>
      </c>
      <c r="P960" s="0" t="s">
        <v>2243</v>
      </c>
    </row>
    <row r="961" customFormat="false" ht="13.8" hidden="false" customHeight="false" outlineLevel="0" collapsed="false">
      <c r="A961" s="207" t="s">
        <v>88</v>
      </c>
      <c r="B961" s="207" t="s">
        <v>192</v>
      </c>
      <c r="C961" s="0" t="s">
        <v>1976</v>
      </c>
      <c r="D961" s="0" t="n">
        <v>2</v>
      </c>
      <c r="E961" s="0" t="n">
        <v>0</v>
      </c>
      <c r="F961" s="0" t="s">
        <v>2243</v>
      </c>
      <c r="G961" s="0" t="s">
        <v>2243</v>
      </c>
      <c r="H961" s="0" t="s">
        <v>2243</v>
      </c>
      <c r="K961" s="0" t="s">
        <v>2243</v>
      </c>
      <c r="L961" s="0" t="s">
        <v>2243</v>
      </c>
      <c r="M961" s="0" t="s">
        <v>2243</v>
      </c>
      <c r="N961" s="0" t="s">
        <v>2243</v>
      </c>
      <c r="O961" s="0" t="s">
        <v>2243</v>
      </c>
      <c r="P961" s="0" t="s">
        <v>2243</v>
      </c>
    </row>
    <row r="962" customFormat="false" ht="13.8" hidden="false" customHeight="false" outlineLevel="0" collapsed="false">
      <c r="A962" s="207" t="s">
        <v>88</v>
      </c>
      <c r="B962" s="207" t="s">
        <v>193</v>
      </c>
      <c r="C962" s="0" t="s">
        <v>1976</v>
      </c>
      <c r="D962" s="0" t="n">
        <v>2</v>
      </c>
      <c r="E962" s="0" t="n">
        <v>0</v>
      </c>
      <c r="F962" s="0" t="s">
        <v>2243</v>
      </c>
      <c r="G962" s="0" t="s">
        <v>2243</v>
      </c>
      <c r="H962" s="0" t="s">
        <v>2243</v>
      </c>
      <c r="K962" s="0" t="s">
        <v>2243</v>
      </c>
      <c r="L962" s="0" t="s">
        <v>2243</v>
      </c>
      <c r="M962" s="0" t="s">
        <v>2243</v>
      </c>
      <c r="N962" s="0" t="s">
        <v>2243</v>
      </c>
      <c r="O962" s="0" t="s">
        <v>2243</v>
      </c>
      <c r="P962" s="0" t="s">
        <v>2243</v>
      </c>
    </row>
    <row r="963" customFormat="false" ht="13.8" hidden="false" customHeight="false" outlineLevel="0" collapsed="false">
      <c r="A963" s="207" t="s">
        <v>88</v>
      </c>
      <c r="B963" s="207" t="s">
        <v>194</v>
      </c>
      <c r="C963" s="0" t="s">
        <v>1976</v>
      </c>
      <c r="D963" s="0" t="n">
        <v>2</v>
      </c>
      <c r="E963" s="0" t="n">
        <v>0</v>
      </c>
      <c r="F963" s="0" t="s">
        <v>2243</v>
      </c>
      <c r="G963" s="0" t="s">
        <v>2243</v>
      </c>
      <c r="H963" s="0" t="s">
        <v>2243</v>
      </c>
      <c r="K963" s="0" t="s">
        <v>2243</v>
      </c>
      <c r="L963" s="0" t="s">
        <v>2243</v>
      </c>
      <c r="M963" s="0" t="s">
        <v>2243</v>
      </c>
      <c r="N963" s="0" t="s">
        <v>2243</v>
      </c>
      <c r="O963" s="0" t="s">
        <v>2243</v>
      </c>
      <c r="P963" s="0" t="s">
        <v>2243</v>
      </c>
    </row>
    <row r="964" customFormat="false" ht="13.8" hidden="false" customHeight="false" outlineLevel="0" collapsed="false">
      <c r="A964" s="207" t="s">
        <v>88</v>
      </c>
      <c r="B964" s="207" t="s">
        <v>195</v>
      </c>
      <c r="C964" s="0" t="s">
        <v>1976</v>
      </c>
      <c r="D964" s="0" t="n">
        <v>2</v>
      </c>
      <c r="E964" s="0" t="n">
        <v>0</v>
      </c>
      <c r="F964" s="0" t="s">
        <v>2243</v>
      </c>
      <c r="G964" s="0" t="s">
        <v>2243</v>
      </c>
      <c r="H964" s="0" t="s">
        <v>2243</v>
      </c>
      <c r="K964" s="0" t="s">
        <v>2243</v>
      </c>
      <c r="L964" s="0" t="s">
        <v>2243</v>
      </c>
      <c r="M964" s="0" t="s">
        <v>2243</v>
      </c>
      <c r="N964" s="0" t="s">
        <v>2243</v>
      </c>
      <c r="O964" s="0" t="s">
        <v>2243</v>
      </c>
      <c r="P964" s="0" t="s">
        <v>2243</v>
      </c>
    </row>
    <row r="965" customFormat="false" ht="13.8" hidden="false" customHeight="false" outlineLevel="0" collapsed="false">
      <c r="A965" s="207" t="s">
        <v>88</v>
      </c>
      <c r="B965" s="207" t="s">
        <v>196</v>
      </c>
      <c r="C965" s="0" t="s">
        <v>1976</v>
      </c>
      <c r="D965" s="0" t="n">
        <v>2</v>
      </c>
      <c r="E965" s="0" t="n">
        <v>0</v>
      </c>
      <c r="F965" s="0" t="s">
        <v>2243</v>
      </c>
      <c r="G965" s="0" t="s">
        <v>2243</v>
      </c>
      <c r="H965" s="0" t="s">
        <v>2243</v>
      </c>
      <c r="K965" s="0" t="s">
        <v>2243</v>
      </c>
      <c r="L965" s="0" t="s">
        <v>2243</v>
      </c>
      <c r="M965" s="0" t="s">
        <v>2243</v>
      </c>
      <c r="N965" s="0" t="s">
        <v>2243</v>
      </c>
      <c r="O965" s="0" t="s">
        <v>2243</v>
      </c>
      <c r="P965" s="0" t="s">
        <v>2243</v>
      </c>
    </row>
    <row r="966" customFormat="false" ht="13.8" hidden="false" customHeight="false" outlineLevel="0" collapsed="false">
      <c r="A966" s="207" t="s">
        <v>89</v>
      </c>
      <c r="B966" s="207" t="s">
        <v>449</v>
      </c>
      <c r="C966" s="0" t="s">
        <v>1959</v>
      </c>
      <c r="D966" s="0" t="n">
        <v>0</v>
      </c>
      <c r="E966" s="0" t="n">
        <v>0</v>
      </c>
      <c r="F966" s="0" t="s">
        <v>2243</v>
      </c>
      <c r="G966" s="0" t="s">
        <v>2243</v>
      </c>
    </row>
    <row r="967" customFormat="false" ht="13.8" hidden="false" customHeight="false" outlineLevel="0" collapsed="false">
      <c r="A967" s="207" t="s">
        <v>90</v>
      </c>
      <c r="B967" s="207" t="s">
        <v>1057</v>
      </c>
      <c r="C967" s="0" t="s">
        <v>1974</v>
      </c>
      <c r="D967" s="0" t="n">
        <v>3</v>
      </c>
      <c r="E967" s="0" t="n">
        <v>0</v>
      </c>
      <c r="F967" s="0" t="s">
        <v>2243</v>
      </c>
      <c r="G967" s="0" t="s">
        <v>2243</v>
      </c>
      <c r="H967" s="0" t="s">
        <v>2243</v>
      </c>
      <c r="K967" s="0" t="s">
        <v>2243</v>
      </c>
      <c r="L967" s="0" t="s">
        <v>2243</v>
      </c>
      <c r="M967" s="0" t="s">
        <v>2243</v>
      </c>
      <c r="N967" s="0" t="s">
        <v>2243</v>
      </c>
      <c r="O967" s="0" t="s">
        <v>2243</v>
      </c>
      <c r="P967" s="0" t="s">
        <v>2243</v>
      </c>
    </row>
    <row r="968" customFormat="false" ht="13.8" hidden="false" customHeight="false" outlineLevel="0" collapsed="false">
      <c r="A968" s="207" t="s">
        <v>90</v>
      </c>
      <c r="B968" s="207" t="s">
        <v>1058</v>
      </c>
      <c r="C968" s="0" t="s">
        <v>1974</v>
      </c>
      <c r="D968" s="0" t="n">
        <v>3</v>
      </c>
      <c r="E968" s="0" t="n">
        <v>0</v>
      </c>
      <c r="F968" s="0" t="s">
        <v>2243</v>
      </c>
      <c r="G968" s="0" t="s">
        <v>2243</v>
      </c>
      <c r="H968" s="0" t="s">
        <v>2243</v>
      </c>
      <c r="K968" s="0" t="s">
        <v>2243</v>
      </c>
      <c r="L968" s="0" t="s">
        <v>2243</v>
      </c>
      <c r="M968" s="0" t="s">
        <v>2243</v>
      </c>
      <c r="N968" s="0" t="s">
        <v>2243</v>
      </c>
      <c r="O968" s="0" t="s">
        <v>2243</v>
      </c>
      <c r="P968" s="0" t="s">
        <v>2243</v>
      </c>
    </row>
    <row r="969" customFormat="false" ht="13.8" hidden="false" customHeight="false" outlineLevel="0" collapsed="false">
      <c r="A969" s="207" t="s">
        <v>91</v>
      </c>
      <c r="B969" s="207" t="s">
        <v>330</v>
      </c>
      <c r="C969" s="0" t="s">
        <v>1985</v>
      </c>
      <c r="D969" s="0" t="n">
        <v>3</v>
      </c>
      <c r="E969" s="0" t="n">
        <v>0</v>
      </c>
      <c r="M969" s="0" t="s">
        <v>2243</v>
      </c>
    </row>
    <row r="970" customFormat="false" ht="13.8" hidden="false" customHeight="false" outlineLevel="0" collapsed="false">
      <c r="A970" s="207" t="s">
        <v>91</v>
      </c>
      <c r="B970" s="207" t="s">
        <v>1059</v>
      </c>
      <c r="C970" s="0" t="s">
        <v>1974</v>
      </c>
      <c r="D970" s="0" t="n">
        <v>3</v>
      </c>
      <c r="E970" s="0" t="n">
        <v>0</v>
      </c>
      <c r="F970" s="0" t="s">
        <v>2243</v>
      </c>
      <c r="G970" s="0" t="s">
        <v>2243</v>
      </c>
      <c r="H970" s="0" t="s">
        <v>2243</v>
      </c>
      <c r="K970" s="0" t="s">
        <v>2243</v>
      </c>
      <c r="L970" s="0" t="s">
        <v>2243</v>
      </c>
      <c r="M970" s="0" t="s">
        <v>2243</v>
      </c>
      <c r="N970" s="0" t="s">
        <v>2243</v>
      </c>
      <c r="O970" s="0" t="s">
        <v>2243</v>
      </c>
      <c r="P970" s="0" t="s">
        <v>2243</v>
      </c>
    </row>
    <row r="971" customFormat="false" ht="13.8" hidden="false" customHeight="false" outlineLevel="0" collapsed="false">
      <c r="A971" s="207" t="s">
        <v>92</v>
      </c>
      <c r="B971" s="207" t="s">
        <v>1060</v>
      </c>
      <c r="C971" s="0" t="s">
        <v>2242</v>
      </c>
      <c r="D971" s="0" t="n">
        <v>7</v>
      </c>
      <c r="E971" s="0" t="n">
        <v>0</v>
      </c>
      <c r="Q971" s="0" t="s">
        <v>1914</v>
      </c>
      <c r="T971" s="0" t="s">
        <v>2243</v>
      </c>
      <c r="V971" s="0" t="s">
        <v>1903</v>
      </c>
      <c r="W971" s="0" t="s">
        <v>1903</v>
      </c>
      <c r="X971" s="0" t="s">
        <v>2243</v>
      </c>
      <c r="Y971" s="0" t="s">
        <v>1903</v>
      </c>
      <c r="Z971" s="0" t="s">
        <v>1903</v>
      </c>
      <c r="AB971" s="0" t="s">
        <v>2243</v>
      </c>
    </row>
    <row r="972" customFormat="false" ht="13.8" hidden="false" customHeight="false" outlineLevel="0" collapsed="false">
      <c r="A972" s="207" t="s">
        <v>92</v>
      </c>
      <c r="B972" s="207" t="s">
        <v>1061</v>
      </c>
      <c r="C972" s="0" t="s">
        <v>2242</v>
      </c>
      <c r="D972" s="0" t="n">
        <v>7</v>
      </c>
      <c r="E972" s="0" t="n">
        <v>0</v>
      </c>
      <c r="Q972" s="0" t="s">
        <v>1914</v>
      </c>
      <c r="T972" s="0" t="s">
        <v>2243</v>
      </c>
      <c r="V972" s="0" t="s">
        <v>1903</v>
      </c>
      <c r="W972" s="0" t="s">
        <v>1903</v>
      </c>
      <c r="X972" s="0" t="s">
        <v>2243</v>
      </c>
      <c r="Y972" s="0" t="s">
        <v>1903</v>
      </c>
      <c r="Z972" s="0" t="s">
        <v>1903</v>
      </c>
      <c r="AB972" s="0" t="s">
        <v>2243</v>
      </c>
    </row>
    <row r="973" customFormat="false" ht="13.8" hidden="false" customHeight="false" outlineLevel="0" collapsed="false">
      <c r="A973" s="207" t="s">
        <v>92</v>
      </c>
      <c r="B973" s="207" t="s">
        <v>1062</v>
      </c>
      <c r="C973" s="0" t="s">
        <v>2242</v>
      </c>
      <c r="D973" s="0" t="n">
        <v>7</v>
      </c>
      <c r="E973" s="0" t="n">
        <v>0</v>
      </c>
      <c r="Q973" s="0" t="s">
        <v>1914</v>
      </c>
      <c r="T973" s="0" t="s">
        <v>2243</v>
      </c>
      <c r="V973" s="0" t="s">
        <v>1903</v>
      </c>
      <c r="W973" s="0" t="s">
        <v>1903</v>
      </c>
      <c r="X973" s="0" t="s">
        <v>2243</v>
      </c>
      <c r="Y973" s="0" t="s">
        <v>1903</v>
      </c>
      <c r="Z973" s="0" t="s">
        <v>1903</v>
      </c>
      <c r="AB973" s="0" t="s">
        <v>2243</v>
      </c>
    </row>
    <row r="974" customFormat="false" ht="13.8" hidden="false" customHeight="false" outlineLevel="0" collapsed="false">
      <c r="A974" s="207" t="s">
        <v>92</v>
      </c>
      <c r="B974" s="207" t="s">
        <v>1063</v>
      </c>
      <c r="C974" s="0" t="s">
        <v>2242</v>
      </c>
      <c r="D974" s="0" t="n">
        <v>7</v>
      </c>
      <c r="E974" s="0" t="n">
        <v>0</v>
      </c>
      <c r="Q974" s="0" t="s">
        <v>1914</v>
      </c>
      <c r="T974" s="0" t="s">
        <v>2243</v>
      </c>
      <c r="V974" s="0" t="s">
        <v>1903</v>
      </c>
      <c r="W974" s="0" t="s">
        <v>1903</v>
      </c>
      <c r="X974" s="0" t="s">
        <v>2243</v>
      </c>
      <c r="Y974" s="0" t="s">
        <v>1903</v>
      </c>
      <c r="Z974" s="0" t="s">
        <v>1903</v>
      </c>
      <c r="AB974" s="0" t="s">
        <v>2243</v>
      </c>
    </row>
    <row r="975" customFormat="false" ht="13.8" hidden="false" customHeight="false" outlineLevel="0" collapsed="false">
      <c r="A975" s="207" t="s">
        <v>92</v>
      </c>
      <c r="B975" s="207" t="s">
        <v>1064</v>
      </c>
      <c r="C975" s="0" t="s">
        <v>2242</v>
      </c>
      <c r="D975" s="0" t="n">
        <v>7</v>
      </c>
      <c r="E975" s="0" t="n">
        <v>0</v>
      </c>
      <c r="Q975" s="0" t="s">
        <v>1914</v>
      </c>
      <c r="T975" s="0" t="s">
        <v>2243</v>
      </c>
      <c r="V975" s="0" t="s">
        <v>1903</v>
      </c>
      <c r="W975" s="0" t="s">
        <v>1903</v>
      </c>
      <c r="X975" s="0" t="s">
        <v>2243</v>
      </c>
      <c r="Y975" s="0" t="s">
        <v>1903</v>
      </c>
      <c r="Z975" s="0" t="s">
        <v>1903</v>
      </c>
      <c r="AB975" s="0" t="s">
        <v>2243</v>
      </c>
    </row>
    <row r="976" customFormat="false" ht="13.8" hidden="false" customHeight="false" outlineLevel="0" collapsed="false">
      <c r="A976" s="207" t="s">
        <v>92</v>
      </c>
      <c r="B976" s="207" t="s">
        <v>1065</v>
      </c>
      <c r="C976" s="0" t="s">
        <v>2242</v>
      </c>
      <c r="D976" s="0" t="n">
        <v>7</v>
      </c>
      <c r="E976" s="0" t="n">
        <v>0</v>
      </c>
      <c r="Q976" s="0" t="s">
        <v>1914</v>
      </c>
      <c r="T976" s="0" t="s">
        <v>2243</v>
      </c>
      <c r="V976" s="0" t="s">
        <v>1903</v>
      </c>
      <c r="W976" s="0" t="s">
        <v>1903</v>
      </c>
      <c r="X976" s="0" t="s">
        <v>2243</v>
      </c>
      <c r="Y976" s="0" t="s">
        <v>1903</v>
      </c>
      <c r="Z976" s="0" t="s">
        <v>1903</v>
      </c>
      <c r="AB976" s="0" t="s">
        <v>2243</v>
      </c>
    </row>
    <row r="977" customFormat="false" ht="13.8" hidden="false" customHeight="false" outlineLevel="0" collapsed="false">
      <c r="A977" s="207" t="s">
        <v>92</v>
      </c>
      <c r="B977" s="207" t="s">
        <v>1066</v>
      </c>
      <c r="C977" s="0" t="s">
        <v>2242</v>
      </c>
      <c r="D977" s="0" t="n">
        <v>7</v>
      </c>
      <c r="E977" s="0" t="n">
        <v>0</v>
      </c>
      <c r="Q977" s="0" t="s">
        <v>1914</v>
      </c>
      <c r="T977" s="0" t="s">
        <v>2243</v>
      </c>
      <c r="V977" s="0" t="s">
        <v>1903</v>
      </c>
      <c r="W977" s="0" t="s">
        <v>1903</v>
      </c>
      <c r="X977" s="0" t="s">
        <v>2243</v>
      </c>
      <c r="Y977" s="0" t="s">
        <v>1903</v>
      </c>
      <c r="Z977" s="0" t="s">
        <v>1903</v>
      </c>
      <c r="AB977" s="0" t="s">
        <v>2243</v>
      </c>
    </row>
    <row r="978" customFormat="false" ht="13.8" hidden="false" customHeight="false" outlineLevel="0" collapsed="false">
      <c r="A978" s="207" t="s">
        <v>92</v>
      </c>
      <c r="B978" s="207" t="s">
        <v>1067</v>
      </c>
      <c r="C978" s="0" t="s">
        <v>2242</v>
      </c>
      <c r="D978" s="0" t="n">
        <v>7</v>
      </c>
      <c r="E978" s="0" t="n">
        <v>0</v>
      </c>
      <c r="Q978" s="0" t="s">
        <v>1914</v>
      </c>
      <c r="T978" s="0" t="s">
        <v>2243</v>
      </c>
      <c r="V978" s="0" t="s">
        <v>1903</v>
      </c>
      <c r="W978" s="0" t="s">
        <v>1903</v>
      </c>
      <c r="X978" s="0" t="s">
        <v>2243</v>
      </c>
      <c r="Y978" s="0" t="s">
        <v>1903</v>
      </c>
      <c r="Z978" s="0" t="s">
        <v>1903</v>
      </c>
      <c r="AB978" s="0" t="s">
        <v>2243</v>
      </c>
    </row>
    <row r="979" customFormat="false" ht="13.8" hidden="false" customHeight="false" outlineLevel="0" collapsed="false">
      <c r="A979" s="207" t="s">
        <v>92</v>
      </c>
      <c r="B979" s="207" t="s">
        <v>1068</v>
      </c>
      <c r="C979" s="0" t="s">
        <v>2248</v>
      </c>
      <c r="D979" s="0" t="n">
        <v>7</v>
      </c>
      <c r="E979" s="0" t="n">
        <v>0</v>
      </c>
      <c r="Q979" s="0" t="s">
        <v>1914</v>
      </c>
      <c r="T979" s="0" t="s">
        <v>2243</v>
      </c>
      <c r="V979" s="0" t="s">
        <v>1903</v>
      </c>
      <c r="W979" s="0" t="s">
        <v>1903</v>
      </c>
      <c r="X979" s="0" t="s">
        <v>2243</v>
      </c>
      <c r="Y979" s="0" t="s">
        <v>1903</v>
      </c>
      <c r="Z979" s="0" t="s">
        <v>1903</v>
      </c>
      <c r="AB979" s="0" t="s">
        <v>2243</v>
      </c>
    </row>
    <row r="980" customFormat="false" ht="13.8" hidden="false" customHeight="false" outlineLevel="0" collapsed="false">
      <c r="A980" s="207" t="s">
        <v>92</v>
      </c>
      <c r="B980" s="207" t="s">
        <v>1069</v>
      </c>
      <c r="C980" s="0" t="s">
        <v>2248</v>
      </c>
      <c r="D980" s="0" t="n">
        <v>7</v>
      </c>
      <c r="E980" s="0" t="n">
        <v>0</v>
      </c>
      <c r="Q980" s="0" t="s">
        <v>1914</v>
      </c>
      <c r="T980" s="0" t="s">
        <v>2243</v>
      </c>
      <c r="V980" s="0" t="s">
        <v>1903</v>
      </c>
      <c r="W980" s="0" t="s">
        <v>1903</v>
      </c>
      <c r="X980" s="0" t="s">
        <v>2243</v>
      </c>
      <c r="Y980" s="0" t="s">
        <v>1903</v>
      </c>
      <c r="Z980" s="0" t="s">
        <v>1903</v>
      </c>
      <c r="AB980" s="0" t="s">
        <v>2243</v>
      </c>
    </row>
    <row r="981" customFormat="false" ht="13.8" hidden="false" customHeight="false" outlineLevel="0" collapsed="false">
      <c r="A981" s="207" t="s">
        <v>92</v>
      </c>
      <c r="B981" s="207" t="s">
        <v>1070</v>
      </c>
      <c r="C981" s="0" t="s">
        <v>2248</v>
      </c>
      <c r="D981" s="0" t="n">
        <v>7</v>
      </c>
      <c r="E981" s="0" t="n">
        <v>0</v>
      </c>
      <c r="Q981" s="0" t="s">
        <v>1914</v>
      </c>
      <c r="T981" s="0" t="s">
        <v>2243</v>
      </c>
      <c r="V981" s="0" t="s">
        <v>1903</v>
      </c>
      <c r="W981" s="0" t="s">
        <v>1903</v>
      </c>
      <c r="X981" s="0" t="s">
        <v>2243</v>
      </c>
      <c r="Y981" s="0" t="s">
        <v>1903</v>
      </c>
      <c r="Z981" s="0" t="s">
        <v>1903</v>
      </c>
      <c r="AB981" s="0" t="s">
        <v>2243</v>
      </c>
    </row>
    <row r="982" customFormat="false" ht="13.8" hidden="false" customHeight="false" outlineLevel="0" collapsed="false">
      <c r="A982" s="207" t="s">
        <v>92</v>
      </c>
      <c r="B982" s="207" t="s">
        <v>1071</v>
      </c>
      <c r="C982" s="0" t="s">
        <v>2248</v>
      </c>
      <c r="D982" s="0" t="n">
        <v>7</v>
      </c>
      <c r="E982" s="0" t="n">
        <v>0</v>
      </c>
      <c r="Q982" s="0" t="s">
        <v>1914</v>
      </c>
      <c r="T982" s="0" t="s">
        <v>2243</v>
      </c>
      <c r="V982" s="0" t="s">
        <v>1903</v>
      </c>
      <c r="W982" s="0" t="s">
        <v>1903</v>
      </c>
      <c r="X982" s="0" t="s">
        <v>2243</v>
      </c>
      <c r="Y982" s="0" t="s">
        <v>1903</v>
      </c>
      <c r="Z982" s="0" t="s">
        <v>1903</v>
      </c>
      <c r="AB982" s="0" t="s">
        <v>2243</v>
      </c>
    </row>
    <row r="983" customFormat="false" ht="13.8" hidden="false" customHeight="false" outlineLevel="0" collapsed="false">
      <c r="A983" s="207" t="s">
        <v>92</v>
      </c>
      <c r="B983" s="207" t="s">
        <v>1072</v>
      </c>
      <c r="C983" s="0" t="s">
        <v>2248</v>
      </c>
      <c r="D983" s="0" t="n">
        <v>7</v>
      </c>
      <c r="E983" s="0" t="n">
        <v>0</v>
      </c>
      <c r="Q983" s="0" t="s">
        <v>1914</v>
      </c>
      <c r="T983" s="0" t="s">
        <v>2243</v>
      </c>
      <c r="V983" s="0" t="s">
        <v>1903</v>
      </c>
      <c r="W983" s="0" t="s">
        <v>1903</v>
      </c>
      <c r="X983" s="0" t="s">
        <v>2243</v>
      </c>
      <c r="Y983" s="0" t="s">
        <v>1903</v>
      </c>
      <c r="Z983" s="0" t="s">
        <v>1903</v>
      </c>
      <c r="AB983" s="0" t="s">
        <v>2243</v>
      </c>
    </row>
    <row r="984" customFormat="false" ht="13.8" hidden="false" customHeight="false" outlineLevel="0" collapsed="false">
      <c r="A984" s="207" t="s">
        <v>92</v>
      </c>
      <c r="B984" s="207" t="s">
        <v>1073</v>
      </c>
      <c r="C984" s="0" t="s">
        <v>2244</v>
      </c>
      <c r="D984" s="0" t="n">
        <v>5</v>
      </c>
      <c r="E984" s="0" t="n">
        <v>0</v>
      </c>
      <c r="Q984" s="0" t="s">
        <v>1914</v>
      </c>
      <c r="T984" s="0" t="s">
        <v>2243</v>
      </c>
      <c r="V984" s="0" t="s">
        <v>1903</v>
      </c>
      <c r="W984" s="0" t="s">
        <v>1903</v>
      </c>
      <c r="X984" s="0" t="s">
        <v>2243</v>
      </c>
      <c r="Y984" s="0" t="s">
        <v>1903</v>
      </c>
      <c r="Z984" s="0" t="s">
        <v>1903</v>
      </c>
      <c r="AB984" s="0" t="s">
        <v>2243</v>
      </c>
    </row>
    <row r="985" customFormat="false" ht="13.8" hidden="false" customHeight="false" outlineLevel="0" collapsed="false">
      <c r="A985" s="207" t="s">
        <v>92</v>
      </c>
      <c r="B985" s="207" t="s">
        <v>1074</v>
      </c>
      <c r="C985" s="0" t="s">
        <v>1991</v>
      </c>
      <c r="D985" s="0" t="n">
        <v>5</v>
      </c>
      <c r="E985" s="0" t="n">
        <v>0</v>
      </c>
      <c r="Q985" s="0" t="s">
        <v>1914</v>
      </c>
      <c r="T985" s="0" t="s">
        <v>2243</v>
      </c>
      <c r="V985" s="0" t="s">
        <v>1903</v>
      </c>
      <c r="W985" s="0" t="s">
        <v>1903</v>
      </c>
      <c r="X985" s="0" t="s">
        <v>2243</v>
      </c>
      <c r="Y985" s="0" t="s">
        <v>1903</v>
      </c>
      <c r="Z985" s="0" t="s">
        <v>1903</v>
      </c>
      <c r="AB985" s="0" t="s">
        <v>2243</v>
      </c>
    </row>
    <row r="986" customFormat="false" ht="13.8" hidden="false" customHeight="false" outlineLevel="0" collapsed="false">
      <c r="A986" s="207" t="s">
        <v>92</v>
      </c>
      <c r="B986" s="207" t="s">
        <v>1075</v>
      </c>
      <c r="C986" s="0" t="s">
        <v>1991</v>
      </c>
      <c r="D986" s="0" t="n">
        <v>5</v>
      </c>
      <c r="E986" s="0" t="n">
        <v>0</v>
      </c>
      <c r="Q986" s="0" t="s">
        <v>1914</v>
      </c>
      <c r="T986" s="0" t="s">
        <v>2243</v>
      </c>
      <c r="V986" s="0" t="s">
        <v>1903</v>
      </c>
      <c r="W986" s="0" t="s">
        <v>1903</v>
      </c>
      <c r="X986" s="0" t="s">
        <v>2243</v>
      </c>
      <c r="Y986" s="0" t="s">
        <v>1903</v>
      </c>
      <c r="Z986" s="0" t="s">
        <v>1903</v>
      </c>
      <c r="AB986" s="0" t="s">
        <v>2243</v>
      </c>
    </row>
    <row r="987" customFormat="false" ht="13.8" hidden="false" customHeight="false" outlineLevel="0" collapsed="false">
      <c r="A987" s="207" t="s">
        <v>92</v>
      </c>
      <c r="B987" s="207" t="s">
        <v>1076</v>
      </c>
      <c r="C987" s="0" t="s">
        <v>1991</v>
      </c>
      <c r="D987" s="0" t="n">
        <v>5</v>
      </c>
      <c r="E987" s="0" t="n">
        <v>0</v>
      </c>
      <c r="Q987" s="0" t="s">
        <v>1914</v>
      </c>
      <c r="T987" s="0" t="s">
        <v>2243</v>
      </c>
      <c r="V987" s="0" t="s">
        <v>1903</v>
      </c>
      <c r="W987" s="0" t="s">
        <v>1903</v>
      </c>
      <c r="X987" s="0" t="s">
        <v>2243</v>
      </c>
      <c r="Y987" s="0" t="s">
        <v>1903</v>
      </c>
      <c r="Z987" s="0" t="s">
        <v>1903</v>
      </c>
      <c r="AB987" s="0" t="s">
        <v>2243</v>
      </c>
    </row>
    <row r="988" customFormat="false" ht="13.8" hidden="false" customHeight="false" outlineLevel="0" collapsed="false">
      <c r="A988" s="207" t="s">
        <v>92</v>
      </c>
      <c r="B988" s="207" t="s">
        <v>1077</v>
      </c>
      <c r="C988" s="0" t="s">
        <v>2245</v>
      </c>
      <c r="D988" s="0" t="n">
        <v>5</v>
      </c>
      <c r="E988" s="0" t="n">
        <v>0</v>
      </c>
      <c r="Q988" s="0" t="s">
        <v>1914</v>
      </c>
      <c r="T988" s="0" t="s">
        <v>2243</v>
      </c>
      <c r="V988" s="0" t="s">
        <v>1903</v>
      </c>
      <c r="W988" s="0" t="s">
        <v>1903</v>
      </c>
      <c r="X988" s="0" t="s">
        <v>2243</v>
      </c>
      <c r="Y988" s="0" t="s">
        <v>1903</v>
      </c>
      <c r="Z988" s="0" t="s">
        <v>1903</v>
      </c>
      <c r="AB988" s="0" t="s">
        <v>2243</v>
      </c>
    </row>
    <row r="989" customFormat="false" ht="13.8" hidden="false" customHeight="false" outlineLevel="0" collapsed="false">
      <c r="A989" s="207" t="s">
        <v>92</v>
      </c>
      <c r="B989" s="207" t="s">
        <v>1078</v>
      </c>
      <c r="C989" s="0" t="s">
        <v>1991</v>
      </c>
      <c r="D989" s="0" t="n">
        <v>5</v>
      </c>
      <c r="E989" s="0" t="n">
        <v>0</v>
      </c>
      <c r="Q989" s="0" t="s">
        <v>1914</v>
      </c>
      <c r="T989" s="0" t="s">
        <v>2243</v>
      </c>
      <c r="V989" s="0" t="s">
        <v>1903</v>
      </c>
      <c r="W989" s="0" t="s">
        <v>1903</v>
      </c>
      <c r="X989" s="0" t="s">
        <v>2243</v>
      </c>
      <c r="Y989" s="0" t="s">
        <v>1903</v>
      </c>
      <c r="Z989" s="0" t="s">
        <v>1903</v>
      </c>
      <c r="AB989" s="0" t="s">
        <v>2243</v>
      </c>
    </row>
    <row r="990" customFormat="false" ht="13.8" hidden="false" customHeight="false" outlineLevel="0" collapsed="false">
      <c r="A990" s="207" t="s">
        <v>92</v>
      </c>
      <c r="B990" s="207" t="s">
        <v>1079</v>
      </c>
      <c r="C990" s="0" t="s">
        <v>1991</v>
      </c>
      <c r="D990" s="0" t="n">
        <v>5</v>
      </c>
      <c r="E990" s="0" t="n">
        <v>0</v>
      </c>
      <c r="Q990" s="0" t="s">
        <v>1914</v>
      </c>
      <c r="T990" s="0" t="s">
        <v>2243</v>
      </c>
      <c r="V990" s="0" t="s">
        <v>1903</v>
      </c>
      <c r="W990" s="0" t="s">
        <v>1903</v>
      </c>
      <c r="X990" s="0" t="s">
        <v>2243</v>
      </c>
      <c r="Y990" s="0" t="s">
        <v>1903</v>
      </c>
      <c r="Z990" s="0" t="s">
        <v>1903</v>
      </c>
      <c r="AB990" s="0" t="s">
        <v>2243</v>
      </c>
    </row>
    <row r="991" customFormat="false" ht="13.8" hidden="false" customHeight="false" outlineLevel="0" collapsed="false">
      <c r="A991" s="207" t="s">
        <v>92</v>
      </c>
      <c r="B991" s="207" t="s">
        <v>1080</v>
      </c>
      <c r="C991" s="0" t="s">
        <v>2245</v>
      </c>
      <c r="D991" s="0" t="n">
        <v>5</v>
      </c>
      <c r="E991" s="0" t="n">
        <v>0</v>
      </c>
      <c r="Q991" s="0" t="s">
        <v>1914</v>
      </c>
      <c r="T991" s="0" t="s">
        <v>2243</v>
      </c>
      <c r="V991" s="0" t="s">
        <v>1903</v>
      </c>
      <c r="W991" s="0" t="s">
        <v>1903</v>
      </c>
      <c r="X991" s="0" t="s">
        <v>2243</v>
      </c>
      <c r="Y991" s="0" t="s">
        <v>1903</v>
      </c>
      <c r="Z991" s="0" t="s">
        <v>1903</v>
      </c>
      <c r="AB991" s="0" t="s">
        <v>2243</v>
      </c>
    </row>
    <row r="992" customFormat="false" ht="13.8" hidden="false" customHeight="false" outlineLevel="0" collapsed="false">
      <c r="A992" s="207" t="s">
        <v>92</v>
      </c>
      <c r="B992" s="207" t="s">
        <v>1081</v>
      </c>
      <c r="C992" s="0" t="s">
        <v>1991</v>
      </c>
      <c r="D992" s="0" t="n">
        <v>5</v>
      </c>
      <c r="E992" s="0" t="n">
        <v>0</v>
      </c>
      <c r="Q992" s="0" t="s">
        <v>1914</v>
      </c>
      <c r="T992" s="0" t="s">
        <v>2243</v>
      </c>
      <c r="V992" s="0" t="s">
        <v>1903</v>
      </c>
      <c r="W992" s="0" t="s">
        <v>1903</v>
      </c>
      <c r="X992" s="0" t="s">
        <v>2243</v>
      </c>
      <c r="Y992" s="0" t="s">
        <v>1903</v>
      </c>
      <c r="Z992" s="0" t="s">
        <v>1903</v>
      </c>
      <c r="AB992" s="0" t="s">
        <v>2243</v>
      </c>
    </row>
    <row r="993" customFormat="false" ht="13.8" hidden="false" customHeight="false" outlineLevel="0" collapsed="false">
      <c r="A993" s="207" t="s">
        <v>92</v>
      </c>
      <c r="B993" s="207" t="s">
        <v>1082</v>
      </c>
      <c r="C993" s="0" t="s">
        <v>1991</v>
      </c>
      <c r="D993" s="0" t="n">
        <v>5</v>
      </c>
      <c r="E993" s="0" t="n">
        <v>0</v>
      </c>
      <c r="Q993" s="0" t="s">
        <v>1914</v>
      </c>
      <c r="T993" s="0" t="s">
        <v>2243</v>
      </c>
      <c r="V993" s="0" t="s">
        <v>1903</v>
      </c>
      <c r="W993" s="0" t="s">
        <v>1903</v>
      </c>
      <c r="X993" s="0" t="s">
        <v>2243</v>
      </c>
      <c r="Y993" s="0" t="s">
        <v>1903</v>
      </c>
      <c r="Z993" s="0" t="s">
        <v>1903</v>
      </c>
      <c r="AB993" s="0" t="s">
        <v>2243</v>
      </c>
    </row>
    <row r="994" customFormat="false" ht="13.8" hidden="false" customHeight="false" outlineLevel="0" collapsed="false">
      <c r="A994" s="207" t="s">
        <v>92</v>
      </c>
      <c r="B994" s="207" t="s">
        <v>1083</v>
      </c>
      <c r="C994" s="0" t="s">
        <v>1991</v>
      </c>
      <c r="D994" s="0" t="n">
        <v>5</v>
      </c>
      <c r="E994" s="0" t="n">
        <v>0</v>
      </c>
      <c r="Q994" s="0" t="s">
        <v>1914</v>
      </c>
      <c r="T994" s="0" t="s">
        <v>2243</v>
      </c>
      <c r="V994" s="0" t="s">
        <v>1903</v>
      </c>
      <c r="W994" s="0" t="s">
        <v>1903</v>
      </c>
      <c r="X994" s="0" t="s">
        <v>2243</v>
      </c>
      <c r="Y994" s="0" t="s">
        <v>1903</v>
      </c>
      <c r="Z994" s="0" t="s">
        <v>1903</v>
      </c>
      <c r="AB994" s="0" t="s">
        <v>2243</v>
      </c>
    </row>
    <row r="995" customFormat="false" ht="13.8" hidden="false" customHeight="false" outlineLevel="0" collapsed="false">
      <c r="A995" s="207" t="s">
        <v>92</v>
      </c>
      <c r="B995" s="207" t="s">
        <v>1084</v>
      </c>
      <c r="C995" s="0" t="s">
        <v>1991</v>
      </c>
      <c r="D995" s="0" t="n">
        <v>5</v>
      </c>
      <c r="E995" s="0" t="n">
        <v>0</v>
      </c>
      <c r="Q995" s="0" t="s">
        <v>1914</v>
      </c>
      <c r="T995" s="0" t="s">
        <v>2243</v>
      </c>
      <c r="V995" s="0" t="s">
        <v>1903</v>
      </c>
      <c r="W995" s="0" t="s">
        <v>1903</v>
      </c>
      <c r="X995" s="0" t="s">
        <v>2243</v>
      </c>
      <c r="Y995" s="0" t="s">
        <v>1903</v>
      </c>
      <c r="Z995" s="0" t="s">
        <v>1903</v>
      </c>
      <c r="AB995" s="0" t="s">
        <v>2243</v>
      </c>
    </row>
    <row r="996" customFormat="false" ht="13.8" hidden="false" customHeight="false" outlineLevel="0" collapsed="false">
      <c r="A996" s="207" t="s">
        <v>92</v>
      </c>
      <c r="B996" s="207" t="s">
        <v>1085</v>
      </c>
      <c r="C996" s="0" t="s">
        <v>1991</v>
      </c>
      <c r="D996" s="0" t="n">
        <v>5</v>
      </c>
      <c r="E996" s="0" t="n">
        <v>0</v>
      </c>
      <c r="Q996" s="0" t="s">
        <v>1914</v>
      </c>
      <c r="T996" s="0" t="s">
        <v>2243</v>
      </c>
      <c r="V996" s="0" t="s">
        <v>1903</v>
      </c>
      <c r="W996" s="0" t="s">
        <v>1903</v>
      </c>
      <c r="X996" s="0" t="s">
        <v>2243</v>
      </c>
      <c r="Y996" s="0" t="s">
        <v>1903</v>
      </c>
      <c r="Z996" s="0" t="s">
        <v>1903</v>
      </c>
      <c r="AB996" s="0" t="s">
        <v>2243</v>
      </c>
    </row>
    <row r="997" customFormat="false" ht="13.8" hidden="false" customHeight="false" outlineLevel="0" collapsed="false">
      <c r="A997" s="207" t="s">
        <v>92</v>
      </c>
      <c r="B997" s="207" t="s">
        <v>1086</v>
      </c>
      <c r="C997" s="0" t="s">
        <v>2244</v>
      </c>
      <c r="D997" s="0" t="n">
        <v>5</v>
      </c>
      <c r="E997" s="0" t="n">
        <v>0</v>
      </c>
      <c r="Q997" s="0" t="s">
        <v>1914</v>
      </c>
      <c r="T997" s="0" t="s">
        <v>2243</v>
      </c>
      <c r="V997" s="0" t="s">
        <v>1903</v>
      </c>
      <c r="W997" s="0" t="s">
        <v>1903</v>
      </c>
      <c r="X997" s="0" t="s">
        <v>2243</v>
      </c>
      <c r="Y997" s="0" t="s">
        <v>1903</v>
      </c>
      <c r="Z997" s="0" t="s">
        <v>1903</v>
      </c>
      <c r="AB997" s="0" t="s">
        <v>2243</v>
      </c>
    </row>
    <row r="998" customFormat="false" ht="13.8" hidden="false" customHeight="false" outlineLevel="0" collapsed="false">
      <c r="A998" s="207" t="s">
        <v>92</v>
      </c>
      <c r="B998" s="207" t="s">
        <v>1087</v>
      </c>
      <c r="C998" s="0" t="s">
        <v>1991</v>
      </c>
      <c r="D998" s="0" t="n">
        <v>5</v>
      </c>
      <c r="E998" s="0" t="n">
        <v>0</v>
      </c>
      <c r="Q998" s="0" t="s">
        <v>1914</v>
      </c>
      <c r="T998" s="0" t="s">
        <v>2243</v>
      </c>
      <c r="V998" s="0" t="s">
        <v>1903</v>
      </c>
      <c r="W998" s="0" t="s">
        <v>1903</v>
      </c>
      <c r="X998" s="0" t="s">
        <v>2243</v>
      </c>
      <c r="Y998" s="0" t="s">
        <v>1903</v>
      </c>
      <c r="Z998" s="0" t="s">
        <v>1903</v>
      </c>
      <c r="AB998" s="0" t="s">
        <v>2243</v>
      </c>
    </row>
    <row r="999" customFormat="false" ht="13.8" hidden="false" customHeight="false" outlineLevel="0" collapsed="false">
      <c r="A999" s="207" t="s">
        <v>92</v>
      </c>
      <c r="B999" s="207" t="s">
        <v>1088</v>
      </c>
      <c r="C999" s="0" t="s">
        <v>1991</v>
      </c>
      <c r="D999" s="0" t="n">
        <v>5</v>
      </c>
      <c r="E999" s="0" t="n">
        <v>0</v>
      </c>
      <c r="Q999" s="0" t="s">
        <v>1914</v>
      </c>
      <c r="T999" s="0" t="s">
        <v>2243</v>
      </c>
      <c r="V999" s="0" t="s">
        <v>1903</v>
      </c>
      <c r="W999" s="0" t="s">
        <v>1903</v>
      </c>
      <c r="X999" s="0" t="s">
        <v>2243</v>
      </c>
      <c r="Y999" s="0" t="s">
        <v>1903</v>
      </c>
      <c r="Z999" s="0" t="s">
        <v>1903</v>
      </c>
      <c r="AB999" s="0" t="s">
        <v>2243</v>
      </c>
    </row>
    <row r="1000" customFormat="false" ht="13.8" hidden="false" customHeight="false" outlineLevel="0" collapsed="false">
      <c r="A1000" s="207" t="s">
        <v>92</v>
      </c>
      <c r="B1000" s="207" t="s">
        <v>1089</v>
      </c>
      <c r="C1000" s="0" t="s">
        <v>1991</v>
      </c>
      <c r="D1000" s="0" t="n">
        <v>5</v>
      </c>
      <c r="E1000" s="0" t="n">
        <v>0</v>
      </c>
      <c r="Q1000" s="0" t="s">
        <v>1914</v>
      </c>
      <c r="T1000" s="0" t="s">
        <v>2243</v>
      </c>
      <c r="V1000" s="0" t="s">
        <v>1903</v>
      </c>
      <c r="W1000" s="0" t="s">
        <v>1903</v>
      </c>
      <c r="X1000" s="0" t="s">
        <v>2243</v>
      </c>
      <c r="Y1000" s="0" t="s">
        <v>1903</v>
      </c>
      <c r="Z1000" s="0" t="s">
        <v>1903</v>
      </c>
      <c r="AB1000" s="0" t="s">
        <v>2243</v>
      </c>
    </row>
    <row r="1001" customFormat="false" ht="13.8" hidden="false" customHeight="false" outlineLevel="0" collapsed="false">
      <c r="A1001" s="207" t="s">
        <v>92</v>
      </c>
      <c r="B1001" s="207" t="s">
        <v>1090</v>
      </c>
      <c r="C1001" s="0" t="s">
        <v>1991</v>
      </c>
      <c r="D1001" s="0" t="n">
        <v>5</v>
      </c>
      <c r="E1001" s="0" t="n">
        <v>0</v>
      </c>
      <c r="Q1001" s="0" t="s">
        <v>1914</v>
      </c>
      <c r="T1001" s="0" t="s">
        <v>2243</v>
      </c>
      <c r="V1001" s="0" t="s">
        <v>1903</v>
      </c>
      <c r="W1001" s="0" t="s">
        <v>1903</v>
      </c>
      <c r="X1001" s="0" t="s">
        <v>2243</v>
      </c>
      <c r="Y1001" s="0" t="s">
        <v>1903</v>
      </c>
      <c r="Z1001" s="0" t="s">
        <v>1903</v>
      </c>
      <c r="AB1001" s="0" t="s">
        <v>2243</v>
      </c>
    </row>
    <row r="1002" customFormat="false" ht="13.8" hidden="false" customHeight="false" outlineLevel="0" collapsed="false">
      <c r="A1002" s="207" t="s">
        <v>92</v>
      </c>
      <c r="B1002" s="207" t="s">
        <v>1091</v>
      </c>
      <c r="C1002" s="0" t="s">
        <v>1991</v>
      </c>
      <c r="D1002" s="0" t="n">
        <v>5</v>
      </c>
      <c r="E1002" s="0" t="n">
        <v>0</v>
      </c>
      <c r="Q1002" s="0" t="s">
        <v>1914</v>
      </c>
      <c r="T1002" s="0" t="s">
        <v>2243</v>
      </c>
      <c r="V1002" s="0" t="s">
        <v>1903</v>
      </c>
      <c r="W1002" s="0" t="s">
        <v>1903</v>
      </c>
      <c r="X1002" s="0" t="s">
        <v>2243</v>
      </c>
      <c r="Y1002" s="0" t="s">
        <v>1903</v>
      </c>
      <c r="Z1002" s="0" t="s">
        <v>1903</v>
      </c>
      <c r="AB1002" s="0" t="s">
        <v>2243</v>
      </c>
    </row>
    <row r="1003" customFormat="false" ht="13.8" hidden="false" customHeight="false" outlineLevel="0" collapsed="false">
      <c r="A1003" s="207" t="s">
        <v>92</v>
      </c>
      <c r="B1003" s="207" t="s">
        <v>1092</v>
      </c>
      <c r="C1003" s="0" t="s">
        <v>2244</v>
      </c>
      <c r="D1003" s="0" t="n">
        <v>5</v>
      </c>
      <c r="E1003" s="0" t="n">
        <v>0</v>
      </c>
      <c r="Q1003" s="0" t="s">
        <v>1914</v>
      </c>
      <c r="T1003" s="0" t="s">
        <v>2243</v>
      </c>
      <c r="V1003" s="0" t="s">
        <v>1903</v>
      </c>
      <c r="W1003" s="0" t="s">
        <v>1903</v>
      </c>
      <c r="X1003" s="0" t="s">
        <v>2243</v>
      </c>
      <c r="Y1003" s="0" t="s">
        <v>1903</v>
      </c>
      <c r="Z1003" s="0" t="s">
        <v>1903</v>
      </c>
      <c r="AB1003" s="0" t="s">
        <v>2243</v>
      </c>
    </row>
    <row r="1004" customFormat="false" ht="13.8" hidden="false" customHeight="false" outlineLevel="0" collapsed="false">
      <c r="A1004" s="207" t="s">
        <v>92</v>
      </c>
      <c r="B1004" s="207" t="s">
        <v>1093</v>
      </c>
      <c r="C1004" s="0" t="s">
        <v>2244</v>
      </c>
      <c r="D1004" s="0" t="n">
        <v>5</v>
      </c>
      <c r="E1004" s="0" t="n">
        <v>0</v>
      </c>
      <c r="Q1004" s="0" t="s">
        <v>1914</v>
      </c>
      <c r="T1004" s="0" t="s">
        <v>2243</v>
      </c>
      <c r="V1004" s="0" t="s">
        <v>1903</v>
      </c>
      <c r="W1004" s="0" t="s">
        <v>1903</v>
      </c>
      <c r="X1004" s="0" t="s">
        <v>2243</v>
      </c>
      <c r="Y1004" s="0" t="s">
        <v>1903</v>
      </c>
      <c r="Z1004" s="0" t="s">
        <v>1903</v>
      </c>
      <c r="AB1004" s="0" t="s">
        <v>2243</v>
      </c>
    </row>
    <row r="1005" customFormat="false" ht="13.8" hidden="false" customHeight="false" outlineLevel="0" collapsed="false">
      <c r="A1005" s="207" t="s">
        <v>92</v>
      </c>
      <c r="B1005" s="207" t="s">
        <v>1094</v>
      </c>
      <c r="C1005" s="0" t="s">
        <v>2244</v>
      </c>
      <c r="D1005" s="0" t="n">
        <v>5</v>
      </c>
      <c r="E1005" s="0" t="n">
        <v>0</v>
      </c>
      <c r="Q1005" s="0" t="s">
        <v>1914</v>
      </c>
      <c r="T1005" s="0" t="s">
        <v>2243</v>
      </c>
      <c r="V1005" s="0" t="s">
        <v>1903</v>
      </c>
      <c r="W1005" s="0" t="s">
        <v>1903</v>
      </c>
      <c r="X1005" s="0" t="s">
        <v>2243</v>
      </c>
      <c r="Y1005" s="0" t="s">
        <v>1903</v>
      </c>
      <c r="Z1005" s="0" t="s">
        <v>1903</v>
      </c>
      <c r="AB1005" s="0" t="s">
        <v>2243</v>
      </c>
    </row>
    <row r="1006" customFormat="false" ht="13.8" hidden="false" customHeight="false" outlineLevel="0" collapsed="false">
      <c r="A1006" s="207" t="s">
        <v>92</v>
      </c>
      <c r="B1006" s="207" t="s">
        <v>1095</v>
      </c>
      <c r="C1006" s="0" t="s">
        <v>2244</v>
      </c>
      <c r="D1006" s="0" t="n">
        <v>5</v>
      </c>
      <c r="E1006" s="0" t="n">
        <v>0</v>
      </c>
      <c r="Q1006" s="0" t="s">
        <v>1914</v>
      </c>
      <c r="T1006" s="0" t="s">
        <v>2243</v>
      </c>
      <c r="V1006" s="0" t="s">
        <v>1903</v>
      </c>
      <c r="W1006" s="0" t="s">
        <v>1903</v>
      </c>
      <c r="X1006" s="0" t="s">
        <v>2243</v>
      </c>
      <c r="Y1006" s="0" t="s">
        <v>1903</v>
      </c>
      <c r="Z1006" s="0" t="s">
        <v>1903</v>
      </c>
      <c r="AB1006" s="0" t="s">
        <v>2243</v>
      </c>
    </row>
    <row r="1007" customFormat="false" ht="13.8" hidden="false" customHeight="false" outlineLevel="0" collapsed="false">
      <c r="A1007" s="207" t="s">
        <v>92</v>
      </c>
      <c r="B1007" s="207" t="s">
        <v>1096</v>
      </c>
      <c r="C1007" s="0" t="s">
        <v>2244</v>
      </c>
      <c r="D1007" s="0" t="n">
        <v>5</v>
      </c>
      <c r="E1007" s="0" t="n">
        <v>0</v>
      </c>
      <c r="Q1007" s="0" t="s">
        <v>1914</v>
      </c>
      <c r="T1007" s="0" t="s">
        <v>2243</v>
      </c>
      <c r="V1007" s="0" t="s">
        <v>1903</v>
      </c>
      <c r="W1007" s="0" t="s">
        <v>1903</v>
      </c>
      <c r="X1007" s="0" t="s">
        <v>2243</v>
      </c>
      <c r="Y1007" s="0" t="s">
        <v>1903</v>
      </c>
      <c r="Z1007" s="0" t="s">
        <v>1903</v>
      </c>
      <c r="AB1007" s="0" t="s">
        <v>2243</v>
      </c>
    </row>
    <row r="1008" customFormat="false" ht="13.8" hidden="false" customHeight="false" outlineLevel="0" collapsed="false">
      <c r="A1008" s="207" t="s">
        <v>92</v>
      </c>
      <c r="B1008" s="207" t="s">
        <v>1097</v>
      </c>
      <c r="C1008" s="0" t="s">
        <v>2244</v>
      </c>
      <c r="D1008" s="0" t="n">
        <v>5</v>
      </c>
      <c r="E1008" s="0" t="n">
        <v>0</v>
      </c>
      <c r="Q1008" s="0" t="s">
        <v>1914</v>
      </c>
      <c r="T1008" s="0" t="s">
        <v>2243</v>
      </c>
      <c r="V1008" s="0" t="s">
        <v>1903</v>
      </c>
      <c r="W1008" s="0" t="s">
        <v>1903</v>
      </c>
      <c r="X1008" s="0" t="s">
        <v>2243</v>
      </c>
      <c r="Y1008" s="0" t="s">
        <v>1903</v>
      </c>
      <c r="Z1008" s="0" t="s">
        <v>1903</v>
      </c>
      <c r="AB1008" s="0" t="s">
        <v>2243</v>
      </c>
    </row>
    <row r="1009" customFormat="false" ht="13.8" hidden="false" customHeight="false" outlineLevel="0" collapsed="false">
      <c r="A1009" s="207" t="s">
        <v>92</v>
      </c>
      <c r="B1009" s="207" t="s">
        <v>1098</v>
      </c>
      <c r="C1009" s="0" t="s">
        <v>2244</v>
      </c>
      <c r="D1009" s="0" t="n">
        <v>5</v>
      </c>
      <c r="E1009" s="0" t="n">
        <v>0</v>
      </c>
      <c r="Q1009" s="0" t="s">
        <v>1914</v>
      </c>
      <c r="T1009" s="0" t="s">
        <v>2243</v>
      </c>
      <c r="V1009" s="0" t="s">
        <v>1903</v>
      </c>
      <c r="W1009" s="0" t="s">
        <v>1903</v>
      </c>
      <c r="X1009" s="0" t="s">
        <v>2243</v>
      </c>
      <c r="Y1009" s="0" t="s">
        <v>1903</v>
      </c>
      <c r="Z1009" s="0" t="s">
        <v>1903</v>
      </c>
      <c r="AB1009" s="0" t="s">
        <v>2243</v>
      </c>
    </row>
    <row r="1010" customFormat="false" ht="13.8" hidden="false" customHeight="false" outlineLevel="0" collapsed="false">
      <c r="A1010" s="207" t="s">
        <v>92</v>
      </c>
      <c r="B1010" s="207" t="s">
        <v>1099</v>
      </c>
      <c r="C1010" s="0" t="s">
        <v>2244</v>
      </c>
      <c r="D1010" s="0" t="n">
        <v>5</v>
      </c>
      <c r="E1010" s="0" t="n">
        <v>0</v>
      </c>
      <c r="Q1010" s="0" t="s">
        <v>1914</v>
      </c>
      <c r="T1010" s="0" t="s">
        <v>2243</v>
      </c>
      <c r="V1010" s="0" t="s">
        <v>1903</v>
      </c>
      <c r="W1010" s="0" t="s">
        <v>1903</v>
      </c>
      <c r="X1010" s="0" t="s">
        <v>2243</v>
      </c>
      <c r="Y1010" s="0" t="s">
        <v>1903</v>
      </c>
      <c r="Z1010" s="0" t="s">
        <v>1903</v>
      </c>
      <c r="AB1010" s="0" t="s">
        <v>2243</v>
      </c>
    </row>
    <row r="1011" customFormat="false" ht="13.8" hidden="false" customHeight="false" outlineLevel="0" collapsed="false">
      <c r="A1011" s="207" t="s">
        <v>92</v>
      </c>
      <c r="B1011" s="207" t="s">
        <v>1100</v>
      </c>
      <c r="C1011" s="0" t="s">
        <v>2244</v>
      </c>
      <c r="D1011" s="0" t="n">
        <v>5</v>
      </c>
      <c r="E1011" s="0" t="n">
        <v>0</v>
      </c>
      <c r="Q1011" s="0" t="s">
        <v>1914</v>
      </c>
      <c r="T1011" s="0" t="s">
        <v>2243</v>
      </c>
      <c r="V1011" s="0" t="s">
        <v>1903</v>
      </c>
      <c r="W1011" s="0" t="s">
        <v>1903</v>
      </c>
      <c r="X1011" s="0" t="s">
        <v>2243</v>
      </c>
      <c r="Y1011" s="0" t="s">
        <v>1903</v>
      </c>
      <c r="Z1011" s="0" t="s">
        <v>1903</v>
      </c>
      <c r="AB1011" s="0" t="s">
        <v>2243</v>
      </c>
    </row>
    <row r="1012" customFormat="false" ht="13.8" hidden="false" customHeight="false" outlineLevel="0" collapsed="false">
      <c r="A1012" s="207" t="s">
        <v>92</v>
      </c>
      <c r="B1012" s="207" t="s">
        <v>1101</v>
      </c>
      <c r="C1012" s="0" t="s">
        <v>2244</v>
      </c>
      <c r="D1012" s="0" t="n">
        <v>5</v>
      </c>
      <c r="E1012" s="0" t="n">
        <v>0</v>
      </c>
      <c r="Q1012" s="0" t="s">
        <v>1914</v>
      </c>
      <c r="T1012" s="0" t="s">
        <v>2243</v>
      </c>
      <c r="V1012" s="0" t="s">
        <v>1903</v>
      </c>
      <c r="W1012" s="0" t="s">
        <v>1903</v>
      </c>
      <c r="X1012" s="0" t="s">
        <v>2243</v>
      </c>
      <c r="Y1012" s="0" t="s">
        <v>1903</v>
      </c>
      <c r="Z1012" s="0" t="s">
        <v>1903</v>
      </c>
      <c r="AB1012" s="0" t="s">
        <v>2243</v>
      </c>
    </row>
    <row r="1013" customFormat="false" ht="13.8" hidden="false" customHeight="false" outlineLevel="0" collapsed="false">
      <c r="A1013" s="207" t="s">
        <v>92</v>
      </c>
      <c r="B1013" s="207" t="s">
        <v>1102</v>
      </c>
      <c r="C1013" s="0" t="s">
        <v>2244</v>
      </c>
      <c r="D1013" s="0" t="n">
        <v>5</v>
      </c>
      <c r="E1013" s="0" t="n">
        <v>0</v>
      </c>
      <c r="Q1013" s="0" t="s">
        <v>1914</v>
      </c>
      <c r="T1013" s="0" t="s">
        <v>2243</v>
      </c>
      <c r="V1013" s="0" t="s">
        <v>1903</v>
      </c>
      <c r="W1013" s="0" t="s">
        <v>1903</v>
      </c>
      <c r="X1013" s="0" t="s">
        <v>2243</v>
      </c>
      <c r="Y1013" s="0" t="s">
        <v>1903</v>
      </c>
      <c r="Z1013" s="0" t="s">
        <v>1903</v>
      </c>
      <c r="AB1013" s="0" t="s">
        <v>2243</v>
      </c>
    </row>
    <row r="1014" customFormat="false" ht="13.8" hidden="false" customHeight="false" outlineLevel="0" collapsed="false">
      <c r="A1014" s="207" t="s">
        <v>92</v>
      </c>
      <c r="B1014" s="207" t="s">
        <v>1103</v>
      </c>
      <c r="C1014" s="0" t="s">
        <v>2244</v>
      </c>
      <c r="D1014" s="0" t="n">
        <v>5</v>
      </c>
      <c r="E1014" s="0" t="n">
        <v>0</v>
      </c>
      <c r="Q1014" s="0" t="s">
        <v>1914</v>
      </c>
      <c r="T1014" s="0" t="s">
        <v>2243</v>
      </c>
      <c r="V1014" s="0" t="s">
        <v>1903</v>
      </c>
      <c r="W1014" s="0" t="s">
        <v>1903</v>
      </c>
      <c r="X1014" s="0" t="s">
        <v>2243</v>
      </c>
      <c r="Y1014" s="0" t="s">
        <v>1903</v>
      </c>
      <c r="Z1014" s="0" t="s">
        <v>1903</v>
      </c>
      <c r="AB1014" s="0" t="s">
        <v>2243</v>
      </c>
    </row>
    <row r="1015" customFormat="false" ht="13.8" hidden="false" customHeight="false" outlineLevel="0" collapsed="false">
      <c r="A1015" s="207" t="s">
        <v>92</v>
      </c>
      <c r="B1015" s="207" t="s">
        <v>1104</v>
      </c>
      <c r="C1015" s="0" t="s">
        <v>2244</v>
      </c>
      <c r="D1015" s="0" t="n">
        <v>5</v>
      </c>
      <c r="E1015" s="0" t="n">
        <v>0</v>
      </c>
      <c r="Q1015" s="0" t="s">
        <v>1914</v>
      </c>
      <c r="T1015" s="0" t="s">
        <v>2243</v>
      </c>
      <c r="V1015" s="0" t="s">
        <v>1903</v>
      </c>
      <c r="W1015" s="0" t="s">
        <v>1903</v>
      </c>
      <c r="X1015" s="0" t="s">
        <v>2243</v>
      </c>
      <c r="Y1015" s="0" t="s">
        <v>1903</v>
      </c>
      <c r="Z1015" s="0" t="s">
        <v>1903</v>
      </c>
      <c r="AB1015" s="0" t="s">
        <v>2243</v>
      </c>
    </row>
    <row r="1016" customFormat="false" ht="13.8" hidden="false" customHeight="false" outlineLevel="0" collapsed="false">
      <c r="A1016" s="207" t="s">
        <v>92</v>
      </c>
      <c r="B1016" s="207" t="s">
        <v>1105</v>
      </c>
      <c r="C1016" s="0" t="s">
        <v>2249</v>
      </c>
      <c r="D1016" s="0" t="n">
        <v>2</v>
      </c>
      <c r="E1016" s="0" t="n">
        <v>0</v>
      </c>
      <c r="AC1016" s="0" t="s">
        <v>2243</v>
      </c>
      <c r="AD1016" s="0" t="s">
        <v>2243</v>
      </c>
      <c r="AE1016" s="0" t="s">
        <v>2243</v>
      </c>
    </row>
    <row r="1017" customFormat="false" ht="13.8" hidden="false" customHeight="false" outlineLevel="0" collapsed="false">
      <c r="A1017" s="207" t="s">
        <v>92</v>
      </c>
      <c r="B1017" s="207" t="s">
        <v>1106</v>
      </c>
      <c r="C1017" s="0" t="s">
        <v>1991</v>
      </c>
      <c r="D1017" s="0" t="n">
        <v>5</v>
      </c>
      <c r="E1017" s="0" t="n">
        <v>0</v>
      </c>
      <c r="Q1017" s="0" t="s">
        <v>1914</v>
      </c>
      <c r="T1017" s="0" t="s">
        <v>2243</v>
      </c>
      <c r="V1017" s="0" t="s">
        <v>1903</v>
      </c>
      <c r="W1017" s="0" t="s">
        <v>1903</v>
      </c>
      <c r="X1017" s="0" t="s">
        <v>2243</v>
      </c>
      <c r="Y1017" s="0" t="s">
        <v>1903</v>
      </c>
      <c r="Z1017" s="0" t="s">
        <v>1903</v>
      </c>
      <c r="AB1017" s="0" t="s">
        <v>2243</v>
      </c>
    </row>
    <row r="1018" customFormat="false" ht="13.8" hidden="false" customHeight="false" outlineLevel="0" collapsed="false">
      <c r="A1018" s="207" t="s">
        <v>92</v>
      </c>
      <c r="B1018" s="207" t="s">
        <v>1107</v>
      </c>
      <c r="C1018" s="0" t="s">
        <v>1991</v>
      </c>
      <c r="D1018" s="0" t="n">
        <v>5</v>
      </c>
      <c r="E1018" s="0" t="n">
        <v>0</v>
      </c>
      <c r="Q1018" s="0" t="s">
        <v>1914</v>
      </c>
      <c r="T1018" s="0" t="s">
        <v>2243</v>
      </c>
      <c r="V1018" s="0" t="s">
        <v>1903</v>
      </c>
      <c r="W1018" s="0" t="s">
        <v>1903</v>
      </c>
      <c r="X1018" s="0" t="s">
        <v>2243</v>
      </c>
      <c r="Y1018" s="0" t="s">
        <v>1903</v>
      </c>
      <c r="Z1018" s="0" t="s">
        <v>1903</v>
      </c>
      <c r="AB1018" s="0" t="s">
        <v>2243</v>
      </c>
    </row>
    <row r="1019" customFormat="false" ht="13.8" hidden="false" customHeight="false" outlineLevel="0" collapsed="false">
      <c r="A1019" s="207" t="s">
        <v>92</v>
      </c>
      <c r="B1019" s="207" t="s">
        <v>1108</v>
      </c>
      <c r="C1019" s="0" t="s">
        <v>1991</v>
      </c>
      <c r="D1019" s="0" t="n">
        <v>5</v>
      </c>
      <c r="E1019" s="0" t="n">
        <v>0</v>
      </c>
      <c r="Q1019" s="0" t="s">
        <v>1914</v>
      </c>
      <c r="T1019" s="0" t="s">
        <v>2243</v>
      </c>
      <c r="V1019" s="0" t="s">
        <v>1903</v>
      </c>
      <c r="W1019" s="0" t="s">
        <v>1903</v>
      </c>
      <c r="X1019" s="0" t="s">
        <v>2243</v>
      </c>
      <c r="Y1019" s="0" t="s">
        <v>1903</v>
      </c>
      <c r="Z1019" s="0" t="s">
        <v>1903</v>
      </c>
      <c r="AB1019" s="0" t="s">
        <v>2243</v>
      </c>
    </row>
    <row r="1020" customFormat="false" ht="13.8" hidden="false" customHeight="false" outlineLevel="0" collapsed="false">
      <c r="A1020" s="207" t="s">
        <v>92</v>
      </c>
      <c r="B1020" s="207" t="s">
        <v>1109</v>
      </c>
      <c r="C1020" s="0" t="s">
        <v>1991</v>
      </c>
      <c r="D1020" s="0" t="n">
        <v>5</v>
      </c>
      <c r="E1020" s="0" t="n">
        <v>0</v>
      </c>
      <c r="Q1020" s="0" t="s">
        <v>1914</v>
      </c>
      <c r="T1020" s="0" t="s">
        <v>2243</v>
      </c>
      <c r="V1020" s="0" t="s">
        <v>1903</v>
      </c>
      <c r="W1020" s="0" t="s">
        <v>1903</v>
      </c>
      <c r="X1020" s="0" t="s">
        <v>2243</v>
      </c>
      <c r="Y1020" s="0" t="s">
        <v>1903</v>
      </c>
      <c r="Z1020" s="0" t="s">
        <v>1903</v>
      </c>
      <c r="AB1020" s="0" t="s">
        <v>2243</v>
      </c>
    </row>
    <row r="1021" customFormat="false" ht="13.8" hidden="false" customHeight="false" outlineLevel="0" collapsed="false">
      <c r="A1021" s="207" t="s">
        <v>92</v>
      </c>
      <c r="B1021" s="207" t="s">
        <v>1110</v>
      </c>
      <c r="C1021" s="0" t="s">
        <v>1991</v>
      </c>
      <c r="D1021" s="0" t="n">
        <v>5</v>
      </c>
      <c r="E1021" s="0" t="n">
        <v>0</v>
      </c>
      <c r="Q1021" s="0" t="s">
        <v>1914</v>
      </c>
      <c r="T1021" s="0" t="s">
        <v>2243</v>
      </c>
      <c r="V1021" s="0" t="s">
        <v>1903</v>
      </c>
      <c r="W1021" s="0" t="s">
        <v>1903</v>
      </c>
      <c r="X1021" s="0" t="s">
        <v>2243</v>
      </c>
      <c r="Y1021" s="0" t="s">
        <v>1903</v>
      </c>
      <c r="Z1021" s="0" t="s">
        <v>1903</v>
      </c>
      <c r="AB1021" s="0" t="s">
        <v>2243</v>
      </c>
    </row>
    <row r="1022" customFormat="false" ht="13.8" hidden="false" customHeight="false" outlineLevel="0" collapsed="false">
      <c r="A1022" s="207" t="s">
        <v>92</v>
      </c>
      <c r="B1022" s="207" t="s">
        <v>1111</v>
      </c>
      <c r="C1022" s="0" t="s">
        <v>2244</v>
      </c>
      <c r="D1022" s="0" t="n">
        <v>5</v>
      </c>
      <c r="E1022" s="0" t="n">
        <v>0</v>
      </c>
      <c r="Q1022" s="0" t="s">
        <v>1914</v>
      </c>
      <c r="T1022" s="0" t="s">
        <v>2243</v>
      </c>
      <c r="V1022" s="0" t="s">
        <v>1903</v>
      </c>
      <c r="W1022" s="0" t="s">
        <v>1903</v>
      </c>
      <c r="X1022" s="0" t="s">
        <v>2243</v>
      </c>
      <c r="Y1022" s="0" t="s">
        <v>1903</v>
      </c>
      <c r="Z1022" s="0" t="s">
        <v>1903</v>
      </c>
      <c r="AB1022" s="0" t="s">
        <v>2243</v>
      </c>
    </row>
    <row r="1023" customFormat="false" ht="13.8" hidden="false" customHeight="false" outlineLevel="0" collapsed="false">
      <c r="A1023" s="207" t="s">
        <v>92</v>
      </c>
      <c r="B1023" s="207" t="s">
        <v>1112</v>
      </c>
      <c r="C1023" s="0" t="s">
        <v>2244</v>
      </c>
      <c r="D1023" s="0" t="n">
        <v>5</v>
      </c>
      <c r="E1023" s="0" t="n">
        <v>0</v>
      </c>
      <c r="Q1023" s="0" t="s">
        <v>1914</v>
      </c>
      <c r="T1023" s="0" t="s">
        <v>2243</v>
      </c>
      <c r="V1023" s="0" t="s">
        <v>1903</v>
      </c>
      <c r="W1023" s="0" t="s">
        <v>1903</v>
      </c>
      <c r="X1023" s="0" t="s">
        <v>2243</v>
      </c>
      <c r="Y1023" s="0" t="s">
        <v>1903</v>
      </c>
      <c r="Z1023" s="0" t="s">
        <v>1903</v>
      </c>
      <c r="AB1023" s="0" t="s">
        <v>2243</v>
      </c>
    </row>
    <row r="1024" customFormat="false" ht="13.8" hidden="false" customHeight="false" outlineLevel="0" collapsed="false">
      <c r="A1024" s="207" t="s">
        <v>92</v>
      </c>
      <c r="B1024" s="207" t="s">
        <v>1113</v>
      </c>
      <c r="C1024" s="0" t="s">
        <v>2244</v>
      </c>
      <c r="D1024" s="0" t="n">
        <v>5</v>
      </c>
      <c r="E1024" s="0" t="n">
        <v>0</v>
      </c>
      <c r="Q1024" s="0" t="s">
        <v>1914</v>
      </c>
      <c r="T1024" s="0" t="s">
        <v>2243</v>
      </c>
      <c r="V1024" s="0" t="s">
        <v>1903</v>
      </c>
      <c r="W1024" s="0" t="s">
        <v>1903</v>
      </c>
      <c r="X1024" s="0" t="s">
        <v>2243</v>
      </c>
      <c r="Y1024" s="0" t="s">
        <v>1903</v>
      </c>
      <c r="Z1024" s="0" t="s">
        <v>1903</v>
      </c>
      <c r="AB1024" s="0" t="s">
        <v>2243</v>
      </c>
    </row>
    <row r="1025" customFormat="false" ht="13.8" hidden="false" customHeight="false" outlineLevel="0" collapsed="false">
      <c r="A1025" s="207" t="s">
        <v>92</v>
      </c>
      <c r="B1025" s="207" t="s">
        <v>1114</v>
      </c>
      <c r="C1025" s="0" t="s">
        <v>2244</v>
      </c>
      <c r="D1025" s="0" t="n">
        <v>5</v>
      </c>
      <c r="E1025" s="0" t="n">
        <v>0</v>
      </c>
      <c r="Q1025" s="0" t="s">
        <v>1914</v>
      </c>
      <c r="T1025" s="0" t="s">
        <v>2243</v>
      </c>
      <c r="V1025" s="0" t="s">
        <v>1903</v>
      </c>
      <c r="W1025" s="0" t="s">
        <v>1903</v>
      </c>
      <c r="X1025" s="0" t="s">
        <v>2243</v>
      </c>
      <c r="Y1025" s="0" t="s">
        <v>1903</v>
      </c>
      <c r="Z1025" s="0" t="s">
        <v>1903</v>
      </c>
      <c r="AB1025" s="0" t="s">
        <v>2243</v>
      </c>
    </row>
    <row r="1026" customFormat="false" ht="13.8" hidden="false" customHeight="false" outlineLevel="0" collapsed="false">
      <c r="A1026" s="207" t="s">
        <v>92</v>
      </c>
      <c r="B1026" s="207" t="s">
        <v>1115</v>
      </c>
      <c r="C1026" s="0" t="s">
        <v>2244</v>
      </c>
      <c r="D1026" s="0" t="n">
        <v>5</v>
      </c>
      <c r="E1026" s="0" t="n">
        <v>0</v>
      </c>
      <c r="Q1026" s="0" t="s">
        <v>1914</v>
      </c>
      <c r="T1026" s="0" t="s">
        <v>2243</v>
      </c>
      <c r="V1026" s="0" t="s">
        <v>1903</v>
      </c>
      <c r="W1026" s="0" t="s">
        <v>1903</v>
      </c>
      <c r="X1026" s="0" t="s">
        <v>2243</v>
      </c>
      <c r="Y1026" s="0" t="s">
        <v>1903</v>
      </c>
      <c r="Z1026" s="0" t="s">
        <v>1903</v>
      </c>
      <c r="AB1026" s="0" t="s">
        <v>2243</v>
      </c>
    </row>
    <row r="1027" customFormat="false" ht="13.8" hidden="false" customHeight="false" outlineLevel="0" collapsed="false">
      <c r="A1027" s="207" t="s">
        <v>92</v>
      </c>
      <c r="B1027" s="207" t="s">
        <v>1116</v>
      </c>
      <c r="C1027" s="0" t="s">
        <v>2244</v>
      </c>
      <c r="D1027" s="0" t="n">
        <v>5</v>
      </c>
      <c r="E1027" s="0" t="n">
        <v>0</v>
      </c>
      <c r="Q1027" s="0" t="s">
        <v>1914</v>
      </c>
      <c r="T1027" s="0" t="s">
        <v>2243</v>
      </c>
      <c r="V1027" s="0" t="s">
        <v>1903</v>
      </c>
      <c r="W1027" s="0" t="s">
        <v>1903</v>
      </c>
      <c r="X1027" s="0" t="s">
        <v>2243</v>
      </c>
      <c r="Y1027" s="0" t="s">
        <v>1903</v>
      </c>
      <c r="Z1027" s="0" t="s">
        <v>1903</v>
      </c>
      <c r="AB1027" s="0" t="s">
        <v>2243</v>
      </c>
    </row>
    <row r="1028" customFormat="false" ht="13.8" hidden="false" customHeight="false" outlineLevel="0" collapsed="false">
      <c r="A1028" s="207" t="s">
        <v>92</v>
      </c>
      <c r="B1028" s="207" t="s">
        <v>1117</v>
      </c>
      <c r="C1028" s="0" t="s">
        <v>1991</v>
      </c>
      <c r="D1028" s="0" t="n">
        <v>5</v>
      </c>
      <c r="E1028" s="0" t="n">
        <v>0</v>
      </c>
      <c r="Q1028" s="0" t="s">
        <v>1914</v>
      </c>
      <c r="T1028" s="0" t="s">
        <v>2243</v>
      </c>
      <c r="V1028" s="0" t="s">
        <v>1903</v>
      </c>
      <c r="W1028" s="0" t="s">
        <v>1903</v>
      </c>
      <c r="X1028" s="0" t="s">
        <v>2243</v>
      </c>
      <c r="Y1028" s="0" t="s">
        <v>1903</v>
      </c>
      <c r="Z1028" s="0" t="s">
        <v>1903</v>
      </c>
      <c r="AB1028" s="0" t="s">
        <v>2243</v>
      </c>
    </row>
    <row r="1029" customFormat="false" ht="13.8" hidden="false" customHeight="false" outlineLevel="0" collapsed="false">
      <c r="A1029" s="207" t="s">
        <v>92</v>
      </c>
      <c r="B1029" s="207" t="s">
        <v>1118</v>
      </c>
      <c r="C1029" s="0" t="s">
        <v>1991</v>
      </c>
      <c r="D1029" s="0" t="n">
        <v>5</v>
      </c>
      <c r="E1029" s="0" t="n">
        <v>0</v>
      </c>
      <c r="Q1029" s="0" t="s">
        <v>1914</v>
      </c>
      <c r="T1029" s="0" t="s">
        <v>2243</v>
      </c>
      <c r="V1029" s="0" t="s">
        <v>1903</v>
      </c>
      <c r="W1029" s="0" t="s">
        <v>1903</v>
      </c>
      <c r="X1029" s="0" t="s">
        <v>2243</v>
      </c>
      <c r="Y1029" s="0" t="s">
        <v>1903</v>
      </c>
      <c r="Z1029" s="0" t="s">
        <v>1903</v>
      </c>
      <c r="AB1029" s="0" t="s">
        <v>2243</v>
      </c>
    </row>
    <row r="1030" customFormat="false" ht="13.8" hidden="false" customHeight="false" outlineLevel="0" collapsed="false">
      <c r="A1030" s="207" t="s">
        <v>92</v>
      </c>
      <c r="B1030" s="207" t="s">
        <v>1119</v>
      </c>
      <c r="C1030" s="0" t="s">
        <v>2248</v>
      </c>
      <c r="D1030" s="0" t="n">
        <v>7</v>
      </c>
      <c r="E1030" s="0" t="n">
        <v>0</v>
      </c>
      <c r="Q1030" s="0" t="s">
        <v>1914</v>
      </c>
      <c r="T1030" s="0" t="s">
        <v>2243</v>
      </c>
      <c r="V1030" s="0" t="s">
        <v>1903</v>
      </c>
      <c r="W1030" s="0" t="s">
        <v>1903</v>
      </c>
      <c r="X1030" s="0" t="s">
        <v>2243</v>
      </c>
      <c r="Y1030" s="0" t="s">
        <v>1903</v>
      </c>
      <c r="Z1030" s="0" t="s">
        <v>1903</v>
      </c>
      <c r="AB1030" s="0" t="s">
        <v>2243</v>
      </c>
    </row>
    <row r="1031" customFormat="false" ht="13.8" hidden="false" customHeight="false" outlineLevel="0" collapsed="false">
      <c r="A1031" s="207" t="s">
        <v>92</v>
      </c>
      <c r="B1031" s="207" t="s">
        <v>1120</v>
      </c>
      <c r="C1031" s="0" t="s">
        <v>2248</v>
      </c>
      <c r="D1031" s="0" t="n">
        <v>7</v>
      </c>
      <c r="E1031" s="0" t="n">
        <v>0</v>
      </c>
      <c r="Q1031" s="0" t="s">
        <v>1914</v>
      </c>
      <c r="T1031" s="0" t="s">
        <v>2243</v>
      </c>
      <c r="V1031" s="0" t="s">
        <v>1903</v>
      </c>
      <c r="W1031" s="0" t="s">
        <v>1903</v>
      </c>
      <c r="X1031" s="0" t="s">
        <v>2243</v>
      </c>
      <c r="Y1031" s="0" t="s">
        <v>1903</v>
      </c>
      <c r="Z1031" s="0" t="s">
        <v>1903</v>
      </c>
      <c r="AB1031" s="0" t="s">
        <v>2243</v>
      </c>
    </row>
    <row r="1032" customFormat="false" ht="13.8" hidden="false" customHeight="false" outlineLevel="0" collapsed="false">
      <c r="A1032" s="207" t="s">
        <v>92</v>
      </c>
      <c r="B1032" s="207" t="s">
        <v>1121</v>
      </c>
      <c r="C1032" s="0" t="s">
        <v>2248</v>
      </c>
      <c r="D1032" s="0" t="n">
        <v>7</v>
      </c>
      <c r="E1032" s="0" t="n">
        <v>0</v>
      </c>
      <c r="Q1032" s="0" t="s">
        <v>1914</v>
      </c>
      <c r="T1032" s="0" t="s">
        <v>2243</v>
      </c>
      <c r="V1032" s="0" t="s">
        <v>1903</v>
      </c>
      <c r="W1032" s="0" t="s">
        <v>1903</v>
      </c>
      <c r="X1032" s="0" t="s">
        <v>2243</v>
      </c>
      <c r="Y1032" s="0" t="s">
        <v>1903</v>
      </c>
      <c r="Z1032" s="0" t="s">
        <v>1903</v>
      </c>
      <c r="AB1032" s="0" t="s">
        <v>2243</v>
      </c>
    </row>
    <row r="1033" customFormat="false" ht="13.8" hidden="false" customHeight="false" outlineLevel="0" collapsed="false">
      <c r="A1033" s="207" t="s">
        <v>92</v>
      </c>
      <c r="B1033" s="207" t="s">
        <v>1122</v>
      </c>
      <c r="C1033" s="0" t="s">
        <v>2248</v>
      </c>
      <c r="D1033" s="0" t="n">
        <v>7</v>
      </c>
      <c r="E1033" s="0" t="n">
        <v>0</v>
      </c>
      <c r="Q1033" s="0" t="s">
        <v>1914</v>
      </c>
      <c r="T1033" s="0" t="s">
        <v>2243</v>
      </c>
      <c r="V1033" s="0" t="s">
        <v>1903</v>
      </c>
      <c r="W1033" s="0" t="s">
        <v>1903</v>
      </c>
      <c r="X1033" s="0" t="s">
        <v>2243</v>
      </c>
      <c r="Y1033" s="0" t="s">
        <v>1903</v>
      </c>
      <c r="Z1033" s="0" t="s">
        <v>1903</v>
      </c>
      <c r="AB1033" s="0" t="s">
        <v>2243</v>
      </c>
    </row>
    <row r="1034" customFormat="false" ht="13.8" hidden="false" customHeight="false" outlineLevel="0" collapsed="false">
      <c r="A1034" s="207" t="s">
        <v>92</v>
      </c>
      <c r="B1034" s="207" t="s">
        <v>1123</v>
      </c>
      <c r="C1034" s="0" t="s">
        <v>2248</v>
      </c>
      <c r="D1034" s="0" t="n">
        <v>7</v>
      </c>
      <c r="E1034" s="0" t="n">
        <v>0</v>
      </c>
      <c r="Q1034" s="0" t="s">
        <v>1914</v>
      </c>
      <c r="T1034" s="0" t="s">
        <v>2243</v>
      </c>
      <c r="V1034" s="0" t="s">
        <v>1903</v>
      </c>
      <c r="W1034" s="0" t="s">
        <v>1903</v>
      </c>
      <c r="X1034" s="0" t="s">
        <v>2243</v>
      </c>
      <c r="Y1034" s="0" t="s">
        <v>1903</v>
      </c>
      <c r="Z1034" s="0" t="s">
        <v>1903</v>
      </c>
      <c r="AB1034" s="0" t="s">
        <v>2243</v>
      </c>
    </row>
    <row r="1035" customFormat="false" ht="13.8" hidden="false" customHeight="false" outlineLevel="0" collapsed="false">
      <c r="A1035" s="207" t="s">
        <v>92</v>
      </c>
      <c r="B1035" s="207" t="s">
        <v>1124</v>
      </c>
      <c r="C1035" s="0" t="s">
        <v>2248</v>
      </c>
      <c r="D1035" s="0" t="n">
        <v>7</v>
      </c>
      <c r="E1035" s="0" t="n">
        <v>0</v>
      </c>
      <c r="Q1035" s="0" t="s">
        <v>1914</v>
      </c>
      <c r="T1035" s="0" t="s">
        <v>2243</v>
      </c>
      <c r="V1035" s="0" t="s">
        <v>1903</v>
      </c>
      <c r="W1035" s="0" t="s">
        <v>1903</v>
      </c>
      <c r="X1035" s="0" t="s">
        <v>2243</v>
      </c>
      <c r="Y1035" s="0" t="s">
        <v>1903</v>
      </c>
      <c r="Z1035" s="0" t="s">
        <v>1903</v>
      </c>
      <c r="AB1035" s="0" t="s">
        <v>2243</v>
      </c>
    </row>
    <row r="1036" customFormat="false" ht="13.8" hidden="false" customHeight="false" outlineLevel="0" collapsed="false">
      <c r="A1036" s="207" t="s">
        <v>92</v>
      </c>
      <c r="B1036" s="207" t="s">
        <v>1125</v>
      </c>
      <c r="C1036" s="0" t="s">
        <v>2248</v>
      </c>
      <c r="D1036" s="0" t="n">
        <v>7</v>
      </c>
      <c r="E1036" s="0" t="n">
        <v>0</v>
      </c>
      <c r="Q1036" s="0" t="s">
        <v>1914</v>
      </c>
      <c r="T1036" s="0" t="s">
        <v>2243</v>
      </c>
      <c r="V1036" s="0" t="s">
        <v>1903</v>
      </c>
      <c r="W1036" s="0" t="s">
        <v>1903</v>
      </c>
      <c r="X1036" s="0" t="s">
        <v>2243</v>
      </c>
      <c r="Y1036" s="0" t="s">
        <v>1903</v>
      </c>
      <c r="Z1036" s="0" t="s">
        <v>1903</v>
      </c>
      <c r="AB1036" s="0" t="s">
        <v>2243</v>
      </c>
    </row>
    <row r="1037" customFormat="false" ht="13.8" hidden="false" customHeight="false" outlineLevel="0" collapsed="false">
      <c r="A1037" s="207" t="s">
        <v>92</v>
      </c>
      <c r="B1037" s="207" t="s">
        <v>1126</v>
      </c>
      <c r="C1037" s="0" t="s">
        <v>2248</v>
      </c>
      <c r="D1037" s="0" t="n">
        <v>7</v>
      </c>
      <c r="E1037" s="0" t="n">
        <v>0</v>
      </c>
      <c r="Q1037" s="0" t="s">
        <v>1914</v>
      </c>
      <c r="T1037" s="0" t="s">
        <v>2243</v>
      </c>
      <c r="V1037" s="0" t="s">
        <v>1903</v>
      </c>
      <c r="W1037" s="0" t="s">
        <v>1903</v>
      </c>
      <c r="X1037" s="0" t="s">
        <v>2243</v>
      </c>
      <c r="Y1037" s="0" t="s">
        <v>1903</v>
      </c>
      <c r="Z1037" s="0" t="s">
        <v>1903</v>
      </c>
      <c r="AB1037" s="0" t="s">
        <v>2243</v>
      </c>
    </row>
    <row r="1038" customFormat="false" ht="13.8" hidden="false" customHeight="false" outlineLevel="0" collapsed="false">
      <c r="A1038" s="207" t="s">
        <v>92</v>
      </c>
      <c r="B1038" s="207" t="s">
        <v>1127</v>
      </c>
      <c r="C1038" s="0" t="s">
        <v>2248</v>
      </c>
      <c r="D1038" s="0" t="n">
        <v>7</v>
      </c>
      <c r="E1038" s="0" t="n">
        <v>0</v>
      </c>
      <c r="Q1038" s="0" t="s">
        <v>1914</v>
      </c>
      <c r="T1038" s="0" t="s">
        <v>2243</v>
      </c>
      <c r="V1038" s="0" t="s">
        <v>1903</v>
      </c>
      <c r="W1038" s="0" t="s">
        <v>1903</v>
      </c>
      <c r="X1038" s="0" t="s">
        <v>2243</v>
      </c>
      <c r="Y1038" s="0" t="s">
        <v>1903</v>
      </c>
      <c r="Z1038" s="0" t="s">
        <v>1903</v>
      </c>
      <c r="AB1038" s="0" t="s">
        <v>2243</v>
      </c>
    </row>
    <row r="1039" customFormat="false" ht="13.8" hidden="false" customHeight="false" outlineLevel="0" collapsed="false">
      <c r="A1039" s="207" t="s">
        <v>92</v>
      </c>
      <c r="B1039" s="207" t="s">
        <v>1128</v>
      </c>
      <c r="C1039" s="0" t="s">
        <v>2248</v>
      </c>
      <c r="D1039" s="0" t="n">
        <v>7</v>
      </c>
      <c r="E1039" s="0" t="n">
        <v>0</v>
      </c>
      <c r="Q1039" s="0" t="s">
        <v>1914</v>
      </c>
      <c r="T1039" s="0" t="s">
        <v>2243</v>
      </c>
      <c r="V1039" s="0" t="s">
        <v>1903</v>
      </c>
      <c r="W1039" s="0" t="s">
        <v>1903</v>
      </c>
      <c r="X1039" s="0" t="s">
        <v>2243</v>
      </c>
      <c r="Y1039" s="0" t="s">
        <v>1903</v>
      </c>
      <c r="Z1039" s="0" t="s">
        <v>1903</v>
      </c>
      <c r="AB1039" s="0" t="s">
        <v>2243</v>
      </c>
    </row>
    <row r="1040" customFormat="false" ht="13.8" hidden="false" customHeight="false" outlineLevel="0" collapsed="false">
      <c r="A1040" s="207" t="s">
        <v>92</v>
      </c>
      <c r="B1040" s="207" t="s">
        <v>1129</v>
      </c>
      <c r="C1040" s="0" t="s">
        <v>2248</v>
      </c>
      <c r="D1040" s="0" t="n">
        <v>7</v>
      </c>
      <c r="E1040" s="0" t="n">
        <v>0</v>
      </c>
      <c r="Q1040" s="0" t="s">
        <v>1914</v>
      </c>
      <c r="T1040" s="0" t="s">
        <v>2243</v>
      </c>
      <c r="V1040" s="0" t="s">
        <v>1903</v>
      </c>
      <c r="W1040" s="0" t="s">
        <v>1903</v>
      </c>
      <c r="X1040" s="0" t="s">
        <v>2243</v>
      </c>
      <c r="Y1040" s="0" t="s">
        <v>1903</v>
      </c>
      <c r="Z1040" s="0" t="s">
        <v>1903</v>
      </c>
      <c r="AB1040" s="0" t="s">
        <v>2243</v>
      </c>
    </row>
    <row r="1041" customFormat="false" ht="13.8" hidden="false" customHeight="false" outlineLevel="0" collapsed="false">
      <c r="A1041" s="207" t="s">
        <v>92</v>
      </c>
      <c r="B1041" s="207" t="s">
        <v>1130</v>
      </c>
      <c r="C1041" s="0" t="s">
        <v>2248</v>
      </c>
      <c r="D1041" s="0" t="n">
        <v>7</v>
      </c>
      <c r="E1041" s="0" t="n">
        <v>0</v>
      </c>
      <c r="Q1041" s="0" t="s">
        <v>1914</v>
      </c>
      <c r="T1041" s="0" t="s">
        <v>2243</v>
      </c>
      <c r="V1041" s="0" t="s">
        <v>1903</v>
      </c>
      <c r="W1041" s="0" t="s">
        <v>1903</v>
      </c>
      <c r="X1041" s="0" t="s">
        <v>2243</v>
      </c>
      <c r="Y1041" s="0" t="s">
        <v>1903</v>
      </c>
      <c r="Z1041" s="0" t="s">
        <v>1903</v>
      </c>
      <c r="AB1041" s="0" t="s">
        <v>2243</v>
      </c>
    </row>
    <row r="1042" customFormat="false" ht="13.8" hidden="false" customHeight="false" outlineLevel="0" collapsed="false">
      <c r="A1042" s="207" t="s">
        <v>92</v>
      </c>
      <c r="B1042" s="207" t="s">
        <v>1131</v>
      </c>
      <c r="C1042" s="0" t="s">
        <v>2248</v>
      </c>
      <c r="D1042" s="0" t="n">
        <v>7</v>
      </c>
      <c r="E1042" s="0" t="n">
        <v>0</v>
      </c>
      <c r="Q1042" s="0" t="s">
        <v>1914</v>
      </c>
      <c r="T1042" s="0" t="s">
        <v>2243</v>
      </c>
      <c r="V1042" s="0" t="s">
        <v>1903</v>
      </c>
      <c r="W1042" s="0" t="s">
        <v>1903</v>
      </c>
      <c r="X1042" s="0" t="s">
        <v>2243</v>
      </c>
      <c r="Y1042" s="0" t="s">
        <v>1903</v>
      </c>
      <c r="Z1042" s="0" t="s">
        <v>1903</v>
      </c>
      <c r="AB1042" s="0" t="s">
        <v>2243</v>
      </c>
    </row>
    <row r="1043" customFormat="false" ht="13.8" hidden="false" customHeight="false" outlineLevel="0" collapsed="false">
      <c r="A1043" s="207" t="s">
        <v>92</v>
      </c>
      <c r="B1043" s="207" t="s">
        <v>1132</v>
      </c>
      <c r="C1043" s="0" t="s">
        <v>2242</v>
      </c>
      <c r="D1043" s="0" t="n">
        <v>7</v>
      </c>
      <c r="E1043" s="0" t="n">
        <v>0</v>
      </c>
      <c r="Q1043" s="0" t="s">
        <v>1914</v>
      </c>
      <c r="T1043" s="0" t="s">
        <v>2243</v>
      </c>
      <c r="V1043" s="0" t="s">
        <v>1903</v>
      </c>
      <c r="W1043" s="0" t="s">
        <v>1903</v>
      </c>
      <c r="X1043" s="0" t="s">
        <v>2243</v>
      </c>
      <c r="Y1043" s="0" t="s">
        <v>1903</v>
      </c>
      <c r="Z1043" s="0" t="s">
        <v>1903</v>
      </c>
      <c r="AB1043" s="0" t="s">
        <v>2243</v>
      </c>
    </row>
    <row r="1044" customFormat="false" ht="13.8" hidden="false" customHeight="false" outlineLevel="0" collapsed="false">
      <c r="A1044" s="207" t="s">
        <v>92</v>
      </c>
      <c r="B1044" s="207" t="s">
        <v>1133</v>
      </c>
      <c r="C1044" s="0" t="s">
        <v>2242</v>
      </c>
      <c r="D1044" s="0" t="n">
        <v>7</v>
      </c>
      <c r="E1044" s="0" t="n">
        <v>0</v>
      </c>
      <c r="Q1044" s="0" t="s">
        <v>1914</v>
      </c>
      <c r="T1044" s="0" t="s">
        <v>2243</v>
      </c>
      <c r="V1044" s="0" t="s">
        <v>1903</v>
      </c>
      <c r="W1044" s="0" t="s">
        <v>1903</v>
      </c>
      <c r="X1044" s="0" t="s">
        <v>2243</v>
      </c>
      <c r="Y1044" s="0" t="s">
        <v>1903</v>
      </c>
      <c r="Z1044" s="0" t="s">
        <v>1903</v>
      </c>
      <c r="AB1044" s="0" t="s">
        <v>2243</v>
      </c>
    </row>
    <row r="1045" customFormat="false" ht="13.8" hidden="false" customHeight="false" outlineLevel="0" collapsed="false">
      <c r="A1045" s="207" t="s">
        <v>92</v>
      </c>
      <c r="B1045" s="207" t="s">
        <v>1134</v>
      </c>
      <c r="C1045" s="0" t="s">
        <v>2242</v>
      </c>
      <c r="D1045" s="0" t="n">
        <v>7</v>
      </c>
      <c r="E1045" s="0" t="n">
        <v>0</v>
      </c>
      <c r="Q1045" s="0" t="s">
        <v>1914</v>
      </c>
      <c r="T1045" s="0" t="s">
        <v>2243</v>
      </c>
      <c r="V1045" s="0" t="s">
        <v>1903</v>
      </c>
      <c r="W1045" s="0" t="s">
        <v>1903</v>
      </c>
      <c r="X1045" s="0" t="s">
        <v>2243</v>
      </c>
      <c r="Y1045" s="0" t="s">
        <v>1903</v>
      </c>
      <c r="Z1045" s="0" t="s">
        <v>1903</v>
      </c>
      <c r="AB1045" s="0" t="s">
        <v>2243</v>
      </c>
    </row>
    <row r="1046" customFormat="false" ht="13.8" hidden="false" customHeight="false" outlineLevel="0" collapsed="false">
      <c r="A1046" s="207" t="s">
        <v>92</v>
      </c>
      <c r="B1046" s="207" t="s">
        <v>1135</v>
      </c>
      <c r="C1046" s="0" t="s">
        <v>2242</v>
      </c>
      <c r="D1046" s="0" t="n">
        <v>7</v>
      </c>
      <c r="E1046" s="0" t="n">
        <v>0</v>
      </c>
      <c r="Q1046" s="0" t="s">
        <v>1914</v>
      </c>
      <c r="T1046" s="0" t="s">
        <v>2243</v>
      </c>
      <c r="V1046" s="0" t="s">
        <v>1903</v>
      </c>
      <c r="W1046" s="0" t="s">
        <v>1903</v>
      </c>
      <c r="X1046" s="0" t="s">
        <v>2243</v>
      </c>
      <c r="Y1046" s="0" t="s">
        <v>1903</v>
      </c>
      <c r="Z1046" s="0" t="s">
        <v>1903</v>
      </c>
      <c r="AB1046" s="0" t="s">
        <v>2243</v>
      </c>
    </row>
    <row r="1047" customFormat="false" ht="13.8" hidden="false" customHeight="false" outlineLevel="0" collapsed="false">
      <c r="A1047" s="207" t="s">
        <v>92</v>
      </c>
      <c r="B1047" s="207" t="s">
        <v>1136</v>
      </c>
      <c r="C1047" s="0" t="s">
        <v>1991</v>
      </c>
      <c r="D1047" s="0" t="n">
        <v>5</v>
      </c>
      <c r="E1047" s="0" t="n">
        <v>0</v>
      </c>
      <c r="Q1047" s="0" t="s">
        <v>1914</v>
      </c>
      <c r="T1047" s="0" t="s">
        <v>2243</v>
      </c>
      <c r="V1047" s="0" t="s">
        <v>1903</v>
      </c>
      <c r="W1047" s="0" t="s">
        <v>1903</v>
      </c>
      <c r="X1047" s="0" t="s">
        <v>2243</v>
      </c>
      <c r="Y1047" s="0" t="s">
        <v>1903</v>
      </c>
      <c r="Z1047" s="0" t="s">
        <v>1903</v>
      </c>
      <c r="AB1047" s="0" t="s">
        <v>2243</v>
      </c>
    </row>
    <row r="1048" customFormat="false" ht="13.8" hidden="false" customHeight="false" outlineLevel="0" collapsed="false">
      <c r="A1048" s="207" t="s">
        <v>92</v>
      </c>
      <c r="B1048" s="207" t="s">
        <v>1137</v>
      </c>
      <c r="C1048" s="0" t="s">
        <v>1991</v>
      </c>
      <c r="D1048" s="0" t="n">
        <v>5</v>
      </c>
      <c r="E1048" s="0" t="n">
        <v>0</v>
      </c>
      <c r="Q1048" s="0" t="s">
        <v>1914</v>
      </c>
      <c r="T1048" s="0" t="s">
        <v>2243</v>
      </c>
      <c r="V1048" s="0" t="s">
        <v>1903</v>
      </c>
      <c r="W1048" s="0" t="s">
        <v>1903</v>
      </c>
      <c r="X1048" s="0" t="s">
        <v>2243</v>
      </c>
      <c r="Y1048" s="0" t="s">
        <v>1903</v>
      </c>
      <c r="Z1048" s="0" t="s">
        <v>1903</v>
      </c>
      <c r="AB1048" s="0" t="s">
        <v>2243</v>
      </c>
    </row>
    <row r="1049" customFormat="false" ht="13.8" hidden="false" customHeight="false" outlineLevel="0" collapsed="false">
      <c r="A1049" s="207" t="s">
        <v>92</v>
      </c>
      <c r="B1049" s="207" t="s">
        <v>1138</v>
      </c>
      <c r="C1049" s="0" t="s">
        <v>1991</v>
      </c>
      <c r="D1049" s="0" t="n">
        <v>5</v>
      </c>
      <c r="E1049" s="0" t="n">
        <v>0</v>
      </c>
      <c r="Q1049" s="0" t="s">
        <v>1914</v>
      </c>
      <c r="T1049" s="0" t="s">
        <v>2243</v>
      </c>
      <c r="V1049" s="0" t="s">
        <v>1903</v>
      </c>
      <c r="W1049" s="0" t="s">
        <v>1903</v>
      </c>
      <c r="X1049" s="0" t="s">
        <v>2243</v>
      </c>
      <c r="Y1049" s="0" t="s">
        <v>1903</v>
      </c>
      <c r="Z1049" s="0" t="s">
        <v>1903</v>
      </c>
      <c r="AB1049" s="0" t="s">
        <v>2243</v>
      </c>
    </row>
    <row r="1050" customFormat="false" ht="13.8" hidden="false" customHeight="false" outlineLevel="0" collapsed="false">
      <c r="A1050" s="207" t="s">
        <v>92</v>
      </c>
      <c r="B1050" s="207" t="s">
        <v>1139</v>
      </c>
      <c r="C1050" s="0" t="s">
        <v>1991</v>
      </c>
      <c r="D1050" s="0" t="n">
        <v>5</v>
      </c>
      <c r="E1050" s="0" t="n">
        <v>0</v>
      </c>
      <c r="Q1050" s="0" t="s">
        <v>1914</v>
      </c>
      <c r="T1050" s="0" t="s">
        <v>2243</v>
      </c>
      <c r="V1050" s="0" t="s">
        <v>1903</v>
      </c>
      <c r="W1050" s="0" t="s">
        <v>1903</v>
      </c>
      <c r="X1050" s="0" t="s">
        <v>2243</v>
      </c>
      <c r="Y1050" s="0" t="s">
        <v>1903</v>
      </c>
      <c r="Z1050" s="0" t="s">
        <v>1903</v>
      </c>
      <c r="AB1050" s="0" t="s">
        <v>2243</v>
      </c>
    </row>
    <row r="1051" customFormat="false" ht="13.8" hidden="false" customHeight="false" outlineLevel="0" collapsed="false">
      <c r="A1051" s="207" t="s">
        <v>92</v>
      </c>
      <c r="B1051" s="207" t="s">
        <v>1140</v>
      </c>
      <c r="C1051" s="0" t="s">
        <v>2242</v>
      </c>
      <c r="D1051" s="0" t="n">
        <v>7</v>
      </c>
      <c r="E1051" s="0" t="n">
        <v>0</v>
      </c>
      <c r="Q1051" s="0" t="s">
        <v>1914</v>
      </c>
      <c r="T1051" s="0" t="s">
        <v>2243</v>
      </c>
      <c r="V1051" s="0" t="s">
        <v>1903</v>
      </c>
      <c r="W1051" s="0" t="s">
        <v>1903</v>
      </c>
      <c r="X1051" s="0" t="s">
        <v>2243</v>
      </c>
      <c r="Y1051" s="0" t="s">
        <v>1903</v>
      </c>
      <c r="Z1051" s="0" t="s">
        <v>1903</v>
      </c>
      <c r="AB1051" s="0" t="s">
        <v>2243</v>
      </c>
    </row>
    <row r="1052" customFormat="false" ht="13.8" hidden="false" customHeight="false" outlineLevel="0" collapsed="false">
      <c r="A1052" s="207" t="s">
        <v>92</v>
      </c>
      <c r="B1052" s="207" t="s">
        <v>1141</v>
      </c>
      <c r="C1052" s="0" t="s">
        <v>2242</v>
      </c>
      <c r="D1052" s="0" t="n">
        <v>7</v>
      </c>
      <c r="E1052" s="0" t="n">
        <v>0</v>
      </c>
      <c r="Q1052" s="0" t="s">
        <v>1914</v>
      </c>
      <c r="T1052" s="0" t="s">
        <v>2243</v>
      </c>
      <c r="V1052" s="0" t="s">
        <v>1903</v>
      </c>
      <c r="W1052" s="0" t="s">
        <v>1903</v>
      </c>
      <c r="X1052" s="0" t="s">
        <v>2243</v>
      </c>
      <c r="Y1052" s="0" t="s">
        <v>1903</v>
      </c>
      <c r="Z1052" s="0" t="s">
        <v>1903</v>
      </c>
      <c r="AB1052" s="0" t="s">
        <v>2243</v>
      </c>
    </row>
    <row r="1053" customFormat="false" ht="13.8" hidden="false" customHeight="false" outlineLevel="0" collapsed="false">
      <c r="A1053" s="207" t="s">
        <v>92</v>
      </c>
      <c r="B1053" s="207" t="s">
        <v>1142</v>
      </c>
      <c r="C1053" s="0" t="s">
        <v>2242</v>
      </c>
      <c r="D1053" s="0" t="n">
        <v>7</v>
      </c>
      <c r="E1053" s="0" t="n">
        <v>0</v>
      </c>
      <c r="Q1053" s="0" t="s">
        <v>1914</v>
      </c>
      <c r="T1053" s="0" t="s">
        <v>2243</v>
      </c>
      <c r="V1053" s="0" t="s">
        <v>1903</v>
      </c>
      <c r="W1053" s="0" t="s">
        <v>1903</v>
      </c>
      <c r="X1053" s="0" t="s">
        <v>2243</v>
      </c>
      <c r="Y1053" s="0" t="s">
        <v>1903</v>
      </c>
      <c r="Z1053" s="0" t="s">
        <v>1903</v>
      </c>
      <c r="AB1053" s="0" t="s">
        <v>2243</v>
      </c>
    </row>
    <row r="1054" customFormat="false" ht="13.8" hidden="false" customHeight="false" outlineLevel="0" collapsed="false">
      <c r="A1054" s="207" t="s">
        <v>92</v>
      </c>
      <c r="B1054" s="207" t="s">
        <v>1143</v>
      </c>
      <c r="C1054" s="0" t="s">
        <v>2242</v>
      </c>
      <c r="D1054" s="0" t="n">
        <v>7</v>
      </c>
      <c r="E1054" s="0" t="n">
        <v>0</v>
      </c>
      <c r="Q1054" s="0" t="s">
        <v>1914</v>
      </c>
      <c r="T1054" s="0" t="s">
        <v>2243</v>
      </c>
      <c r="V1054" s="0" t="s">
        <v>1903</v>
      </c>
      <c r="W1054" s="0" t="s">
        <v>1903</v>
      </c>
      <c r="X1054" s="0" t="s">
        <v>2243</v>
      </c>
      <c r="Y1054" s="0" t="s">
        <v>1903</v>
      </c>
      <c r="Z1054" s="0" t="s">
        <v>1903</v>
      </c>
      <c r="AB1054" s="0" t="s">
        <v>2243</v>
      </c>
    </row>
    <row r="1055" customFormat="false" ht="13.8" hidden="false" customHeight="false" outlineLevel="0" collapsed="false">
      <c r="A1055" s="207" t="s">
        <v>92</v>
      </c>
      <c r="B1055" s="207" t="s">
        <v>1144</v>
      </c>
      <c r="C1055" s="0" t="s">
        <v>2242</v>
      </c>
      <c r="D1055" s="0" t="n">
        <v>7</v>
      </c>
      <c r="E1055" s="0" t="n">
        <v>0</v>
      </c>
      <c r="Q1055" s="0" t="s">
        <v>1914</v>
      </c>
      <c r="T1055" s="0" t="s">
        <v>2243</v>
      </c>
      <c r="V1055" s="0" t="s">
        <v>1903</v>
      </c>
      <c r="W1055" s="0" t="s">
        <v>1903</v>
      </c>
      <c r="X1055" s="0" t="s">
        <v>2243</v>
      </c>
      <c r="Y1055" s="0" t="s">
        <v>1903</v>
      </c>
      <c r="Z1055" s="0" t="s">
        <v>1903</v>
      </c>
      <c r="AB1055" s="0" t="s">
        <v>2243</v>
      </c>
    </row>
    <row r="1056" customFormat="false" ht="13.8" hidden="false" customHeight="false" outlineLevel="0" collapsed="false">
      <c r="A1056" s="207" t="s">
        <v>92</v>
      </c>
      <c r="B1056" s="207" t="s">
        <v>1145</v>
      </c>
      <c r="C1056" s="0" t="s">
        <v>2242</v>
      </c>
      <c r="D1056" s="0" t="n">
        <v>7</v>
      </c>
      <c r="E1056" s="0" t="n">
        <v>0</v>
      </c>
      <c r="Q1056" s="0" t="s">
        <v>1914</v>
      </c>
      <c r="T1056" s="0" t="s">
        <v>2243</v>
      </c>
      <c r="V1056" s="0" t="s">
        <v>1903</v>
      </c>
      <c r="W1056" s="0" t="s">
        <v>1903</v>
      </c>
      <c r="X1056" s="0" t="s">
        <v>2243</v>
      </c>
      <c r="Y1056" s="0" t="s">
        <v>1903</v>
      </c>
      <c r="Z1056" s="0" t="s">
        <v>1903</v>
      </c>
      <c r="AB1056" s="0" t="s">
        <v>2243</v>
      </c>
    </row>
    <row r="1057" customFormat="false" ht="13.8" hidden="false" customHeight="false" outlineLevel="0" collapsed="false">
      <c r="A1057" s="207" t="s">
        <v>92</v>
      </c>
      <c r="B1057" s="207" t="s">
        <v>1146</v>
      </c>
      <c r="C1057" s="0" t="s">
        <v>2242</v>
      </c>
      <c r="D1057" s="0" t="n">
        <v>7</v>
      </c>
      <c r="E1057" s="0" t="n">
        <v>0</v>
      </c>
      <c r="Q1057" s="0" t="s">
        <v>1914</v>
      </c>
      <c r="T1057" s="0" t="s">
        <v>2243</v>
      </c>
      <c r="V1057" s="0" t="s">
        <v>1903</v>
      </c>
      <c r="W1057" s="0" t="s">
        <v>1903</v>
      </c>
      <c r="X1057" s="0" t="s">
        <v>2243</v>
      </c>
      <c r="Y1057" s="0" t="s">
        <v>1903</v>
      </c>
      <c r="Z1057" s="0" t="s">
        <v>1903</v>
      </c>
      <c r="AB1057" s="0" t="s">
        <v>2243</v>
      </c>
    </row>
    <row r="1058" customFormat="false" ht="13.8" hidden="false" customHeight="false" outlineLevel="0" collapsed="false">
      <c r="A1058" s="207" t="s">
        <v>92</v>
      </c>
      <c r="B1058" s="207" t="s">
        <v>1147</v>
      </c>
      <c r="C1058" s="0" t="s">
        <v>2242</v>
      </c>
      <c r="D1058" s="0" t="n">
        <v>7</v>
      </c>
      <c r="E1058" s="0" t="n">
        <v>0</v>
      </c>
      <c r="Q1058" s="0" t="s">
        <v>1914</v>
      </c>
      <c r="T1058" s="0" t="s">
        <v>2243</v>
      </c>
      <c r="V1058" s="0" t="s">
        <v>1903</v>
      </c>
      <c r="W1058" s="0" t="s">
        <v>1903</v>
      </c>
      <c r="X1058" s="0" t="s">
        <v>2243</v>
      </c>
      <c r="Y1058" s="0" t="s">
        <v>1903</v>
      </c>
      <c r="Z1058" s="0" t="s">
        <v>1903</v>
      </c>
      <c r="AB1058" s="0" t="s">
        <v>2243</v>
      </c>
    </row>
    <row r="1059" customFormat="false" ht="13.8" hidden="false" customHeight="false" outlineLevel="0" collapsed="false">
      <c r="A1059" s="207" t="s">
        <v>92</v>
      </c>
      <c r="B1059" s="207" t="s">
        <v>1148</v>
      </c>
      <c r="C1059" s="0" t="s">
        <v>2242</v>
      </c>
      <c r="D1059" s="0" t="n">
        <v>7</v>
      </c>
      <c r="E1059" s="0" t="n">
        <v>0</v>
      </c>
      <c r="Q1059" s="0" t="s">
        <v>1914</v>
      </c>
      <c r="T1059" s="0" t="s">
        <v>2243</v>
      </c>
      <c r="V1059" s="0" t="s">
        <v>1903</v>
      </c>
      <c r="W1059" s="0" t="s">
        <v>1903</v>
      </c>
      <c r="X1059" s="0" t="s">
        <v>2243</v>
      </c>
      <c r="Y1059" s="0" t="s">
        <v>1903</v>
      </c>
      <c r="Z1059" s="0" t="s">
        <v>1903</v>
      </c>
      <c r="AB1059" s="0" t="s">
        <v>2243</v>
      </c>
    </row>
    <row r="1060" customFormat="false" ht="13.8" hidden="false" customHeight="false" outlineLevel="0" collapsed="false">
      <c r="A1060" s="207" t="s">
        <v>92</v>
      </c>
      <c r="B1060" s="207" t="s">
        <v>1149</v>
      </c>
      <c r="C1060" s="0" t="s">
        <v>2242</v>
      </c>
      <c r="D1060" s="0" t="n">
        <v>7</v>
      </c>
      <c r="E1060" s="0" t="n">
        <v>0</v>
      </c>
      <c r="Q1060" s="0" t="s">
        <v>1914</v>
      </c>
      <c r="T1060" s="0" t="s">
        <v>2243</v>
      </c>
      <c r="V1060" s="0" t="s">
        <v>1903</v>
      </c>
      <c r="W1060" s="0" t="s">
        <v>1903</v>
      </c>
      <c r="X1060" s="0" t="s">
        <v>2243</v>
      </c>
      <c r="Y1060" s="0" t="s">
        <v>1903</v>
      </c>
      <c r="Z1060" s="0" t="s">
        <v>1903</v>
      </c>
      <c r="AB1060" s="0" t="s">
        <v>2243</v>
      </c>
    </row>
    <row r="1061" customFormat="false" ht="13.8" hidden="false" customHeight="false" outlineLevel="0" collapsed="false">
      <c r="A1061" s="207" t="s">
        <v>92</v>
      </c>
      <c r="B1061" s="207" t="s">
        <v>1150</v>
      </c>
      <c r="C1061" s="0" t="s">
        <v>2242</v>
      </c>
      <c r="D1061" s="0" t="n">
        <v>7</v>
      </c>
      <c r="E1061" s="0" t="n">
        <v>0</v>
      </c>
      <c r="Q1061" s="0" t="s">
        <v>1914</v>
      </c>
      <c r="T1061" s="0" t="s">
        <v>2243</v>
      </c>
      <c r="V1061" s="0" t="s">
        <v>1903</v>
      </c>
      <c r="W1061" s="0" t="s">
        <v>1903</v>
      </c>
      <c r="X1061" s="0" t="s">
        <v>2243</v>
      </c>
      <c r="Y1061" s="0" t="s">
        <v>1903</v>
      </c>
      <c r="Z1061" s="0" t="s">
        <v>1903</v>
      </c>
      <c r="AB1061" s="0" t="s">
        <v>2243</v>
      </c>
    </row>
    <row r="1062" customFormat="false" ht="13.8" hidden="false" customHeight="false" outlineLevel="0" collapsed="false">
      <c r="A1062" s="207" t="s">
        <v>92</v>
      </c>
      <c r="B1062" s="207" t="s">
        <v>1151</v>
      </c>
      <c r="C1062" s="0" t="s">
        <v>2242</v>
      </c>
      <c r="D1062" s="0" t="n">
        <v>7</v>
      </c>
      <c r="E1062" s="0" t="n">
        <v>0</v>
      </c>
      <c r="Q1062" s="0" t="s">
        <v>1914</v>
      </c>
      <c r="T1062" s="0" t="s">
        <v>2243</v>
      </c>
      <c r="V1062" s="0" t="s">
        <v>1903</v>
      </c>
      <c r="W1062" s="0" t="s">
        <v>1903</v>
      </c>
      <c r="X1062" s="0" t="s">
        <v>2243</v>
      </c>
      <c r="Y1062" s="0" t="s">
        <v>1903</v>
      </c>
      <c r="Z1062" s="0" t="s">
        <v>1903</v>
      </c>
      <c r="AB1062" s="0" t="s">
        <v>2243</v>
      </c>
    </row>
    <row r="1063" customFormat="false" ht="13.8" hidden="false" customHeight="false" outlineLevel="0" collapsed="false">
      <c r="A1063" s="207" t="s">
        <v>92</v>
      </c>
      <c r="B1063" s="207" t="s">
        <v>1152</v>
      </c>
      <c r="C1063" s="0" t="s">
        <v>2242</v>
      </c>
      <c r="D1063" s="0" t="n">
        <v>7</v>
      </c>
      <c r="E1063" s="0" t="n">
        <v>0</v>
      </c>
      <c r="Q1063" s="0" t="s">
        <v>1914</v>
      </c>
      <c r="T1063" s="0" t="s">
        <v>2243</v>
      </c>
      <c r="V1063" s="0" t="s">
        <v>1903</v>
      </c>
      <c r="W1063" s="0" t="s">
        <v>1903</v>
      </c>
      <c r="X1063" s="0" t="s">
        <v>2243</v>
      </c>
      <c r="Y1063" s="0" t="s">
        <v>1903</v>
      </c>
      <c r="Z1063" s="0" t="s">
        <v>1903</v>
      </c>
      <c r="AB1063" s="0" t="s">
        <v>2243</v>
      </c>
    </row>
    <row r="1064" customFormat="false" ht="13.8" hidden="false" customHeight="false" outlineLevel="0" collapsed="false">
      <c r="A1064" s="207" t="s">
        <v>92</v>
      </c>
      <c r="B1064" s="207" t="s">
        <v>1153</v>
      </c>
      <c r="C1064" s="0" t="s">
        <v>2242</v>
      </c>
      <c r="D1064" s="0" t="n">
        <v>7</v>
      </c>
      <c r="E1064" s="0" t="n">
        <v>0</v>
      </c>
      <c r="Q1064" s="0" t="s">
        <v>1914</v>
      </c>
      <c r="T1064" s="0" t="s">
        <v>2243</v>
      </c>
      <c r="V1064" s="0" t="s">
        <v>1903</v>
      </c>
      <c r="W1064" s="0" t="s">
        <v>1903</v>
      </c>
      <c r="X1064" s="0" t="s">
        <v>2243</v>
      </c>
      <c r="Y1064" s="0" t="s">
        <v>1903</v>
      </c>
      <c r="Z1064" s="0" t="s">
        <v>1903</v>
      </c>
      <c r="AB1064" s="0" t="s">
        <v>2243</v>
      </c>
    </row>
    <row r="1065" customFormat="false" ht="13.8" hidden="false" customHeight="false" outlineLevel="0" collapsed="false">
      <c r="A1065" s="207" t="s">
        <v>92</v>
      </c>
      <c r="B1065" s="207" t="s">
        <v>1154</v>
      </c>
      <c r="C1065" s="0" t="s">
        <v>2242</v>
      </c>
      <c r="D1065" s="0" t="n">
        <v>7</v>
      </c>
      <c r="E1065" s="0" t="n">
        <v>0</v>
      </c>
      <c r="Q1065" s="0" t="s">
        <v>1914</v>
      </c>
      <c r="T1065" s="0" t="s">
        <v>2243</v>
      </c>
      <c r="V1065" s="0" t="s">
        <v>1903</v>
      </c>
      <c r="W1065" s="0" t="s">
        <v>1903</v>
      </c>
      <c r="X1065" s="0" t="s">
        <v>2243</v>
      </c>
      <c r="Y1065" s="0" t="s">
        <v>1903</v>
      </c>
      <c r="Z1065" s="0" t="s">
        <v>1903</v>
      </c>
      <c r="AB1065" s="0" t="s">
        <v>2243</v>
      </c>
    </row>
    <row r="1066" customFormat="false" ht="13.8" hidden="false" customHeight="false" outlineLevel="0" collapsed="false">
      <c r="A1066" s="207" t="s">
        <v>92</v>
      </c>
      <c r="B1066" s="207" t="s">
        <v>1155</v>
      </c>
      <c r="C1066" s="0" t="s">
        <v>2242</v>
      </c>
      <c r="D1066" s="0" t="n">
        <v>7</v>
      </c>
      <c r="E1066" s="0" t="n">
        <v>0</v>
      </c>
      <c r="Q1066" s="0" t="s">
        <v>1914</v>
      </c>
      <c r="T1066" s="0" t="s">
        <v>2243</v>
      </c>
      <c r="V1066" s="0" t="s">
        <v>1903</v>
      </c>
      <c r="W1066" s="0" t="s">
        <v>1903</v>
      </c>
      <c r="X1066" s="0" t="s">
        <v>2243</v>
      </c>
      <c r="Y1066" s="0" t="s">
        <v>1903</v>
      </c>
      <c r="Z1066" s="0" t="s">
        <v>1903</v>
      </c>
      <c r="AB1066" s="0" t="s">
        <v>2243</v>
      </c>
    </row>
    <row r="1067" customFormat="false" ht="13.8" hidden="false" customHeight="false" outlineLevel="0" collapsed="false">
      <c r="A1067" s="207" t="s">
        <v>92</v>
      </c>
      <c r="B1067" s="207" t="s">
        <v>1156</v>
      </c>
      <c r="C1067" s="0" t="s">
        <v>2242</v>
      </c>
      <c r="D1067" s="0" t="n">
        <v>7</v>
      </c>
      <c r="E1067" s="0" t="n">
        <v>0</v>
      </c>
      <c r="Q1067" s="0" t="s">
        <v>1914</v>
      </c>
      <c r="T1067" s="0" t="s">
        <v>2243</v>
      </c>
      <c r="V1067" s="0" t="s">
        <v>1903</v>
      </c>
      <c r="W1067" s="0" t="s">
        <v>1903</v>
      </c>
      <c r="X1067" s="0" t="s">
        <v>2243</v>
      </c>
      <c r="Y1067" s="0" t="s">
        <v>1903</v>
      </c>
      <c r="Z1067" s="0" t="s">
        <v>1903</v>
      </c>
      <c r="AB1067" s="0" t="s">
        <v>2243</v>
      </c>
    </row>
    <row r="1068" customFormat="false" ht="13.8" hidden="false" customHeight="false" outlineLevel="0" collapsed="false">
      <c r="A1068" s="207" t="s">
        <v>92</v>
      </c>
      <c r="B1068" s="207" t="s">
        <v>1157</v>
      </c>
      <c r="C1068" s="0" t="s">
        <v>2242</v>
      </c>
      <c r="D1068" s="0" t="n">
        <v>7</v>
      </c>
      <c r="E1068" s="0" t="n">
        <v>0</v>
      </c>
      <c r="Q1068" s="0" t="s">
        <v>1914</v>
      </c>
      <c r="T1068" s="0" t="s">
        <v>2243</v>
      </c>
      <c r="V1068" s="0" t="s">
        <v>1903</v>
      </c>
      <c r="W1068" s="0" t="s">
        <v>1903</v>
      </c>
      <c r="X1068" s="0" t="s">
        <v>2243</v>
      </c>
      <c r="Y1068" s="0" t="s">
        <v>1903</v>
      </c>
      <c r="Z1068" s="0" t="s">
        <v>1903</v>
      </c>
      <c r="AB1068" s="0" t="s">
        <v>2243</v>
      </c>
    </row>
    <row r="1069" customFormat="false" ht="13.8" hidden="false" customHeight="false" outlineLevel="0" collapsed="false">
      <c r="A1069" s="207" t="s">
        <v>92</v>
      </c>
      <c r="B1069" s="207" t="s">
        <v>1158</v>
      </c>
      <c r="C1069" s="0" t="s">
        <v>2242</v>
      </c>
      <c r="D1069" s="0" t="n">
        <v>7</v>
      </c>
      <c r="E1069" s="0" t="n">
        <v>0</v>
      </c>
      <c r="Q1069" s="0" t="s">
        <v>1914</v>
      </c>
      <c r="T1069" s="0" t="s">
        <v>2243</v>
      </c>
      <c r="V1069" s="0" t="s">
        <v>1903</v>
      </c>
      <c r="W1069" s="0" t="s">
        <v>1903</v>
      </c>
      <c r="X1069" s="0" t="s">
        <v>2243</v>
      </c>
      <c r="Y1069" s="0" t="s">
        <v>1903</v>
      </c>
      <c r="Z1069" s="0" t="s">
        <v>1903</v>
      </c>
      <c r="AB1069" s="0" t="s">
        <v>2243</v>
      </c>
    </row>
    <row r="1070" customFormat="false" ht="13.8" hidden="false" customHeight="false" outlineLevel="0" collapsed="false">
      <c r="A1070" s="207" t="s">
        <v>92</v>
      </c>
      <c r="B1070" s="207" t="s">
        <v>1159</v>
      </c>
      <c r="C1070" s="0" t="s">
        <v>2242</v>
      </c>
      <c r="D1070" s="0" t="n">
        <v>7</v>
      </c>
      <c r="E1070" s="0" t="n">
        <v>0</v>
      </c>
      <c r="Q1070" s="0" t="s">
        <v>1914</v>
      </c>
      <c r="T1070" s="0" t="s">
        <v>2243</v>
      </c>
      <c r="V1070" s="0" t="s">
        <v>1903</v>
      </c>
      <c r="W1070" s="0" t="s">
        <v>1903</v>
      </c>
      <c r="X1070" s="0" t="s">
        <v>2243</v>
      </c>
      <c r="Y1070" s="0" t="s">
        <v>1903</v>
      </c>
      <c r="Z1070" s="0" t="s">
        <v>1903</v>
      </c>
      <c r="AB1070" s="0" t="s">
        <v>2243</v>
      </c>
    </row>
    <row r="1071" customFormat="false" ht="13.8" hidden="false" customHeight="false" outlineLevel="0" collapsed="false">
      <c r="A1071" s="207" t="s">
        <v>92</v>
      </c>
      <c r="B1071" s="207" t="s">
        <v>1160</v>
      </c>
      <c r="C1071" s="0" t="s">
        <v>2242</v>
      </c>
      <c r="D1071" s="0" t="n">
        <v>7</v>
      </c>
      <c r="E1071" s="0" t="n">
        <v>0</v>
      </c>
      <c r="Q1071" s="0" t="s">
        <v>1914</v>
      </c>
      <c r="T1071" s="0" t="s">
        <v>2243</v>
      </c>
      <c r="V1071" s="0" t="s">
        <v>1903</v>
      </c>
      <c r="W1071" s="0" t="s">
        <v>1903</v>
      </c>
      <c r="X1071" s="0" t="s">
        <v>2243</v>
      </c>
      <c r="Y1071" s="0" t="s">
        <v>1903</v>
      </c>
      <c r="Z1071" s="0" t="s">
        <v>1903</v>
      </c>
      <c r="AB1071" s="0" t="s">
        <v>2243</v>
      </c>
    </row>
    <row r="1072" customFormat="false" ht="13.8" hidden="false" customHeight="false" outlineLevel="0" collapsed="false">
      <c r="A1072" s="207" t="s">
        <v>92</v>
      </c>
      <c r="B1072" s="207" t="s">
        <v>1161</v>
      </c>
      <c r="C1072" s="0" t="s">
        <v>2242</v>
      </c>
      <c r="D1072" s="0" t="n">
        <v>7</v>
      </c>
      <c r="E1072" s="0" t="n">
        <v>0</v>
      </c>
      <c r="Q1072" s="0" t="s">
        <v>1914</v>
      </c>
      <c r="T1072" s="0" t="s">
        <v>2243</v>
      </c>
      <c r="V1072" s="0" t="s">
        <v>1903</v>
      </c>
      <c r="W1072" s="0" t="s">
        <v>1903</v>
      </c>
      <c r="X1072" s="0" t="s">
        <v>2243</v>
      </c>
      <c r="Y1072" s="0" t="s">
        <v>1903</v>
      </c>
      <c r="Z1072" s="0" t="s">
        <v>1903</v>
      </c>
      <c r="AB1072" s="0" t="s">
        <v>2243</v>
      </c>
    </row>
    <row r="1073" customFormat="false" ht="13.8" hidden="false" customHeight="false" outlineLevel="0" collapsed="false">
      <c r="A1073" s="207" t="s">
        <v>92</v>
      </c>
      <c r="B1073" s="207" t="s">
        <v>1162</v>
      </c>
      <c r="C1073" s="0" t="s">
        <v>2242</v>
      </c>
      <c r="D1073" s="0" t="n">
        <v>7</v>
      </c>
      <c r="E1073" s="0" t="n">
        <v>0</v>
      </c>
      <c r="Q1073" s="0" t="s">
        <v>1914</v>
      </c>
      <c r="T1073" s="0" t="s">
        <v>2243</v>
      </c>
      <c r="V1073" s="0" t="s">
        <v>1903</v>
      </c>
      <c r="W1073" s="0" t="s">
        <v>1903</v>
      </c>
      <c r="X1073" s="0" t="s">
        <v>2243</v>
      </c>
      <c r="Y1073" s="0" t="s">
        <v>1903</v>
      </c>
      <c r="Z1073" s="0" t="s">
        <v>1903</v>
      </c>
      <c r="AB1073" s="0" t="s">
        <v>2243</v>
      </c>
    </row>
    <row r="1074" customFormat="false" ht="13.8" hidden="false" customHeight="false" outlineLevel="0" collapsed="false">
      <c r="A1074" s="207" t="s">
        <v>92</v>
      </c>
      <c r="B1074" s="207" t="s">
        <v>1163</v>
      </c>
      <c r="C1074" s="0" t="s">
        <v>2242</v>
      </c>
      <c r="D1074" s="0" t="n">
        <v>7</v>
      </c>
      <c r="E1074" s="0" t="n">
        <v>0</v>
      </c>
      <c r="Q1074" s="0" t="s">
        <v>1914</v>
      </c>
      <c r="T1074" s="0" t="s">
        <v>2243</v>
      </c>
      <c r="V1074" s="0" t="s">
        <v>1903</v>
      </c>
      <c r="W1074" s="0" t="s">
        <v>1903</v>
      </c>
      <c r="X1074" s="0" t="s">
        <v>2243</v>
      </c>
      <c r="Y1074" s="0" t="s">
        <v>1903</v>
      </c>
      <c r="Z1074" s="0" t="s">
        <v>1903</v>
      </c>
      <c r="AB1074" s="0" t="s">
        <v>2243</v>
      </c>
    </row>
    <row r="1075" customFormat="false" ht="13.8" hidden="false" customHeight="false" outlineLevel="0" collapsed="false">
      <c r="A1075" s="207" t="s">
        <v>93</v>
      </c>
      <c r="B1075" s="207" t="s">
        <v>1164</v>
      </c>
      <c r="C1075" s="0" t="s">
        <v>1974</v>
      </c>
      <c r="D1075" s="0" t="n">
        <v>3</v>
      </c>
      <c r="E1075" s="0" t="n">
        <v>0</v>
      </c>
      <c r="F1075" s="0" t="s">
        <v>2243</v>
      </c>
      <c r="G1075" s="0" t="s">
        <v>2243</v>
      </c>
      <c r="H1075" s="0" t="s">
        <v>2243</v>
      </c>
      <c r="K1075" s="0" t="s">
        <v>2243</v>
      </c>
      <c r="L1075" s="0" t="s">
        <v>2243</v>
      </c>
      <c r="M1075" s="0" t="s">
        <v>2243</v>
      </c>
      <c r="N1075" s="0" t="s">
        <v>2243</v>
      </c>
      <c r="O1075" s="0" t="s">
        <v>2243</v>
      </c>
      <c r="P1075" s="0" t="s">
        <v>2243</v>
      </c>
    </row>
    <row r="1076" customFormat="false" ht="13.8" hidden="false" customHeight="false" outlineLevel="0" collapsed="false">
      <c r="A1076" s="207" t="s">
        <v>93</v>
      </c>
      <c r="B1076" s="207" t="s">
        <v>1165</v>
      </c>
      <c r="C1076" s="0" t="s">
        <v>1974</v>
      </c>
      <c r="D1076" s="0" t="n">
        <v>3</v>
      </c>
      <c r="E1076" s="0" t="n">
        <v>0</v>
      </c>
      <c r="F1076" s="0" t="s">
        <v>2243</v>
      </c>
      <c r="G1076" s="0" t="s">
        <v>2243</v>
      </c>
      <c r="H1076" s="0" t="s">
        <v>2243</v>
      </c>
      <c r="K1076" s="0" t="s">
        <v>2243</v>
      </c>
      <c r="L1076" s="0" t="s">
        <v>2243</v>
      </c>
      <c r="M1076" s="0" t="s">
        <v>2243</v>
      </c>
      <c r="N1076" s="0" t="s">
        <v>2243</v>
      </c>
      <c r="O1076" s="0" t="s">
        <v>2243</v>
      </c>
      <c r="P1076" s="0" t="s">
        <v>2243</v>
      </c>
    </row>
    <row r="1077" customFormat="false" ht="13.8" hidden="false" customHeight="false" outlineLevel="0" collapsed="false">
      <c r="A1077" s="207" t="s">
        <v>93</v>
      </c>
      <c r="B1077" s="207" t="s">
        <v>1166</v>
      </c>
      <c r="C1077" s="0" t="s">
        <v>1974</v>
      </c>
      <c r="D1077" s="0" t="n">
        <v>3</v>
      </c>
      <c r="E1077" s="0" t="n">
        <v>0</v>
      </c>
      <c r="F1077" s="0" t="s">
        <v>2243</v>
      </c>
      <c r="G1077" s="0" t="s">
        <v>2243</v>
      </c>
      <c r="H1077" s="0" t="s">
        <v>2243</v>
      </c>
      <c r="K1077" s="0" t="s">
        <v>2243</v>
      </c>
      <c r="L1077" s="0" t="s">
        <v>2243</v>
      </c>
      <c r="M1077" s="0" t="s">
        <v>2243</v>
      </c>
      <c r="N1077" s="0" t="s">
        <v>2243</v>
      </c>
      <c r="O1077" s="0" t="s">
        <v>2243</v>
      </c>
      <c r="P1077" s="0" t="s">
        <v>2243</v>
      </c>
    </row>
    <row r="1078" customFormat="false" ht="13.8" hidden="false" customHeight="false" outlineLevel="0" collapsed="false">
      <c r="A1078" s="207" t="s">
        <v>93</v>
      </c>
      <c r="B1078" s="207" t="s">
        <v>1167</v>
      </c>
      <c r="C1078" s="0" t="s">
        <v>1974</v>
      </c>
      <c r="D1078" s="0" t="n">
        <v>3</v>
      </c>
      <c r="E1078" s="0" t="n">
        <v>0</v>
      </c>
      <c r="F1078" s="0" t="s">
        <v>2243</v>
      </c>
      <c r="G1078" s="0" t="s">
        <v>2243</v>
      </c>
      <c r="H1078" s="0" t="s">
        <v>2243</v>
      </c>
      <c r="K1078" s="0" t="s">
        <v>2243</v>
      </c>
      <c r="L1078" s="0" t="s">
        <v>2243</v>
      </c>
      <c r="M1078" s="0" t="s">
        <v>2243</v>
      </c>
      <c r="N1078" s="0" t="s">
        <v>2243</v>
      </c>
      <c r="O1078" s="0" t="s">
        <v>2243</v>
      </c>
      <c r="P1078" s="0" t="s">
        <v>2243</v>
      </c>
    </row>
    <row r="1079" customFormat="false" ht="13.8" hidden="false" customHeight="false" outlineLevel="0" collapsed="false">
      <c r="A1079" s="207" t="s">
        <v>93</v>
      </c>
      <c r="B1079" s="207" t="s">
        <v>1168</v>
      </c>
      <c r="C1079" s="0" t="s">
        <v>1974</v>
      </c>
      <c r="D1079" s="0" t="n">
        <v>3</v>
      </c>
      <c r="E1079" s="0" t="n">
        <v>0</v>
      </c>
      <c r="F1079" s="0" t="s">
        <v>2243</v>
      </c>
      <c r="G1079" s="0" t="s">
        <v>2243</v>
      </c>
      <c r="H1079" s="0" t="s">
        <v>2243</v>
      </c>
      <c r="K1079" s="0" t="s">
        <v>2243</v>
      </c>
      <c r="L1079" s="0" t="s">
        <v>2243</v>
      </c>
      <c r="M1079" s="0" t="s">
        <v>2243</v>
      </c>
      <c r="N1079" s="0" t="s">
        <v>2243</v>
      </c>
      <c r="O1079" s="0" t="s">
        <v>2243</v>
      </c>
      <c r="P1079" s="0" t="s">
        <v>2243</v>
      </c>
    </row>
    <row r="1080" customFormat="false" ht="13.8" hidden="false" customHeight="false" outlineLevel="0" collapsed="false">
      <c r="A1080" s="207" t="s">
        <v>94</v>
      </c>
      <c r="B1080" s="207" t="s">
        <v>188</v>
      </c>
      <c r="C1080" s="0" t="s">
        <v>1976</v>
      </c>
      <c r="D1080" s="0" t="n">
        <v>2</v>
      </c>
      <c r="E1080" s="0" t="n">
        <v>0</v>
      </c>
      <c r="F1080" s="0" t="s">
        <v>2243</v>
      </c>
      <c r="G1080" s="0" t="s">
        <v>2243</v>
      </c>
      <c r="H1080" s="0" t="s">
        <v>2243</v>
      </c>
      <c r="K1080" s="0" t="s">
        <v>2243</v>
      </c>
      <c r="L1080" s="0" t="s">
        <v>2243</v>
      </c>
      <c r="M1080" s="0" t="s">
        <v>2243</v>
      </c>
      <c r="N1080" s="0" t="s">
        <v>2243</v>
      </c>
      <c r="O1080" s="0" t="s">
        <v>2243</v>
      </c>
      <c r="P1080" s="0" t="s">
        <v>2243</v>
      </c>
    </row>
    <row r="1081" customFormat="false" ht="13.8" hidden="false" customHeight="false" outlineLevel="0" collapsed="false">
      <c r="A1081" s="207" t="s">
        <v>94</v>
      </c>
      <c r="B1081" s="207" t="s">
        <v>189</v>
      </c>
      <c r="C1081" s="0" t="s">
        <v>1976</v>
      </c>
      <c r="D1081" s="0" t="n">
        <v>2</v>
      </c>
      <c r="E1081" s="0" t="n">
        <v>0</v>
      </c>
      <c r="F1081" s="0" t="s">
        <v>2243</v>
      </c>
      <c r="G1081" s="0" t="s">
        <v>2243</v>
      </c>
      <c r="H1081" s="0" t="s">
        <v>2243</v>
      </c>
      <c r="K1081" s="0" t="s">
        <v>2243</v>
      </c>
      <c r="L1081" s="0" t="s">
        <v>2243</v>
      </c>
      <c r="M1081" s="0" t="s">
        <v>2243</v>
      </c>
      <c r="N1081" s="0" t="s">
        <v>2243</v>
      </c>
      <c r="O1081" s="0" t="s">
        <v>2243</v>
      </c>
      <c r="P1081" s="0" t="s">
        <v>2243</v>
      </c>
    </row>
    <row r="1082" customFormat="false" ht="13.8" hidden="false" customHeight="false" outlineLevel="0" collapsed="false">
      <c r="A1082" s="207" t="s">
        <v>94</v>
      </c>
      <c r="B1082" s="207" t="s">
        <v>190</v>
      </c>
      <c r="C1082" s="0" t="s">
        <v>1976</v>
      </c>
      <c r="D1082" s="0" t="n">
        <v>2</v>
      </c>
      <c r="E1082" s="0" t="n">
        <v>0</v>
      </c>
      <c r="F1082" s="0" t="s">
        <v>2243</v>
      </c>
      <c r="G1082" s="0" t="s">
        <v>2243</v>
      </c>
      <c r="H1082" s="0" t="s">
        <v>2243</v>
      </c>
      <c r="K1082" s="0" t="s">
        <v>2243</v>
      </c>
      <c r="L1082" s="0" t="s">
        <v>2243</v>
      </c>
      <c r="M1082" s="0" t="s">
        <v>2243</v>
      </c>
      <c r="N1082" s="0" t="s">
        <v>2243</v>
      </c>
      <c r="O1082" s="0" t="s">
        <v>2243</v>
      </c>
      <c r="P1082" s="0" t="s">
        <v>2243</v>
      </c>
    </row>
    <row r="1083" customFormat="false" ht="13.8" hidden="false" customHeight="false" outlineLevel="0" collapsed="false">
      <c r="A1083" s="207" t="s">
        <v>94</v>
      </c>
      <c r="B1083" s="207" t="s">
        <v>191</v>
      </c>
      <c r="C1083" s="0" t="s">
        <v>1976</v>
      </c>
      <c r="D1083" s="0" t="n">
        <v>2</v>
      </c>
      <c r="E1083" s="0" t="n">
        <v>0</v>
      </c>
      <c r="F1083" s="0" t="s">
        <v>2243</v>
      </c>
      <c r="G1083" s="0" t="s">
        <v>2243</v>
      </c>
      <c r="H1083" s="0" t="s">
        <v>2243</v>
      </c>
      <c r="K1083" s="0" t="s">
        <v>2243</v>
      </c>
      <c r="L1083" s="0" t="s">
        <v>2243</v>
      </c>
      <c r="M1083" s="0" t="s">
        <v>2243</v>
      </c>
      <c r="N1083" s="0" t="s">
        <v>2243</v>
      </c>
      <c r="O1083" s="0" t="s">
        <v>2243</v>
      </c>
      <c r="P1083" s="0" t="s">
        <v>2243</v>
      </c>
    </row>
    <row r="1084" customFormat="false" ht="13.8" hidden="false" customHeight="false" outlineLevel="0" collapsed="false">
      <c r="A1084" s="207" t="s">
        <v>94</v>
      </c>
      <c r="B1084" s="207" t="s">
        <v>192</v>
      </c>
      <c r="C1084" s="0" t="s">
        <v>1976</v>
      </c>
      <c r="D1084" s="0" t="n">
        <v>2</v>
      </c>
      <c r="E1084" s="0" t="n">
        <v>0</v>
      </c>
      <c r="F1084" s="0" t="s">
        <v>2243</v>
      </c>
      <c r="G1084" s="0" t="s">
        <v>2243</v>
      </c>
      <c r="H1084" s="0" t="s">
        <v>2243</v>
      </c>
      <c r="K1084" s="0" t="s">
        <v>2243</v>
      </c>
      <c r="L1084" s="0" t="s">
        <v>2243</v>
      </c>
      <c r="M1084" s="0" t="s">
        <v>2243</v>
      </c>
      <c r="N1084" s="0" t="s">
        <v>2243</v>
      </c>
      <c r="O1084" s="0" t="s">
        <v>2243</v>
      </c>
      <c r="P1084" s="0" t="s">
        <v>2243</v>
      </c>
    </row>
    <row r="1085" customFormat="false" ht="13.8" hidden="false" customHeight="false" outlineLevel="0" collapsed="false">
      <c r="A1085" s="207" t="s">
        <v>94</v>
      </c>
      <c r="B1085" s="207" t="s">
        <v>193</v>
      </c>
      <c r="C1085" s="0" t="s">
        <v>1976</v>
      </c>
      <c r="D1085" s="0" t="n">
        <v>2</v>
      </c>
      <c r="E1085" s="0" t="n">
        <v>0</v>
      </c>
      <c r="F1085" s="0" t="s">
        <v>2243</v>
      </c>
      <c r="G1085" s="0" t="s">
        <v>2243</v>
      </c>
      <c r="H1085" s="0" t="s">
        <v>2243</v>
      </c>
      <c r="K1085" s="0" t="s">
        <v>2243</v>
      </c>
      <c r="L1085" s="0" t="s">
        <v>2243</v>
      </c>
      <c r="M1085" s="0" t="s">
        <v>2243</v>
      </c>
      <c r="N1085" s="0" t="s">
        <v>2243</v>
      </c>
      <c r="O1085" s="0" t="s">
        <v>2243</v>
      </c>
      <c r="P1085" s="0" t="s">
        <v>2243</v>
      </c>
    </row>
    <row r="1086" customFormat="false" ht="13.8" hidden="false" customHeight="false" outlineLevel="0" collapsed="false">
      <c r="A1086" s="207" t="s">
        <v>94</v>
      </c>
      <c r="B1086" s="207" t="s">
        <v>194</v>
      </c>
      <c r="C1086" s="0" t="s">
        <v>1976</v>
      </c>
      <c r="D1086" s="0" t="n">
        <v>2</v>
      </c>
      <c r="E1086" s="0" t="n">
        <v>0</v>
      </c>
      <c r="F1086" s="0" t="s">
        <v>2243</v>
      </c>
      <c r="G1086" s="0" t="s">
        <v>2243</v>
      </c>
      <c r="H1086" s="0" t="s">
        <v>2243</v>
      </c>
      <c r="K1086" s="0" t="s">
        <v>2243</v>
      </c>
      <c r="L1086" s="0" t="s">
        <v>2243</v>
      </c>
      <c r="M1086" s="0" t="s">
        <v>2243</v>
      </c>
      <c r="N1086" s="0" t="s">
        <v>2243</v>
      </c>
      <c r="O1086" s="0" t="s">
        <v>2243</v>
      </c>
      <c r="P1086" s="0" t="s">
        <v>2243</v>
      </c>
    </row>
    <row r="1087" customFormat="false" ht="13.8" hidden="false" customHeight="false" outlineLevel="0" collapsed="false">
      <c r="A1087" s="207" t="s">
        <v>94</v>
      </c>
      <c r="B1087" s="207" t="s">
        <v>195</v>
      </c>
      <c r="C1087" s="0" t="s">
        <v>1976</v>
      </c>
      <c r="D1087" s="0" t="n">
        <v>2</v>
      </c>
      <c r="E1087" s="0" t="n">
        <v>0</v>
      </c>
      <c r="F1087" s="0" t="s">
        <v>2243</v>
      </c>
      <c r="G1087" s="0" t="s">
        <v>2243</v>
      </c>
      <c r="H1087" s="0" t="s">
        <v>2243</v>
      </c>
      <c r="K1087" s="0" t="s">
        <v>2243</v>
      </c>
      <c r="L1087" s="0" t="s">
        <v>2243</v>
      </c>
      <c r="M1087" s="0" t="s">
        <v>2243</v>
      </c>
      <c r="N1087" s="0" t="s">
        <v>2243</v>
      </c>
      <c r="O1087" s="0" t="s">
        <v>2243</v>
      </c>
      <c r="P1087" s="0" t="s">
        <v>2243</v>
      </c>
    </row>
    <row r="1088" customFormat="false" ht="13.8" hidden="false" customHeight="false" outlineLevel="0" collapsed="false">
      <c r="A1088" s="207" t="s">
        <v>94</v>
      </c>
      <c r="B1088" s="207" t="s">
        <v>196</v>
      </c>
      <c r="C1088" s="0" t="s">
        <v>1976</v>
      </c>
      <c r="D1088" s="0" t="n">
        <v>2</v>
      </c>
      <c r="E1088" s="0" t="n">
        <v>0</v>
      </c>
      <c r="F1088" s="0" t="s">
        <v>2243</v>
      </c>
      <c r="G1088" s="0" t="s">
        <v>2243</v>
      </c>
      <c r="H1088" s="0" t="s">
        <v>2243</v>
      </c>
      <c r="K1088" s="0" t="s">
        <v>2243</v>
      </c>
      <c r="L1088" s="0" t="s">
        <v>2243</v>
      </c>
      <c r="M1088" s="0" t="s">
        <v>2243</v>
      </c>
      <c r="N1088" s="0" t="s">
        <v>2243</v>
      </c>
      <c r="O1088" s="0" t="s">
        <v>2243</v>
      </c>
      <c r="P1088" s="0" t="s">
        <v>2243</v>
      </c>
    </row>
    <row r="1089" customFormat="false" ht="13.8" hidden="false" customHeight="false" outlineLevel="0" collapsed="false">
      <c r="A1089" s="207" t="s">
        <v>95</v>
      </c>
      <c r="B1089" s="207" t="s">
        <v>188</v>
      </c>
      <c r="C1089" s="0" t="s">
        <v>1976</v>
      </c>
      <c r="D1089" s="0" t="n">
        <v>2</v>
      </c>
      <c r="E1089" s="0" t="n">
        <v>0</v>
      </c>
      <c r="F1089" s="0" t="s">
        <v>2243</v>
      </c>
      <c r="G1089" s="0" t="s">
        <v>2243</v>
      </c>
      <c r="H1089" s="0" t="s">
        <v>2243</v>
      </c>
      <c r="K1089" s="0" t="s">
        <v>2243</v>
      </c>
      <c r="L1089" s="0" t="s">
        <v>2243</v>
      </c>
      <c r="M1089" s="0" t="s">
        <v>2243</v>
      </c>
      <c r="N1089" s="0" t="s">
        <v>2243</v>
      </c>
      <c r="O1089" s="0" t="s">
        <v>2243</v>
      </c>
      <c r="P1089" s="0" t="s">
        <v>2243</v>
      </c>
    </row>
    <row r="1090" customFormat="false" ht="13.8" hidden="false" customHeight="false" outlineLevel="0" collapsed="false">
      <c r="A1090" s="207" t="s">
        <v>95</v>
      </c>
      <c r="B1090" s="207" t="s">
        <v>189</v>
      </c>
      <c r="C1090" s="0" t="s">
        <v>1976</v>
      </c>
      <c r="D1090" s="0" t="n">
        <v>2</v>
      </c>
      <c r="E1090" s="0" t="n">
        <v>0</v>
      </c>
      <c r="F1090" s="0" t="s">
        <v>2243</v>
      </c>
      <c r="G1090" s="0" t="s">
        <v>2243</v>
      </c>
      <c r="H1090" s="0" t="s">
        <v>2243</v>
      </c>
      <c r="K1090" s="0" t="s">
        <v>2243</v>
      </c>
      <c r="L1090" s="0" t="s">
        <v>2243</v>
      </c>
      <c r="M1090" s="0" t="s">
        <v>2243</v>
      </c>
      <c r="N1090" s="0" t="s">
        <v>2243</v>
      </c>
      <c r="O1090" s="0" t="s">
        <v>2243</v>
      </c>
      <c r="P1090" s="0" t="s">
        <v>2243</v>
      </c>
    </row>
    <row r="1091" customFormat="false" ht="13.8" hidden="false" customHeight="false" outlineLevel="0" collapsed="false">
      <c r="A1091" s="207" t="s">
        <v>95</v>
      </c>
      <c r="B1091" s="207" t="s">
        <v>190</v>
      </c>
      <c r="C1091" s="0" t="s">
        <v>1976</v>
      </c>
      <c r="D1091" s="0" t="n">
        <v>2</v>
      </c>
      <c r="E1091" s="0" t="n">
        <v>0</v>
      </c>
      <c r="F1091" s="0" t="s">
        <v>2243</v>
      </c>
      <c r="G1091" s="0" t="s">
        <v>2243</v>
      </c>
      <c r="H1091" s="0" t="s">
        <v>2243</v>
      </c>
      <c r="K1091" s="0" t="s">
        <v>2243</v>
      </c>
      <c r="L1091" s="0" t="s">
        <v>2243</v>
      </c>
      <c r="M1091" s="0" t="s">
        <v>2243</v>
      </c>
      <c r="N1091" s="0" t="s">
        <v>2243</v>
      </c>
      <c r="O1091" s="0" t="s">
        <v>2243</v>
      </c>
      <c r="P1091" s="0" t="s">
        <v>2243</v>
      </c>
    </row>
    <row r="1092" customFormat="false" ht="13.8" hidden="false" customHeight="false" outlineLevel="0" collapsed="false">
      <c r="A1092" s="207" t="s">
        <v>95</v>
      </c>
      <c r="B1092" s="207" t="s">
        <v>191</v>
      </c>
      <c r="C1092" s="0" t="s">
        <v>1976</v>
      </c>
      <c r="D1092" s="0" t="n">
        <v>2</v>
      </c>
      <c r="E1092" s="0" t="n">
        <v>0</v>
      </c>
      <c r="F1092" s="0" t="s">
        <v>2243</v>
      </c>
      <c r="G1092" s="0" t="s">
        <v>2243</v>
      </c>
      <c r="H1092" s="0" t="s">
        <v>2243</v>
      </c>
      <c r="K1092" s="0" t="s">
        <v>2243</v>
      </c>
      <c r="L1092" s="0" t="s">
        <v>2243</v>
      </c>
      <c r="M1092" s="0" t="s">
        <v>2243</v>
      </c>
      <c r="N1092" s="0" t="s">
        <v>2243</v>
      </c>
      <c r="O1092" s="0" t="s">
        <v>2243</v>
      </c>
      <c r="P1092" s="0" t="s">
        <v>2243</v>
      </c>
    </row>
    <row r="1093" customFormat="false" ht="13.8" hidden="false" customHeight="false" outlineLevel="0" collapsed="false">
      <c r="A1093" s="207" t="s">
        <v>95</v>
      </c>
      <c r="B1093" s="207" t="s">
        <v>192</v>
      </c>
      <c r="C1093" s="0" t="s">
        <v>1976</v>
      </c>
      <c r="D1093" s="0" t="n">
        <v>2</v>
      </c>
      <c r="E1093" s="0" t="n">
        <v>0</v>
      </c>
      <c r="F1093" s="0" t="s">
        <v>2243</v>
      </c>
      <c r="G1093" s="0" t="s">
        <v>2243</v>
      </c>
      <c r="H1093" s="0" t="s">
        <v>2243</v>
      </c>
      <c r="K1093" s="0" t="s">
        <v>2243</v>
      </c>
      <c r="L1093" s="0" t="s">
        <v>2243</v>
      </c>
      <c r="M1093" s="0" t="s">
        <v>2243</v>
      </c>
      <c r="N1093" s="0" t="s">
        <v>2243</v>
      </c>
      <c r="O1093" s="0" t="s">
        <v>2243</v>
      </c>
      <c r="P1093" s="0" t="s">
        <v>2243</v>
      </c>
    </row>
    <row r="1094" customFormat="false" ht="13.8" hidden="false" customHeight="false" outlineLevel="0" collapsed="false">
      <c r="A1094" s="207" t="s">
        <v>95</v>
      </c>
      <c r="B1094" s="207" t="s">
        <v>193</v>
      </c>
      <c r="C1094" s="0" t="s">
        <v>1976</v>
      </c>
      <c r="D1094" s="0" t="n">
        <v>2</v>
      </c>
      <c r="E1094" s="0" t="n">
        <v>0</v>
      </c>
      <c r="F1094" s="0" t="s">
        <v>2243</v>
      </c>
      <c r="G1094" s="0" t="s">
        <v>2243</v>
      </c>
      <c r="H1094" s="0" t="s">
        <v>2243</v>
      </c>
      <c r="K1094" s="0" t="s">
        <v>2243</v>
      </c>
      <c r="L1094" s="0" t="s">
        <v>2243</v>
      </c>
      <c r="M1094" s="0" t="s">
        <v>2243</v>
      </c>
      <c r="N1094" s="0" t="s">
        <v>2243</v>
      </c>
      <c r="O1094" s="0" t="s">
        <v>2243</v>
      </c>
      <c r="P1094" s="0" t="s">
        <v>2243</v>
      </c>
    </row>
    <row r="1095" customFormat="false" ht="13.8" hidden="false" customHeight="false" outlineLevel="0" collapsed="false">
      <c r="A1095" s="207" t="s">
        <v>95</v>
      </c>
      <c r="B1095" s="207" t="s">
        <v>194</v>
      </c>
      <c r="C1095" s="0" t="s">
        <v>1976</v>
      </c>
      <c r="D1095" s="0" t="n">
        <v>2</v>
      </c>
      <c r="E1095" s="0" t="n">
        <v>0</v>
      </c>
      <c r="F1095" s="0" t="s">
        <v>2243</v>
      </c>
      <c r="G1095" s="0" t="s">
        <v>2243</v>
      </c>
      <c r="H1095" s="0" t="s">
        <v>2243</v>
      </c>
      <c r="K1095" s="0" t="s">
        <v>2243</v>
      </c>
      <c r="L1095" s="0" t="s">
        <v>2243</v>
      </c>
      <c r="M1095" s="0" t="s">
        <v>2243</v>
      </c>
      <c r="N1095" s="0" t="s">
        <v>2243</v>
      </c>
      <c r="O1095" s="0" t="s">
        <v>2243</v>
      </c>
      <c r="P1095" s="0" t="s">
        <v>2243</v>
      </c>
    </row>
    <row r="1096" customFormat="false" ht="13.8" hidden="false" customHeight="false" outlineLevel="0" collapsed="false">
      <c r="A1096" s="207" t="s">
        <v>95</v>
      </c>
      <c r="B1096" s="207" t="s">
        <v>195</v>
      </c>
      <c r="C1096" s="0" t="s">
        <v>1976</v>
      </c>
      <c r="D1096" s="0" t="n">
        <v>2</v>
      </c>
      <c r="E1096" s="0" t="n">
        <v>0</v>
      </c>
      <c r="F1096" s="0" t="s">
        <v>2243</v>
      </c>
      <c r="G1096" s="0" t="s">
        <v>2243</v>
      </c>
      <c r="H1096" s="0" t="s">
        <v>2243</v>
      </c>
      <c r="K1096" s="0" t="s">
        <v>2243</v>
      </c>
      <c r="L1096" s="0" t="s">
        <v>2243</v>
      </c>
      <c r="M1096" s="0" t="s">
        <v>2243</v>
      </c>
      <c r="N1096" s="0" t="s">
        <v>2243</v>
      </c>
      <c r="O1096" s="0" t="s">
        <v>2243</v>
      </c>
      <c r="P1096" s="0" t="s">
        <v>2243</v>
      </c>
    </row>
    <row r="1097" customFormat="false" ht="13.8" hidden="false" customHeight="false" outlineLevel="0" collapsed="false">
      <c r="A1097" s="207" t="s">
        <v>95</v>
      </c>
      <c r="B1097" s="207" t="s">
        <v>196</v>
      </c>
      <c r="C1097" s="0" t="s">
        <v>1976</v>
      </c>
      <c r="D1097" s="0" t="n">
        <v>2</v>
      </c>
      <c r="E1097" s="0" t="n">
        <v>0</v>
      </c>
      <c r="F1097" s="0" t="s">
        <v>2243</v>
      </c>
      <c r="G1097" s="0" t="s">
        <v>2243</v>
      </c>
      <c r="H1097" s="0" t="s">
        <v>2243</v>
      </c>
      <c r="K1097" s="0" t="s">
        <v>2243</v>
      </c>
      <c r="L1097" s="0" t="s">
        <v>2243</v>
      </c>
      <c r="M1097" s="0" t="s">
        <v>2243</v>
      </c>
      <c r="N1097" s="0" t="s">
        <v>2243</v>
      </c>
      <c r="O1097" s="0" t="s">
        <v>2243</v>
      </c>
      <c r="P1097" s="0" t="s">
        <v>2243</v>
      </c>
    </row>
    <row r="1098" customFormat="false" ht="13.8" hidden="false" customHeight="false" outlineLevel="0" collapsed="false">
      <c r="A1098" s="207" t="s">
        <v>96</v>
      </c>
      <c r="B1098" s="207" t="s">
        <v>188</v>
      </c>
      <c r="C1098" s="0" t="s">
        <v>1976</v>
      </c>
      <c r="D1098" s="0" t="n">
        <v>2</v>
      </c>
      <c r="E1098" s="0" t="n">
        <v>0</v>
      </c>
      <c r="F1098" s="0" t="s">
        <v>2243</v>
      </c>
      <c r="G1098" s="0" t="s">
        <v>2243</v>
      </c>
      <c r="H1098" s="0" t="s">
        <v>2243</v>
      </c>
      <c r="K1098" s="0" t="s">
        <v>2243</v>
      </c>
      <c r="L1098" s="0" t="s">
        <v>2243</v>
      </c>
      <c r="M1098" s="0" t="s">
        <v>2243</v>
      </c>
      <c r="N1098" s="0" t="s">
        <v>2243</v>
      </c>
      <c r="O1098" s="0" t="s">
        <v>2243</v>
      </c>
      <c r="P1098" s="0" t="s">
        <v>2243</v>
      </c>
    </row>
    <row r="1099" customFormat="false" ht="13.8" hidden="false" customHeight="false" outlineLevel="0" collapsed="false">
      <c r="A1099" s="207" t="s">
        <v>96</v>
      </c>
      <c r="B1099" s="207" t="s">
        <v>189</v>
      </c>
      <c r="C1099" s="0" t="s">
        <v>1976</v>
      </c>
      <c r="D1099" s="0" t="n">
        <v>2</v>
      </c>
      <c r="E1099" s="0" t="n">
        <v>0</v>
      </c>
      <c r="F1099" s="0" t="s">
        <v>2243</v>
      </c>
      <c r="G1099" s="0" t="s">
        <v>2243</v>
      </c>
      <c r="H1099" s="0" t="s">
        <v>2243</v>
      </c>
      <c r="K1099" s="0" t="s">
        <v>2243</v>
      </c>
      <c r="L1099" s="0" t="s">
        <v>2243</v>
      </c>
      <c r="M1099" s="0" t="s">
        <v>2243</v>
      </c>
      <c r="N1099" s="0" t="s">
        <v>2243</v>
      </c>
      <c r="O1099" s="0" t="s">
        <v>2243</v>
      </c>
      <c r="P1099" s="0" t="s">
        <v>2243</v>
      </c>
    </row>
    <row r="1100" customFormat="false" ht="13.8" hidden="false" customHeight="false" outlineLevel="0" collapsed="false">
      <c r="A1100" s="207" t="s">
        <v>96</v>
      </c>
      <c r="B1100" s="207" t="s">
        <v>190</v>
      </c>
      <c r="C1100" s="0" t="s">
        <v>1976</v>
      </c>
      <c r="D1100" s="0" t="n">
        <v>2</v>
      </c>
      <c r="E1100" s="0" t="n">
        <v>0</v>
      </c>
      <c r="F1100" s="0" t="s">
        <v>2243</v>
      </c>
      <c r="G1100" s="0" t="s">
        <v>2243</v>
      </c>
      <c r="H1100" s="0" t="s">
        <v>2243</v>
      </c>
      <c r="K1100" s="0" t="s">
        <v>2243</v>
      </c>
      <c r="L1100" s="0" t="s">
        <v>2243</v>
      </c>
      <c r="M1100" s="0" t="s">
        <v>2243</v>
      </c>
      <c r="N1100" s="0" t="s">
        <v>2243</v>
      </c>
      <c r="O1100" s="0" t="s">
        <v>2243</v>
      </c>
      <c r="P1100" s="0" t="s">
        <v>2243</v>
      </c>
    </row>
    <row r="1101" customFormat="false" ht="13.8" hidden="false" customHeight="false" outlineLevel="0" collapsed="false">
      <c r="A1101" s="207" t="s">
        <v>96</v>
      </c>
      <c r="B1101" s="207" t="s">
        <v>191</v>
      </c>
      <c r="C1101" s="0" t="s">
        <v>1976</v>
      </c>
      <c r="D1101" s="0" t="n">
        <v>2</v>
      </c>
      <c r="E1101" s="0" t="n">
        <v>0</v>
      </c>
      <c r="F1101" s="0" t="s">
        <v>2243</v>
      </c>
      <c r="G1101" s="0" t="s">
        <v>2243</v>
      </c>
      <c r="H1101" s="0" t="s">
        <v>2243</v>
      </c>
      <c r="K1101" s="0" t="s">
        <v>2243</v>
      </c>
      <c r="L1101" s="0" t="s">
        <v>2243</v>
      </c>
      <c r="M1101" s="0" t="s">
        <v>2243</v>
      </c>
      <c r="N1101" s="0" t="s">
        <v>2243</v>
      </c>
      <c r="O1101" s="0" t="s">
        <v>2243</v>
      </c>
      <c r="P1101" s="0" t="s">
        <v>2243</v>
      </c>
    </row>
    <row r="1102" customFormat="false" ht="13.8" hidden="false" customHeight="false" outlineLevel="0" collapsed="false">
      <c r="A1102" s="207" t="s">
        <v>96</v>
      </c>
      <c r="B1102" s="207" t="s">
        <v>192</v>
      </c>
      <c r="C1102" s="0" t="s">
        <v>1976</v>
      </c>
      <c r="D1102" s="0" t="n">
        <v>2</v>
      </c>
      <c r="E1102" s="0" t="n">
        <v>0</v>
      </c>
      <c r="F1102" s="0" t="s">
        <v>2243</v>
      </c>
      <c r="G1102" s="0" t="s">
        <v>2243</v>
      </c>
      <c r="H1102" s="0" t="s">
        <v>2243</v>
      </c>
      <c r="K1102" s="0" t="s">
        <v>2243</v>
      </c>
      <c r="L1102" s="0" t="s">
        <v>2243</v>
      </c>
      <c r="M1102" s="0" t="s">
        <v>2243</v>
      </c>
      <c r="N1102" s="0" t="s">
        <v>2243</v>
      </c>
      <c r="O1102" s="0" t="s">
        <v>2243</v>
      </c>
      <c r="P1102" s="0" t="s">
        <v>2243</v>
      </c>
    </row>
    <row r="1103" customFormat="false" ht="13.8" hidden="false" customHeight="false" outlineLevel="0" collapsed="false">
      <c r="A1103" s="207" t="s">
        <v>96</v>
      </c>
      <c r="B1103" s="207" t="s">
        <v>193</v>
      </c>
      <c r="C1103" s="0" t="s">
        <v>1976</v>
      </c>
      <c r="D1103" s="0" t="n">
        <v>2</v>
      </c>
      <c r="E1103" s="0" t="n">
        <v>0</v>
      </c>
      <c r="F1103" s="0" t="s">
        <v>2243</v>
      </c>
      <c r="G1103" s="0" t="s">
        <v>2243</v>
      </c>
      <c r="H1103" s="0" t="s">
        <v>2243</v>
      </c>
      <c r="K1103" s="0" t="s">
        <v>2243</v>
      </c>
      <c r="L1103" s="0" t="s">
        <v>2243</v>
      </c>
      <c r="M1103" s="0" t="s">
        <v>2243</v>
      </c>
      <c r="N1103" s="0" t="s">
        <v>2243</v>
      </c>
      <c r="O1103" s="0" t="s">
        <v>2243</v>
      </c>
      <c r="P1103" s="0" t="s">
        <v>2243</v>
      </c>
    </row>
    <row r="1104" customFormat="false" ht="13.8" hidden="false" customHeight="false" outlineLevel="0" collapsed="false">
      <c r="A1104" s="207" t="s">
        <v>96</v>
      </c>
      <c r="B1104" s="207" t="s">
        <v>194</v>
      </c>
      <c r="C1104" s="0" t="s">
        <v>1976</v>
      </c>
      <c r="D1104" s="0" t="n">
        <v>2</v>
      </c>
      <c r="E1104" s="0" t="n">
        <v>0</v>
      </c>
      <c r="F1104" s="0" t="s">
        <v>2243</v>
      </c>
      <c r="G1104" s="0" t="s">
        <v>2243</v>
      </c>
      <c r="H1104" s="0" t="s">
        <v>2243</v>
      </c>
      <c r="K1104" s="0" t="s">
        <v>2243</v>
      </c>
      <c r="L1104" s="0" t="s">
        <v>2243</v>
      </c>
      <c r="M1104" s="0" t="s">
        <v>2243</v>
      </c>
      <c r="N1104" s="0" t="s">
        <v>2243</v>
      </c>
      <c r="O1104" s="0" t="s">
        <v>2243</v>
      </c>
      <c r="P1104" s="0" t="s">
        <v>2243</v>
      </c>
    </row>
    <row r="1105" customFormat="false" ht="13.8" hidden="false" customHeight="false" outlineLevel="0" collapsed="false">
      <c r="A1105" s="207" t="s">
        <v>96</v>
      </c>
      <c r="B1105" s="207" t="s">
        <v>195</v>
      </c>
      <c r="C1105" s="0" t="s">
        <v>1976</v>
      </c>
      <c r="D1105" s="0" t="n">
        <v>2</v>
      </c>
      <c r="E1105" s="0" t="n">
        <v>0</v>
      </c>
      <c r="F1105" s="0" t="s">
        <v>2243</v>
      </c>
      <c r="G1105" s="0" t="s">
        <v>2243</v>
      </c>
      <c r="H1105" s="0" t="s">
        <v>2243</v>
      </c>
      <c r="K1105" s="0" t="s">
        <v>2243</v>
      </c>
      <c r="L1105" s="0" t="s">
        <v>2243</v>
      </c>
      <c r="M1105" s="0" t="s">
        <v>2243</v>
      </c>
      <c r="N1105" s="0" t="s">
        <v>2243</v>
      </c>
      <c r="O1105" s="0" t="s">
        <v>2243</v>
      </c>
      <c r="P1105" s="0" t="s">
        <v>2243</v>
      </c>
    </row>
    <row r="1106" customFormat="false" ht="13.8" hidden="false" customHeight="false" outlineLevel="0" collapsed="false">
      <c r="A1106" s="207" t="s">
        <v>96</v>
      </c>
      <c r="B1106" s="207" t="s">
        <v>196</v>
      </c>
      <c r="C1106" s="0" t="s">
        <v>1976</v>
      </c>
      <c r="D1106" s="0" t="n">
        <v>2</v>
      </c>
      <c r="E1106" s="0" t="n">
        <v>0</v>
      </c>
      <c r="F1106" s="0" t="s">
        <v>2243</v>
      </c>
      <c r="G1106" s="0" t="s">
        <v>2243</v>
      </c>
      <c r="H1106" s="0" t="s">
        <v>2243</v>
      </c>
      <c r="K1106" s="0" t="s">
        <v>2243</v>
      </c>
      <c r="L1106" s="0" t="s">
        <v>2243</v>
      </c>
      <c r="M1106" s="0" t="s">
        <v>2243</v>
      </c>
      <c r="N1106" s="0" t="s">
        <v>2243</v>
      </c>
      <c r="O1106" s="0" t="s">
        <v>2243</v>
      </c>
      <c r="P1106" s="0" t="s">
        <v>2243</v>
      </c>
    </row>
    <row r="1107" customFormat="false" ht="13.8" hidden="false" customHeight="false" outlineLevel="0" collapsed="false">
      <c r="A1107" s="207" t="s">
        <v>97</v>
      </c>
      <c r="B1107" s="207" t="s">
        <v>1169</v>
      </c>
      <c r="C1107" s="0" t="s">
        <v>1976</v>
      </c>
      <c r="D1107" s="0" t="n">
        <v>2</v>
      </c>
      <c r="E1107" s="0" t="n">
        <v>0</v>
      </c>
      <c r="F1107" s="0" t="s">
        <v>2243</v>
      </c>
      <c r="G1107" s="0" t="s">
        <v>2243</v>
      </c>
      <c r="H1107" s="0" t="s">
        <v>2243</v>
      </c>
      <c r="K1107" s="0" t="s">
        <v>2243</v>
      </c>
      <c r="L1107" s="0" t="s">
        <v>2243</v>
      </c>
      <c r="M1107" s="0" t="s">
        <v>2243</v>
      </c>
      <c r="N1107" s="0" t="s">
        <v>2243</v>
      </c>
      <c r="O1107" s="0" t="s">
        <v>2243</v>
      </c>
      <c r="P1107" s="0" t="s">
        <v>2243</v>
      </c>
    </row>
    <row r="1108" customFormat="false" ht="13.8" hidden="false" customHeight="false" outlineLevel="0" collapsed="false">
      <c r="A1108" s="207" t="s">
        <v>98</v>
      </c>
      <c r="B1108" s="207" t="s">
        <v>1170</v>
      </c>
      <c r="C1108" s="0" t="s">
        <v>2242</v>
      </c>
      <c r="D1108" s="0" t="n">
        <v>7</v>
      </c>
      <c r="E1108" s="0" t="n">
        <v>0</v>
      </c>
      <c r="Q1108" s="0" t="s">
        <v>1914</v>
      </c>
      <c r="T1108" s="0" t="s">
        <v>2243</v>
      </c>
      <c r="V1108" s="0" t="s">
        <v>1903</v>
      </c>
      <c r="W1108" s="0" t="s">
        <v>1903</v>
      </c>
      <c r="X1108" s="0" t="s">
        <v>2243</v>
      </c>
      <c r="Y1108" s="0" t="s">
        <v>1903</v>
      </c>
      <c r="Z1108" s="0" t="s">
        <v>1903</v>
      </c>
      <c r="AB1108" s="0" t="s">
        <v>2243</v>
      </c>
    </row>
    <row r="1109" customFormat="false" ht="13.8" hidden="false" customHeight="false" outlineLevel="0" collapsed="false">
      <c r="A1109" s="207" t="s">
        <v>98</v>
      </c>
      <c r="B1109" s="207" t="s">
        <v>1171</v>
      </c>
      <c r="C1109" s="0" t="s">
        <v>2242</v>
      </c>
      <c r="D1109" s="0" t="n">
        <v>7</v>
      </c>
      <c r="E1109" s="0" t="n">
        <v>0</v>
      </c>
      <c r="Q1109" s="0" t="s">
        <v>1914</v>
      </c>
      <c r="T1109" s="0" t="s">
        <v>2243</v>
      </c>
      <c r="V1109" s="0" t="s">
        <v>1903</v>
      </c>
      <c r="W1109" s="0" t="s">
        <v>1903</v>
      </c>
      <c r="X1109" s="0" t="s">
        <v>2243</v>
      </c>
      <c r="Y1109" s="0" t="s">
        <v>1903</v>
      </c>
      <c r="Z1109" s="0" t="s">
        <v>1903</v>
      </c>
      <c r="AB1109" s="0" t="s">
        <v>2243</v>
      </c>
    </row>
    <row r="1110" customFormat="false" ht="13.8" hidden="false" customHeight="false" outlineLevel="0" collapsed="false">
      <c r="A1110" s="207" t="s">
        <v>98</v>
      </c>
      <c r="B1110" s="207" t="s">
        <v>1172</v>
      </c>
      <c r="C1110" s="0" t="s">
        <v>2242</v>
      </c>
      <c r="D1110" s="0" t="n">
        <v>7</v>
      </c>
      <c r="E1110" s="0" t="n">
        <v>0</v>
      </c>
      <c r="Q1110" s="0" t="s">
        <v>1914</v>
      </c>
      <c r="T1110" s="0" t="s">
        <v>2243</v>
      </c>
      <c r="V1110" s="0" t="s">
        <v>1903</v>
      </c>
      <c r="W1110" s="0" t="s">
        <v>1903</v>
      </c>
      <c r="X1110" s="0" t="s">
        <v>2243</v>
      </c>
      <c r="Y1110" s="0" t="s">
        <v>1903</v>
      </c>
      <c r="Z1110" s="0" t="s">
        <v>1903</v>
      </c>
      <c r="AB1110" s="0" t="s">
        <v>2243</v>
      </c>
    </row>
    <row r="1111" customFormat="false" ht="13.8" hidden="false" customHeight="false" outlineLevel="0" collapsed="false">
      <c r="A1111" s="207" t="s">
        <v>98</v>
      </c>
      <c r="B1111" s="207" t="s">
        <v>1173</v>
      </c>
      <c r="C1111" s="0" t="s">
        <v>2242</v>
      </c>
      <c r="D1111" s="0" t="n">
        <v>7</v>
      </c>
      <c r="E1111" s="0" t="n">
        <v>0</v>
      </c>
      <c r="Q1111" s="0" t="s">
        <v>1914</v>
      </c>
      <c r="T1111" s="0" t="s">
        <v>2243</v>
      </c>
      <c r="V1111" s="0" t="s">
        <v>1903</v>
      </c>
      <c r="W1111" s="0" t="s">
        <v>1903</v>
      </c>
      <c r="X1111" s="0" t="s">
        <v>2243</v>
      </c>
      <c r="Y1111" s="0" t="s">
        <v>1903</v>
      </c>
      <c r="Z1111" s="0" t="s">
        <v>1903</v>
      </c>
      <c r="AB1111" s="0" t="s">
        <v>2243</v>
      </c>
    </row>
    <row r="1112" customFormat="false" ht="13.8" hidden="false" customHeight="false" outlineLevel="0" collapsed="false">
      <c r="A1112" s="207" t="s">
        <v>98</v>
      </c>
      <c r="B1112" s="207" t="s">
        <v>1174</v>
      </c>
      <c r="C1112" s="0" t="s">
        <v>2242</v>
      </c>
      <c r="D1112" s="0" t="n">
        <v>7</v>
      </c>
      <c r="E1112" s="0" t="n">
        <v>0</v>
      </c>
      <c r="Q1112" s="0" t="s">
        <v>1914</v>
      </c>
      <c r="T1112" s="0" t="s">
        <v>2243</v>
      </c>
      <c r="V1112" s="0" t="s">
        <v>1903</v>
      </c>
      <c r="W1112" s="0" t="s">
        <v>1903</v>
      </c>
      <c r="X1112" s="0" t="s">
        <v>2243</v>
      </c>
      <c r="Y1112" s="0" t="s">
        <v>1903</v>
      </c>
      <c r="Z1112" s="0" t="s">
        <v>1903</v>
      </c>
      <c r="AB1112" s="0" t="s">
        <v>2243</v>
      </c>
    </row>
    <row r="1113" customFormat="false" ht="13.8" hidden="false" customHeight="false" outlineLevel="0" collapsed="false">
      <c r="A1113" s="207" t="s">
        <v>98</v>
      </c>
      <c r="B1113" s="207" t="s">
        <v>1175</v>
      </c>
      <c r="C1113" s="0" t="s">
        <v>2242</v>
      </c>
      <c r="D1113" s="0" t="n">
        <v>7</v>
      </c>
      <c r="E1113" s="0" t="n">
        <v>0</v>
      </c>
      <c r="Q1113" s="0" t="s">
        <v>1914</v>
      </c>
      <c r="T1113" s="0" t="s">
        <v>2243</v>
      </c>
      <c r="V1113" s="0" t="s">
        <v>1903</v>
      </c>
      <c r="W1113" s="0" t="s">
        <v>1903</v>
      </c>
      <c r="X1113" s="0" t="s">
        <v>2243</v>
      </c>
      <c r="Y1113" s="0" t="s">
        <v>1903</v>
      </c>
      <c r="Z1113" s="0" t="s">
        <v>1903</v>
      </c>
      <c r="AB1113" s="0" t="s">
        <v>2243</v>
      </c>
    </row>
    <row r="1114" customFormat="false" ht="13.8" hidden="false" customHeight="false" outlineLevel="0" collapsed="false">
      <c r="A1114" s="207" t="s">
        <v>98</v>
      </c>
      <c r="B1114" s="207" t="s">
        <v>1176</v>
      </c>
      <c r="C1114" s="0" t="s">
        <v>2242</v>
      </c>
      <c r="D1114" s="0" t="n">
        <v>7</v>
      </c>
      <c r="E1114" s="0" t="n">
        <v>0</v>
      </c>
      <c r="Q1114" s="0" t="s">
        <v>1914</v>
      </c>
      <c r="T1114" s="0" t="s">
        <v>2243</v>
      </c>
      <c r="V1114" s="0" t="s">
        <v>1903</v>
      </c>
      <c r="W1114" s="0" t="s">
        <v>1903</v>
      </c>
      <c r="X1114" s="0" t="s">
        <v>2243</v>
      </c>
      <c r="Y1114" s="0" t="s">
        <v>1903</v>
      </c>
      <c r="Z1114" s="0" t="s">
        <v>1903</v>
      </c>
      <c r="AB1114" s="0" t="s">
        <v>2243</v>
      </c>
    </row>
    <row r="1115" customFormat="false" ht="13.8" hidden="false" customHeight="false" outlineLevel="0" collapsed="false">
      <c r="A1115" s="207" t="s">
        <v>98</v>
      </c>
      <c r="B1115" s="207" t="s">
        <v>1177</v>
      </c>
      <c r="C1115" s="0" t="s">
        <v>2242</v>
      </c>
      <c r="D1115" s="0" t="n">
        <v>7</v>
      </c>
      <c r="E1115" s="0" t="n">
        <v>0</v>
      </c>
      <c r="Q1115" s="0" t="s">
        <v>1914</v>
      </c>
      <c r="T1115" s="0" t="s">
        <v>2243</v>
      </c>
      <c r="V1115" s="0" t="s">
        <v>1903</v>
      </c>
      <c r="W1115" s="0" t="s">
        <v>1903</v>
      </c>
      <c r="X1115" s="0" t="s">
        <v>2243</v>
      </c>
      <c r="Y1115" s="0" t="s">
        <v>1903</v>
      </c>
      <c r="Z1115" s="0" t="s">
        <v>1903</v>
      </c>
      <c r="AB1115" s="0" t="s">
        <v>2243</v>
      </c>
    </row>
    <row r="1116" customFormat="false" ht="13.8" hidden="false" customHeight="false" outlineLevel="0" collapsed="false">
      <c r="A1116" s="207" t="s">
        <v>98</v>
      </c>
      <c r="B1116" s="207" t="s">
        <v>1178</v>
      </c>
      <c r="C1116" s="0" t="s">
        <v>2242</v>
      </c>
      <c r="D1116" s="0" t="n">
        <v>7</v>
      </c>
      <c r="E1116" s="0" t="n">
        <v>0</v>
      </c>
      <c r="Q1116" s="0" t="s">
        <v>1914</v>
      </c>
      <c r="T1116" s="0" t="s">
        <v>2243</v>
      </c>
      <c r="V1116" s="0" t="s">
        <v>1903</v>
      </c>
      <c r="W1116" s="0" t="s">
        <v>1903</v>
      </c>
      <c r="X1116" s="0" t="s">
        <v>2243</v>
      </c>
      <c r="Y1116" s="0" t="s">
        <v>1903</v>
      </c>
      <c r="Z1116" s="0" t="s">
        <v>1903</v>
      </c>
      <c r="AB1116" s="0" t="s">
        <v>2243</v>
      </c>
    </row>
    <row r="1117" customFormat="false" ht="13.8" hidden="false" customHeight="false" outlineLevel="0" collapsed="false">
      <c r="A1117" s="207" t="s">
        <v>98</v>
      </c>
      <c r="B1117" s="207" t="s">
        <v>1179</v>
      </c>
      <c r="C1117" s="0" t="s">
        <v>2242</v>
      </c>
      <c r="D1117" s="0" t="n">
        <v>7</v>
      </c>
      <c r="E1117" s="0" t="n">
        <v>0</v>
      </c>
      <c r="Q1117" s="0" t="s">
        <v>1914</v>
      </c>
      <c r="T1117" s="0" t="s">
        <v>2243</v>
      </c>
      <c r="V1117" s="0" t="s">
        <v>1903</v>
      </c>
      <c r="W1117" s="0" t="s">
        <v>1903</v>
      </c>
      <c r="X1117" s="0" t="s">
        <v>2243</v>
      </c>
      <c r="Y1117" s="0" t="s">
        <v>1903</v>
      </c>
      <c r="Z1117" s="0" t="s">
        <v>1903</v>
      </c>
      <c r="AB1117" s="0" t="s">
        <v>2243</v>
      </c>
    </row>
    <row r="1118" customFormat="false" ht="13.8" hidden="false" customHeight="false" outlineLevel="0" collapsed="false">
      <c r="A1118" s="207" t="s">
        <v>98</v>
      </c>
      <c r="B1118" s="207" t="s">
        <v>1180</v>
      </c>
      <c r="C1118" s="0" t="s">
        <v>2242</v>
      </c>
      <c r="D1118" s="0" t="n">
        <v>7</v>
      </c>
      <c r="E1118" s="0" t="n">
        <v>0</v>
      </c>
      <c r="Q1118" s="0" t="s">
        <v>1914</v>
      </c>
      <c r="T1118" s="0" t="s">
        <v>2243</v>
      </c>
      <c r="V1118" s="0" t="s">
        <v>1903</v>
      </c>
      <c r="W1118" s="0" t="s">
        <v>1903</v>
      </c>
      <c r="X1118" s="0" t="s">
        <v>2243</v>
      </c>
      <c r="Y1118" s="0" t="s">
        <v>1903</v>
      </c>
      <c r="Z1118" s="0" t="s">
        <v>1903</v>
      </c>
      <c r="AB1118" s="0" t="s">
        <v>2243</v>
      </c>
    </row>
    <row r="1119" customFormat="false" ht="13.8" hidden="false" customHeight="false" outlineLevel="0" collapsed="false">
      <c r="A1119" s="207" t="s">
        <v>98</v>
      </c>
      <c r="B1119" s="207" t="s">
        <v>1181</v>
      </c>
      <c r="C1119" s="0" t="s">
        <v>2242</v>
      </c>
      <c r="D1119" s="0" t="n">
        <v>7</v>
      </c>
      <c r="E1119" s="0" t="n">
        <v>0</v>
      </c>
      <c r="Q1119" s="0" t="s">
        <v>1914</v>
      </c>
      <c r="T1119" s="0" t="s">
        <v>2243</v>
      </c>
      <c r="V1119" s="0" t="s">
        <v>1903</v>
      </c>
      <c r="W1119" s="0" t="s">
        <v>1903</v>
      </c>
      <c r="X1119" s="0" t="s">
        <v>2243</v>
      </c>
      <c r="Y1119" s="0" t="s">
        <v>1903</v>
      </c>
      <c r="Z1119" s="0" t="s">
        <v>1903</v>
      </c>
      <c r="AB1119" s="0" t="s">
        <v>2243</v>
      </c>
    </row>
    <row r="1120" customFormat="false" ht="13.8" hidden="false" customHeight="false" outlineLevel="0" collapsed="false">
      <c r="A1120" s="207" t="s">
        <v>98</v>
      </c>
      <c r="B1120" s="207" t="s">
        <v>1182</v>
      </c>
      <c r="C1120" s="0" t="s">
        <v>2242</v>
      </c>
      <c r="D1120" s="0" t="n">
        <v>7</v>
      </c>
      <c r="E1120" s="0" t="n">
        <v>0</v>
      </c>
      <c r="Q1120" s="0" t="s">
        <v>1914</v>
      </c>
      <c r="T1120" s="0" t="s">
        <v>2243</v>
      </c>
      <c r="V1120" s="0" t="s">
        <v>1903</v>
      </c>
      <c r="W1120" s="0" t="s">
        <v>1903</v>
      </c>
      <c r="X1120" s="0" t="s">
        <v>2243</v>
      </c>
      <c r="Y1120" s="0" t="s">
        <v>1903</v>
      </c>
      <c r="Z1120" s="0" t="s">
        <v>1903</v>
      </c>
      <c r="AB1120" s="0" t="s">
        <v>2243</v>
      </c>
    </row>
    <row r="1121" customFormat="false" ht="13.8" hidden="false" customHeight="false" outlineLevel="0" collapsed="false">
      <c r="A1121" s="207" t="s">
        <v>98</v>
      </c>
      <c r="B1121" s="207" t="s">
        <v>1183</v>
      </c>
      <c r="C1121" s="0" t="s">
        <v>2242</v>
      </c>
      <c r="D1121" s="0" t="n">
        <v>7</v>
      </c>
      <c r="E1121" s="0" t="n">
        <v>0</v>
      </c>
      <c r="Q1121" s="0" t="s">
        <v>1914</v>
      </c>
      <c r="T1121" s="0" t="s">
        <v>2243</v>
      </c>
      <c r="V1121" s="0" t="s">
        <v>1903</v>
      </c>
      <c r="W1121" s="0" t="s">
        <v>1903</v>
      </c>
      <c r="X1121" s="0" t="s">
        <v>2243</v>
      </c>
      <c r="Y1121" s="0" t="s">
        <v>1903</v>
      </c>
      <c r="Z1121" s="0" t="s">
        <v>1903</v>
      </c>
      <c r="AB1121" s="0" t="s">
        <v>2243</v>
      </c>
    </row>
    <row r="1122" customFormat="false" ht="13.8" hidden="false" customHeight="false" outlineLevel="0" collapsed="false">
      <c r="A1122" s="207" t="s">
        <v>98</v>
      </c>
      <c r="B1122" s="207" t="s">
        <v>1184</v>
      </c>
      <c r="C1122" s="0" t="s">
        <v>2242</v>
      </c>
      <c r="D1122" s="0" t="n">
        <v>7</v>
      </c>
      <c r="E1122" s="0" t="n">
        <v>0</v>
      </c>
      <c r="Q1122" s="0" t="s">
        <v>1914</v>
      </c>
      <c r="T1122" s="0" t="s">
        <v>2243</v>
      </c>
      <c r="V1122" s="0" t="s">
        <v>1903</v>
      </c>
      <c r="W1122" s="0" t="s">
        <v>1903</v>
      </c>
      <c r="X1122" s="0" t="s">
        <v>2243</v>
      </c>
      <c r="Y1122" s="0" t="s">
        <v>1903</v>
      </c>
      <c r="Z1122" s="0" t="s">
        <v>1903</v>
      </c>
      <c r="AB1122" s="0" t="s">
        <v>2243</v>
      </c>
    </row>
    <row r="1123" customFormat="false" ht="13.8" hidden="false" customHeight="false" outlineLevel="0" collapsed="false">
      <c r="A1123" s="207" t="s">
        <v>98</v>
      </c>
      <c r="B1123" s="207" t="s">
        <v>1185</v>
      </c>
      <c r="C1123" s="0" t="s">
        <v>2242</v>
      </c>
      <c r="D1123" s="0" t="n">
        <v>7</v>
      </c>
      <c r="E1123" s="0" t="n">
        <v>0</v>
      </c>
      <c r="Q1123" s="0" t="s">
        <v>1914</v>
      </c>
      <c r="T1123" s="0" t="s">
        <v>2243</v>
      </c>
      <c r="V1123" s="0" t="s">
        <v>1903</v>
      </c>
      <c r="W1123" s="0" t="s">
        <v>1903</v>
      </c>
      <c r="X1123" s="0" t="s">
        <v>2243</v>
      </c>
      <c r="Y1123" s="0" t="s">
        <v>1903</v>
      </c>
      <c r="Z1123" s="0" t="s">
        <v>1903</v>
      </c>
      <c r="AB1123" s="0" t="s">
        <v>2243</v>
      </c>
    </row>
    <row r="1124" customFormat="false" ht="13.8" hidden="false" customHeight="false" outlineLevel="0" collapsed="false">
      <c r="A1124" s="207" t="s">
        <v>98</v>
      </c>
      <c r="B1124" s="207" t="s">
        <v>1186</v>
      </c>
      <c r="C1124" s="0" t="s">
        <v>2242</v>
      </c>
      <c r="D1124" s="0" t="n">
        <v>7</v>
      </c>
      <c r="E1124" s="0" t="n">
        <v>0</v>
      </c>
      <c r="Q1124" s="0" t="s">
        <v>1914</v>
      </c>
      <c r="T1124" s="0" t="s">
        <v>2243</v>
      </c>
      <c r="V1124" s="0" t="s">
        <v>1903</v>
      </c>
      <c r="W1124" s="0" t="s">
        <v>1903</v>
      </c>
      <c r="X1124" s="0" t="s">
        <v>2243</v>
      </c>
      <c r="Y1124" s="0" t="s">
        <v>1903</v>
      </c>
      <c r="Z1124" s="0" t="s">
        <v>1903</v>
      </c>
      <c r="AB1124" s="0" t="s">
        <v>2243</v>
      </c>
    </row>
    <row r="1125" customFormat="false" ht="13.8" hidden="false" customHeight="false" outlineLevel="0" collapsed="false">
      <c r="A1125" s="207" t="s">
        <v>99</v>
      </c>
      <c r="B1125" s="207" t="s">
        <v>1187</v>
      </c>
      <c r="C1125" s="0" t="s">
        <v>1991</v>
      </c>
      <c r="D1125" s="0" t="n">
        <v>5</v>
      </c>
      <c r="E1125" s="0" t="n">
        <v>0</v>
      </c>
      <c r="Q1125" s="0" t="s">
        <v>1914</v>
      </c>
      <c r="T1125" s="0" t="s">
        <v>2243</v>
      </c>
      <c r="V1125" s="0" t="s">
        <v>1903</v>
      </c>
      <c r="W1125" s="0" t="s">
        <v>1903</v>
      </c>
      <c r="X1125" s="0" t="s">
        <v>2243</v>
      </c>
      <c r="Y1125" s="0" t="s">
        <v>1903</v>
      </c>
      <c r="Z1125" s="0" t="s">
        <v>1903</v>
      </c>
      <c r="AB1125" s="0" t="s">
        <v>2243</v>
      </c>
    </row>
    <row r="1126" customFormat="false" ht="13.8" hidden="false" customHeight="false" outlineLevel="0" collapsed="false">
      <c r="A1126" s="207" t="s">
        <v>99</v>
      </c>
      <c r="B1126" s="207" t="s">
        <v>1188</v>
      </c>
      <c r="C1126" s="0" t="s">
        <v>1991</v>
      </c>
      <c r="D1126" s="0" t="n">
        <v>5</v>
      </c>
      <c r="E1126" s="0" t="n">
        <v>0</v>
      </c>
      <c r="Q1126" s="0" t="s">
        <v>1914</v>
      </c>
      <c r="T1126" s="0" t="s">
        <v>2243</v>
      </c>
      <c r="V1126" s="0" t="s">
        <v>1903</v>
      </c>
      <c r="W1126" s="0" t="s">
        <v>1903</v>
      </c>
      <c r="X1126" s="0" t="s">
        <v>2243</v>
      </c>
      <c r="Y1126" s="0" t="s">
        <v>1903</v>
      </c>
      <c r="Z1126" s="0" t="s">
        <v>1903</v>
      </c>
      <c r="AB1126" s="0" t="s">
        <v>2243</v>
      </c>
    </row>
    <row r="1127" customFormat="false" ht="13.8" hidden="false" customHeight="false" outlineLevel="0" collapsed="false">
      <c r="A1127" s="207" t="s">
        <v>99</v>
      </c>
      <c r="B1127" s="207" t="s">
        <v>1189</v>
      </c>
      <c r="C1127" s="0" t="s">
        <v>1991</v>
      </c>
      <c r="D1127" s="0" t="n">
        <v>5</v>
      </c>
      <c r="E1127" s="0" t="n">
        <v>0</v>
      </c>
      <c r="Q1127" s="0" t="s">
        <v>1914</v>
      </c>
      <c r="T1127" s="0" t="s">
        <v>2243</v>
      </c>
      <c r="V1127" s="0" t="s">
        <v>1903</v>
      </c>
      <c r="W1127" s="0" t="s">
        <v>1903</v>
      </c>
      <c r="X1127" s="0" t="s">
        <v>2243</v>
      </c>
      <c r="Y1127" s="0" t="s">
        <v>1903</v>
      </c>
      <c r="Z1127" s="0" t="s">
        <v>1903</v>
      </c>
      <c r="AB1127" s="0" t="s">
        <v>2243</v>
      </c>
    </row>
    <row r="1128" customFormat="false" ht="13.8" hidden="false" customHeight="false" outlineLevel="0" collapsed="false">
      <c r="A1128" s="207" t="s">
        <v>99</v>
      </c>
      <c r="B1128" s="207" t="s">
        <v>1190</v>
      </c>
      <c r="C1128" s="0" t="s">
        <v>1991</v>
      </c>
      <c r="D1128" s="0" t="n">
        <v>5</v>
      </c>
      <c r="E1128" s="0" t="n">
        <v>0</v>
      </c>
      <c r="Q1128" s="0" t="s">
        <v>1914</v>
      </c>
      <c r="T1128" s="0" t="s">
        <v>2243</v>
      </c>
      <c r="V1128" s="0" t="s">
        <v>1903</v>
      </c>
      <c r="W1128" s="0" t="s">
        <v>1903</v>
      </c>
      <c r="X1128" s="0" t="s">
        <v>2243</v>
      </c>
      <c r="Y1128" s="0" t="s">
        <v>1903</v>
      </c>
      <c r="Z1128" s="0" t="s">
        <v>1903</v>
      </c>
      <c r="AB1128" s="0" t="s">
        <v>2243</v>
      </c>
    </row>
    <row r="1129" customFormat="false" ht="13.8" hidden="false" customHeight="false" outlineLevel="0" collapsed="false">
      <c r="A1129" s="207" t="s">
        <v>99</v>
      </c>
      <c r="B1129" s="207" t="s">
        <v>1191</v>
      </c>
      <c r="C1129" s="0" t="s">
        <v>1991</v>
      </c>
      <c r="D1129" s="0" t="n">
        <v>5</v>
      </c>
      <c r="E1129" s="0" t="n">
        <v>0</v>
      </c>
      <c r="Q1129" s="0" t="s">
        <v>1914</v>
      </c>
      <c r="T1129" s="0" t="s">
        <v>2243</v>
      </c>
      <c r="V1129" s="0" t="s">
        <v>1903</v>
      </c>
      <c r="W1129" s="0" t="s">
        <v>1903</v>
      </c>
      <c r="X1129" s="0" t="s">
        <v>2243</v>
      </c>
      <c r="Y1129" s="0" t="s">
        <v>1903</v>
      </c>
      <c r="Z1129" s="0" t="s">
        <v>1903</v>
      </c>
      <c r="AB1129" s="0" t="s">
        <v>2243</v>
      </c>
    </row>
    <row r="1130" customFormat="false" ht="13.8" hidden="false" customHeight="false" outlineLevel="0" collapsed="false">
      <c r="A1130" s="207" t="s">
        <v>99</v>
      </c>
      <c r="B1130" s="207" t="s">
        <v>1192</v>
      </c>
      <c r="C1130" s="0" t="s">
        <v>1991</v>
      </c>
      <c r="D1130" s="0" t="n">
        <v>5</v>
      </c>
      <c r="E1130" s="0" t="n">
        <v>0</v>
      </c>
      <c r="Q1130" s="0" t="s">
        <v>1914</v>
      </c>
      <c r="T1130" s="0" t="s">
        <v>2243</v>
      </c>
      <c r="V1130" s="0" t="s">
        <v>1903</v>
      </c>
      <c r="W1130" s="0" t="s">
        <v>1903</v>
      </c>
      <c r="X1130" s="0" t="s">
        <v>2243</v>
      </c>
      <c r="Y1130" s="0" t="s">
        <v>1903</v>
      </c>
      <c r="Z1130" s="0" t="s">
        <v>1903</v>
      </c>
      <c r="AB1130" s="0" t="s">
        <v>2243</v>
      </c>
    </row>
    <row r="1131" customFormat="false" ht="13.8" hidden="false" customHeight="false" outlineLevel="0" collapsed="false">
      <c r="A1131" s="207" t="s">
        <v>99</v>
      </c>
      <c r="B1131" s="207" t="s">
        <v>1193</v>
      </c>
      <c r="C1131" s="0" t="s">
        <v>1991</v>
      </c>
      <c r="D1131" s="0" t="n">
        <v>5</v>
      </c>
      <c r="E1131" s="0" t="n">
        <v>0</v>
      </c>
      <c r="Q1131" s="0" t="s">
        <v>1914</v>
      </c>
      <c r="T1131" s="0" t="s">
        <v>2243</v>
      </c>
      <c r="V1131" s="0" t="s">
        <v>1903</v>
      </c>
      <c r="W1131" s="0" t="s">
        <v>1903</v>
      </c>
      <c r="X1131" s="0" t="s">
        <v>2243</v>
      </c>
      <c r="Y1131" s="0" t="s">
        <v>1903</v>
      </c>
      <c r="Z1131" s="0" t="s">
        <v>1903</v>
      </c>
      <c r="AB1131" s="0" t="s">
        <v>2243</v>
      </c>
    </row>
    <row r="1132" customFormat="false" ht="13.8" hidden="false" customHeight="false" outlineLevel="0" collapsed="false">
      <c r="A1132" s="207" t="s">
        <v>99</v>
      </c>
      <c r="B1132" s="207" t="s">
        <v>1194</v>
      </c>
      <c r="C1132" s="0" t="s">
        <v>1991</v>
      </c>
      <c r="D1132" s="0" t="n">
        <v>5</v>
      </c>
      <c r="E1132" s="0" t="n">
        <v>0</v>
      </c>
      <c r="Q1132" s="0" t="s">
        <v>1914</v>
      </c>
      <c r="T1132" s="0" t="s">
        <v>2243</v>
      </c>
      <c r="V1132" s="0" t="s">
        <v>1903</v>
      </c>
      <c r="W1132" s="0" t="s">
        <v>1903</v>
      </c>
      <c r="X1132" s="0" t="s">
        <v>2243</v>
      </c>
      <c r="Y1132" s="0" t="s">
        <v>1903</v>
      </c>
      <c r="Z1132" s="0" t="s">
        <v>1903</v>
      </c>
      <c r="AB1132" s="0" t="s">
        <v>2243</v>
      </c>
    </row>
    <row r="1133" customFormat="false" ht="13.8" hidden="false" customHeight="false" outlineLevel="0" collapsed="false">
      <c r="A1133" s="207" t="s">
        <v>99</v>
      </c>
      <c r="B1133" s="207" t="s">
        <v>1195</v>
      </c>
      <c r="C1133" s="0" t="s">
        <v>1991</v>
      </c>
      <c r="D1133" s="0" t="n">
        <v>5</v>
      </c>
      <c r="E1133" s="0" t="n">
        <v>0</v>
      </c>
      <c r="Q1133" s="0" t="s">
        <v>1914</v>
      </c>
      <c r="T1133" s="0" t="s">
        <v>2243</v>
      </c>
      <c r="V1133" s="0" t="s">
        <v>1903</v>
      </c>
      <c r="W1133" s="0" t="s">
        <v>1903</v>
      </c>
      <c r="X1133" s="0" t="s">
        <v>2243</v>
      </c>
      <c r="Y1133" s="0" t="s">
        <v>1903</v>
      </c>
      <c r="Z1133" s="0" t="s">
        <v>1903</v>
      </c>
      <c r="AB1133" s="0" t="s">
        <v>2243</v>
      </c>
    </row>
    <row r="1134" customFormat="false" ht="13.8" hidden="false" customHeight="false" outlineLevel="0" collapsed="false">
      <c r="A1134" s="207" t="s">
        <v>99</v>
      </c>
      <c r="B1134" s="207" t="s">
        <v>1196</v>
      </c>
      <c r="C1134" s="0" t="s">
        <v>1991</v>
      </c>
      <c r="D1134" s="0" t="n">
        <v>5</v>
      </c>
      <c r="E1134" s="0" t="n">
        <v>0</v>
      </c>
      <c r="Q1134" s="0" t="s">
        <v>1914</v>
      </c>
      <c r="T1134" s="0" t="s">
        <v>2243</v>
      </c>
      <c r="V1134" s="0" t="s">
        <v>1903</v>
      </c>
      <c r="W1134" s="0" t="s">
        <v>1903</v>
      </c>
      <c r="X1134" s="0" t="s">
        <v>2243</v>
      </c>
      <c r="Y1134" s="0" t="s">
        <v>1903</v>
      </c>
      <c r="Z1134" s="0" t="s">
        <v>1903</v>
      </c>
      <c r="AB1134" s="0" t="s">
        <v>2243</v>
      </c>
    </row>
    <row r="1135" customFormat="false" ht="13.8" hidden="false" customHeight="false" outlineLevel="0" collapsed="false">
      <c r="A1135" s="207" t="s">
        <v>99</v>
      </c>
      <c r="B1135" s="207" t="s">
        <v>1197</v>
      </c>
      <c r="C1135" s="0" t="s">
        <v>2242</v>
      </c>
      <c r="D1135" s="0" t="n">
        <v>7</v>
      </c>
      <c r="E1135" s="0" t="n">
        <v>0</v>
      </c>
      <c r="Q1135" s="0" t="s">
        <v>1914</v>
      </c>
      <c r="T1135" s="0" t="s">
        <v>2243</v>
      </c>
      <c r="V1135" s="0" t="s">
        <v>1903</v>
      </c>
      <c r="W1135" s="0" t="s">
        <v>1903</v>
      </c>
      <c r="X1135" s="0" t="s">
        <v>2243</v>
      </c>
      <c r="Y1135" s="0" t="s">
        <v>1903</v>
      </c>
      <c r="Z1135" s="0" t="s">
        <v>1903</v>
      </c>
      <c r="AB1135" s="0" t="s">
        <v>2243</v>
      </c>
    </row>
    <row r="1136" customFormat="false" ht="13.8" hidden="false" customHeight="false" outlineLevel="0" collapsed="false">
      <c r="A1136" s="207" t="s">
        <v>99</v>
      </c>
      <c r="B1136" s="207" t="s">
        <v>1198</v>
      </c>
      <c r="C1136" s="0" t="s">
        <v>2242</v>
      </c>
      <c r="D1136" s="0" t="n">
        <v>7</v>
      </c>
      <c r="E1136" s="0" t="n">
        <v>0</v>
      </c>
      <c r="Q1136" s="0" t="s">
        <v>1914</v>
      </c>
      <c r="T1136" s="0" t="s">
        <v>2243</v>
      </c>
      <c r="V1136" s="0" t="s">
        <v>1903</v>
      </c>
      <c r="W1136" s="0" t="s">
        <v>1903</v>
      </c>
      <c r="X1136" s="0" t="s">
        <v>2243</v>
      </c>
      <c r="Y1136" s="0" t="s">
        <v>1903</v>
      </c>
      <c r="Z1136" s="0" t="s">
        <v>1903</v>
      </c>
      <c r="AB1136" s="0" t="s">
        <v>2243</v>
      </c>
    </row>
    <row r="1137" customFormat="false" ht="13.8" hidden="false" customHeight="false" outlineLevel="0" collapsed="false">
      <c r="A1137" s="207" t="s">
        <v>99</v>
      </c>
      <c r="B1137" s="207" t="s">
        <v>1199</v>
      </c>
      <c r="C1137" s="0" t="s">
        <v>2242</v>
      </c>
      <c r="D1137" s="0" t="n">
        <v>7</v>
      </c>
      <c r="E1137" s="0" t="n">
        <v>0</v>
      </c>
      <c r="Q1137" s="0" t="s">
        <v>1914</v>
      </c>
      <c r="T1137" s="0" t="s">
        <v>2243</v>
      </c>
      <c r="V1137" s="0" t="s">
        <v>1903</v>
      </c>
      <c r="W1137" s="0" t="s">
        <v>1903</v>
      </c>
      <c r="X1137" s="0" t="s">
        <v>2243</v>
      </c>
      <c r="Y1137" s="0" t="s">
        <v>1903</v>
      </c>
      <c r="Z1137" s="0" t="s">
        <v>1903</v>
      </c>
      <c r="AB1137" s="0" t="s">
        <v>2243</v>
      </c>
    </row>
    <row r="1138" customFormat="false" ht="13.8" hidden="false" customHeight="false" outlineLevel="0" collapsed="false">
      <c r="A1138" s="207" t="s">
        <v>99</v>
      </c>
      <c r="B1138" s="207" t="s">
        <v>1200</v>
      </c>
      <c r="C1138" s="0" t="s">
        <v>2242</v>
      </c>
      <c r="D1138" s="0" t="n">
        <v>7</v>
      </c>
      <c r="E1138" s="0" t="n">
        <v>0</v>
      </c>
      <c r="Q1138" s="0" t="s">
        <v>1914</v>
      </c>
      <c r="T1138" s="0" t="s">
        <v>2243</v>
      </c>
      <c r="V1138" s="0" t="s">
        <v>1903</v>
      </c>
      <c r="W1138" s="0" t="s">
        <v>1903</v>
      </c>
      <c r="X1138" s="0" t="s">
        <v>2243</v>
      </c>
      <c r="Y1138" s="0" t="s">
        <v>1903</v>
      </c>
      <c r="Z1138" s="0" t="s">
        <v>1903</v>
      </c>
      <c r="AB1138" s="0" t="s">
        <v>2243</v>
      </c>
    </row>
    <row r="1139" customFormat="false" ht="13.8" hidden="false" customHeight="false" outlineLevel="0" collapsed="false">
      <c r="A1139" s="207" t="s">
        <v>99</v>
      </c>
      <c r="B1139" s="207" t="s">
        <v>1201</v>
      </c>
      <c r="C1139" s="0" t="s">
        <v>2242</v>
      </c>
      <c r="D1139" s="0" t="n">
        <v>7</v>
      </c>
      <c r="E1139" s="0" t="n">
        <v>0</v>
      </c>
      <c r="Q1139" s="0" t="s">
        <v>1914</v>
      </c>
      <c r="T1139" s="0" t="s">
        <v>2243</v>
      </c>
      <c r="V1139" s="0" t="s">
        <v>1903</v>
      </c>
      <c r="W1139" s="0" t="s">
        <v>1903</v>
      </c>
      <c r="X1139" s="0" t="s">
        <v>2243</v>
      </c>
      <c r="Y1139" s="0" t="s">
        <v>1903</v>
      </c>
      <c r="Z1139" s="0" t="s">
        <v>1903</v>
      </c>
      <c r="AB1139" s="0" t="s">
        <v>2243</v>
      </c>
    </row>
    <row r="1140" customFormat="false" ht="13.8" hidden="false" customHeight="false" outlineLevel="0" collapsed="false">
      <c r="A1140" s="207" t="s">
        <v>99</v>
      </c>
      <c r="B1140" s="207" t="s">
        <v>1202</v>
      </c>
      <c r="C1140" s="0" t="s">
        <v>2242</v>
      </c>
      <c r="D1140" s="0" t="n">
        <v>7</v>
      </c>
      <c r="E1140" s="0" t="n">
        <v>0</v>
      </c>
      <c r="Q1140" s="0" t="s">
        <v>1914</v>
      </c>
      <c r="T1140" s="0" t="s">
        <v>2243</v>
      </c>
      <c r="V1140" s="0" t="s">
        <v>1903</v>
      </c>
      <c r="W1140" s="0" t="s">
        <v>1903</v>
      </c>
      <c r="X1140" s="0" t="s">
        <v>2243</v>
      </c>
      <c r="Y1140" s="0" t="s">
        <v>1903</v>
      </c>
      <c r="Z1140" s="0" t="s">
        <v>1903</v>
      </c>
      <c r="AB1140" s="0" t="s">
        <v>2243</v>
      </c>
    </row>
    <row r="1141" customFormat="false" ht="13.8" hidden="false" customHeight="false" outlineLevel="0" collapsed="false">
      <c r="A1141" s="207" t="s">
        <v>99</v>
      </c>
      <c r="B1141" s="207" t="s">
        <v>1203</v>
      </c>
      <c r="C1141" s="0" t="s">
        <v>2242</v>
      </c>
      <c r="D1141" s="0" t="n">
        <v>7</v>
      </c>
      <c r="E1141" s="0" t="n">
        <v>0</v>
      </c>
      <c r="Q1141" s="0" t="s">
        <v>1914</v>
      </c>
      <c r="T1141" s="0" t="s">
        <v>2243</v>
      </c>
      <c r="V1141" s="0" t="s">
        <v>1903</v>
      </c>
      <c r="W1141" s="0" t="s">
        <v>1903</v>
      </c>
      <c r="X1141" s="0" t="s">
        <v>2243</v>
      </c>
      <c r="Y1141" s="0" t="s">
        <v>1903</v>
      </c>
      <c r="Z1141" s="0" t="s">
        <v>1903</v>
      </c>
      <c r="AB1141" s="0" t="s">
        <v>2243</v>
      </c>
    </row>
    <row r="1142" customFormat="false" ht="13.8" hidden="false" customHeight="false" outlineLevel="0" collapsed="false">
      <c r="A1142" s="207" t="s">
        <v>99</v>
      </c>
      <c r="B1142" s="207" t="s">
        <v>1204</v>
      </c>
      <c r="C1142" s="0" t="s">
        <v>1991</v>
      </c>
      <c r="D1142" s="0" t="n">
        <v>5</v>
      </c>
      <c r="E1142" s="0" t="n">
        <v>0</v>
      </c>
      <c r="Q1142" s="0" t="s">
        <v>1914</v>
      </c>
      <c r="T1142" s="0" t="s">
        <v>2243</v>
      </c>
      <c r="V1142" s="0" t="s">
        <v>1903</v>
      </c>
      <c r="W1142" s="0" t="s">
        <v>1903</v>
      </c>
      <c r="X1142" s="0" t="s">
        <v>2243</v>
      </c>
      <c r="Y1142" s="0" t="s">
        <v>1903</v>
      </c>
      <c r="Z1142" s="0" t="s">
        <v>1903</v>
      </c>
      <c r="AB1142" s="0" t="s">
        <v>2243</v>
      </c>
    </row>
    <row r="1143" customFormat="false" ht="13.8" hidden="false" customHeight="false" outlineLevel="0" collapsed="false">
      <c r="A1143" s="207" t="s">
        <v>99</v>
      </c>
      <c r="B1143" s="207" t="s">
        <v>1205</v>
      </c>
      <c r="C1143" s="0" t="s">
        <v>1991</v>
      </c>
      <c r="D1143" s="0" t="n">
        <v>5</v>
      </c>
      <c r="E1143" s="0" t="n">
        <v>0</v>
      </c>
      <c r="Q1143" s="0" t="s">
        <v>1914</v>
      </c>
      <c r="T1143" s="0" t="s">
        <v>2243</v>
      </c>
      <c r="V1143" s="0" t="s">
        <v>1903</v>
      </c>
      <c r="W1143" s="0" t="s">
        <v>1903</v>
      </c>
      <c r="X1143" s="0" t="s">
        <v>2243</v>
      </c>
      <c r="Y1143" s="0" t="s">
        <v>1903</v>
      </c>
      <c r="Z1143" s="0" t="s">
        <v>1903</v>
      </c>
      <c r="AB1143" s="0" t="s">
        <v>2243</v>
      </c>
    </row>
    <row r="1144" customFormat="false" ht="13.8" hidden="false" customHeight="false" outlineLevel="0" collapsed="false">
      <c r="A1144" s="207" t="s">
        <v>99</v>
      </c>
      <c r="B1144" s="207" t="s">
        <v>1206</v>
      </c>
      <c r="C1144" s="0" t="s">
        <v>1991</v>
      </c>
      <c r="D1144" s="0" t="n">
        <v>5</v>
      </c>
      <c r="E1144" s="0" t="n">
        <v>0</v>
      </c>
      <c r="Q1144" s="0" t="s">
        <v>1914</v>
      </c>
      <c r="T1144" s="0" t="s">
        <v>2243</v>
      </c>
      <c r="V1144" s="0" t="s">
        <v>1903</v>
      </c>
      <c r="W1144" s="0" t="s">
        <v>1903</v>
      </c>
      <c r="X1144" s="0" t="s">
        <v>2243</v>
      </c>
      <c r="Y1144" s="0" t="s">
        <v>1903</v>
      </c>
      <c r="Z1144" s="0" t="s">
        <v>1903</v>
      </c>
      <c r="AB1144" s="0" t="s">
        <v>2243</v>
      </c>
    </row>
    <row r="1145" customFormat="false" ht="13.8" hidden="false" customHeight="false" outlineLevel="0" collapsed="false">
      <c r="A1145" s="207" t="s">
        <v>99</v>
      </c>
      <c r="B1145" s="207" t="s">
        <v>1207</v>
      </c>
      <c r="C1145" s="0" t="s">
        <v>1991</v>
      </c>
      <c r="D1145" s="0" t="n">
        <v>5</v>
      </c>
      <c r="E1145" s="0" t="n">
        <v>0</v>
      </c>
      <c r="Q1145" s="0" t="s">
        <v>1914</v>
      </c>
      <c r="T1145" s="0" t="s">
        <v>2243</v>
      </c>
      <c r="V1145" s="0" t="s">
        <v>1903</v>
      </c>
      <c r="W1145" s="0" t="s">
        <v>1903</v>
      </c>
      <c r="X1145" s="0" t="s">
        <v>2243</v>
      </c>
      <c r="Y1145" s="0" t="s">
        <v>1903</v>
      </c>
      <c r="Z1145" s="0" t="s">
        <v>1903</v>
      </c>
      <c r="AB1145" s="0" t="s">
        <v>2243</v>
      </c>
    </row>
    <row r="1146" customFormat="false" ht="13.8" hidden="false" customHeight="false" outlineLevel="0" collapsed="false">
      <c r="A1146" s="207" t="s">
        <v>99</v>
      </c>
      <c r="B1146" s="207" t="s">
        <v>1208</v>
      </c>
      <c r="C1146" s="0" t="s">
        <v>1991</v>
      </c>
      <c r="D1146" s="0" t="n">
        <v>5</v>
      </c>
      <c r="E1146" s="0" t="n">
        <v>0</v>
      </c>
      <c r="Q1146" s="0" t="s">
        <v>1914</v>
      </c>
      <c r="T1146" s="0" t="s">
        <v>2243</v>
      </c>
      <c r="V1146" s="0" t="s">
        <v>1903</v>
      </c>
      <c r="W1146" s="0" t="s">
        <v>1903</v>
      </c>
      <c r="X1146" s="0" t="s">
        <v>2243</v>
      </c>
      <c r="Y1146" s="0" t="s">
        <v>1903</v>
      </c>
      <c r="Z1146" s="0" t="s">
        <v>1903</v>
      </c>
      <c r="AB1146" s="0" t="s">
        <v>2243</v>
      </c>
    </row>
    <row r="1147" customFormat="false" ht="13.8" hidden="false" customHeight="false" outlineLevel="0" collapsed="false">
      <c r="A1147" s="207" t="s">
        <v>99</v>
      </c>
      <c r="B1147" s="207" t="s">
        <v>1209</v>
      </c>
      <c r="C1147" s="0" t="s">
        <v>2247</v>
      </c>
      <c r="D1147" s="0" t="n">
        <v>2</v>
      </c>
      <c r="E1147" s="0" t="n">
        <v>0</v>
      </c>
      <c r="Q1147" s="0" t="s">
        <v>1914</v>
      </c>
      <c r="T1147" s="0" t="s">
        <v>2243</v>
      </c>
      <c r="V1147" s="0" t="s">
        <v>1903</v>
      </c>
      <c r="W1147" s="0" t="s">
        <v>1903</v>
      </c>
      <c r="X1147" s="0" t="s">
        <v>2243</v>
      </c>
      <c r="Y1147" s="0" t="s">
        <v>1903</v>
      </c>
      <c r="Z1147" s="0" t="s">
        <v>1903</v>
      </c>
      <c r="AB1147" s="0" t="s">
        <v>2243</v>
      </c>
    </row>
    <row r="1148" customFormat="false" ht="13.8" hidden="false" customHeight="false" outlineLevel="0" collapsed="false">
      <c r="A1148" s="207" t="s">
        <v>99</v>
      </c>
      <c r="B1148" s="207" t="s">
        <v>1210</v>
      </c>
      <c r="C1148" s="0" t="s">
        <v>1991</v>
      </c>
      <c r="D1148" s="0" t="n">
        <v>5</v>
      </c>
      <c r="E1148" s="0" t="n">
        <v>0</v>
      </c>
      <c r="Q1148" s="0" t="s">
        <v>1914</v>
      </c>
      <c r="T1148" s="0" t="s">
        <v>2243</v>
      </c>
      <c r="V1148" s="0" t="s">
        <v>1903</v>
      </c>
      <c r="W1148" s="0" t="s">
        <v>1903</v>
      </c>
      <c r="X1148" s="0" t="s">
        <v>2243</v>
      </c>
      <c r="Y1148" s="0" t="s">
        <v>1903</v>
      </c>
      <c r="Z1148" s="0" t="s">
        <v>1903</v>
      </c>
      <c r="AB1148" s="0" t="s">
        <v>2243</v>
      </c>
    </row>
    <row r="1149" customFormat="false" ht="13.8" hidden="false" customHeight="false" outlineLevel="0" collapsed="false">
      <c r="A1149" s="207" t="s">
        <v>99</v>
      </c>
      <c r="B1149" s="207" t="s">
        <v>1211</v>
      </c>
      <c r="C1149" s="0" t="s">
        <v>1991</v>
      </c>
      <c r="D1149" s="0" t="n">
        <v>5</v>
      </c>
      <c r="E1149" s="0" t="n">
        <v>0</v>
      </c>
      <c r="Q1149" s="0" t="s">
        <v>1914</v>
      </c>
      <c r="T1149" s="0" t="s">
        <v>2243</v>
      </c>
      <c r="V1149" s="0" t="s">
        <v>1903</v>
      </c>
      <c r="W1149" s="0" t="s">
        <v>1903</v>
      </c>
      <c r="X1149" s="0" t="s">
        <v>2243</v>
      </c>
      <c r="Y1149" s="0" t="s">
        <v>1903</v>
      </c>
      <c r="Z1149" s="0" t="s">
        <v>1903</v>
      </c>
      <c r="AB1149" s="0" t="s">
        <v>2243</v>
      </c>
    </row>
    <row r="1150" customFormat="false" ht="13.8" hidden="false" customHeight="false" outlineLevel="0" collapsed="false">
      <c r="A1150" s="207" t="s">
        <v>99</v>
      </c>
      <c r="B1150" s="207" t="s">
        <v>1212</v>
      </c>
      <c r="C1150" s="0" t="s">
        <v>1991</v>
      </c>
      <c r="D1150" s="0" t="n">
        <v>5</v>
      </c>
      <c r="E1150" s="0" t="n">
        <v>0</v>
      </c>
      <c r="Q1150" s="0" t="s">
        <v>1914</v>
      </c>
      <c r="T1150" s="0" t="s">
        <v>2243</v>
      </c>
      <c r="V1150" s="0" t="s">
        <v>1903</v>
      </c>
      <c r="W1150" s="0" t="s">
        <v>1903</v>
      </c>
      <c r="X1150" s="0" t="s">
        <v>2243</v>
      </c>
      <c r="Y1150" s="0" t="s">
        <v>1903</v>
      </c>
      <c r="Z1150" s="0" t="s">
        <v>1903</v>
      </c>
      <c r="AB1150" s="0" t="s">
        <v>2243</v>
      </c>
    </row>
    <row r="1151" customFormat="false" ht="13.8" hidden="false" customHeight="false" outlineLevel="0" collapsed="false">
      <c r="A1151" s="207" t="s">
        <v>99</v>
      </c>
      <c r="B1151" s="207" t="s">
        <v>1213</v>
      </c>
      <c r="C1151" s="0" t="s">
        <v>1991</v>
      </c>
      <c r="D1151" s="0" t="n">
        <v>5</v>
      </c>
      <c r="E1151" s="0" t="n">
        <v>0</v>
      </c>
      <c r="Q1151" s="0" t="s">
        <v>1914</v>
      </c>
      <c r="T1151" s="0" t="s">
        <v>2243</v>
      </c>
      <c r="V1151" s="0" t="s">
        <v>1903</v>
      </c>
      <c r="W1151" s="0" t="s">
        <v>1903</v>
      </c>
      <c r="X1151" s="0" t="s">
        <v>2243</v>
      </c>
      <c r="Y1151" s="0" t="s">
        <v>1903</v>
      </c>
      <c r="Z1151" s="0" t="s">
        <v>1903</v>
      </c>
      <c r="AB1151" s="0" t="s">
        <v>2243</v>
      </c>
    </row>
    <row r="1152" customFormat="false" ht="13.8" hidden="false" customHeight="false" outlineLevel="0" collapsed="false">
      <c r="A1152" s="207" t="s">
        <v>99</v>
      </c>
      <c r="B1152" s="207" t="s">
        <v>1214</v>
      </c>
      <c r="C1152" s="0" t="s">
        <v>1991</v>
      </c>
      <c r="D1152" s="0" t="n">
        <v>5</v>
      </c>
      <c r="E1152" s="0" t="n">
        <v>0</v>
      </c>
      <c r="Q1152" s="0" t="s">
        <v>1914</v>
      </c>
      <c r="T1152" s="0" t="s">
        <v>2243</v>
      </c>
      <c r="V1152" s="0" t="s">
        <v>1903</v>
      </c>
      <c r="W1152" s="0" t="s">
        <v>1903</v>
      </c>
      <c r="X1152" s="0" t="s">
        <v>2243</v>
      </c>
      <c r="Y1152" s="0" t="s">
        <v>1903</v>
      </c>
      <c r="Z1152" s="0" t="s">
        <v>1903</v>
      </c>
      <c r="AB1152" s="0" t="s">
        <v>2243</v>
      </c>
    </row>
    <row r="1153" customFormat="false" ht="13.8" hidden="false" customHeight="false" outlineLevel="0" collapsed="false">
      <c r="A1153" s="207" t="s">
        <v>99</v>
      </c>
      <c r="B1153" s="207" t="s">
        <v>1215</v>
      </c>
      <c r="C1153" s="0" t="s">
        <v>1991</v>
      </c>
      <c r="D1153" s="0" t="n">
        <v>5</v>
      </c>
      <c r="E1153" s="0" t="n">
        <v>0</v>
      </c>
      <c r="Q1153" s="0" t="s">
        <v>1914</v>
      </c>
      <c r="T1153" s="0" t="s">
        <v>2243</v>
      </c>
      <c r="V1153" s="0" t="s">
        <v>1903</v>
      </c>
      <c r="W1153" s="0" t="s">
        <v>1903</v>
      </c>
      <c r="X1153" s="0" t="s">
        <v>2243</v>
      </c>
      <c r="Y1153" s="0" t="s">
        <v>1903</v>
      </c>
      <c r="Z1153" s="0" t="s">
        <v>1903</v>
      </c>
      <c r="AB1153" s="0" t="s">
        <v>2243</v>
      </c>
    </row>
    <row r="1154" customFormat="false" ht="13.8" hidden="false" customHeight="false" outlineLevel="0" collapsed="false">
      <c r="A1154" s="207" t="s">
        <v>99</v>
      </c>
      <c r="B1154" s="207" t="s">
        <v>1216</v>
      </c>
      <c r="C1154" s="0" t="s">
        <v>1991</v>
      </c>
      <c r="D1154" s="0" t="n">
        <v>5</v>
      </c>
      <c r="E1154" s="0" t="n">
        <v>0</v>
      </c>
      <c r="Q1154" s="0" t="s">
        <v>1914</v>
      </c>
      <c r="T1154" s="0" t="s">
        <v>2243</v>
      </c>
      <c r="V1154" s="0" t="s">
        <v>1903</v>
      </c>
      <c r="W1154" s="0" t="s">
        <v>1903</v>
      </c>
      <c r="X1154" s="0" t="s">
        <v>2243</v>
      </c>
      <c r="Y1154" s="0" t="s">
        <v>1903</v>
      </c>
      <c r="Z1154" s="0" t="s">
        <v>1903</v>
      </c>
      <c r="AB1154" s="0" t="s">
        <v>2243</v>
      </c>
    </row>
    <row r="1155" customFormat="false" ht="13.8" hidden="false" customHeight="false" outlineLevel="0" collapsed="false">
      <c r="A1155" s="207" t="s">
        <v>99</v>
      </c>
      <c r="B1155" s="207" t="s">
        <v>1217</v>
      </c>
      <c r="C1155" s="0" t="s">
        <v>1991</v>
      </c>
      <c r="D1155" s="0" t="n">
        <v>5</v>
      </c>
      <c r="E1155" s="0" t="n">
        <v>0</v>
      </c>
      <c r="Q1155" s="0" t="s">
        <v>1914</v>
      </c>
      <c r="T1155" s="0" t="s">
        <v>2243</v>
      </c>
      <c r="V1155" s="0" t="s">
        <v>1903</v>
      </c>
      <c r="W1155" s="0" t="s">
        <v>1903</v>
      </c>
      <c r="X1155" s="0" t="s">
        <v>2243</v>
      </c>
      <c r="Y1155" s="0" t="s">
        <v>1903</v>
      </c>
      <c r="Z1155" s="0" t="s">
        <v>1903</v>
      </c>
      <c r="AB1155" s="0" t="s">
        <v>2243</v>
      </c>
    </row>
    <row r="1156" customFormat="false" ht="13.8" hidden="false" customHeight="false" outlineLevel="0" collapsed="false">
      <c r="A1156" s="207" t="s">
        <v>99</v>
      </c>
      <c r="B1156" s="207" t="s">
        <v>1218</v>
      </c>
      <c r="C1156" s="0" t="s">
        <v>1991</v>
      </c>
      <c r="D1156" s="0" t="n">
        <v>5</v>
      </c>
      <c r="E1156" s="0" t="n">
        <v>0</v>
      </c>
      <c r="Q1156" s="0" t="s">
        <v>1914</v>
      </c>
      <c r="T1156" s="0" t="s">
        <v>2243</v>
      </c>
      <c r="V1156" s="0" t="s">
        <v>1903</v>
      </c>
      <c r="W1156" s="0" t="s">
        <v>1903</v>
      </c>
      <c r="X1156" s="0" t="s">
        <v>2243</v>
      </c>
      <c r="Y1156" s="0" t="s">
        <v>1903</v>
      </c>
      <c r="Z1156" s="0" t="s">
        <v>1903</v>
      </c>
      <c r="AB1156" s="0" t="s">
        <v>2243</v>
      </c>
    </row>
    <row r="1157" customFormat="false" ht="13.8" hidden="false" customHeight="false" outlineLevel="0" collapsed="false">
      <c r="A1157" s="207" t="s">
        <v>99</v>
      </c>
      <c r="B1157" s="207" t="s">
        <v>1219</v>
      </c>
      <c r="C1157" s="0" t="s">
        <v>1991</v>
      </c>
      <c r="D1157" s="0" t="n">
        <v>5</v>
      </c>
      <c r="E1157" s="0" t="n">
        <v>0</v>
      </c>
      <c r="Q1157" s="0" t="s">
        <v>1914</v>
      </c>
      <c r="T1157" s="0" t="s">
        <v>2243</v>
      </c>
      <c r="V1157" s="0" t="s">
        <v>1903</v>
      </c>
      <c r="W1157" s="0" t="s">
        <v>1903</v>
      </c>
      <c r="X1157" s="0" t="s">
        <v>2243</v>
      </c>
      <c r="Y1157" s="0" t="s">
        <v>1903</v>
      </c>
      <c r="Z1157" s="0" t="s">
        <v>1903</v>
      </c>
      <c r="AB1157" s="0" t="s">
        <v>2243</v>
      </c>
    </row>
    <row r="1158" customFormat="false" ht="13.8" hidden="false" customHeight="false" outlineLevel="0" collapsed="false">
      <c r="A1158" s="207" t="s">
        <v>99</v>
      </c>
      <c r="B1158" s="207" t="s">
        <v>1220</v>
      </c>
      <c r="C1158" s="0" t="s">
        <v>1991</v>
      </c>
      <c r="D1158" s="0" t="n">
        <v>5</v>
      </c>
      <c r="E1158" s="0" t="n">
        <v>0</v>
      </c>
      <c r="Q1158" s="0" t="s">
        <v>1914</v>
      </c>
      <c r="T1158" s="0" t="s">
        <v>2243</v>
      </c>
      <c r="V1158" s="0" t="s">
        <v>1903</v>
      </c>
      <c r="W1158" s="0" t="s">
        <v>1903</v>
      </c>
      <c r="X1158" s="0" t="s">
        <v>2243</v>
      </c>
      <c r="Y1158" s="0" t="s">
        <v>1903</v>
      </c>
      <c r="Z1158" s="0" t="s">
        <v>1903</v>
      </c>
      <c r="AB1158" s="0" t="s">
        <v>2243</v>
      </c>
    </row>
    <row r="1159" customFormat="false" ht="13.8" hidden="false" customHeight="false" outlineLevel="0" collapsed="false">
      <c r="A1159" s="207" t="s">
        <v>99</v>
      </c>
      <c r="B1159" s="207" t="s">
        <v>1221</v>
      </c>
      <c r="C1159" s="0" t="s">
        <v>1991</v>
      </c>
      <c r="D1159" s="0" t="n">
        <v>5</v>
      </c>
      <c r="E1159" s="0" t="n">
        <v>0</v>
      </c>
      <c r="Q1159" s="0" t="s">
        <v>1914</v>
      </c>
      <c r="T1159" s="0" t="s">
        <v>2243</v>
      </c>
      <c r="V1159" s="0" t="s">
        <v>1903</v>
      </c>
      <c r="W1159" s="0" t="s">
        <v>1903</v>
      </c>
      <c r="X1159" s="0" t="s">
        <v>2243</v>
      </c>
      <c r="Y1159" s="0" t="s">
        <v>1903</v>
      </c>
      <c r="Z1159" s="0" t="s">
        <v>1903</v>
      </c>
      <c r="AB1159" s="0" t="s">
        <v>2243</v>
      </c>
    </row>
    <row r="1160" customFormat="false" ht="13.8" hidden="false" customHeight="false" outlineLevel="0" collapsed="false">
      <c r="A1160" s="207" t="s">
        <v>99</v>
      </c>
      <c r="B1160" s="207" t="s">
        <v>1222</v>
      </c>
      <c r="C1160" s="0" t="s">
        <v>1991</v>
      </c>
      <c r="D1160" s="0" t="n">
        <v>5</v>
      </c>
      <c r="E1160" s="0" t="n">
        <v>0</v>
      </c>
      <c r="Q1160" s="0" t="s">
        <v>1914</v>
      </c>
      <c r="T1160" s="0" t="s">
        <v>2243</v>
      </c>
      <c r="V1160" s="0" t="s">
        <v>1903</v>
      </c>
      <c r="W1160" s="0" t="s">
        <v>1903</v>
      </c>
      <c r="X1160" s="0" t="s">
        <v>2243</v>
      </c>
      <c r="Y1160" s="0" t="s">
        <v>1903</v>
      </c>
      <c r="Z1160" s="0" t="s">
        <v>1903</v>
      </c>
      <c r="AB1160" s="0" t="s">
        <v>2243</v>
      </c>
    </row>
    <row r="1161" customFormat="false" ht="13.8" hidden="false" customHeight="false" outlineLevel="0" collapsed="false">
      <c r="A1161" s="207" t="s">
        <v>99</v>
      </c>
      <c r="B1161" s="207" t="s">
        <v>1223</v>
      </c>
      <c r="C1161" s="0" t="s">
        <v>1991</v>
      </c>
      <c r="D1161" s="0" t="n">
        <v>5</v>
      </c>
      <c r="E1161" s="0" t="n">
        <v>0</v>
      </c>
      <c r="Q1161" s="0" t="s">
        <v>1914</v>
      </c>
      <c r="T1161" s="0" t="s">
        <v>2243</v>
      </c>
      <c r="V1161" s="0" t="s">
        <v>1903</v>
      </c>
      <c r="W1161" s="0" t="s">
        <v>1903</v>
      </c>
      <c r="X1161" s="0" t="s">
        <v>2243</v>
      </c>
      <c r="Y1161" s="0" t="s">
        <v>1903</v>
      </c>
      <c r="Z1161" s="0" t="s">
        <v>1903</v>
      </c>
      <c r="AB1161" s="0" t="s">
        <v>2243</v>
      </c>
    </row>
    <row r="1162" customFormat="false" ht="13.8" hidden="false" customHeight="false" outlineLevel="0" collapsed="false">
      <c r="A1162" s="207" t="s">
        <v>99</v>
      </c>
      <c r="B1162" s="207" t="s">
        <v>1224</v>
      </c>
      <c r="C1162" s="0" t="s">
        <v>1991</v>
      </c>
      <c r="D1162" s="0" t="n">
        <v>5</v>
      </c>
      <c r="E1162" s="0" t="n">
        <v>0</v>
      </c>
      <c r="Q1162" s="0" t="s">
        <v>1914</v>
      </c>
      <c r="T1162" s="0" t="s">
        <v>2243</v>
      </c>
      <c r="V1162" s="0" t="s">
        <v>1903</v>
      </c>
      <c r="W1162" s="0" t="s">
        <v>1903</v>
      </c>
      <c r="X1162" s="0" t="s">
        <v>2243</v>
      </c>
      <c r="Y1162" s="0" t="s">
        <v>1903</v>
      </c>
      <c r="Z1162" s="0" t="s">
        <v>1903</v>
      </c>
      <c r="AB1162" s="0" t="s">
        <v>2243</v>
      </c>
    </row>
    <row r="1163" customFormat="false" ht="13.8" hidden="false" customHeight="false" outlineLevel="0" collapsed="false">
      <c r="A1163" s="207" t="s">
        <v>99</v>
      </c>
      <c r="B1163" s="207" t="s">
        <v>1225</v>
      </c>
      <c r="C1163" s="0" t="s">
        <v>1991</v>
      </c>
      <c r="D1163" s="0" t="n">
        <v>5</v>
      </c>
      <c r="E1163" s="0" t="n">
        <v>0</v>
      </c>
      <c r="Q1163" s="0" t="s">
        <v>1914</v>
      </c>
      <c r="T1163" s="0" t="s">
        <v>2243</v>
      </c>
      <c r="V1163" s="0" t="s">
        <v>1903</v>
      </c>
      <c r="W1163" s="0" t="s">
        <v>1903</v>
      </c>
      <c r="X1163" s="0" t="s">
        <v>2243</v>
      </c>
      <c r="Y1163" s="0" t="s">
        <v>1903</v>
      </c>
      <c r="Z1163" s="0" t="s">
        <v>1903</v>
      </c>
      <c r="AB1163" s="0" t="s">
        <v>2243</v>
      </c>
    </row>
    <row r="1164" customFormat="false" ht="13.8" hidden="false" customHeight="false" outlineLevel="0" collapsed="false">
      <c r="A1164" s="207" t="s">
        <v>99</v>
      </c>
      <c r="B1164" s="207" t="s">
        <v>1226</v>
      </c>
      <c r="C1164" s="0" t="s">
        <v>2242</v>
      </c>
      <c r="D1164" s="0" t="n">
        <v>7</v>
      </c>
      <c r="E1164" s="0" t="n">
        <v>0</v>
      </c>
      <c r="Q1164" s="0" t="s">
        <v>1914</v>
      </c>
      <c r="T1164" s="0" t="s">
        <v>2243</v>
      </c>
      <c r="V1164" s="0" t="s">
        <v>1903</v>
      </c>
      <c r="W1164" s="0" t="s">
        <v>1903</v>
      </c>
      <c r="X1164" s="0" t="s">
        <v>2243</v>
      </c>
      <c r="Y1164" s="0" t="s">
        <v>1903</v>
      </c>
      <c r="Z1164" s="0" t="s">
        <v>1903</v>
      </c>
      <c r="AB1164" s="0" t="s">
        <v>2243</v>
      </c>
    </row>
    <row r="1165" customFormat="false" ht="13.8" hidden="false" customHeight="false" outlineLevel="0" collapsed="false">
      <c r="A1165" s="207" t="s">
        <v>99</v>
      </c>
      <c r="B1165" s="207" t="s">
        <v>1227</v>
      </c>
      <c r="C1165" s="0" t="s">
        <v>2242</v>
      </c>
      <c r="D1165" s="0" t="n">
        <v>7</v>
      </c>
      <c r="E1165" s="0" t="n">
        <v>0</v>
      </c>
      <c r="Q1165" s="0" t="s">
        <v>1914</v>
      </c>
      <c r="T1165" s="0" t="s">
        <v>2243</v>
      </c>
      <c r="V1165" s="0" t="s">
        <v>1903</v>
      </c>
      <c r="W1165" s="0" t="s">
        <v>1903</v>
      </c>
      <c r="X1165" s="0" t="s">
        <v>2243</v>
      </c>
      <c r="Y1165" s="0" t="s">
        <v>1903</v>
      </c>
      <c r="Z1165" s="0" t="s">
        <v>1903</v>
      </c>
      <c r="AB1165" s="0" t="s">
        <v>2243</v>
      </c>
    </row>
    <row r="1166" customFormat="false" ht="13.8" hidden="false" customHeight="false" outlineLevel="0" collapsed="false">
      <c r="A1166" s="207" t="s">
        <v>99</v>
      </c>
      <c r="B1166" s="207" t="s">
        <v>1228</v>
      </c>
      <c r="C1166" s="0" t="s">
        <v>2242</v>
      </c>
      <c r="D1166" s="0" t="n">
        <v>7</v>
      </c>
      <c r="E1166" s="0" t="n">
        <v>0</v>
      </c>
      <c r="Q1166" s="0" t="s">
        <v>1914</v>
      </c>
      <c r="T1166" s="0" t="s">
        <v>2243</v>
      </c>
      <c r="V1166" s="0" t="s">
        <v>1903</v>
      </c>
      <c r="W1166" s="0" t="s">
        <v>1903</v>
      </c>
      <c r="X1166" s="0" t="s">
        <v>2243</v>
      </c>
      <c r="Y1166" s="0" t="s">
        <v>1903</v>
      </c>
      <c r="Z1166" s="0" t="s">
        <v>1903</v>
      </c>
      <c r="AB1166" s="0" t="s">
        <v>2243</v>
      </c>
    </row>
    <row r="1167" customFormat="false" ht="13.8" hidden="false" customHeight="false" outlineLevel="0" collapsed="false">
      <c r="A1167" s="207" t="s">
        <v>99</v>
      </c>
      <c r="B1167" s="207" t="s">
        <v>1229</v>
      </c>
      <c r="C1167" s="0" t="s">
        <v>2244</v>
      </c>
      <c r="D1167" s="0" t="n">
        <v>5</v>
      </c>
      <c r="E1167" s="0" t="n">
        <v>0</v>
      </c>
      <c r="Q1167" s="0" t="s">
        <v>1914</v>
      </c>
      <c r="T1167" s="0" t="s">
        <v>2243</v>
      </c>
      <c r="V1167" s="0" t="s">
        <v>1903</v>
      </c>
      <c r="W1167" s="0" t="s">
        <v>1903</v>
      </c>
      <c r="X1167" s="0" t="s">
        <v>2243</v>
      </c>
      <c r="Y1167" s="0" t="s">
        <v>1903</v>
      </c>
      <c r="Z1167" s="0" t="s">
        <v>1903</v>
      </c>
      <c r="AB1167" s="0" t="s">
        <v>2243</v>
      </c>
    </row>
    <row r="1168" customFormat="false" ht="13.8" hidden="false" customHeight="false" outlineLevel="0" collapsed="false">
      <c r="A1168" s="207" t="s">
        <v>99</v>
      </c>
      <c r="B1168" s="207" t="s">
        <v>1230</v>
      </c>
      <c r="C1168" s="0" t="s">
        <v>2242</v>
      </c>
      <c r="D1168" s="0" t="n">
        <v>7</v>
      </c>
      <c r="E1168" s="0" t="n">
        <v>0</v>
      </c>
      <c r="Q1168" s="0" t="s">
        <v>1914</v>
      </c>
      <c r="T1168" s="0" t="s">
        <v>2243</v>
      </c>
      <c r="V1168" s="0" t="s">
        <v>1903</v>
      </c>
      <c r="W1168" s="0" t="s">
        <v>1903</v>
      </c>
      <c r="X1168" s="0" t="s">
        <v>2243</v>
      </c>
      <c r="Y1168" s="0" t="s">
        <v>1903</v>
      </c>
      <c r="Z1168" s="0" t="s">
        <v>1903</v>
      </c>
      <c r="AB1168" s="0" t="s">
        <v>2243</v>
      </c>
    </row>
    <row r="1169" customFormat="false" ht="13.8" hidden="false" customHeight="false" outlineLevel="0" collapsed="false">
      <c r="A1169" s="207" t="s">
        <v>99</v>
      </c>
      <c r="B1169" s="207" t="s">
        <v>1231</v>
      </c>
      <c r="C1169" s="0" t="s">
        <v>1991</v>
      </c>
      <c r="D1169" s="0" t="n">
        <v>5</v>
      </c>
      <c r="E1169" s="0" t="n">
        <v>0</v>
      </c>
      <c r="Q1169" s="0" t="s">
        <v>1914</v>
      </c>
      <c r="T1169" s="0" t="s">
        <v>2243</v>
      </c>
      <c r="V1169" s="0" t="s">
        <v>1903</v>
      </c>
      <c r="W1169" s="0" t="s">
        <v>1903</v>
      </c>
      <c r="X1169" s="0" t="s">
        <v>2243</v>
      </c>
      <c r="Y1169" s="0" t="s">
        <v>1903</v>
      </c>
      <c r="Z1169" s="0" t="s">
        <v>1903</v>
      </c>
      <c r="AB1169" s="0" t="s">
        <v>2243</v>
      </c>
    </row>
    <row r="1170" customFormat="false" ht="13.8" hidden="false" customHeight="false" outlineLevel="0" collapsed="false">
      <c r="A1170" s="207" t="s">
        <v>99</v>
      </c>
      <c r="B1170" s="207" t="s">
        <v>1232</v>
      </c>
      <c r="C1170" s="0" t="s">
        <v>2248</v>
      </c>
      <c r="D1170" s="0" t="n">
        <v>7</v>
      </c>
      <c r="E1170" s="0" t="n">
        <v>0</v>
      </c>
      <c r="Q1170" s="0" t="s">
        <v>1914</v>
      </c>
      <c r="T1170" s="0" t="s">
        <v>2243</v>
      </c>
      <c r="V1170" s="0" t="s">
        <v>1903</v>
      </c>
      <c r="W1170" s="0" t="s">
        <v>1903</v>
      </c>
      <c r="X1170" s="0" t="s">
        <v>2243</v>
      </c>
      <c r="Y1170" s="0" t="s">
        <v>1903</v>
      </c>
      <c r="Z1170" s="0" t="s">
        <v>1903</v>
      </c>
      <c r="AB1170" s="0" t="s">
        <v>2243</v>
      </c>
    </row>
    <row r="1171" customFormat="false" ht="13.8" hidden="false" customHeight="false" outlineLevel="0" collapsed="false">
      <c r="A1171" s="207" t="s">
        <v>99</v>
      </c>
      <c r="B1171" s="207" t="s">
        <v>1233</v>
      </c>
      <c r="C1171" s="0" t="s">
        <v>2242</v>
      </c>
      <c r="D1171" s="0" t="n">
        <v>7</v>
      </c>
      <c r="E1171" s="0" t="n">
        <v>0</v>
      </c>
      <c r="Q1171" s="0" t="s">
        <v>1914</v>
      </c>
      <c r="T1171" s="0" t="s">
        <v>2243</v>
      </c>
      <c r="V1171" s="0" t="s">
        <v>1903</v>
      </c>
      <c r="W1171" s="0" t="s">
        <v>1903</v>
      </c>
      <c r="X1171" s="0" t="s">
        <v>2243</v>
      </c>
      <c r="Y1171" s="0" t="s">
        <v>1903</v>
      </c>
      <c r="Z1171" s="0" t="s">
        <v>1903</v>
      </c>
      <c r="AB1171" s="0" t="s">
        <v>2243</v>
      </c>
    </row>
    <row r="1172" customFormat="false" ht="13.8" hidden="false" customHeight="false" outlineLevel="0" collapsed="false">
      <c r="A1172" s="207" t="s">
        <v>99</v>
      </c>
      <c r="B1172" s="207" t="s">
        <v>1234</v>
      </c>
      <c r="C1172" s="0" t="s">
        <v>2242</v>
      </c>
      <c r="D1172" s="0" t="n">
        <v>7</v>
      </c>
      <c r="E1172" s="0" t="n">
        <v>0</v>
      </c>
      <c r="Q1172" s="0" t="s">
        <v>1914</v>
      </c>
      <c r="T1172" s="0" t="s">
        <v>2243</v>
      </c>
      <c r="V1172" s="0" t="s">
        <v>1903</v>
      </c>
      <c r="W1172" s="0" t="s">
        <v>1903</v>
      </c>
      <c r="X1172" s="0" t="s">
        <v>2243</v>
      </c>
      <c r="Y1172" s="0" t="s">
        <v>1903</v>
      </c>
      <c r="Z1172" s="0" t="s">
        <v>1903</v>
      </c>
      <c r="AB1172" s="0" t="s">
        <v>2243</v>
      </c>
    </row>
    <row r="1173" customFormat="false" ht="13.8" hidden="false" customHeight="false" outlineLevel="0" collapsed="false">
      <c r="A1173" s="207" t="s">
        <v>99</v>
      </c>
      <c r="B1173" s="207" t="s">
        <v>1235</v>
      </c>
      <c r="C1173" s="0" t="s">
        <v>2242</v>
      </c>
      <c r="D1173" s="0" t="n">
        <v>7</v>
      </c>
      <c r="E1173" s="0" t="n">
        <v>0</v>
      </c>
      <c r="Q1173" s="0" t="s">
        <v>1914</v>
      </c>
      <c r="T1173" s="0" t="s">
        <v>2243</v>
      </c>
      <c r="V1173" s="0" t="s">
        <v>1903</v>
      </c>
      <c r="W1173" s="0" t="s">
        <v>1903</v>
      </c>
      <c r="X1173" s="0" t="s">
        <v>2243</v>
      </c>
      <c r="Y1173" s="0" t="s">
        <v>1903</v>
      </c>
      <c r="Z1173" s="0" t="s">
        <v>1903</v>
      </c>
      <c r="AB1173" s="0" t="s">
        <v>2243</v>
      </c>
    </row>
    <row r="1174" customFormat="false" ht="13.8" hidden="false" customHeight="false" outlineLevel="0" collapsed="false">
      <c r="A1174" s="207" t="s">
        <v>99</v>
      </c>
      <c r="B1174" s="207" t="s">
        <v>1236</v>
      </c>
      <c r="C1174" s="0" t="s">
        <v>2242</v>
      </c>
      <c r="D1174" s="0" t="n">
        <v>7</v>
      </c>
      <c r="E1174" s="0" t="n">
        <v>0</v>
      </c>
      <c r="Q1174" s="0" t="s">
        <v>1914</v>
      </c>
      <c r="T1174" s="0" t="s">
        <v>2243</v>
      </c>
      <c r="V1174" s="0" t="s">
        <v>1903</v>
      </c>
      <c r="W1174" s="0" t="s">
        <v>1903</v>
      </c>
      <c r="X1174" s="0" t="s">
        <v>2243</v>
      </c>
      <c r="Y1174" s="0" t="s">
        <v>1903</v>
      </c>
      <c r="Z1174" s="0" t="s">
        <v>1903</v>
      </c>
      <c r="AB1174" s="0" t="s">
        <v>2243</v>
      </c>
    </row>
    <row r="1175" customFormat="false" ht="13.8" hidden="false" customHeight="false" outlineLevel="0" collapsed="false">
      <c r="A1175" s="207" t="s">
        <v>99</v>
      </c>
      <c r="B1175" s="207" t="s">
        <v>1237</v>
      </c>
      <c r="C1175" s="0" t="s">
        <v>2242</v>
      </c>
      <c r="D1175" s="0" t="n">
        <v>7</v>
      </c>
      <c r="E1175" s="0" t="n">
        <v>0</v>
      </c>
      <c r="Q1175" s="0" t="s">
        <v>1914</v>
      </c>
      <c r="T1175" s="0" t="s">
        <v>2243</v>
      </c>
      <c r="V1175" s="0" t="s">
        <v>1903</v>
      </c>
      <c r="W1175" s="0" t="s">
        <v>1903</v>
      </c>
      <c r="X1175" s="0" t="s">
        <v>2243</v>
      </c>
      <c r="Y1175" s="0" t="s">
        <v>1903</v>
      </c>
      <c r="Z1175" s="0" t="s">
        <v>1903</v>
      </c>
      <c r="AB1175" s="0" t="s">
        <v>2243</v>
      </c>
    </row>
    <row r="1176" customFormat="false" ht="13.8" hidden="false" customHeight="false" outlineLevel="0" collapsed="false">
      <c r="A1176" s="207" t="s">
        <v>99</v>
      </c>
      <c r="B1176" s="207" t="s">
        <v>1238</v>
      </c>
      <c r="C1176" s="0" t="s">
        <v>2242</v>
      </c>
      <c r="D1176" s="0" t="n">
        <v>7</v>
      </c>
      <c r="E1176" s="0" t="n">
        <v>0</v>
      </c>
      <c r="Q1176" s="0" t="s">
        <v>1914</v>
      </c>
      <c r="T1176" s="0" t="s">
        <v>2243</v>
      </c>
      <c r="V1176" s="0" t="s">
        <v>1903</v>
      </c>
      <c r="W1176" s="0" t="s">
        <v>1903</v>
      </c>
      <c r="X1176" s="0" t="s">
        <v>2243</v>
      </c>
      <c r="Y1176" s="0" t="s">
        <v>1903</v>
      </c>
      <c r="Z1176" s="0" t="s">
        <v>1903</v>
      </c>
      <c r="AB1176" s="0" t="s">
        <v>2243</v>
      </c>
    </row>
    <row r="1177" customFormat="false" ht="13.8" hidden="false" customHeight="false" outlineLevel="0" collapsed="false">
      <c r="A1177" s="207" t="s">
        <v>99</v>
      </c>
      <c r="B1177" s="207" t="s">
        <v>1239</v>
      </c>
      <c r="C1177" s="0" t="s">
        <v>2242</v>
      </c>
      <c r="D1177" s="0" t="n">
        <v>7</v>
      </c>
      <c r="E1177" s="0" t="n">
        <v>0</v>
      </c>
      <c r="Q1177" s="0" t="s">
        <v>1914</v>
      </c>
      <c r="T1177" s="0" t="s">
        <v>2243</v>
      </c>
      <c r="V1177" s="0" t="s">
        <v>1903</v>
      </c>
      <c r="W1177" s="0" t="s">
        <v>1903</v>
      </c>
      <c r="X1177" s="0" t="s">
        <v>2243</v>
      </c>
      <c r="Y1177" s="0" t="s">
        <v>1903</v>
      </c>
      <c r="Z1177" s="0" t="s">
        <v>1903</v>
      </c>
      <c r="AB1177" s="0" t="s">
        <v>2243</v>
      </c>
    </row>
    <row r="1178" customFormat="false" ht="13.8" hidden="false" customHeight="false" outlineLevel="0" collapsed="false">
      <c r="A1178" s="207" t="s">
        <v>99</v>
      </c>
      <c r="B1178" s="207" t="s">
        <v>1240</v>
      </c>
      <c r="C1178" s="0" t="s">
        <v>2242</v>
      </c>
      <c r="D1178" s="0" t="n">
        <v>7</v>
      </c>
      <c r="E1178" s="0" t="n">
        <v>0</v>
      </c>
      <c r="Q1178" s="0" t="s">
        <v>1914</v>
      </c>
      <c r="T1178" s="0" t="s">
        <v>2243</v>
      </c>
      <c r="V1178" s="0" t="s">
        <v>1903</v>
      </c>
      <c r="W1178" s="0" t="s">
        <v>1903</v>
      </c>
      <c r="X1178" s="0" t="s">
        <v>2243</v>
      </c>
      <c r="Y1178" s="0" t="s">
        <v>1903</v>
      </c>
      <c r="Z1178" s="0" t="s">
        <v>1903</v>
      </c>
      <c r="AB1178" s="0" t="s">
        <v>2243</v>
      </c>
    </row>
    <row r="1179" customFormat="false" ht="13.8" hidden="false" customHeight="false" outlineLevel="0" collapsed="false">
      <c r="A1179" s="207" t="s">
        <v>99</v>
      </c>
      <c r="B1179" s="207" t="s">
        <v>1241</v>
      </c>
      <c r="C1179" s="0" t="s">
        <v>2242</v>
      </c>
      <c r="D1179" s="0" t="n">
        <v>7</v>
      </c>
      <c r="E1179" s="0" t="n">
        <v>0</v>
      </c>
      <c r="Q1179" s="0" t="s">
        <v>1914</v>
      </c>
      <c r="T1179" s="0" t="s">
        <v>2243</v>
      </c>
      <c r="V1179" s="0" t="s">
        <v>1903</v>
      </c>
      <c r="W1179" s="0" t="s">
        <v>1903</v>
      </c>
      <c r="X1179" s="0" t="s">
        <v>2243</v>
      </c>
      <c r="Y1179" s="0" t="s">
        <v>1903</v>
      </c>
      <c r="Z1179" s="0" t="s">
        <v>1903</v>
      </c>
      <c r="AB1179" s="0" t="s">
        <v>2243</v>
      </c>
    </row>
    <row r="1180" customFormat="false" ht="13.8" hidden="false" customHeight="false" outlineLevel="0" collapsed="false">
      <c r="A1180" s="207" t="s">
        <v>99</v>
      </c>
      <c r="B1180" s="207" t="s">
        <v>1242</v>
      </c>
      <c r="C1180" s="0" t="s">
        <v>2242</v>
      </c>
      <c r="D1180" s="0" t="n">
        <v>7</v>
      </c>
      <c r="E1180" s="0" t="n">
        <v>0</v>
      </c>
      <c r="Q1180" s="0" t="s">
        <v>1914</v>
      </c>
      <c r="T1180" s="0" t="s">
        <v>2243</v>
      </c>
      <c r="V1180" s="0" t="s">
        <v>1903</v>
      </c>
      <c r="W1180" s="0" t="s">
        <v>1903</v>
      </c>
      <c r="X1180" s="0" t="s">
        <v>2243</v>
      </c>
      <c r="Y1180" s="0" t="s">
        <v>1903</v>
      </c>
      <c r="Z1180" s="0" t="s">
        <v>1903</v>
      </c>
      <c r="AB1180" s="0" t="s">
        <v>2243</v>
      </c>
    </row>
    <row r="1181" customFormat="false" ht="13.8" hidden="false" customHeight="false" outlineLevel="0" collapsed="false">
      <c r="A1181" s="207" t="s">
        <v>100</v>
      </c>
      <c r="B1181" s="207" t="s">
        <v>188</v>
      </c>
      <c r="C1181" s="0" t="s">
        <v>1976</v>
      </c>
      <c r="D1181" s="0" t="n">
        <v>2</v>
      </c>
      <c r="E1181" s="0" t="n">
        <v>0</v>
      </c>
      <c r="F1181" s="0" t="s">
        <v>2243</v>
      </c>
      <c r="G1181" s="0" t="s">
        <v>2243</v>
      </c>
      <c r="H1181" s="0" t="s">
        <v>2243</v>
      </c>
      <c r="K1181" s="0" t="s">
        <v>2243</v>
      </c>
      <c r="L1181" s="0" t="s">
        <v>2243</v>
      </c>
      <c r="M1181" s="0" t="s">
        <v>2243</v>
      </c>
      <c r="N1181" s="0" t="s">
        <v>2243</v>
      </c>
      <c r="O1181" s="0" t="s">
        <v>2243</v>
      </c>
      <c r="P1181" s="0" t="s">
        <v>2243</v>
      </c>
    </row>
    <row r="1182" customFormat="false" ht="13.8" hidden="false" customHeight="false" outlineLevel="0" collapsed="false">
      <c r="A1182" s="207" t="s">
        <v>100</v>
      </c>
      <c r="B1182" s="207" t="s">
        <v>189</v>
      </c>
      <c r="C1182" s="0" t="s">
        <v>1976</v>
      </c>
      <c r="D1182" s="0" t="n">
        <v>2</v>
      </c>
      <c r="E1182" s="0" t="n">
        <v>0</v>
      </c>
      <c r="F1182" s="0" t="s">
        <v>2243</v>
      </c>
      <c r="G1182" s="0" t="s">
        <v>2243</v>
      </c>
      <c r="H1182" s="0" t="s">
        <v>2243</v>
      </c>
      <c r="K1182" s="0" t="s">
        <v>2243</v>
      </c>
      <c r="L1182" s="0" t="s">
        <v>2243</v>
      </c>
      <c r="M1182" s="0" t="s">
        <v>2243</v>
      </c>
      <c r="N1182" s="0" t="s">
        <v>2243</v>
      </c>
      <c r="O1182" s="0" t="s">
        <v>2243</v>
      </c>
      <c r="P1182" s="0" t="s">
        <v>2243</v>
      </c>
    </row>
    <row r="1183" customFormat="false" ht="13.8" hidden="false" customHeight="false" outlineLevel="0" collapsed="false">
      <c r="A1183" s="207" t="s">
        <v>100</v>
      </c>
      <c r="B1183" s="207" t="s">
        <v>190</v>
      </c>
      <c r="C1183" s="0" t="s">
        <v>1976</v>
      </c>
      <c r="D1183" s="0" t="n">
        <v>2</v>
      </c>
      <c r="E1183" s="0" t="n">
        <v>0</v>
      </c>
      <c r="F1183" s="0" t="s">
        <v>2243</v>
      </c>
      <c r="G1183" s="0" t="s">
        <v>2243</v>
      </c>
      <c r="H1183" s="0" t="s">
        <v>2243</v>
      </c>
      <c r="K1183" s="0" t="s">
        <v>2243</v>
      </c>
      <c r="L1183" s="0" t="s">
        <v>2243</v>
      </c>
      <c r="M1183" s="0" t="s">
        <v>2243</v>
      </c>
      <c r="N1183" s="0" t="s">
        <v>2243</v>
      </c>
      <c r="O1183" s="0" t="s">
        <v>2243</v>
      </c>
      <c r="P1183" s="0" t="s">
        <v>2243</v>
      </c>
    </row>
    <row r="1184" customFormat="false" ht="13.8" hidden="false" customHeight="false" outlineLevel="0" collapsed="false">
      <c r="A1184" s="207" t="s">
        <v>100</v>
      </c>
      <c r="B1184" s="207" t="s">
        <v>191</v>
      </c>
      <c r="C1184" s="0" t="s">
        <v>1976</v>
      </c>
      <c r="D1184" s="0" t="n">
        <v>2</v>
      </c>
      <c r="E1184" s="0" t="n">
        <v>0</v>
      </c>
      <c r="F1184" s="0" t="s">
        <v>2243</v>
      </c>
      <c r="G1184" s="0" t="s">
        <v>2243</v>
      </c>
      <c r="H1184" s="0" t="s">
        <v>2243</v>
      </c>
      <c r="K1184" s="0" t="s">
        <v>2243</v>
      </c>
      <c r="L1184" s="0" t="s">
        <v>2243</v>
      </c>
      <c r="M1184" s="0" t="s">
        <v>2243</v>
      </c>
      <c r="N1184" s="0" t="s">
        <v>2243</v>
      </c>
      <c r="O1184" s="0" t="s">
        <v>2243</v>
      </c>
      <c r="P1184" s="0" t="s">
        <v>2243</v>
      </c>
    </row>
    <row r="1185" customFormat="false" ht="13.8" hidden="false" customHeight="false" outlineLevel="0" collapsed="false">
      <c r="A1185" s="207" t="s">
        <v>100</v>
      </c>
      <c r="B1185" s="207" t="s">
        <v>192</v>
      </c>
      <c r="C1185" s="0" t="s">
        <v>1976</v>
      </c>
      <c r="D1185" s="0" t="n">
        <v>2</v>
      </c>
      <c r="E1185" s="0" t="n">
        <v>0</v>
      </c>
      <c r="F1185" s="0" t="s">
        <v>2243</v>
      </c>
      <c r="G1185" s="0" t="s">
        <v>2243</v>
      </c>
      <c r="H1185" s="0" t="s">
        <v>2243</v>
      </c>
      <c r="K1185" s="0" t="s">
        <v>2243</v>
      </c>
      <c r="L1185" s="0" t="s">
        <v>2243</v>
      </c>
      <c r="M1185" s="0" t="s">
        <v>2243</v>
      </c>
      <c r="N1185" s="0" t="s">
        <v>2243</v>
      </c>
      <c r="O1185" s="0" t="s">
        <v>2243</v>
      </c>
      <c r="P1185" s="0" t="s">
        <v>2243</v>
      </c>
    </row>
    <row r="1186" customFormat="false" ht="13.8" hidden="false" customHeight="false" outlineLevel="0" collapsed="false">
      <c r="A1186" s="207" t="s">
        <v>100</v>
      </c>
      <c r="B1186" s="207" t="s">
        <v>193</v>
      </c>
      <c r="C1186" s="0" t="s">
        <v>1976</v>
      </c>
      <c r="D1186" s="0" t="n">
        <v>2</v>
      </c>
      <c r="E1186" s="0" t="n">
        <v>0</v>
      </c>
      <c r="F1186" s="0" t="s">
        <v>2243</v>
      </c>
      <c r="G1186" s="0" t="s">
        <v>2243</v>
      </c>
      <c r="H1186" s="0" t="s">
        <v>2243</v>
      </c>
      <c r="K1186" s="0" t="s">
        <v>2243</v>
      </c>
      <c r="L1186" s="0" t="s">
        <v>2243</v>
      </c>
      <c r="M1186" s="0" t="s">
        <v>2243</v>
      </c>
      <c r="N1186" s="0" t="s">
        <v>2243</v>
      </c>
      <c r="O1186" s="0" t="s">
        <v>2243</v>
      </c>
      <c r="P1186" s="0" t="s">
        <v>2243</v>
      </c>
    </row>
    <row r="1187" customFormat="false" ht="13.8" hidden="false" customHeight="false" outlineLevel="0" collapsed="false">
      <c r="A1187" s="207" t="s">
        <v>100</v>
      </c>
      <c r="B1187" s="207" t="s">
        <v>194</v>
      </c>
      <c r="C1187" s="0" t="s">
        <v>1976</v>
      </c>
      <c r="D1187" s="0" t="n">
        <v>2</v>
      </c>
      <c r="E1187" s="0" t="n">
        <v>0</v>
      </c>
      <c r="F1187" s="0" t="s">
        <v>2243</v>
      </c>
      <c r="G1187" s="0" t="s">
        <v>2243</v>
      </c>
      <c r="H1187" s="0" t="s">
        <v>2243</v>
      </c>
      <c r="K1187" s="0" t="s">
        <v>2243</v>
      </c>
      <c r="L1187" s="0" t="s">
        <v>2243</v>
      </c>
      <c r="M1187" s="0" t="s">
        <v>2243</v>
      </c>
      <c r="N1187" s="0" t="s">
        <v>2243</v>
      </c>
      <c r="O1187" s="0" t="s">
        <v>2243</v>
      </c>
      <c r="P1187" s="0" t="s">
        <v>2243</v>
      </c>
    </row>
    <row r="1188" customFormat="false" ht="13.8" hidden="false" customHeight="false" outlineLevel="0" collapsed="false">
      <c r="A1188" s="207" t="s">
        <v>100</v>
      </c>
      <c r="B1188" s="207" t="s">
        <v>195</v>
      </c>
      <c r="C1188" s="0" t="s">
        <v>1976</v>
      </c>
      <c r="D1188" s="0" t="n">
        <v>2</v>
      </c>
      <c r="E1188" s="0" t="n">
        <v>0</v>
      </c>
      <c r="F1188" s="0" t="s">
        <v>2243</v>
      </c>
      <c r="G1188" s="0" t="s">
        <v>2243</v>
      </c>
      <c r="H1188" s="0" t="s">
        <v>2243</v>
      </c>
      <c r="K1188" s="0" t="s">
        <v>2243</v>
      </c>
      <c r="L1188" s="0" t="s">
        <v>2243</v>
      </c>
      <c r="M1188" s="0" t="s">
        <v>2243</v>
      </c>
      <c r="N1188" s="0" t="s">
        <v>2243</v>
      </c>
      <c r="O1188" s="0" t="s">
        <v>2243</v>
      </c>
      <c r="P1188" s="0" t="s">
        <v>2243</v>
      </c>
    </row>
    <row r="1189" customFormat="false" ht="13.8" hidden="false" customHeight="false" outlineLevel="0" collapsed="false">
      <c r="A1189" s="207" t="s">
        <v>100</v>
      </c>
      <c r="B1189" s="207" t="s">
        <v>196</v>
      </c>
      <c r="C1189" s="0" t="s">
        <v>1976</v>
      </c>
      <c r="D1189" s="0" t="n">
        <v>2</v>
      </c>
      <c r="E1189" s="0" t="n">
        <v>0</v>
      </c>
      <c r="F1189" s="0" t="s">
        <v>2243</v>
      </c>
      <c r="G1189" s="0" t="s">
        <v>2243</v>
      </c>
      <c r="H1189" s="0" t="s">
        <v>2243</v>
      </c>
      <c r="K1189" s="0" t="s">
        <v>2243</v>
      </c>
      <c r="L1189" s="0" t="s">
        <v>2243</v>
      </c>
      <c r="M1189" s="0" t="s">
        <v>2243</v>
      </c>
      <c r="N1189" s="0" t="s">
        <v>2243</v>
      </c>
      <c r="O1189" s="0" t="s">
        <v>2243</v>
      </c>
      <c r="P1189" s="0" t="s">
        <v>2243</v>
      </c>
    </row>
    <row r="1190" customFormat="false" ht="13.8" hidden="false" customHeight="false" outlineLevel="0" collapsed="false">
      <c r="A1190" s="207" t="s">
        <v>101</v>
      </c>
      <c r="B1190" s="207" t="s">
        <v>1243</v>
      </c>
      <c r="C1190" s="0" t="s">
        <v>2242</v>
      </c>
      <c r="D1190" s="0" t="n">
        <v>7</v>
      </c>
      <c r="E1190" s="0" t="n">
        <v>0</v>
      </c>
      <c r="Q1190" s="0" t="s">
        <v>1914</v>
      </c>
      <c r="T1190" s="0" t="s">
        <v>2243</v>
      </c>
      <c r="V1190" s="0" t="s">
        <v>1903</v>
      </c>
      <c r="W1190" s="0" t="s">
        <v>1903</v>
      </c>
      <c r="X1190" s="0" t="s">
        <v>2243</v>
      </c>
      <c r="Y1190" s="0" t="s">
        <v>1903</v>
      </c>
      <c r="Z1190" s="0" t="s">
        <v>1903</v>
      </c>
      <c r="AB1190" s="0" t="s">
        <v>2243</v>
      </c>
    </row>
    <row r="1191" customFormat="false" ht="13.8" hidden="false" customHeight="false" outlineLevel="0" collapsed="false">
      <c r="A1191" s="207" t="s">
        <v>101</v>
      </c>
      <c r="B1191" s="207" t="s">
        <v>1244</v>
      </c>
      <c r="C1191" s="0" t="s">
        <v>2242</v>
      </c>
      <c r="D1191" s="0" t="n">
        <v>7</v>
      </c>
      <c r="E1191" s="0" t="n">
        <v>0</v>
      </c>
      <c r="Q1191" s="0" t="s">
        <v>1914</v>
      </c>
      <c r="T1191" s="0" t="s">
        <v>2243</v>
      </c>
      <c r="V1191" s="0" t="s">
        <v>1903</v>
      </c>
      <c r="W1191" s="0" t="s">
        <v>1903</v>
      </c>
      <c r="X1191" s="0" t="s">
        <v>2243</v>
      </c>
      <c r="Y1191" s="0" t="s">
        <v>1903</v>
      </c>
      <c r="Z1191" s="0" t="s">
        <v>1903</v>
      </c>
      <c r="AB1191" s="0" t="s">
        <v>2243</v>
      </c>
    </row>
    <row r="1192" customFormat="false" ht="13.8" hidden="false" customHeight="false" outlineLevel="0" collapsed="false">
      <c r="A1192" s="207" t="s">
        <v>101</v>
      </c>
      <c r="B1192" s="207" t="s">
        <v>1245</v>
      </c>
      <c r="C1192" s="0" t="s">
        <v>1991</v>
      </c>
      <c r="D1192" s="0" t="n">
        <v>5</v>
      </c>
      <c r="E1192" s="0" t="n">
        <v>0</v>
      </c>
      <c r="Q1192" s="0" t="s">
        <v>1914</v>
      </c>
      <c r="T1192" s="0" t="s">
        <v>2243</v>
      </c>
      <c r="V1192" s="0" t="s">
        <v>1903</v>
      </c>
      <c r="W1192" s="0" t="s">
        <v>1903</v>
      </c>
      <c r="X1192" s="0" t="s">
        <v>2243</v>
      </c>
      <c r="Y1192" s="0" t="s">
        <v>1903</v>
      </c>
      <c r="Z1192" s="0" t="s">
        <v>1903</v>
      </c>
      <c r="AB1192" s="0" t="s">
        <v>2243</v>
      </c>
    </row>
    <row r="1193" customFormat="false" ht="13.8" hidden="false" customHeight="false" outlineLevel="0" collapsed="false">
      <c r="A1193" s="207" t="s">
        <v>101</v>
      </c>
      <c r="B1193" s="207" t="s">
        <v>1246</v>
      </c>
      <c r="C1193" s="0" t="s">
        <v>2242</v>
      </c>
      <c r="D1193" s="0" t="n">
        <v>7</v>
      </c>
      <c r="E1193" s="0" t="n">
        <v>0</v>
      </c>
      <c r="Q1193" s="0" t="s">
        <v>1914</v>
      </c>
      <c r="T1193" s="0" t="s">
        <v>2243</v>
      </c>
      <c r="V1193" s="0" t="s">
        <v>1903</v>
      </c>
      <c r="W1193" s="0" t="s">
        <v>1903</v>
      </c>
      <c r="X1193" s="0" t="s">
        <v>2243</v>
      </c>
      <c r="Y1193" s="0" t="s">
        <v>1903</v>
      </c>
      <c r="Z1193" s="0" t="s">
        <v>1903</v>
      </c>
      <c r="AB1193" s="0" t="s">
        <v>2243</v>
      </c>
    </row>
    <row r="1194" customFormat="false" ht="13.8" hidden="false" customHeight="false" outlineLevel="0" collapsed="false">
      <c r="A1194" s="207" t="s">
        <v>101</v>
      </c>
      <c r="B1194" s="207" t="s">
        <v>1247</v>
      </c>
      <c r="C1194" s="0" t="s">
        <v>1991</v>
      </c>
      <c r="D1194" s="0" t="n">
        <v>5</v>
      </c>
      <c r="E1194" s="0" t="n">
        <v>0</v>
      </c>
      <c r="Q1194" s="0" t="s">
        <v>1914</v>
      </c>
      <c r="T1194" s="0" t="s">
        <v>2243</v>
      </c>
      <c r="V1194" s="0" t="s">
        <v>1903</v>
      </c>
      <c r="W1194" s="0" t="s">
        <v>1903</v>
      </c>
      <c r="X1194" s="0" t="s">
        <v>2243</v>
      </c>
      <c r="Y1194" s="0" t="s">
        <v>1903</v>
      </c>
      <c r="Z1194" s="0" t="s">
        <v>1903</v>
      </c>
      <c r="AB1194" s="0" t="s">
        <v>2243</v>
      </c>
    </row>
    <row r="1195" customFormat="false" ht="13.8" hidden="false" customHeight="false" outlineLevel="0" collapsed="false">
      <c r="A1195" s="207" t="s">
        <v>102</v>
      </c>
      <c r="B1195" s="207" t="s">
        <v>188</v>
      </c>
      <c r="C1195" s="0" t="s">
        <v>1976</v>
      </c>
      <c r="D1195" s="0" t="n">
        <v>2</v>
      </c>
      <c r="E1195" s="0" t="n">
        <v>0</v>
      </c>
      <c r="F1195" s="0" t="s">
        <v>2243</v>
      </c>
      <c r="G1195" s="0" t="s">
        <v>2243</v>
      </c>
      <c r="H1195" s="0" t="s">
        <v>2243</v>
      </c>
      <c r="K1195" s="0" t="s">
        <v>2243</v>
      </c>
      <c r="L1195" s="0" t="s">
        <v>2243</v>
      </c>
      <c r="M1195" s="0" t="s">
        <v>2243</v>
      </c>
      <c r="N1195" s="0" t="s">
        <v>2243</v>
      </c>
      <c r="O1195" s="0" t="s">
        <v>2243</v>
      </c>
      <c r="P1195" s="0" t="s">
        <v>2243</v>
      </c>
    </row>
    <row r="1196" customFormat="false" ht="13.8" hidden="false" customHeight="false" outlineLevel="0" collapsed="false">
      <c r="A1196" s="207" t="s">
        <v>102</v>
      </c>
      <c r="B1196" s="207" t="s">
        <v>189</v>
      </c>
      <c r="C1196" s="0" t="s">
        <v>1976</v>
      </c>
      <c r="D1196" s="0" t="n">
        <v>2</v>
      </c>
      <c r="E1196" s="0" t="n">
        <v>0</v>
      </c>
      <c r="F1196" s="0" t="s">
        <v>2243</v>
      </c>
      <c r="G1196" s="0" t="s">
        <v>2243</v>
      </c>
      <c r="H1196" s="0" t="s">
        <v>2243</v>
      </c>
      <c r="K1196" s="0" t="s">
        <v>2243</v>
      </c>
      <c r="L1196" s="0" t="s">
        <v>2243</v>
      </c>
      <c r="M1196" s="0" t="s">
        <v>2243</v>
      </c>
      <c r="N1196" s="0" t="s">
        <v>2243</v>
      </c>
      <c r="O1196" s="0" t="s">
        <v>2243</v>
      </c>
      <c r="P1196" s="0" t="s">
        <v>2243</v>
      </c>
    </row>
    <row r="1197" customFormat="false" ht="13.8" hidden="false" customHeight="false" outlineLevel="0" collapsed="false">
      <c r="A1197" s="207" t="s">
        <v>102</v>
      </c>
      <c r="B1197" s="207" t="s">
        <v>190</v>
      </c>
      <c r="C1197" s="0" t="s">
        <v>1976</v>
      </c>
      <c r="D1197" s="0" t="n">
        <v>2</v>
      </c>
      <c r="E1197" s="0" t="n">
        <v>0</v>
      </c>
      <c r="F1197" s="0" t="s">
        <v>2243</v>
      </c>
      <c r="G1197" s="0" t="s">
        <v>2243</v>
      </c>
      <c r="H1197" s="0" t="s">
        <v>2243</v>
      </c>
      <c r="K1197" s="0" t="s">
        <v>2243</v>
      </c>
      <c r="L1197" s="0" t="s">
        <v>2243</v>
      </c>
      <c r="M1197" s="0" t="s">
        <v>2243</v>
      </c>
      <c r="N1197" s="0" t="s">
        <v>2243</v>
      </c>
      <c r="O1197" s="0" t="s">
        <v>2243</v>
      </c>
      <c r="P1197" s="0" t="s">
        <v>2243</v>
      </c>
    </row>
    <row r="1198" customFormat="false" ht="13.8" hidden="false" customHeight="false" outlineLevel="0" collapsed="false">
      <c r="A1198" s="207" t="s">
        <v>102</v>
      </c>
      <c r="B1198" s="207" t="s">
        <v>191</v>
      </c>
      <c r="C1198" s="0" t="s">
        <v>1976</v>
      </c>
      <c r="D1198" s="0" t="n">
        <v>2</v>
      </c>
      <c r="E1198" s="0" t="n">
        <v>0</v>
      </c>
      <c r="F1198" s="0" t="s">
        <v>2243</v>
      </c>
      <c r="G1198" s="0" t="s">
        <v>2243</v>
      </c>
      <c r="H1198" s="0" t="s">
        <v>2243</v>
      </c>
      <c r="K1198" s="0" t="s">
        <v>2243</v>
      </c>
      <c r="L1198" s="0" t="s">
        <v>2243</v>
      </c>
      <c r="M1198" s="0" t="s">
        <v>2243</v>
      </c>
      <c r="N1198" s="0" t="s">
        <v>2243</v>
      </c>
      <c r="O1198" s="0" t="s">
        <v>2243</v>
      </c>
      <c r="P1198" s="0" t="s">
        <v>2243</v>
      </c>
    </row>
    <row r="1199" customFormat="false" ht="13.8" hidden="false" customHeight="false" outlineLevel="0" collapsed="false">
      <c r="A1199" s="207" t="s">
        <v>102</v>
      </c>
      <c r="B1199" s="207" t="s">
        <v>192</v>
      </c>
      <c r="C1199" s="0" t="s">
        <v>1976</v>
      </c>
      <c r="D1199" s="0" t="n">
        <v>2</v>
      </c>
      <c r="E1199" s="0" t="n">
        <v>0</v>
      </c>
      <c r="F1199" s="0" t="s">
        <v>2243</v>
      </c>
      <c r="G1199" s="0" t="s">
        <v>2243</v>
      </c>
      <c r="H1199" s="0" t="s">
        <v>2243</v>
      </c>
      <c r="K1199" s="0" t="s">
        <v>2243</v>
      </c>
      <c r="L1199" s="0" t="s">
        <v>2243</v>
      </c>
      <c r="M1199" s="0" t="s">
        <v>2243</v>
      </c>
      <c r="N1199" s="0" t="s">
        <v>2243</v>
      </c>
      <c r="O1199" s="0" t="s">
        <v>2243</v>
      </c>
      <c r="P1199" s="0" t="s">
        <v>2243</v>
      </c>
    </row>
    <row r="1200" customFormat="false" ht="13.8" hidden="false" customHeight="false" outlineLevel="0" collapsed="false">
      <c r="A1200" s="207" t="s">
        <v>102</v>
      </c>
      <c r="B1200" s="207" t="s">
        <v>193</v>
      </c>
      <c r="C1200" s="0" t="s">
        <v>1976</v>
      </c>
      <c r="D1200" s="0" t="n">
        <v>2</v>
      </c>
      <c r="E1200" s="0" t="n">
        <v>0</v>
      </c>
      <c r="F1200" s="0" t="s">
        <v>2243</v>
      </c>
      <c r="G1200" s="0" t="s">
        <v>2243</v>
      </c>
      <c r="H1200" s="0" t="s">
        <v>2243</v>
      </c>
      <c r="K1200" s="0" t="s">
        <v>2243</v>
      </c>
      <c r="L1200" s="0" t="s">
        <v>2243</v>
      </c>
      <c r="M1200" s="0" t="s">
        <v>2243</v>
      </c>
      <c r="N1200" s="0" t="s">
        <v>2243</v>
      </c>
      <c r="O1200" s="0" t="s">
        <v>2243</v>
      </c>
      <c r="P1200" s="0" t="s">
        <v>2243</v>
      </c>
    </row>
    <row r="1201" customFormat="false" ht="13.8" hidden="false" customHeight="false" outlineLevel="0" collapsed="false">
      <c r="A1201" s="207" t="s">
        <v>102</v>
      </c>
      <c r="B1201" s="207" t="s">
        <v>194</v>
      </c>
      <c r="C1201" s="0" t="s">
        <v>1976</v>
      </c>
      <c r="D1201" s="0" t="n">
        <v>2</v>
      </c>
      <c r="E1201" s="0" t="n">
        <v>0</v>
      </c>
      <c r="F1201" s="0" t="s">
        <v>2243</v>
      </c>
      <c r="G1201" s="0" t="s">
        <v>2243</v>
      </c>
      <c r="H1201" s="0" t="s">
        <v>2243</v>
      </c>
      <c r="K1201" s="0" t="s">
        <v>2243</v>
      </c>
      <c r="L1201" s="0" t="s">
        <v>2243</v>
      </c>
      <c r="M1201" s="0" t="s">
        <v>2243</v>
      </c>
      <c r="N1201" s="0" t="s">
        <v>2243</v>
      </c>
      <c r="O1201" s="0" t="s">
        <v>2243</v>
      </c>
      <c r="P1201" s="0" t="s">
        <v>2243</v>
      </c>
    </row>
    <row r="1202" customFormat="false" ht="13.8" hidden="false" customHeight="false" outlineLevel="0" collapsed="false">
      <c r="A1202" s="207" t="s">
        <v>102</v>
      </c>
      <c r="B1202" s="207" t="s">
        <v>195</v>
      </c>
      <c r="C1202" s="0" t="s">
        <v>1976</v>
      </c>
      <c r="D1202" s="0" t="n">
        <v>2</v>
      </c>
      <c r="E1202" s="0" t="n">
        <v>0</v>
      </c>
      <c r="F1202" s="0" t="s">
        <v>2243</v>
      </c>
      <c r="G1202" s="0" t="s">
        <v>2243</v>
      </c>
      <c r="H1202" s="0" t="s">
        <v>2243</v>
      </c>
      <c r="K1202" s="0" t="s">
        <v>2243</v>
      </c>
      <c r="L1202" s="0" t="s">
        <v>2243</v>
      </c>
      <c r="M1202" s="0" t="s">
        <v>2243</v>
      </c>
      <c r="N1202" s="0" t="s">
        <v>2243</v>
      </c>
      <c r="O1202" s="0" t="s">
        <v>2243</v>
      </c>
      <c r="P1202" s="0" t="s">
        <v>2243</v>
      </c>
    </row>
    <row r="1203" customFormat="false" ht="13.8" hidden="false" customHeight="false" outlineLevel="0" collapsed="false">
      <c r="A1203" s="207" t="s">
        <v>102</v>
      </c>
      <c r="B1203" s="207" t="s">
        <v>196</v>
      </c>
      <c r="C1203" s="0" t="s">
        <v>1976</v>
      </c>
      <c r="D1203" s="0" t="n">
        <v>2</v>
      </c>
      <c r="E1203" s="0" t="n">
        <v>0</v>
      </c>
      <c r="F1203" s="0" t="s">
        <v>2243</v>
      </c>
      <c r="G1203" s="0" t="s">
        <v>2243</v>
      </c>
      <c r="H1203" s="0" t="s">
        <v>2243</v>
      </c>
      <c r="K1203" s="0" t="s">
        <v>2243</v>
      </c>
      <c r="L1203" s="0" t="s">
        <v>2243</v>
      </c>
      <c r="M1203" s="0" t="s">
        <v>2243</v>
      </c>
      <c r="N1203" s="0" t="s">
        <v>2243</v>
      </c>
      <c r="O1203" s="0" t="s">
        <v>2243</v>
      </c>
      <c r="P1203" s="0" t="s">
        <v>2243</v>
      </c>
    </row>
    <row r="1204" customFormat="false" ht="13.8" hidden="false" customHeight="false" outlineLevel="0" collapsed="false">
      <c r="A1204" s="207" t="s">
        <v>103</v>
      </c>
      <c r="B1204" s="207" t="s">
        <v>1248</v>
      </c>
      <c r="C1204" s="0" t="s">
        <v>1976</v>
      </c>
      <c r="D1204" s="0" t="n">
        <v>2</v>
      </c>
      <c r="E1204" s="0" t="n">
        <v>0</v>
      </c>
      <c r="F1204" s="0" t="s">
        <v>2243</v>
      </c>
      <c r="G1204" s="0" t="s">
        <v>2243</v>
      </c>
      <c r="H1204" s="0" t="s">
        <v>2243</v>
      </c>
      <c r="K1204" s="0" t="s">
        <v>2243</v>
      </c>
      <c r="L1204" s="0" t="s">
        <v>2243</v>
      </c>
      <c r="M1204" s="0" t="s">
        <v>2243</v>
      </c>
      <c r="N1204" s="0" t="s">
        <v>2243</v>
      </c>
      <c r="O1204" s="0" t="s">
        <v>2243</v>
      </c>
      <c r="P1204" s="0" t="s">
        <v>2243</v>
      </c>
    </row>
    <row r="1205" customFormat="false" ht="13.8" hidden="false" customHeight="false" outlineLevel="0" collapsed="false">
      <c r="A1205" s="207" t="s">
        <v>104</v>
      </c>
      <c r="B1205" s="207" t="n">
        <v>7</v>
      </c>
      <c r="C1205" s="0" t="s">
        <v>2242</v>
      </c>
      <c r="D1205" s="0" t="n">
        <v>7</v>
      </c>
      <c r="E1205" s="0" t="n">
        <v>0</v>
      </c>
      <c r="Q1205" s="0" t="s">
        <v>1914</v>
      </c>
      <c r="T1205" s="0" t="s">
        <v>2243</v>
      </c>
      <c r="V1205" s="0" t="s">
        <v>1903</v>
      </c>
      <c r="W1205" s="0" t="s">
        <v>1903</v>
      </c>
      <c r="X1205" s="0" t="s">
        <v>2243</v>
      </c>
      <c r="Y1205" s="0" t="s">
        <v>1903</v>
      </c>
      <c r="Z1205" s="0" t="s">
        <v>1903</v>
      </c>
      <c r="AB1205" s="0" t="s">
        <v>2243</v>
      </c>
    </row>
    <row r="1206" customFormat="false" ht="13.8" hidden="false" customHeight="false" outlineLevel="0" collapsed="false">
      <c r="A1206" s="207" t="s">
        <v>104</v>
      </c>
      <c r="B1206" s="207" t="s">
        <v>656</v>
      </c>
      <c r="C1206" s="0" t="s">
        <v>1991</v>
      </c>
      <c r="D1206" s="0" t="n">
        <v>5</v>
      </c>
      <c r="E1206" s="0" t="n">
        <v>0</v>
      </c>
      <c r="Q1206" s="0" t="s">
        <v>1914</v>
      </c>
      <c r="T1206" s="0" t="s">
        <v>2243</v>
      </c>
      <c r="V1206" s="0" t="s">
        <v>1903</v>
      </c>
      <c r="W1206" s="0" t="s">
        <v>1903</v>
      </c>
      <c r="X1206" s="0" t="s">
        <v>2243</v>
      </c>
      <c r="Y1206" s="0" t="s">
        <v>1903</v>
      </c>
      <c r="Z1206" s="0" t="s">
        <v>1903</v>
      </c>
      <c r="AB1206" s="0" t="s">
        <v>2243</v>
      </c>
    </row>
    <row r="1207" customFormat="false" ht="13.8" hidden="false" customHeight="false" outlineLevel="0" collapsed="false">
      <c r="A1207" s="207" t="s">
        <v>105</v>
      </c>
      <c r="B1207" s="207" t="s">
        <v>1250</v>
      </c>
      <c r="C1207" s="0" t="s">
        <v>1974</v>
      </c>
      <c r="D1207" s="0" t="n">
        <v>3</v>
      </c>
      <c r="E1207" s="0" t="n">
        <v>0</v>
      </c>
      <c r="F1207" s="0" t="s">
        <v>2243</v>
      </c>
      <c r="G1207" s="0" t="s">
        <v>2243</v>
      </c>
      <c r="H1207" s="0" t="s">
        <v>2243</v>
      </c>
      <c r="K1207" s="0" t="s">
        <v>2243</v>
      </c>
      <c r="L1207" s="0" t="s">
        <v>2243</v>
      </c>
      <c r="M1207" s="0" t="s">
        <v>2243</v>
      </c>
      <c r="N1207" s="0" t="s">
        <v>2243</v>
      </c>
      <c r="O1207" s="0" t="s">
        <v>2243</v>
      </c>
      <c r="P1207" s="0" t="s">
        <v>2243</v>
      </c>
    </row>
    <row r="1208" customFormat="false" ht="13.8" hidden="false" customHeight="false" outlineLevel="0" collapsed="false">
      <c r="A1208" s="207" t="s">
        <v>106</v>
      </c>
      <c r="B1208" s="207" t="s">
        <v>1251</v>
      </c>
      <c r="C1208" s="0" t="s">
        <v>1976</v>
      </c>
      <c r="D1208" s="0" t="n">
        <v>2</v>
      </c>
      <c r="E1208" s="0" t="n">
        <v>0</v>
      </c>
      <c r="F1208" s="0" t="s">
        <v>2243</v>
      </c>
      <c r="G1208" s="0" t="s">
        <v>2243</v>
      </c>
      <c r="H1208" s="0" t="s">
        <v>2243</v>
      </c>
      <c r="K1208" s="0" t="s">
        <v>2243</v>
      </c>
      <c r="L1208" s="0" t="s">
        <v>2243</v>
      </c>
      <c r="M1208" s="0" t="s">
        <v>2243</v>
      </c>
      <c r="N1208" s="0" t="s">
        <v>2243</v>
      </c>
      <c r="O1208" s="0" t="s">
        <v>2243</v>
      </c>
      <c r="P1208" s="0" t="s">
        <v>2243</v>
      </c>
    </row>
    <row r="1209" customFormat="false" ht="13.8" hidden="false" customHeight="false" outlineLevel="0" collapsed="false">
      <c r="A1209" s="207" t="s">
        <v>107</v>
      </c>
      <c r="B1209" s="207" t="s">
        <v>1252</v>
      </c>
      <c r="C1209" s="0" t="s">
        <v>1991</v>
      </c>
      <c r="D1209" s="0" t="n">
        <v>5</v>
      </c>
      <c r="E1209" s="0" t="n">
        <v>0</v>
      </c>
      <c r="Q1209" s="0" t="s">
        <v>1914</v>
      </c>
      <c r="T1209" s="0" t="s">
        <v>2243</v>
      </c>
      <c r="V1209" s="0" t="s">
        <v>1903</v>
      </c>
      <c r="W1209" s="0" t="s">
        <v>1903</v>
      </c>
      <c r="X1209" s="0" t="s">
        <v>2243</v>
      </c>
      <c r="Y1209" s="0" t="s">
        <v>1903</v>
      </c>
      <c r="Z1209" s="0" t="s">
        <v>1903</v>
      </c>
      <c r="AB1209" s="0" t="s">
        <v>2243</v>
      </c>
    </row>
    <row r="1210" customFormat="false" ht="13.8" hidden="false" customHeight="false" outlineLevel="0" collapsed="false">
      <c r="A1210" s="207" t="s">
        <v>107</v>
      </c>
      <c r="B1210" s="207" t="s">
        <v>1253</v>
      </c>
      <c r="C1210" s="0" t="s">
        <v>1991</v>
      </c>
      <c r="D1210" s="0" t="n">
        <v>5</v>
      </c>
      <c r="E1210" s="0" t="n">
        <v>0</v>
      </c>
      <c r="Q1210" s="0" t="s">
        <v>1914</v>
      </c>
      <c r="T1210" s="0" t="s">
        <v>2243</v>
      </c>
      <c r="V1210" s="0" t="s">
        <v>1903</v>
      </c>
      <c r="W1210" s="0" t="s">
        <v>1903</v>
      </c>
      <c r="X1210" s="0" t="s">
        <v>2243</v>
      </c>
      <c r="Y1210" s="0" t="s">
        <v>1903</v>
      </c>
      <c r="Z1210" s="0" t="s">
        <v>1903</v>
      </c>
      <c r="AB1210" s="0" t="s">
        <v>2243</v>
      </c>
    </row>
    <row r="1211" customFormat="false" ht="13.8" hidden="false" customHeight="false" outlineLevel="0" collapsed="false">
      <c r="A1211" s="207" t="s">
        <v>107</v>
      </c>
      <c r="B1211" s="207" t="s">
        <v>1254</v>
      </c>
      <c r="C1211" s="0" t="s">
        <v>1991</v>
      </c>
      <c r="D1211" s="0" t="n">
        <v>5</v>
      </c>
      <c r="E1211" s="0" t="n">
        <v>0</v>
      </c>
      <c r="Q1211" s="0" t="s">
        <v>1914</v>
      </c>
      <c r="T1211" s="0" t="s">
        <v>2243</v>
      </c>
      <c r="V1211" s="0" t="s">
        <v>1903</v>
      </c>
      <c r="W1211" s="0" t="s">
        <v>1903</v>
      </c>
      <c r="X1211" s="0" t="s">
        <v>2243</v>
      </c>
      <c r="Y1211" s="0" t="s">
        <v>1903</v>
      </c>
      <c r="Z1211" s="0" t="s">
        <v>1903</v>
      </c>
      <c r="AB1211" s="0" t="s">
        <v>2243</v>
      </c>
    </row>
    <row r="1212" customFormat="false" ht="13.8" hidden="false" customHeight="false" outlineLevel="0" collapsed="false">
      <c r="A1212" s="207" t="s">
        <v>107</v>
      </c>
      <c r="B1212" s="207" t="s">
        <v>1255</v>
      </c>
      <c r="C1212" s="0" t="s">
        <v>2242</v>
      </c>
      <c r="D1212" s="0" t="n">
        <v>7</v>
      </c>
      <c r="E1212" s="0" t="n">
        <v>0</v>
      </c>
      <c r="Q1212" s="0" t="s">
        <v>1914</v>
      </c>
      <c r="T1212" s="0" t="s">
        <v>2243</v>
      </c>
      <c r="V1212" s="0" t="s">
        <v>1903</v>
      </c>
      <c r="W1212" s="0" t="s">
        <v>1903</v>
      </c>
      <c r="X1212" s="0" t="s">
        <v>2243</v>
      </c>
      <c r="Y1212" s="0" t="s">
        <v>1903</v>
      </c>
      <c r="Z1212" s="0" t="s">
        <v>1903</v>
      </c>
      <c r="AB1212" s="0" t="s">
        <v>2243</v>
      </c>
    </row>
    <row r="1213" customFormat="false" ht="13.8" hidden="false" customHeight="false" outlineLevel="0" collapsed="false">
      <c r="A1213" s="207" t="s">
        <v>107</v>
      </c>
      <c r="B1213" s="207" t="s">
        <v>1256</v>
      </c>
      <c r="C1213" s="0" t="s">
        <v>2242</v>
      </c>
      <c r="D1213" s="0" t="n">
        <v>7</v>
      </c>
      <c r="E1213" s="0" t="n">
        <v>0</v>
      </c>
      <c r="Q1213" s="0" t="s">
        <v>1914</v>
      </c>
      <c r="T1213" s="0" t="s">
        <v>2243</v>
      </c>
      <c r="V1213" s="0" t="s">
        <v>1903</v>
      </c>
      <c r="W1213" s="0" t="s">
        <v>1903</v>
      </c>
      <c r="X1213" s="0" t="s">
        <v>2243</v>
      </c>
      <c r="Y1213" s="0" t="s">
        <v>1903</v>
      </c>
      <c r="Z1213" s="0" t="s">
        <v>1903</v>
      </c>
      <c r="AB1213" s="0" t="s">
        <v>2243</v>
      </c>
    </row>
    <row r="1214" customFormat="false" ht="13.8" hidden="false" customHeight="false" outlineLevel="0" collapsed="false">
      <c r="A1214" s="207" t="s">
        <v>107</v>
      </c>
      <c r="B1214" s="207" t="s">
        <v>1257</v>
      </c>
      <c r="C1214" s="0" t="s">
        <v>1991</v>
      </c>
      <c r="D1214" s="0" t="n">
        <v>5</v>
      </c>
      <c r="E1214" s="0" t="n">
        <v>0</v>
      </c>
      <c r="Q1214" s="0" t="s">
        <v>1914</v>
      </c>
      <c r="T1214" s="0" t="s">
        <v>2243</v>
      </c>
      <c r="V1214" s="0" t="s">
        <v>1903</v>
      </c>
      <c r="W1214" s="0" t="s">
        <v>1903</v>
      </c>
      <c r="X1214" s="0" t="s">
        <v>2243</v>
      </c>
      <c r="Y1214" s="0" t="s">
        <v>1903</v>
      </c>
      <c r="Z1214" s="0" t="s">
        <v>1903</v>
      </c>
      <c r="AB1214" s="0" t="s">
        <v>2243</v>
      </c>
    </row>
    <row r="1215" customFormat="false" ht="13.8" hidden="false" customHeight="false" outlineLevel="0" collapsed="false">
      <c r="A1215" s="207" t="s">
        <v>107</v>
      </c>
      <c r="B1215" s="207" t="s">
        <v>1258</v>
      </c>
      <c r="C1215" s="0" t="s">
        <v>1991</v>
      </c>
      <c r="D1215" s="0" t="n">
        <v>5</v>
      </c>
      <c r="E1215" s="0" t="n">
        <v>0</v>
      </c>
      <c r="Q1215" s="0" t="s">
        <v>1914</v>
      </c>
      <c r="T1215" s="0" t="s">
        <v>2243</v>
      </c>
      <c r="V1215" s="0" t="s">
        <v>1903</v>
      </c>
      <c r="W1215" s="0" t="s">
        <v>1903</v>
      </c>
      <c r="X1215" s="0" t="s">
        <v>2243</v>
      </c>
      <c r="Y1215" s="0" t="s">
        <v>1903</v>
      </c>
      <c r="Z1215" s="0" t="s">
        <v>1903</v>
      </c>
      <c r="AB1215" s="0" t="s">
        <v>2243</v>
      </c>
    </row>
    <row r="1216" customFormat="false" ht="13.8" hidden="false" customHeight="false" outlineLevel="0" collapsed="false">
      <c r="A1216" s="207" t="s">
        <v>107</v>
      </c>
      <c r="B1216" s="207" t="s">
        <v>1259</v>
      </c>
      <c r="C1216" s="0" t="s">
        <v>1991</v>
      </c>
      <c r="D1216" s="0" t="n">
        <v>5</v>
      </c>
      <c r="E1216" s="0" t="n">
        <v>0</v>
      </c>
      <c r="Q1216" s="0" t="s">
        <v>1914</v>
      </c>
      <c r="T1216" s="0" t="s">
        <v>2243</v>
      </c>
      <c r="V1216" s="0" t="s">
        <v>1903</v>
      </c>
      <c r="W1216" s="0" t="s">
        <v>1903</v>
      </c>
      <c r="X1216" s="0" t="s">
        <v>2243</v>
      </c>
      <c r="Y1216" s="0" t="s">
        <v>1903</v>
      </c>
      <c r="Z1216" s="0" t="s">
        <v>1903</v>
      </c>
      <c r="AB1216" s="0" t="s">
        <v>2243</v>
      </c>
    </row>
    <row r="1217" customFormat="false" ht="13.8" hidden="false" customHeight="false" outlineLevel="0" collapsed="false">
      <c r="A1217" s="207" t="s">
        <v>107</v>
      </c>
      <c r="B1217" s="207" t="s">
        <v>1260</v>
      </c>
      <c r="C1217" s="0" t="s">
        <v>1991</v>
      </c>
      <c r="D1217" s="0" t="n">
        <v>5</v>
      </c>
      <c r="E1217" s="0" t="n">
        <v>0</v>
      </c>
      <c r="Q1217" s="0" t="s">
        <v>1914</v>
      </c>
      <c r="T1217" s="0" t="s">
        <v>2243</v>
      </c>
      <c r="V1217" s="0" t="s">
        <v>1903</v>
      </c>
      <c r="W1217" s="0" t="s">
        <v>1903</v>
      </c>
      <c r="X1217" s="0" t="s">
        <v>2243</v>
      </c>
      <c r="Y1217" s="0" t="s">
        <v>1903</v>
      </c>
      <c r="Z1217" s="0" t="s">
        <v>1903</v>
      </c>
      <c r="AB1217" s="0" t="s">
        <v>2243</v>
      </c>
    </row>
    <row r="1218" customFormat="false" ht="13.8" hidden="false" customHeight="false" outlineLevel="0" collapsed="false">
      <c r="A1218" s="207" t="s">
        <v>108</v>
      </c>
      <c r="B1218" s="207" t="s">
        <v>617</v>
      </c>
      <c r="C1218" s="0" t="s">
        <v>1974</v>
      </c>
      <c r="D1218" s="0" t="n">
        <v>3</v>
      </c>
      <c r="E1218" s="0" t="n">
        <v>0</v>
      </c>
      <c r="F1218" s="0" t="s">
        <v>2243</v>
      </c>
      <c r="G1218" s="0" t="s">
        <v>2243</v>
      </c>
      <c r="H1218" s="0" t="s">
        <v>2243</v>
      </c>
      <c r="K1218" s="0" t="s">
        <v>2243</v>
      </c>
      <c r="L1218" s="0" t="s">
        <v>2243</v>
      </c>
      <c r="M1218" s="0" t="s">
        <v>2243</v>
      </c>
      <c r="N1218" s="0" t="s">
        <v>2243</v>
      </c>
      <c r="O1218" s="0" t="s">
        <v>2243</v>
      </c>
      <c r="P1218" s="0" t="s">
        <v>2243</v>
      </c>
    </row>
    <row r="1219" customFormat="false" ht="13.8" hidden="false" customHeight="false" outlineLevel="0" collapsed="false">
      <c r="A1219" s="207" t="s">
        <v>109</v>
      </c>
      <c r="B1219" s="207" t="n">
        <v>106</v>
      </c>
      <c r="C1219" s="0" t="s">
        <v>1991</v>
      </c>
      <c r="D1219" s="0" t="n">
        <v>5</v>
      </c>
      <c r="E1219" s="0" t="n">
        <v>0</v>
      </c>
      <c r="Q1219" s="0" t="s">
        <v>1914</v>
      </c>
      <c r="T1219" s="0" t="s">
        <v>2243</v>
      </c>
      <c r="V1219" s="0" t="s">
        <v>1903</v>
      </c>
      <c r="W1219" s="0" t="s">
        <v>1903</v>
      </c>
      <c r="X1219" s="0" t="s">
        <v>2243</v>
      </c>
      <c r="Y1219" s="0" t="s">
        <v>1903</v>
      </c>
      <c r="Z1219" s="0" t="s">
        <v>1903</v>
      </c>
      <c r="AB1219" s="0" t="s">
        <v>2243</v>
      </c>
    </row>
    <row r="1220" customFormat="false" ht="13.8" hidden="false" customHeight="false" outlineLevel="0" collapsed="false">
      <c r="A1220" s="207" t="s">
        <v>109</v>
      </c>
      <c r="B1220" s="207" t="s">
        <v>1262</v>
      </c>
      <c r="C1220" s="0" t="s">
        <v>1991</v>
      </c>
      <c r="D1220" s="0" t="n">
        <v>5</v>
      </c>
      <c r="E1220" s="0" t="n">
        <v>0</v>
      </c>
      <c r="Q1220" s="0" t="s">
        <v>1914</v>
      </c>
      <c r="T1220" s="0" t="s">
        <v>2243</v>
      </c>
      <c r="V1220" s="0" t="s">
        <v>1903</v>
      </c>
      <c r="W1220" s="0" t="s">
        <v>1903</v>
      </c>
      <c r="X1220" s="0" t="s">
        <v>2243</v>
      </c>
      <c r="Y1220" s="0" t="s">
        <v>1903</v>
      </c>
      <c r="Z1220" s="0" t="s">
        <v>1903</v>
      </c>
      <c r="AB1220" s="0" t="s">
        <v>2243</v>
      </c>
    </row>
    <row r="1221" customFormat="false" ht="13.8" hidden="false" customHeight="false" outlineLevel="0" collapsed="false">
      <c r="A1221" s="207" t="s">
        <v>110</v>
      </c>
      <c r="B1221" s="207" t="s">
        <v>1263</v>
      </c>
      <c r="C1221" s="0" t="s">
        <v>1974</v>
      </c>
      <c r="D1221" s="0" t="n">
        <v>3</v>
      </c>
      <c r="E1221" s="0" t="n">
        <v>0</v>
      </c>
      <c r="F1221" s="0" t="s">
        <v>2243</v>
      </c>
      <c r="G1221" s="0" t="s">
        <v>2243</v>
      </c>
      <c r="H1221" s="0" t="s">
        <v>2243</v>
      </c>
      <c r="K1221" s="0" t="s">
        <v>2243</v>
      </c>
      <c r="L1221" s="0" t="s">
        <v>2243</v>
      </c>
      <c r="M1221" s="0" t="s">
        <v>2243</v>
      </c>
      <c r="N1221" s="0" t="s">
        <v>2243</v>
      </c>
      <c r="O1221" s="0" t="s">
        <v>2243</v>
      </c>
      <c r="P1221" s="0" t="s">
        <v>2243</v>
      </c>
    </row>
    <row r="1222" customFormat="false" ht="13.8" hidden="false" customHeight="false" outlineLevel="0" collapsed="false">
      <c r="A1222" s="207" t="s">
        <v>110</v>
      </c>
      <c r="B1222" s="207" t="s">
        <v>1264</v>
      </c>
      <c r="C1222" s="0" t="s">
        <v>1974</v>
      </c>
      <c r="D1222" s="0" t="n">
        <v>3</v>
      </c>
      <c r="E1222" s="0" t="n">
        <v>0</v>
      </c>
      <c r="F1222" s="0" t="s">
        <v>2243</v>
      </c>
      <c r="G1222" s="0" t="s">
        <v>2243</v>
      </c>
      <c r="H1222" s="0" t="s">
        <v>2243</v>
      </c>
      <c r="K1222" s="0" t="s">
        <v>2243</v>
      </c>
      <c r="L1222" s="0" t="s">
        <v>2243</v>
      </c>
      <c r="M1222" s="0" t="s">
        <v>2243</v>
      </c>
      <c r="N1222" s="0" t="s">
        <v>2243</v>
      </c>
      <c r="O1222" s="0" t="s">
        <v>2243</v>
      </c>
      <c r="P1222" s="0" t="s">
        <v>2243</v>
      </c>
    </row>
    <row r="1223" customFormat="false" ht="13.8" hidden="false" customHeight="false" outlineLevel="0" collapsed="false">
      <c r="A1223" s="207" t="s">
        <v>110</v>
      </c>
      <c r="B1223" s="207" t="s">
        <v>1265</v>
      </c>
      <c r="C1223" s="0" t="s">
        <v>1974</v>
      </c>
      <c r="D1223" s="0" t="n">
        <v>3</v>
      </c>
      <c r="E1223" s="0" t="n">
        <v>0</v>
      </c>
      <c r="F1223" s="0" t="s">
        <v>2243</v>
      </c>
      <c r="G1223" s="0" t="s">
        <v>2243</v>
      </c>
      <c r="H1223" s="0" t="s">
        <v>2243</v>
      </c>
      <c r="K1223" s="0" t="s">
        <v>2243</v>
      </c>
      <c r="L1223" s="0" t="s">
        <v>2243</v>
      </c>
      <c r="M1223" s="0" t="s">
        <v>2243</v>
      </c>
      <c r="N1223" s="0" t="s">
        <v>2243</v>
      </c>
      <c r="O1223" s="0" t="s">
        <v>2243</v>
      </c>
      <c r="P1223" s="0" t="s">
        <v>2243</v>
      </c>
    </row>
    <row r="1224" customFormat="false" ht="13.8" hidden="false" customHeight="false" outlineLevel="0" collapsed="false">
      <c r="A1224" s="207" t="s">
        <v>110</v>
      </c>
      <c r="B1224" s="207" t="s">
        <v>1266</v>
      </c>
      <c r="C1224" s="0" t="s">
        <v>1974</v>
      </c>
      <c r="D1224" s="0" t="n">
        <v>3</v>
      </c>
      <c r="E1224" s="0" t="n">
        <v>0</v>
      </c>
      <c r="F1224" s="0" t="s">
        <v>2243</v>
      </c>
      <c r="G1224" s="0" t="s">
        <v>2243</v>
      </c>
      <c r="H1224" s="0" t="s">
        <v>2243</v>
      </c>
      <c r="K1224" s="0" t="s">
        <v>2243</v>
      </c>
      <c r="L1224" s="0" t="s">
        <v>2243</v>
      </c>
      <c r="M1224" s="0" t="s">
        <v>2243</v>
      </c>
      <c r="N1224" s="0" t="s">
        <v>2243</v>
      </c>
      <c r="O1224" s="0" t="s">
        <v>2243</v>
      </c>
      <c r="P1224" s="0" t="s">
        <v>2243</v>
      </c>
    </row>
    <row r="1225" customFormat="false" ht="13.8" hidden="false" customHeight="false" outlineLevel="0" collapsed="false">
      <c r="A1225" s="207" t="s">
        <v>110</v>
      </c>
      <c r="B1225" s="207" t="s">
        <v>1267</v>
      </c>
      <c r="C1225" s="0" t="s">
        <v>1974</v>
      </c>
      <c r="D1225" s="0" t="n">
        <v>3</v>
      </c>
      <c r="E1225" s="0" t="n">
        <v>0</v>
      </c>
      <c r="F1225" s="0" t="s">
        <v>2243</v>
      </c>
      <c r="G1225" s="0" t="s">
        <v>2243</v>
      </c>
      <c r="H1225" s="0" t="s">
        <v>2243</v>
      </c>
      <c r="K1225" s="0" t="s">
        <v>2243</v>
      </c>
      <c r="L1225" s="0" t="s">
        <v>2243</v>
      </c>
      <c r="M1225" s="0" t="s">
        <v>2243</v>
      </c>
      <c r="N1225" s="0" t="s">
        <v>2243</v>
      </c>
      <c r="O1225" s="0" t="s">
        <v>2243</v>
      </c>
      <c r="P1225" s="0" t="s">
        <v>2243</v>
      </c>
    </row>
    <row r="1226" customFormat="false" ht="13.8" hidden="false" customHeight="false" outlineLevel="0" collapsed="false">
      <c r="A1226" s="207" t="s">
        <v>110</v>
      </c>
      <c r="B1226" s="207" t="s">
        <v>1268</v>
      </c>
      <c r="C1226" s="0" t="s">
        <v>1974</v>
      </c>
      <c r="D1226" s="0" t="n">
        <v>3</v>
      </c>
      <c r="E1226" s="0" t="n">
        <v>0</v>
      </c>
      <c r="F1226" s="0" t="s">
        <v>2243</v>
      </c>
      <c r="G1226" s="0" t="s">
        <v>2243</v>
      </c>
      <c r="H1226" s="0" t="s">
        <v>2243</v>
      </c>
      <c r="K1226" s="0" t="s">
        <v>2243</v>
      </c>
      <c r="L1226" s="0" t="s">
        <v>2243</v>
      </c>
      <c r="M1226" s="0" t="s">
        <v>2243</v>
      </c>
      <c r="N1226" s="0" t="s">
        <v>2243</v>
      </c>
      <c r="O1226" s="0" t="s">
        <v>2243</v>
      </c>
      <c r="P1226" s="0" t="s">
        <v>2243</v>
      </c>
    </row>
    <row r="1227" customFormat="false" ht="13.8" hidden="false" customHeight="false" outlineLevel="0" collapsed="false">
      <c r="A1227" s="207" t="s">
        <v>110</v>
      </c>
      <c r="B1227" s="207" t="s">
        <v>1269</v>
      </c>
      <c r="C1227" s="0" t="s">
        <v>1974</v>
      </c>
      <c r="D1227" s="0" t="n">
        <v>3</v>
      </c>
      <c r="E1227" s="0" t="n">
        <v>0</v>
      </c>
      <c r="F1227" s="0" t="s">
        <v>2243</v>
      </c>
      <c r="G1227" s="0" t="s">
        <v>2243</v>
      </c>
      <c r="H1227" s="0" t="s">
        <v>2243</v>
      </c>
      <c r="K1227" s="0" t="s">
        <v>2243</v>
      </c>
      <c r="L1227" s="0" t="s">
        <v>2243</v>
      </c>
      <c r="M1227" s="0" t="s">
        <v>2243</v>
      </c>
      <c r="N1227" s="0" t="s">
        <v>2243</v>
      </c>
      <c r="O1227" s="0" t="s">
        <v>2243</v>
      </c>
      <c r="P1227" s="0" t="s">
        <v>2243</v>
      </c>
    </row>
    <row r="1228" customFormat="false" ht="13.8" hidden="false" customHeight="false" outlineLevel="0" collapsed="false">
      <c r="A1228" s="207" t="s">
        <v>111</v>
      </c>
      <c r="B1228" s="207" t="s">
        <v>1270</v>
      </c>
      <c r="C1228" s="0" t="s">
        <v>2008</v>
      </c>
      <c r="D1228" s="0" t="n">
        <v>5</v>
      </c>
      <c r="E1228" s="0" t="n">
        <v>0</v>
      </c>
      <c r="AC1228" s="0" t="s">
        <v>2243</v>
      </c>
      <c r="AD1228" s="0" t="s">
        <v>2243</v>
      </c>
      <c r="AE1228" s="0" t="s">
        <v>2243</v>
      </c>
    </row>
    <row r="1229" customFormat="false" ht="13.8" hidden="false" customHeight="false" outlineLevel="0" collapsed="false">
      <c r="A1229" s="207" t="s">
        <v>111</v>
      </c>
      <c r="B1229" s="207" t="s">
        <v>1271</v>
      </c>
      <c r="C1229" s="0" t="s">
        <v>2008</v>
      </c>
      <c r="D1229" s="0" t="n">
        <v>5</v>
      </c>
      <c r="E1229" s="0" t="n">
        <v>0</v>
      </c>
      <c r="AC1229" s="0" t="s">
        <v>2243</v>
      </c>
      <c r="AD1229" s="0" t="s">
        <v>2243</v>
      </c>
      <c r="AE1229" s="0" t="s">
        <v>2243</v>
      </c>
    </row>
    <row r="1230" customFormat="false" ht="13.8" hidden="false" customHeight="false" outlineLevel="0" collapsed="false">
      <c r="A1230" s="207" t="s">
        <v>111</v>
      </c>
      <c r="B1230" s="207" t="s">
        <v>1272</v>
      </c>
      <c r="C1230" s="0" t="s">
        <v>2008</v>
      </c>
      <c r="D1230" s="0" t="n">
        <v>5</v>
      </c>
      <c r="E1230" s="0" t="n">
        <v>0</v>
      </c>
      <c r="AC1230" s="0" t="s">
        <v>2243</v>
      </c>
      <c r="AD1230" s="0" t="s">
        <v>2243</v>
      </c>
      <c r="AE1230" s="0" t="s">
        <v>2243</v>
      </c>
    </row>
    <row r="1231" customFormat="false" ht="13.8" hidden="false" customHeight="false" outlineLevel="0" collapsed="false">
      <c r="A1231" s="207" t="s">
        <v>111</v>
      </c>
      <c r="B1231" s="207" t="s">
        <v>1273</v>
      </c>
      <c r="C1231" s="0" t="s">
        <v>2008</v>
      </c>
      <c r="D1231" s="0" t="n">
        <v>5</v>
      </c>
      <c r="E1231" s="0" t="n">
        <v>0</v>
      </c>
      <c r="AC1231" s="0" t="s">
        <v>2243</v>
      </c>
      <c r="AD1231" s="0" t="s">
        <v>2243</v>
      </c>
      <c r="AE1231" s="0" t="s">
        <v>2243</v>
      </c>
    </row>
    <row r="1232" customFormat="false" ht="13.8" hidden="false" customHeight="false" outlineLevel="0" collapsed="false">
      <c r="A1232" s="207" t="s">
        <v>111</v>
      </c>
      <c r="B1232" s="207" t="s">
        <v>1274</v>
      </c>
      <c r="C1232" s="0" t="s">
        <v>2242</v>
      </c>
      <c r="D1232" s="0" t="n">
        <v>7</v>
      </c>
      <c r="E1232" s="0" t="n">
        <v>0</v>
      </c>
      <c r="Q1232" s="0" t="s">
        <v>1914</v>
      </c>
      <c r="T1232" s="0" t="s">
        <v>2243</v>
      </c>
      <c r="V1232" s="0" t="s">
        <v>1903</v>
      </c>
      <c r="W1232" s="0" t="s">
        <v>1903</v>
      </c>
      <c r="X1232" s="0" t="s">
        <v>2243</v>
      </c>
      <c r="Y1232" s="0" t="s">
        <v>1903</v>
      </c>
      <c r="Z1232" s="0" t="s">
        <v>1903</v>
      </c>
      <c r="AB1232" s="0" t="s">
        <v>2243</v>
      </c>
    </row>
    <row r="1233" customFormat="false" ht="13.8" hidden="false" customHeight="false" outlineLevel="0" collapsed="false">
      <c r="A1233" s="207" t="s">
        <v>111</v>
      </c>
      <c r="B1233" s="207" t="s">
        <v>1275</v>
      </c>
      <c r="C1233" s="0" t="s">
        <v>2242</v>
      </c>
      <c r="D1233" s="0" t="n">
        <v>7</v>
      </c>
      <c r="E1233" s="0" t="n">
        <v>0</v>
      </c>
      <c r="Q1233" s="0" t="s">
        <v>1914</v>
      </c>
      <c r="T1233" s="0" t="s">
        <v>2243</v>
      </c>
      <c r="V1233" s="0" t="s">
        <v>1903</v>
      </c>
      <c r="W1233" s="0" t="s">
        <v>1903</v>
      </c>
      <c r="X1233" s="0" t="s">
        <v>2243</v>
      </c>
      <c r="Y1233" s="0" t="s">
        <v>1903</v>
      </c>
      <c r="Z1233" s="0" t="s">
        <v>1903</v>
      </c>
      <c r="AB1233" s="0" t="s">
        <v>2243</v>
      </c>
    </row>
    <row r="1234" customFormat="false" ht="13.8" hidden="false" customHeight="false" outlineLevel="0" collapsed="false">
      <c r="A1234" s="207" t="s">
        <v>111</v>
      </c>
      <c r="B1234" s="207" t="s">
        <v>1276</v>
      </c>
      <c r="C1234" s="0" t="s">
        <v>2242</v>
      </c>
      <c r="D1234" s="0" t="n">
        <v>7</v>
      </c>
      <c r="E1234" s="0" t="n">
        <v>0</v>
      </c>
      <c r="Q1234" s="0" t="s">
        <v>1914</v>
      </c>
      <c r="T1234" s="0" t="s">
        <v>2243</v>
      </c>
      <c r="V1234" s="0" t="s">
        <v>1903</v>
      </c>
      <c r="W1234" s="0" t="s">
        <v>1903</v>
      </c>
      <c r="X1234" s="0" t="s">
        <v>2243</v>
      </c>
      <c r="Y1234" s="0" t="s">
        <v>1903</v>
      </c>
      <c r="Z1234" s="0" t="s">
        <v>1903</v>
      </c>
      <c r="AB1234" s="0" t="s">
        <v>2243</v>
      </c>
    </row>
    <row r="1235" customFormat="false" ht="13.8" hidden="false" customHeight="false" outlineLevel="0" collapsed="false">
      <c r="A1235" s="207" t="s">
        <v>111</v>
      </c>
      <c r="B1235" s="207" t="s">
        <v>1277</v>
      </c>
      <c r="C1235" s="0" t="s">
        <v>2242</v>
      </c>
      <c r="D1235" s="0" t="n">
        <v>7</v>
      </c>
      <c r="E1235" s="0" t="n">
        <v>0</v>
      </c>
      <c r="Q1235" s="0" t="s">
        <v>1914</v>
      </c>
      <c r="T1235" s="0" t="s">
        <v>2243</v>
      </c>
      <c r="V1235" s="0" t="s">
        <v>1903</v>
      </c>
      <c r="W1235" s="0" t="s">
        <v>1903</v>
      </c>
      <c r="X1235" s="0" t="s">
        <v>2243</v>
      </c>
      <c r="Y1235" s="0" t="s">
        <v>1903</v>
      </c>
      <c r="Z1235" s="0" t="s">
        <v>1903</v>
      </c>
      <c r="AB1235" s="0" t="s">
        <v>2243</v>
      </c>
    </row>
    <row r="1236" customFormat="false" ht="13.8" hidden="false" customHeight="false" outlineLevel="0" collapsed="false">
      <c r="A1236" s="207" t="s">
        <v>111</v>
      </c>
      <c r="B1236" s="207" t="s">
        <v>1278</v>
      </c>
      <c r="C1236" s="0" t="s">
        <v>2242</v>
      </c>
      <c r="D1236" s="0" t="n">
        <v>7</v>
      </c>
      <c r="E1236" s="0" t="n">
        <v>0</v>
      </c>
      <c r="Q1236" s="0" t="s">
        <v>1914</v>
      </c>
      <c r="T1236" s="0" t="s">
        <v>2243</v>
      </c>
      <c r="V1236" s="0" t="s">
        <v>1903</v>
      </c>
      <c r="W1236" s="0" t="s">
        <v>1903</v>
      </c>
      <c r="X1236" s="0" t="s">
        <v>2243</v>
      </c>
      <c r="Y1236" s="0" t="s">
        <v>1903</v>
      </c>
      <c r="Z1236" s="0" t="s">
        <v>1903</v>
      </c>
      <c r="AB1236" s="0" t="s">
        <v>2243</v>
      </c>
    </row>
    <row r="1237" customFormat="false" ht="13.8" hidden="false" customHeight="false" outlineLevel="0" collapsed="false">
      <c r="A1237" s="207" t="s">
        <v>111</v>
      </c>
      <c r="B1237" s="207" t="s">
        <v>1279</v>
      </c>
      <c r="C1237" s="0" t="s">
        <v>2242</v>
      </c>
      <c r="D1237" s="0" t="n">
        <v>7</v>
      </c>
      <c r="E1237" s="0" t="n">
        <v>0</v>
      </c>
      <c r="Q1237" s="0" t="s">
        <v>1914</v>
      </c>
      <c r="T1237" s="0" t="s">
        <v>2243</v>
      </c>
      <c r="V1237" s="0" t="s">
        <v>1903</v>
      </c>
      <c r="W1237" s="0" t="s">
        <v>1903</v>
      </c>
      <c r="X1237" s="0" t="s">
        <v>2243</v>
      </c>
      <c r="Y1237" s="0" t="s">
        <v>1903</v>
      </c>
      <c r="Z1237" s="0" t="s">
        <v>1903</v>
      </c>
      <c r="AB1237" s="0" t="s">
        <v>2243</v>
      </c>
    </row>
    <row r="1238" customFormat="false" ht="13.8" hidden="false" customHeight="false" outlineLevel="0" collapsed="false">
      <c r="A1238" s="207" t="s">
        <v>111</v>
      </c>
      <c r="B1238" s="207" t="s">
        <v>1280</v>
      </c>
      <c r="C1238" s="0" t="s">
        <v>2242</v>
      </c>
      <c r="D1238" s="0" t="n">
        <v>7</v>
      </c>
      <c r="E1238" s="0" t="n">
        <v>0</v>
      </c>
      <c r="Q1238" s="0" t="s">
        <v>1914</v>
      </c>
      <c r="T1238" s="0" t="s">
        <v>2243</v>
      </c>
      <c r="V1238" s="0" t="s">
        <v>1903</v>
      </c>
      <c r="W1238" s="0" t="s">
        <v>1903</v>
      </c>
      <c r="X1238" s="0" t="s">
        <v>2243</v>
      </c>
      <c r="Y1238" s="0" t="s">
        <v>1903</v>
      </c>
      <c r="Z1238" s="0" t="s">
        <v>1903</v>
      </c>
      <c r="AB1238" s="0" t="s">
        <v>2243</v>
      </c>
    </row>
    <row r="1239" customFormat="false" ht="13.8" hidden="false" customHeight="false" outlineLevel="0" collapsed="false">
      <c r="A1239" s="207" t="s">
        <v>111</v>
      </c>
      <c r="B1239" s="207" t="s">
        <v>1281</v>
      </c>
      <c r="C1239" s="0" t="s">
        <v>2242</v>
      </c>
      <c r="D1239" s="0" t="n">
        <v>7</v>
      </c>
      <c r="E1239" s="0" t="n">
        <v>0</v>
      </c>
      <c r="Q1239" s="0" t="s">
        <v>1914</v>
      </c>
      <c r="T1239" s="0" t="s">
        <v>2243</v>
      </c>
      <c r="V1239" s="0" t="s">
        <v>1903</v>
      </c>
      <c r="W1239" s="0" t="s">
        <v>1903</v>
      </c>
      <c r="X1239" s="0" t="s">
        <v>2243</v>
      </c>
      <c r="Y1239" s="0" t="s">
        <v>1903</v>
      </c>
      <c r="Z1239" s="0" t="s">
        <v>1903</v>
      </c>
      <c r="AB1239" s="0" t="s">
        <v>2243</v>
      </c>
    </row>
    <row r="1240" customFormat="false" ht="13.8" hidden="false" customHeight="false" outlineLevel="0" collapsed="false">
      <c r="A1240" s="207" t="s">
        <v>111</v>
      </c>
      <c r="B1240" s="207" t="s">
        <v>1282</v>
      </c>
      <c r="C1240" s="0" t="s">
        <v>2242</v>
      </c>
      <c r="D1240" s="0" t="n">
        <v>7</v>
      </c>
      <c r="E1240" s="0" t="n">
        <v>0</v>
      </c>
      <c r="Q1240" s="0" t="s">
        <v>1914</v>
      </c>
      <c r="T1240" s="0" t="s">
        <v>2243</v>
      </c>
      <c r="V1240" s="0" t="s">
        <v>1903</v>
      </c>
      <c r="W1240" s="0" t="s">
        <v>1903</v>
      </c>
      <c r="X1240" s="0" t="s">
        <v>2243</v>
      </c>
      <c r="Y1240" s="0" t="s">
        <v>1903</v>
      </c>
      <c r="Z1240" s="0" t="s">
        <v>1903</v>
      </c>
      <c r="AB1240" s="0" t="s">
        <v>2243</v>
      </c>
    </row>
    <row r="1241" customFormat="false" ht="13.8" hidden="false" customHeight="false" outlineLevel="0" collapsed="false">
      <c r="A1241" s="207" t="s">
        <v>111</v>
      </c>
      <c r="B1241" s="207" t="s">
        <v>1283</v>
      </c>
      <c r="C1241" s="0" t="s">
        <v>2242</v>
      </c>
      <c r="D1241" s="0" t="n">
        <v>7</v>
      </c>
      <c r="E1241" s="0" t="n">
        <v>0</v>
      </c>
      <c r="Q1241" s="0" t="s">
        <v>1914</v>
      </c>
      <c r="T1241" s="0" t="s">
        <v>2243</v>
      </c>
      <c r="V1241" s="0" t="s">
        <v>1903</v>
      </c>
      <c r="W1241" s="0" t="s">
        <v>1903</v>
      </c>
      <c r="X1241" s="0" t="s">
        <v>2243</v>
      </c>
      <c r="Y1241" s="0" t="s">
        <v>1903</v>
      </c>
      <c r="Z1241" s="0" t="s">
        <v>1903</v>
      </c>
      <c r="AB1241" s="0" t="s">
        <v>2243</v>
      </c>
    </row>
    <row r="1242" customFormat="false" ht="13.8" hidden="false" customHeight="false" outlineLevel="0" collapsed="false">
      <c r="A1242" s="207" t="s">
        <v>111</v>
      </c>
      <c r="B1242" s="207" t="s">
        <v>1284</v>
      </c>
      <c r="C1242" s="0" t="s">
        <v>2242</v>
      </c>
      <c r="D1242" s="0" t="n">
        <v>7</v>
      </c>
      <c r="E1242" s="0" t="n">
        <v>0</v>
      </c>
      <c r="Q1242" s="0" t="s">
        <v>1914</v>
      </c>
      <c r="T1242" s="0" t="s">
        <v>2243</v>
      </c>
      <c r="V1242" s="0" t="s">
        <v>1903</v>
      </c>
      <c r="W1242" s="0" t="s">
        <v>1903</v>
      </c>
      <c r="X1242" s="0" t="s">
        <v>2243</v>
      </c>
      <c r="Y1242" s="0" t="s">
        <v>1903</v>
      </c>
      <c r="Z1242" s="0" t="s">
        <v>1903</v>
      </c>
      <c r="AB1242" s="0" t="s">
        <v>2243</v>
      </c>
    </row>
    <row r="1243" customFormat="false" ht="13.8" hidden="false" customHeight="false" outlineLevel="0" collapsed="false">
      <c r="A1243" s="207" t="s">
        <v>111</v>
      </c>
      <c r="B1243" s="207" t="s">
        <v>1285</v>
      </c>
      <c r="C1243" s="0" t="s">
        <v>2242</v>
      </c>
      <c r="D1243" s="0" t="n">
        <v>7</v>
      </c>
      <c r="E1243" s="0" t="n">
        <v>0</v>
      </c>
      <c r="Q1243" s="0" t="s">
        <v>1914</v>
      </c>
      <c r="T1243" s="0" t="s">
        <v>2243</v>
      </c>
      <c r="V1243" s="0" t="s">
        <v>1903</v>
      </c>
      <c r="W1243" s="0" t="s">
        <v>1903</v>
      </c>
      <c r="X1243" s="0" t="s">
        <v>2243</v>
      </c>
      <c r="Y1243" s="0" t="s">
        <v>1903</v>
      </c>
      <c r="Z1243" s="0" t="s">
        <v>1903</v>
      </c>
      <c r="AB1243" s="0" t="s">
        <v>2243</v>
      </c>
    </row>
    <row r="1244" customFormat="false" ht="13.8" hidden="false" customHeight="false" outlineLevel="0" collapsed="false">
      <c r="A1244" s="207" t="s">
        <v>111</v>
      </c>
      <c r="B1244" s="207" t="s">
        <v>1286</v>
      </c>
      <c r="C1244" s="0" t="s">
        <v>2244</v>
      </c>
      <c r="D1244" s="0" t="n">
        <v>5</v>
      </c>
      <c r="E1244" s="0" t="n">
        <v>0</v>
      </c>
      <c r="Q1244" s="0" t="s">
        <v>1914</v>
      </c>
      <c r="T1244" s="0" t="s">
        <v>2243</v>
      </c>
      <c r="V1244" s="0" t="s">
        <v>1903</v>
      </c>
      <c r="W1244" s="0" t="s">
        <v>1903</v>
      </c>
      <c r="X1244" s="0" t="s">
        <v>2243</v>
      </c>
      <c r="Y1244" s="0" t="s">
        <v>1903</v>
      </c>
      <c r="Z1244" s="0" t="s">
        <v>1903</v>
      </c>
      <c r="AB1244" s="0" t="s">
        <v>2243</v>
      </c>
    </row>
    <row r="1245" customFormat="false" ht="13.8" hidden="false" customHeight="false" outlineLevel="0" collapsed="false">
      <c r="A1245" s="207" t="s">
        <v>111</v>
      </c>
      <c r="B1245" s="207" t="s">
        <v>1287</v>
      </c>
      <c r="C1245" s="0" t="s">
        <v>1991</v>
      </c>
      <c r="D1245" s="0" t="n">
        <v>5</v>
      </c>
      <c r="E1245" s="0" t="n">
        <v>0</v>
      </c>
      <c r="Q1245" s="0" t="s">
        <v>1914</v>
      </c>
      <c r="T1245" s="0" t="s">
        <v>2243</v>
      </c>
      <c r="V1245" s="0" t="s">
        <v>1903</v>
      </c>
      <c r="W1245" s="0" t="s">
        <v>1903</v>
      </c>
      <c r="X1245" s="0" t="s">
        <v>2243</v>
      </c>
      <c r="Y1245" s="0" t="s">
        <v>1903</v>
      </c>
      <c r="Z1245" s="0" t="s">
        <v>1903</v>
      </c>
      <c r="AB1245" s="0" t="s">
        <v>2243</v>
      </c>
    </row>
    <row r="1246" customFormat="false" ht="13.8" hidden="false" customHeight="false" outlineLevel="0" collapsed="false">
      <c r="A1246" s="207" t="s">
        <v>111</v>
      </c>
      <c r="B1246" s="207" t="s">
        <v>1288</v>
      </c>
      <c r="C1246" s="0" t="s">
        <v>2244</v>
      </c>
      <c r="D1246" s="0" t="n">
        <v>5</v>
      </c>
      <c r="E1246" s="0" t="n">
        <v>0</v>
      </c>
      <c r="Q1246" s="0" t="s">
        <v>1914</v>
      </c>
      <c r="T1246" s="0" t="s">
        <v>2243</v>
      </c>
      <c r="V1246" s="0" t="s">
        <v>1903</v>
      </c>
      <c r="W1246" s="0" t="s">
        <v>1903</v>
      </c>
      <c r="X1246" s="0" t="s">
        <v>2243</v>
      </c>
      <c r="Y1246" s="0" t="s">
        <v>1903</v>
      </c>
      <c r="Z1246" s="0" t="s">
        <v>1903</v>
      </c>
      <c r="AB1246" s="0" t="s">
        <v>2243</v>
      </c>
    </row>
    <row r="1247" customFormat="false" ht="13.8" hidden="false" customHeight="false" outlineLevel="0" collapsed="false">
      <c r="A1247" s="207" t="s">
        <v>111</v>
      </c>
      <c r="B1247" s="207" t="s">
        <v>1289</v>
      </c>
      <c r="C1247" s="0" t="s">
        <v>2244</v>
      </c>
      <c r="D1247" s="0" t="n">
        <v>5</v>
      </c>
      <c r="E1247" s="0" t="n">
        <v>0</v>
      </c>
      <c r="Q1247" s="0" t="s">
        <v>1914</v>
      </c>
      <c r="T1247" s="0" t="s">
        <v>2243</v>
      </c>
      <c r="V1247" s="0" t="s">
        <v>1903</v>
      </c>
      <c r="W1247" s="0" t="s">
        <v>1903</v>
      </c>
      <c r="X1247" s="0" t="s">
        <v>2243</v>
      </c>
      <c r="Y1247" s="0" t="s">
        <v>1903</v>
      </c>
      <c r="Z1247" s="0" t="s">
        <v>1903</v>
      </c>
      <c r="AB1247" s="0" t="s">
        <v>2243</v>
      </c>
    </row>
    <row r="1248" customFormat="false" ht="13.8" hidden="false" customHeight="false" outlineLevel="0" collapsed="false">
      <c r="A1248" s="207" t="s">
        <v>111</v>
      </c>
      <c r="B1248" s="207" t="s">
        <v>1290</v>
      </c>
      <c r="C1248" s="0" t="s">
        <v>1991</v>
      </c>
      <c r="D1248" s="0" t="n">
        <v>5</v>
      </c>
      <c r="E1248" s="0" t="n">
        <v>0</v>
      </c>
      <c r="Q1248" s="0" t="s">
        <v>1914</v>
      </c>
      <c r="T1248" s="0" t="s">
        <v>2243</v>
      </c>
      <c r="V1248" s="0" t="s">
        <v>1903</v>
      </c>
      <c r="W1248" s="0" t="s">
        <v>1903</v>
      </c>
      <c r="X1248" s="0" t="s">
        <v>2243</v>
      </c>
      <c r="Y1248" s="0" t="s">
        <v>1903</v>
      </c>
      <c r="Z1248" s="0" t="s">
        <v>1903</v>
      </c>
      <c r="AB1248" s="0" t="s">
        <v>2243</v>
      </c>
    </row>
    <row r="1249" customFormat="false" ht="13.8" hidden="false" customHeight="false" outlineLevel="0" collapsed="false">
      <c r="A1249" s="207" t="s">
        <v>111</v>
      </c>
      <c r="B1249" s="207" t="s">
        <v>1291</v>
      </c>
      <c r="C1249" s="0" t="s">
        <v>2244</v>
      </c>
      <c r="D1249" s="0" t="n">
        <v>5</v>
      </c>
      <c r="E1249" s="0" t="n">
        <v>0</v>
      </c>
      <c r="Q1249" s="0" t="s">
        <v>1914</v>
      </c>
      <c r="T1249" s="0" t="s">
        <v>2243</v>
      </c>
      <c r="V1249" s="0" t="s">
        <v>1903</v>
      </c>
      <c r="W1249" s="0" t="s">
        <v>1903</v>
      </c>
      <c r="X1249" s="0" t="s">
        <v>2243</v>
      </c>
      <c r="Y1249" s="0" t="s">
        <v>1903</v>
      </c>
      <c r="Z1249" s="0" t="s">
        <v>1903</v>
      </c>
      <c r="AB1249" s="0" t="s">
        <v>2243</v>
      </c>
    </row>
    <row r="1250" customFormat="false" ht="13.8" hidden="false" customHeight="false" outlineLevel="0" collapsed="false">
      <c r="A1250" s="207" t="s">
        <v>111</v>
      </c>
      <c r="B1250" s="207" t="s">
        <v>1292</v>
      </c>
      <c r="C1250" s="0" t="s">
        <v>1991</v>
      </c>
      <c r="D1250" s="0" t="n">
        <v>5</v>
      </c>
      <c r="E1250" s="0" t="n">
        <v>0</v>
      </c>
      <c r="Q1250" s="0" t="s">
        <v>1914</v>
      </c>
      <c r="T1250" s="0" t="s">
        <v>2243</v>
      </c>
      <c r="V1250" s="0" t="s">
        <v>1903</v>
      </c>
      <c r="W1250" s="0" t="s">
        <v>1903</v>
      </c>
      <c r="X1250" s="0" t="s">
        <v>2243</v>
      </c>
      <c r="Y1250" s="0" t="s">
        <v>1903</v>
      </c>
      <c r="Z1250" s="0" t="s">
        <v>1903</v>
      </c>
      <c r="AB1250" s="0" t="s">
        <v>2243</v>
      </c>
    </row>
    <row r="1251" customFormat="false" ht="13.8" hidden="false" customHeight="false" outlineLevel="0" collapsed="false">
      <c r="A1251" s="207" t="s">
        <v>111</v>
      </c>
      <c r="B1251" s="207" t="s">
        <v>1293</v>
      </c>
      <c r="C1251" s="0" t="s">
        <v>1991</v>
      </c>
      <c r="D1251" s="0" t="n">
        <v>5</v>
      </c>
      <c r="E1251" s="0" t="n">
        <v>0</v>
      </c>
      <c r="Q1251" s="0" t="s">
        <v>1914</v>
      </c>
      <c r="T1251" s="0" t="s">
        <v>2243</v>
      </c>
      <c r="V1251" s="0" t="s">
        <v>1903</v>
      </c>
      <c r="W1251" s="0" t="s">
        <v>1903</v>
      </c>
      <c r="X1251" s="0" t="s">
        <v>2243</v>
      </c>
      <c r="Y1251" s="0" t="s">
        <v>1903</v>
      </c>
      <c r="Z1251" s="0" t="s">
        <v>1903</v>
      </c>
      <c r="AB1251" s="0" t="s">
        <v>2243</v>
      </c>
    </row>
    <row r="1252" customFormat="false" ht="13.8" hidden="false" customHeight="false" outlineLevel="0" collapsed="false">
      <c r="A1252" s="207" t="s">
        <v>111</v>
      </c>
      <c r="B1252" s="207" t="s">
        <v>1294</v>
      </c>
      <c r="C1252" s="0" t="s">
        <v>2244</v>
      </c>
      <c r="D1252" s="0" t="n">
        <v>5</v>
      </c>
      <c r="E1252" s="0" t="n">
        <v>0</v>
      </c>
      <c r="Q1252" s="0" t="s">
        <v>1914</v>
      </c>
      <c r="T1252" s="0" t="s">
        <v>2243</v>
      </c>
      <c r="V1252" s="0" t="s">
        <v>1903</v>
      </c>
      <c r="W1252" s="0" t="s">
        <v>1903</v>
      </c>
      <c r="X1252" s="0" t="s">
        <v>2243</v>
      </c>
      <c r="Y1252" s="0" t="s">
        <v>1903</v>
      </c>
      <c r="Z1252" s="0" t="s">
        <v>1903</v>
      </c>
      <c r="AB1252" s="0" t="s">
        <v>2243</v>
      </c>
    </row>
    <row r="1253" customFormat="false" ht="13.8" hidden="false" customHeight="false" outlineLevel="0" collapsed="false">
      <c r="A1253" s="207" t="s">
        <v>111</v>
      </c>
      <c r="B1253" s="207" t="s">
        <v>1295</v>
      </c>
      <c r="C1253" s="0" t="s">
        <v>2244</v>
      </c>
      <c r="D1253" s="0" t="n">
        <v>5</v>
      </c>
      <c r="E1253" s="0" t="n">
        <v>0</v>
      </c>
      <c r="Q1253" s="0" t="s">
        <v>1914</v>
      </c>
      <c r="T1253" s="0" t="s">
        <v>2243</v>
      </c>
      <c r="V1253" s="0" t="s">
        <v>1903</v>
      </c>
      <c r="W1253" s="0" t="s">
        <v>1903</v>
      </c>
      <c r="X1253" s="0" t="s">
        <v>2243</v>
      </c>
      <c r="Y1253" s="0" t="s">
        <v>1903</v>
      </c>
      <c r="Z1253" s="0" t="s">
        <v>1903</v>
      </c>
      <c r="AB1253" s="0" t="s">
        <v>2243</v>
      </c>
    </row>
    <row r="1254" customFormat="false" ht="13.8" hidden="false" customHeight="false" outlineLevel="0" collapsed="false">
      <c r="A1254" s="207" t="s">
        <v>111</v>
      </c>
      <c r="B1254" s="207" t="s">
        <v>1296</v>
      </c>
      <c r="C1254" s="0" t="s">
        <v>1991</v>
      </c>
      <c r="D1254" s="0" t="n">
        <v>5</v>
      </c>
      <c r="E1254" s="0" t="n">
        <v>0</v>
      </c>
      <c r="Q1254" s="0" t="s">
        <v>1914</v>
      </c>
      <c r="T1254" s="0" t="s">
        <v>2243</v>
      </c>
      <c r="V1254" s="0" t="s">
        <v>1903</v>
      </c>
      <c r="W1254" s="0" t="s">
        <v>1903</v>
      </c>
      <c r="X1254" s="0" t="s">
        <v>2243</v>
      </c>
      <c r="Y1254" s="0" t="s">
        <v>1903</v>
      </c>
      <c r="Z1254" s="0" t="s">
        <v>1903</v>
      </c>
      <c r="AB1254" s="0" t="s">
        <v>2243</v>
      </c>
    </row>
    <row r="1255" customFormat="false" ht="13.8" hidden="false" customHeight="false" outlineLevel="0" collapsed="false">
      <c r="A1255" s="207" t="s">
        <v>111</v>
      </c>
      <c r="B1255" s="207" t="s">
        <v>1297</v>
      </c>
      <c r="C1255" s="0" t="s">
        <v>2244</v>
      </c>
      <c r="D1255" s="0" t="n">
        <v>5</v>
      </c>
      <c r="E1255" s="0" t="n">
        <v>0</v>
      </c>
      <c r="Q1255" s="0" t="s">
        <v>1914</v>
      </c>
      <c r="T1255" s="0" t="s">
        <v>2243</v>
      </c>
      <c r="V1255" s="0" t="s">
        <v>1903</v>
      </c>
      <c r="W1255" s="0" t="s">
        <v>1903</v>
      </c>
      <c r="X1255" s="0" t="s">
        <v>2243</v>
      </c>
      <c r="Y1255" s="0" t="s">
        <v>1903</v>
      </c>
      <c r="Z1255" s="0" t="s">
        <v>1903</v>
      </c>
      <c r="AB1255" s="0" t="s">
        <v>2243</v>
      </c>
    </row>
    <row r="1256" customFormat="false" ht="13.8" hidden="false" customHeight="false" outlineLevel="0" collapsed="false">
      <c r="A1256" s="207" t="s">
        <v>111</v>
      </c>
      <c r="B1256" s="207" t="s">
        <v>1298</v>
      </c>
      <c r="C1256" s="0" t="s">
        <v>1991</v>
      </c>
      <c r="D1256" s="0" t="n">
        <v>5</v>
      </c>
      <c r="E1256" s="0" t="n">
        <v>0</v>
      </c>
      <c r="Q1256" s="0" t="s">
        <v>1914</v>
      </c>
      <c r="T1256" s="0" t="s">
        <v>2243</v>
      </c>
      <c r="V1256" s="0" t="s">
        <v>1903</v>
      </c>
      <c r="W1256" s="0" t="s">
        <v>1903</v>
      </c>
      <c r="X1256" s="0" t="s">
        <v>2243</v>
      </c>
      <c r="Y1256" s="0" t="s">
        <v>1903</v>
      </c>
      <c r="Z1256" s="0" t="s">
        <v>1903</v>
      </c>
      <c r="AB1256" s="0" t="s">
        <v>2243</v>
      </c>
    </row>
    <row r="1257" customFormat="false" ht="13.8" hidden="false" customHeight="false" outlineLevel="0" collapsed="false">
      <c r="A1257" s="207" t="s">
        <v>111</v>
      </c>
      <c r="B1257" s="207" t="s">
        <v>1299</v>
      </c>
      <c r="C1257" s="0" t="s">
        <v>1991</v>
      </c>
      <c r="D1257" s="0" t="n">
        <v>5</v>
      </c>
      <c r="E1257" s="0" t="n">
        <v>0</v>
      </c>
      <c r="Q1257" s="0" t="s">
        <v>1914</v>
      </c>
      <c r="T1257" s="0" t="s">
        <v>2243</v>
      </c>
      <c r="V1257" s="0" t="s">
        <v>1903</v>
      </c>
      <c r="W1257" s="0" t="s">
        <v>1903</v>
      </c>
      <c r="X1257" s="0" t="s">
        <v>2243</v>
      </c>
      <c r="Y1257" s="0" t="s">
        <v>1903</v>
      </c>
      <c r="Z1257" s="0" t="s">
        <v>1903</v>
      </c>
      <c r="AB1257" s="0" t="s">
        <v>2243</v>
      </c>
    </row>
    <row r="1258" customFormat="false" ht="13.8" hidden="false" customHeight="false" outlineLevel="0" collapsed="false">
      <c r="A1258" s="207" t="s">
        <v>111</v>
      </c>
      <c r="B1258" s="207" t="s">
        <v>1300</v>
      </c>
      <c r="C1258" s="0" t="s">
        <v>1991</v>
      </c>
      <c r="D1258" s="0" t="n">
        <v>5</v>
      </c>
      <c r="E1258" s="0" t="n">
        <v>0</v>
      </c>
      <c r="Q1258" s="0" t="s">
        <v>1914</v>
      </c>
      <c r="T1258" s="0" t="s">
        <v>2243</v>
      </c>
      <c r="V1258" s="0" t="s">
        <v>1903</v>
      </c>
      <c r="W1258" s="0" t="s">
        <v>1903</v>
      </c>
      <c r="X1258" s="0" t="s">
        <v>2243</v>
      </c>
      <c r="Y1258" s="0" t="s">
        <v>1903</v>
      </c>
      <c r="Z1258" s="0" t="s">
        <v>1903</v>
      </c>
      <c r="AB1258" s="0" t="s">
        <v>2243</v>
      </c>
    </row>
    <row r="1259" customFormat="false" ht="13.8" hidden="false" customHeight="false" outlineLevel="0" collapsed="false">
      <c r="A1259" s="207" t="s">
        <v>111</v>
      </c>
      <c r="B1259" s="207" t="s">
        <v>1301</v>
      </c>
      <c r="C1259" s="0" t="s">
        <v>1991</v>
      </c>
      <c r="D1259" s="0" t="n">
        <v>5</v>
      </c>
      <c r="E1259" s="0" t="n">
        <v>0</v>
      </c>
      <c r="Q1259" s="0" t="s">
        <v>1914</v>
      </c>
      <c r="T1259" s="0" t="s">
        <v>2243</v>
      </c>
      <c r="V1259" s="0" t="s">
        <v>1903</v>
      </c>
      <c r="W1259" s="0" t="s">
        <v>1903</v>
      </c>
      <c r="X1259" s="0" t="s">
        <v>2243</v>
      </c>
      <c r="Y1259" s="0" t="s">
        <v>1903</v>
      </c>
      <c r="Z1259" s="0" t="s">
        <v>1903</v>
      </c>
      <c r="AB1259" s="0" t="s">
        <v>2243</v>
      </c>
    </row>
    <row r="1260" customFormat="false" ht="13.8" hidden="false" customHeight="false" outlineLevel="0" collapsed="false">
      <c r="A1260" s="207" t="s">
        <v>111</v>
      </c>
      <c r="B1260" s="207" t="s">
        <v>1302</v>
      </c>
      <c r="C1260" s="0" t="s">
        <v>1991</v>
      </c>
      <c r="D1260" s="0" t="n">
        <v>5</v>
      </c>
      <c r="E1260" s="0" t="n">
        <v>0</v>
      </c>
      <c r="Q1260" s="0" t="s">
        <v>1914</v>
      </c>
      <c r="T1260" s="0" t="s">
        <v>2243</v>
      </c>
      <c r="V1260" s="0" t="s">
        <v>1903</v>
      </c>
      <c r="W1260" s="0" t="s">
        <v>1903</v>
      </c>
      <c r="X1260" s="0" t="s">
        <v>2243</v>
      </c>
      <c r="Y1260" s="0" t="s">
        <v>1903</v>
      </c>
      <c r="Z1260" s="0" t="s">
        <v>1903</v>
      </c>
      <c r="AB1260" s="0" t="s">
        <v>2243</v>
      </c>
    </row>
    <row r="1261" customFormat="false" ht="13.8" hidden="false" customHeight="false" outlineLevel="0" collapsed="false">
      <c r="A1261" s="207" t="s">
        <v>111</v>
      </c>
      <c r="B1261" s="207" t="s">
        <v>1303</v>
      </c>
      <c r="C1261" s="0" t="s">
        <v>1991</v>
      </c>
      <c r="D1261" s="0" t="n">
        <v>5</v>
      </c>
      <c r="E1261" s="0" t="n">
        <v>0</v>
      </c>
      <c r="Q1261" s="0" t="s">
        <v>1914</v>
      </c>
      <c r="T1261" s="0" t="s">
        <v>2243</v>
      </c>
      <c r="V1261" s="0" t="s">
        <v>1903</v>
      </c>
      <c r="W1261" s="0" t="s">
        <v>1903</v>
      </c>
      <c r="X1261" s="0" t="s">
        <v>2243</v>
      </c>
      <c r="Y1261" s="0" t="s">
        <v>1903</v>
      </c>
      <c r="Z1261" s="0" t="s">
        <v>1903</v>
      </c>
      <c r="AB1261" s="0" t="s">
        <v>2243</v>
      </c>
    </row>
    <row r="1262" customFormat="false" ht="13.8" hidden="false" customHeight="false" outlineLevel="0" collapsed="false">
      <c r="A1262" s="207" t="s">
        <v>111</v>
      </c>
      <c r="B1262" s="207" t="s">
        <v>1304</v>
      </c>
      <c r="C1262" s="0" t="s">
        <v>2244</v>
      </c>
      <c r="D1262" s="0" t="n">
        <v>5</v>
      </c>
      <c r="E1262" s="0" t="n">
        <v>0</v>
      </c>
      <c r="Q1262" s="0" t="s">
        <v>1914</v>
      </c>
      <c r="T1262" s="0" t="s">
        <v>2243</v>
      </c>
      <c r="V1262" s="0" t="s">
        <v>1903</v>
      </c>
      <c r="W1262" s="0" t="s">
        <v>1903</v>
      </c>
      <c r="X1262" s="0" t="s">
        <v>2243</v>
      </c>
      <c r="Y1262" s="0" t="s">
        <v>1903</v>
      </c>
      <c r="Z1262" s="0" t="s">
        <v>1903</v>
      </c>
      <c r="AB1262" s="0" t="s">
        <v>2243</v>
      </c>
    </row>
    <row r="1263" customFormat="false" ht="13.8" hidden="false" customHeight="false" outlineLevel="0" collapsed="false">
      <c r="A1263" s="207" t="s">
        <v>111</v>
      </c>
      <c r="B1263" s="207" t="s">
        <v>1305</v>
      </c>
      <c r="C1263" s="0" t="s">
        <v>2244</v>
      </c>
      <c r="D1263" s="0" t="n">
        <v>5</v>
      </c>
      <c r="E1263" s="0" t="n">
        <v>0</v>
      </c>
      <c r="Q1263" s="0" t="s">
        <v>1914</v>
      </c>
      <c r="T1263" s="0" t="s">
        <v>2243</v>
      </c>
      <c r="V1263" s="0" t="s">
        <v>1903</v>
      </c>
      <c r="W1263" s="0" t="s">
        <v>1903</v>
      </c>
      <c r="X1263" s="0" t="s">
        <v>2243</v>
      </c>
      <c r="Y1263" s="0" t="s">
        <v>1903</v>
      </c>
      <c r="Z1263" s="0" t="s">
        <v>1903</v>
      </c>
      <c r="AB1263" s="0" t="s">
        <v>2243</v>
      </c>
    </row>
    <row r="1264" customFormat="false" ht="13.8" hidden="false" customHeight="false" outlineLevel="0" collapsed="false">
      <c r="A1264" s="207" t="s">
        <v>111</v>
      </c>
      <c r="B1264" s="207" t="s">
        <v>1306</v>
      </c>
      <c r="C1264" s="0" t="s">
        <v>2244</v>
      </c>
      <c r="D1264" s="0" t="n">
        <v>5</v>
      </c>
      <c r="E1264" s="0" t="n">
        <v>0</v>
      </c>
      <c r="Q1264" s="0" t="s">
        <v>1914</v>
      </c>
      <c r="T1264" s="0" t="s">
        <v>2243</v>
      </c>
      <c r="V1264" s="0" t="s">
        <v>1903</v>
      </c>
      <c r="W1264" s="0" t="s">
        <v>1903</v>
      </c>
      <c r="X1264" s="0" t="s">
        <v>2243</v>
      </c>
      <c r="Y1264" s="0" t="s">
        <v>1903</v>
      </c>
      <c r="Z1264" s="0" t="s">
        <v>1903</v>
      </c>
      <c r="AB1264" s="0" t="s">
        <v>2243</v>
      </c>
    </row>
    <row r="1265" customFormat="false" ht="13.8" hidden="false" customHeight="false" outlineLevel="0" collapsed="false">
      <c r="A1265" s="207" t="s">
        <v>111</v>
      </c>
      <c r="B1265" s="207" t="s">
        <v>1307</v>
      </c>
      <c r="C1265" s="0" t="s">
        <v>2244</v>
      </c>
      <c r="D1265" s="0" t="n">
        <v>5</v>
      </c>
      <c r="E1265" s="0" t="n">
        <v>0</v>
      </c>
      <c r="Q1265" s="0" t="s">
        <v>1914</v>
      </c>
      <c r="T1265" s="0" t="s">
        <v>2243</v>
      </c>
      <c r="V1265" s="0" t="s">
        <v>1903</v>
      </c>
      <c r="W1265" s="0" t="s">
        <v>1903</v>
      </c>
      <c r="X1265" s="0" t="s">
        <v>2243</v>
      </c>
      <c r="Y1265" s="0" t="s">
        <v>1903</v>
      </c>
      <c r="Z1265" s="0" t="s">
        <v>1903</v>
      </c>
      <c r="AB1265" s="0" t="s">
        <v>2243</v>
      </c>
    </row>
    <row r="1266" customFormat="false" ht="13.8" hidden="false" customHeight="false" outlineLevel="0" collapsed="false">
      <c r="A1266" s="207" t="s">
        <v>111</v>
      </c>
      <c r="B1266" s="207" t="s">
        <v>1308</v>
      </c>
      <c r="C1266" s="0" t="s">
        <v>2244</v>
      </c>
      <c r="D1266" s="0" t="n">
        <v>5</v>
      </c>
      <c r="E1266" s="0" t="n">
        <v>0</v>
      </c>
      <c r="Q1266" s="0" t="s">
        <v>1914</v>
      </c>
      <c r="T1266" s="0" t="s">
        <v>2243</v>
      </c>
      <c r="V1266" s="0" t="s">
        <v>1903</v>
      </c>
      <c r="W1266" s="0" t="s">
        <v>1903</v>
      </c>
      <c r="X1266" s="0" t="s">
        <v>2243</v>
      </c>
      <c r="Y1266" s="0" t="s">
        <v>1903</v>
      </c>
      <c r="Z1266" s="0" t="s">
        <v>1903</v>
      </c>
      <c r="AB1266" s="0" t="s">
        <v>2243</v>
      </c>
    </row>
    <row r="1267" customFormat="false" ht="13.8" hidden="false" customHeight="false" outlineLevel="0" collapsed="false">
      <c r="A1267" s="207" t="s">
        <v>111</v>
      </c>
      <c r="B1267" s="207" t="s">
        <v>1309</v>
      </c>
      <c r="C1267" s="0" t="s">
        <v>1991</v>
      </c>
      <c r="D1267" s="0" t="n">
        <v>5</v>
      </c>
      <c r="E1267" s="0" t="n">
        <v>0</v>
      </c>
      <c r="Q1267" s="0" t="s">
        <v>1914</v>
      </c>
      <c r="T1267" s="0" t="s">
        <v>2243</v>
      </c>
      <c r="V1267" s="0" t="s">
        <v>1903</v>
      </c>
      <c r="W1267" s="0" t="s">
        <v>1903</v>
      </c>
      <c r="X1267" s="0" t="s">
        <v>2243</v>
      </c>
      <c r="Y1267" s="0" t="s">
        <v>1903</v>
      </c>
      <c r="Z1267" s="0" t="s">
        <v>1903</v>
      </c>
      <c r="AB1267" s="0" t="s">
        <v>2243</v>
      </c>
    </row>
    <row r="1268" customFormat="false" ht="13.8" hidden="false" customHeight="false" outlineLevel="0" collapsed="false">
      <c r="A1268" s="207" t="s">
        <v>111</v>
      </c>
      <c r="B1268" s="207" t="s">
        <v>1310</v>
      </c>
      <c r="C1268" s="0" t="s">
        <v>1991</v>
      </c>
      <c r="D1268" s="0" t="n">
        <v>5</v>
      </c>
      <c r="E1268" s="0" t="n">
        <v>0</v>
      </c>
      <c r="Q1268" s="0" t="s">
        <v>1914</v>
      </c>
      <c r="T1268" s="0" t="s">
        <v>2243</v>
      </c>
      <c r="V1268" s="0" t="s">
        <v>1903</v>
      </c>
      <c r="W1268" s="0" t="s">
        <v>1903</v>
      </c>
      <c r="X1268" s="0" t="s">
        <v>2243</v>
      </c>
      <c r="Y1268" s="0" t="s">
        <v>1903</v>
      </c>
      <c r="Z1268" s="0" t="s">
        <v>1903</v>
      </c>
      <c r="AB1268" s="0" t="s">
        <v>2243</v>
      </c>
    </row>
    <row r="1269" customFormat="false" ht="13.8" hidden="false" customHeight="false" outlineLevel="0" collapsed="false">
      <c r="A1269" s="207" t="s">
        <v>111</v>
      </c>
      <c r="B1269" s="207" t="s">
        <v>1311</v>
      </c>
      <c r="C1269" s="0" t="s">
        <v>1991</v>
      </c>
      <c r="D1269" s="0" t="n">
        <v>5</v>
      </c>
      <c r="E1269" s="0" t="n">
        <v>0</v>
      </c>
      <c r="Q1269" s="0" t="s">
        <v>1914</v>
      </c>
      <c r="T1269" s="0" t="s">
        <v>2243</v>
      </c>
      <c r="V1269" s="0" t="s">
        <v>1903</v>
      </c>
      <c r="W1269" s="0" t="s">
        <v>1903</v>
      </c>
      <c r="X1269" s="0" t="s">
        <v>2243</v>
      </c>
      <c r="Y1269" s="0" t="s">
        <v>1903</v>
      </c>
      <c r="Z1269" s="0" t="s">
        <v>1903</v>
      </c>
      <c r="AB1269" s="0" t="s">
        <v>2243</v>
      </c>
    </row>
    <row r="1270" customFormat="false" ht="13.8" hidden="false" customHeight="false" outlineLevel="0" collapsed="false">
      <c r="A1270" s="207" t="s">
        <v>111</v>
      </c>
      <c r="B1270" s="207" t="s">
        <v>1312</v>
      </c>
      <c r="C1270" s="0" t="s">
        <v>1991</v>
      </c>
      <c r="D1270" s="0" t="n">
        <v>5</v>
      </c>
      <c r="E1270" s="0" t="n">
        <v>0</v>
      </c>
      <c r="Q1270" s="0" t="s">
        <v>1914</v>
      </c>
      <c r="T1270" s="0" t="s">
        <v>2243</v>
      </c>
      <c r="V1270" s="0" t="s">
        <v>1903</v>
      </c>
      <c r="W1270" s="0" t="s">
        <v>1903</v>
      </c>
      <c r="X1270" s="0" t="s">
        <v>2243</v>
      </c>
      <c r="Y1270" s="0" t="s">
        <v>1903</v>
      </c>
      <c r="Z1270" s="0" t="s">
        <v>1903</v>
      </c>
      <c r="AB1270" s="0" t="s">
        <v>2243</v>
      </c>
    </row>
    <row r="1271" customFormat="false" ht="13.8" hidden="false" customHeight="false" outlineLevel="0" collapsed="false">
      <c r="A1271" s="207" t="s">
        <v>111</v>
      </c>
      <c r="B1271" s="207" t="s">
        <v>1313</v>
      </c>
      <c r="C1271" s="0" t="s">
        <v>1991</v>
      </c>
      <c r="D1271" s="0" t="n">
        <v>5</v>
      </c>
      <c r="E1271" s="0" t="n">
        <v>0</v>
      </c>
      <c r="Q1271" s="0" t="s">
        <v>1914</v>
      </c>
      <c r="T1271" s="0" t="s">
        <v>2243</v>
      </c>
      <c r="V1271" s="0" t="s">
        <v>1903</v>
      </c>
      <c r="W1271" s="0" t="s">
        <v>1903</v>
      </c>
      <c r="X1271" s="0" t="s">
        <v>2243</v>
      </c>
      <c r="Y1271" s="0" t="s">
        <v>1903</v>
      </c>
      <c r="Z1271" s="0" t="s">
        <v>1903</v>
      </c>
      <c r="AB1271" s="0" t="s">
        <v>2243</v>
      </c>
    </row>
    <row r="1272" customFormat="false" ht="13.8" hidden="false" customHeight="false" outlineLevel="0" collapsed="false">
      <c r="A1272" s="207" t="s">
        <v>111</v>
      </c>
      <c r="B1272" s="207" t="s">
        <v>1314</v>
      </c>
      <c r="C1272" s="0" t="s">
        <v>2248</v>
      </c>
      <c r="D1272" s="0" t="n">
        <v>7</v>
      </c>
      <c r="E1272" s="0" t="n">
        <v>0</v>
      </c>
      <c r="Q1272" s="0" t="s">
        <v>1914</v>
      </c>
      <c r="T1272" s="0" t="s">
        <v>2243</v>
      </c>
      <c r="V1272" s="0" t="s">
        <v>1903</v>
      </c>
      <c r="W1272" s="0" t="s">
        <v>1903</v>
      </c>
      <c r="X1272" s="0" t="s">
        <v>2243</v>
      </c>
      <c r="Y1272" s="0" t="s">
        <v>1903</v>
      </c>
      <c r="Z1272" s="0" t="s">
        <v>1903</v>
      </c>
      <c r="AB1272" s="0" t="s">
        <v>2243</v>
      </c>
    </row>
    <row r="1273" customFormat="false" ht="13.8" hidden="false" customHeight="false" outlineLevel="0" collapsed="false">
      <c r="A1273" s="207" t="s">
        <v>112</v>
      </c>
      <c r="B1273" s="207" t="s">
        <v>1315</v>
      </c>
      <c r="C1273" s="0" t="s">
        <v>2008</v>
      </c>
      <c r="D1273" s="0" t="n">
        <v>5</v>
      </c>
      <c r="E1273" s="0" t="n">
        <v>0</v>
      </c>
      <c r="AC1273" s="0" t="s">
        <v>2243</v>
      </c>
      <c r="AD1273" s="0" t="s">
        <v>2243</v>
      </c>
      <c r="AE1273" s="0" t="s">
        <v>2243</v>
      </c>
    </row>
    <row r="1274" customFormat="false" ht="13.8" hidden="false" customHeight="false" outlineLevel="0" collapsed="false">
      <c r="A1274" s="207" t="s">
        <v>112</v>
      </c>
      <c r="B1274" s="207" t="s">
        <v>1316</v>
      </c>
      <c r="C1274" s="0" t="s">
        <v>536</v>
      </c>
      <c r="D1274" s="0" t="n">
        <v>45</v>
      </c>
      <c r="E1274" s="0" t="n">
        <v>0</v>
      </c>
      <c r="R1274" s="0" t="s">
        <v>1914</v>
      </c>
      <c r="S1274" s="0" t="s">
        <v>2243</v>
      </c>
      <c r="T1274" s="0" t="s">
        <v>2243</v>
      </c>
      <c r="U1274" s="0" t="s">
        <v>1903</v>
      </c>
      <c r="X1274" s="0" t="s">
        <v>2243</v>
      </c>
      <c r="Y1274" s="0" t="s">
        <v>1903</v>
      </c>
      <c r="AA1274" s="0" t="s">
        <v>1903</v>
      </c>
      <c r="AB1274" s="0" t="s">
        <v>2243</v>
      </c>
    </row>
    <row r="1275" customFormat="false" ht="13.8" hidden="false" customHeight="false" outlineLevel="0" collapsed="false">
      <c r="A1275" s="207" t="s">
        <v>112</v>
      </c>
      <c r="B1275" s="207" t="s">
        <v>84</v>
      </c>
      <c r="C1275" s="0" t="s">
        <v>2242</v>
      </c>
      <c r="D1275" s="0" t="n">
        <v>7</v>
      </c>
      <c r="E1275" s="0" t="n">
        <v>0</v>
      </c>
      <c r="Q1275" s="0" t="s">
        <v>1914</v>
      </c>
      <c r="T1275" s="0" t="s">
        <v>2243</v>
      </c>
      <c r="V1275" s="0" t="s">
        <v>1903</v>
      </c>
      <c r="W1275" s="0" t="s">
        <v>1903</v>
      </c>
      <c r="X1275" s="0" t="s">
        <v>2243</v>
      </c>
      <c r="Y1275" s="0" t="s">
        <v>1903</v>
      </c>
      <c r="Z1275" s="0" t="s">
        <v>1903</v>
      </c>
      <c r="AB1275" s="0" t="s">
        <v>2243</v>
      </c>
    </row>
    <row r="1276" customFormat="false" ht="13.8" hidden="false" customHeight="false" outlineLevel="0" collapsed="false">
      <c r="A1276" s="207" t="s">
        <v>112</v>
      </c>
      <c r="B1276" s="207" t="s">
        <v>1317</v>
      </c>
      <c r="C1276" s="0" t="s">
        <v>2242</v>
      </c>
      <c r="D1276" s="0" t="n">
        <v>7</v>
      </c>
      <c r="E1276" s="0" t="n">
        <v>0</v>
      </c>
      <c r="Q1276" s="0" t="s">
        <v>1914</v>
      </c>
      <c r="T1276" s="0" t="s">
        <v>2243</v>
      </c>
      <c r="V1276" s="0" t="s">
        <v>1903</v>
      </c>
      <c r="W1276" s="0" t="s">
        <v>1903</v>
      </c>
      <c r="X1276" s="0" t="s">
        <v>2243</v>
      </c>
      <c r="Y1276" s="0" t="s">
        <v>1903</v>
      </c>
      <c r="Z1276" s="0" t="s">
        <v>1903</v>
      </c>
      <c r="AB1276" s="0" t="s">
        <v>2243</v>
      </c>
    </row>
    <row r="1277" customFormat="false" ht="13.8" hidden="false" customHeight="false" outlineLevel="0" collapsed="false">
      <c r="A1277" s="207" t="s">
        <v>112</v>
      </c>
      <c r="B1277" s="207" t="s">
        <v>1318</v>
      </c>
      <c r="C1277" s="0" t="s">
        <v>2008</v>
      </c>
      <c r="D1277" s="0" t="n">
        <v>5</v>
      </c>
      <c r="E1277" s="0" t="n">
        <v>0</v>
      </c>
      <c r="AC1277" s="0" t="s">
        <v>2243</v>
      </c>
      <c r="AD1277" s="0" t="s">
        <v>2243</v>
      </c>
      <c r="AE1277" s="0" t="s">
        <v>2243</v>
      </c>
    </row>
    <row r="1278" customFormat="false" ht="13.8" hidden="false" customHeight="false" outlineLevel="0" collapsed="false">
      <c r="A1278" s="207" t="s">
        <v>112</v>
      </c>
      <c r="B1278" s="207" t="s">
        <v>1319</v>
      </c>
      <c r="C1278" s="0" t="s">
        <v>2008</v>
      </c>
      <c r="D1278" s="0" t="n">
        <v>5</v>
      </c>
      <c r="E1278" s="0" t="n">
        <v>0</v>
      </c>
      <c r="AC1278" s="0" t="s">
        <v>2243</v>
      </c>
      <c r="AD1278" s="0" t="s">
        <v>2243</v>
      </c>
      <c r="AE1278" s="0" t="s">
        <v>2243</v>
      </c>
    </row>
    <row r="1279" customFormat="false" ht="13.8" hidden="false" customHeight="false" outlineLevel="0" collapsed="false">
      <c r="A1279" s="207" t="s">
        <v>112</v>
      </c>
      <c r="B1279" s="207" t="s">
        <v>1320</v>
      </c>
      <c r="C1279" s="0" t="s">
        <v>2008</v>
      </c>
      <c r="D1279" s="0" t="n">
        <v>5</v>
      </c>
      <c r="E1279" s="0" t="n">
        <v>0</v>
      </c>
      <c r="AC1279" s="0" t="s">
        <v>2243</v>
      </c>
      <c r="AD1279" s="0" t="s">
        <v>2243</v>
      </c>
      <c r="AE1279" s="0" t="s">
        <v>2243</v>
      </c>
    </row>
    <row r="1280" customFormat="false" ht="13.8" hidden="false" customHeight="false" outlineLevel="0" collapsed="false">
      <c r="A1280" s="207" t="s">
        <v>112</v>
      </c>
      <c r="B1280" s="207" t="s">
        <v>1321</v>
      </c>
      <c r="C1280" s="0" t="s">
        <v>2008</v>
      </c>
      <c r="D1280" s="0" t="n">
        <v>5</v>
      </c>
      <c r="E1280" s="0" t="n">
        <v>0</v>
      </c>
      <c r="AC1280" s="0" t="s">
        <v>2243</v>
      </c>
      <c r="AD1280" s="0" t="s">
        <v>2243</v>
      </c>
      <c r="AE1280" s="0" t="s">
        <v>2243</v>
      </c>
    </row>
    <row r="1281" customFormat="false" ht="13.8" hidden="false" customHeight="false" outlineLevel="0" collapsed="false">
      <c r="A1281" s="207" t="s">
        <v>112</v>
      </c>
      <c r="B1281" s="207" t="s">
        <v>1322</v>
      </c>
      <c r="C1281" s="0" t="s">
        <v>2242</v>
      </c>
      <c r="D1281" s="0" t="n">
        <v>7</v>
      </c>
      <c r="E1281" s="0" t="n">
        <v>0</v>
      </c>
      <c r="Q1281" s="0" t="s">
        <v>1914</v>
      </c>
      <c r="T1281" s="0" t="s">
        <v>2243</v>
      </c>
      <c r="V1281" s="0" t="s">
        <v>1903</v>
      </c>
      <c r="W1281" s="0" t="s">
        <v>1903</v>
      </c>
      <c r="X1281" s="0" t="s">
        <v>2243</v>
      </c>
      <c r="Y1281" s="0" t="s">
        <v>1903</v>
      </c>
      <c r="Z1281" s="0" t="s">
        <v>1903</v>
      </c>
      <c r="AB1281" s="0" t="s">
        <v>2243</v>
      </c>
    </row>
    <row r="1282" customFormat="false" ht="13.8" hidden="false" customHeight="false" outlineLevel="0" collapsed="false">
      <c r="A1282" s="207" t="s">
        <v>112</v>
      </c>
      <c r="B1282" s="207" t="s">
        <v>1323</v>
      </c>
      <c r="C1282" s="0" t="s">
        <v>2242</v>
      </c>
      <c r="D1282" s="0" t="n">
        <v>7</v>
      </c>
      <c r="E1282" s="0" t="n">
        <v>0</v>
      </c>
      <c r="Q1282" s="0" t="s">
        <v>1914</v>
      </c>
      <c r="T1282" s="0" t="s">
        <v>2243</v>
      </c>
      <c r="V1282" s="0" t="s">
        <v>1903</v>
      </c>
      <c r="W1282" s="0" t="s">
        <v>1903</v>
      </c>
      <c r="X1282" s="0" t="s">
        <v>2243</v>
      </c>
      <c r="Y1282" s="0" t="s">
        <v>1903</v>
      </c>
      <c r="Z1282" s="0" t="s">
        <v>1903</v>
      </c>
      <c r="AB1282" s="0" t="s">
        <v>2243</v>
      </c>
    </row>
    <row r="1283" customFormat="false" ht="13.8" hidden="false" customHeight="false" outlineLevel="0" collapsed="false">
      <c r="A1283" s="207" t="s">
        <v>112</v>
      </c>
      <c r="B1283" s="207" t="s">
        <v>1003</v>
      </c>
      <c r="C1283" s="0" t="s">
        <v>2242</v>
      </c>
      <c r="D1283" s="0" t="n">
        <v>7</v>
      </c>
      <c r="E1283" s="0" t="n">
        <v>0</v>
      </c>
      <c r="Q1283" s="0" t="s">
        <v>1914</v>
      </c>
      <c r="T1283" s="0" t="s">
        <v>2243</v>
      </c>
      <c r="V1283" s="0" t="s">
        <v>1903</v>
      </c>
      <c r="W1283" s="0" t="s">
        <v>1903</v>
      </c>
      <c r="X1283" s="0" t="s">
        <v>2243</v>
      </c>
      <c r="Y1283" s="0" t="s">
        <v>1903</v>
      </c>
      <c r="Z1283" s="0" t="s">
        <v>1903</v>
      </c>
      <c r="AB1283" s="0" t="s">
        <v>2243</v>
      </c>
    </row>
    <row r="1284" customFormat="false" ht="13.8" hidden="false" customHeight="false" outlineLevel="0" collapsed="false">
      <c r="A1284" s="207" t="s">
        <v>112</v>
      </c>
      <c r="B1284" s="207" t="s">
        <v>1324</v>
      </c>
      <c r="C1284" s="0" t="s">
        <v>2242</v>
      </c>
      <c r="D1284" s="0" t="n">
        <v>7</v>
      </c>
      <c r="E1284" s="0" t="n">
        <v>0</v>
      </c>
      <c r="Q1284" s="0" t="s">
        <v>1914</v>
      </c>
      <c r="T1284" s="0" t="s">
        <v>2243</v>
      </c>
      <c r="V1284" s="0" t="s">
        <v>1903</v>
      </c>
      <c r="W1284" s="0" t="s">
        <v>1903</v>
      </c>
      <c r="X1284" s="0" t="s">
        <v>2243</v>
      </c>
      <c r="Y1284" s="0" t="s">
        <v>1903</v>
      </c>
      <c r="Z1284" s="0" t="s">
        <v>1903</v>
      </c>
      <c r="AB1284" s="0" t="s">
        <v>2243</v>
      </c>
    </row>
    <row r="1285" customFormat="false" ht="13.8" hidden="false" customHeight="false" outlineLevel="0" collapsed="false">
      <c r="A1285" s="207" t="s">
        <v>112</v>
      </c>
      <c r="B1285" s="207" t="s">
        <v>1325</v>
      </c>
      <c r="C1285" s="0" t="s">
        <v>2242</v>
      </c>
      <c r="D1285" s="0" t="n">
        <v>7</v>
      </c>
      <c r="E1285" s="0" t="n">
        <v>0</v>
      </c>
      <c r="Q1285" s="0" t="s">
        <v>1914</v>
      </c>
      <c r="T1285" s="0" t="s">
        <v>2243</v>
      </c>
      <c r="V1285" s="0" t="s">
        <v>1903</v>
      </c>
      <c r="W1285" s="0" t="s">
        <v>1903</v>
      </c>
      <c r="X1285" s="0" t="s">
        <v>2243</v>
      </c>
      <c r="Y1285" s="0" t="s">
        <v>1903</v>
      </c>
      <c r="Z1285" s="0" t="s">
        <v>1903</v>
      </c>
      <c r="AB1285" s="0" t="s">
        <v>2243</v>
      </c>
    </row>
    <row r="1286" customFormat="false" ht="13.8" hidden="false" customHeight="false" outlineLevel="0" collapsed="false">
      <c r="A1286" s="207" t="s">
        <v>113</v>
      </c>
      <c r="B1286" s="207" t="s">
        <v>1326</v>
      </c>
      <c r="C1286" s="0" t="s">
        <v>1991</v>
      </c>
      <c r="D1286" s="0" t="n">
        <v>5</v>
      </c>
      <c r="E1286" s="0" t="n">
        <v>0</v>
      </c>
      <c r="Q1286" s="0" t="s">
        <v>1914</v>
      </c>
      <c r="T1286" s="0" t="s">
        <v>2243</v>
      </c>
      <c r="V1286" s="0" t="s">
        <v>1903</v>
      </c>
      <c r="W1286" s="0" t="s">
        <v>1903</v>
      </c>
      <c r="X1286" s="0" t="s">
        <v>2243</v>
      </c>
      <c r="Y1286" s="0" t="s">
        <v>1903</v>
      </c>
      <c r="Z1286" s="0" t="s">
        <v>1903</v>
      </c>
      <c r="AB1286" s="0" t="s">
        <v>2243</v>
      </c>
    </row>
    <row r="1287" customFormat="false" ht="13.8" hidden="false" customHeight="false" outlineLevel="0" collapsed="false">
      <c r="A1287" s="207" t="s">
        <v>113</v>
      </c>
      <c r="B1287" s="207" t="s">
        <v>1327</v>
      </c>
      <c r="C1287" s="0" t="s">
        <v>1991</v>
      </c>
      <c r="D1287" s="0" t="n">
        <v>5</v>
      </c>
      <c r="E1287" s="0" t="n">
        <v>0</v>
      </c>
      <c r="Q1287" s="0" t="s">
        <v>1914</v>
      </c>
      <c r="T1287" s="0" t="s">
        <v>2243</v>
      </c>
      <c r="V1287" s="0" t="s">
        <v>1903</v>
      </c>
      <c r="W1287" s="0" t="s">
        <v>1903</v>
      </c>
      <c r="X1287" s="0" t="s">
        <v>2243</v>
      </c>
      <c r="Y1287" s="0" t="s">
        <v>1903</v>
      </c>
      <c r="Z1287" s="0" t="s">
        <v>1903</v>
      </c>
      <c r="AB1287" s="0" t="s">
        <v>2243</v>
      </c>
    </row>
    <row r="1288" customFormat="false" ht="13.8" hidden="false" customHeight="false" outlineLevel="0" collapsed="false">
      <c r="A1288" s="207" t="s">
        <v>113</v>
      </c>
      <c r="B1288" s="207" t="s">
        <v>1328</v>
      </c>
      <c r="C1288" s="0" t="s">
        <v>1991</v>
      </c>
      <c r="D1288" s="0" t="n">
        <v>5</v>
      </c>
      <c r="E1288" s="0" t="n">
        <v>0</v>
      </c>
      <c r="Q1288" s="0" t="s">
        <v>1914</v>
      </c>
      <c r="T1288" s="0" t="s">
        <v>2243</v>
      </c>
      <c r="V1288" s="0" t="s">
        <v>1903</v>
      </c>
      <c r="W1288" s="0" t="s">
        <v>1903</v>
      </c>
      <c r="X1288" s="0" t="s">
        <v>2243</v>
      </c>
      <c r="Y1288" s="0" t="s">
        <v>1903</v>
      </c>
      <c r="Z1288" s="0" t="s">
        <v>1903</v>
      </c>
      <c r="AB1288" s="0" t="s">
        <v>2243</v>
      </c>
    </row>
    <row r="1289" customFormat="false" ht="13.8" hidden="false" customHeight="false" outlineLevel="0" collapsed="false">
      <c r="A1289" s="207" t="s">
        <v>113</v>
      </c>
      <c r="B1289" s="207" t="s">
        <v>1329</v>
      </c>
      <c r="C1289" s="0" t="s">
        <v>1991</v>
      </c>
      <c r="D1289" s="0" t="n">
        <v>5</v>
      </c>
      <c r="E1289" s="0" t="n">
        <v>0</v>
      </c>
      <c r="Q1289" s="0" t="s">
        <v>1914</v>
      </c>
      <c r="T1289" s="0" t="s">
        <v>2243</v>
      </c>
      <c r="V1289" s="0" t="s">
        <v>1903</v>
      </c>
      <c r="W1289" s="0" t="s">
        <v>1903</v>
      </c>
      <c r="X1289" s="0" t="s">
        <v>2243</v>
      </c>
      <c r="Y1289" s="0" t="s">
        <v>1903</v>
      </c>
      <c r="Z1289" s="0" t="s">
        <v>1903</v>
      </c>
      <c r="AB1289" s="0" t="s">
        <v>2243</v>
      </c>
    </row>
    <row r="1290" customFormat="false" ht="13.8" hidden="false" customHeight="false" outlineLevel="0" collapsed="false">
      <c r="A1290" s="207" t="s">
        <v>113</v>
      </c>
      <c r="B1290" s="207" t="s">
        <v>1330</v>
      </c>
      <c r="C1290" s="0" t="s">
        <v>1991</v>
      </c>
      <c r="D1290" s="0" t="n">
        <v>5</v>
      </c>
      <c r="E1290" s="0" t="n">
        <v>0</v>
      </c>
      <c r="Q1290" s="0" t="s">
        <v>1914</v>
      </c>
      <c r="T1290" s="0" t="s">
        <v>2243</v>
      </c>
      <c r="V1290" s="0" t="s">
        <v>1903</v>
      </c>
      <c r="W1290" s="0" t="s">
        <v>1903</v>
      </c>
      <c r="X1290" s="0" t="s">
        <v>2243</v>
      </c>
      <c r="Y1290" s="0" t="s">
        <v>1903</v>
      </c>
      <c r="Z1290" s="0" t="s">
        <v>1903</v>
      </c>
      <c r="AB1290" s="0" t="s">
        <v>2243</v>
      </c>
    </row>
    <row r="1291" customFormat="false" ht="13.8" hidden="false" customHeight="false" outlineLevel="0" collapsed="false">
      <c r="A1291" s="207" t="s">
        <v>113</v>
      </c>
      <c r="B1291" s="207" t="s">
        <v>1331</v>
      </c>
      <c r="C1291" s="0" t="s">
        <v>1991</v>
      </c>
      <c r="D1291" s="0" t="n">
        <v>5</v>
      </c>
      <c r="E1291" s="0" t="n">
        <v>0</v>
      </c>
      <c r="Q1291" s="0" t="s">
        <v>1914</v>
      </c>
      <c r="T1291" s="0" t="s">
        <v>2243</v>
      </c>
      <c r="V1291" s="0" t="s">
        <v>1903</v>
      </c>
      <c r="W1291" s="0" t="s">
        <v>1903</v>
      </c>
      <c r="X1291" s="0" t="s">
        <v>2243</v>
      </c>
      <c r="Y1291" s="0" t="s">
        <v>1903</v>
      </c>
      <c r="Z1291" s="0" t="s">
        <v>1903</v>
      </c>
      <c r="AB1291" s="0" t="s">
        <v>2243</v>
      </c>
    </row>
    <row r="1292" customFormat="false" ht="13.8" hidden="false" customHeight="false" outlineLevel="0" collapsed="false">
      <c r="A1292" s="207" t="s">
        <v>113</v>
      </c>
      <c r="B1292" s="207" t="s">
        <v>1332</v>
      </c>
      <c r="C1292" s="0" t="s">
        <v>1991</v>
      </c>
      <c r="D1292" s="0" t="n">
        <v>5</v>
      </c>
      <c r="E1292" s="0" t="n">
        <v>0</v>
      </c>
      <c r="Q1292" s="0" t="s">
        <v>1914</v>
      </c>
      <c r="T1292" s="0" t="s">
        <v>2243</v>
      </c>
      <c r="V1292" s="0" t="s">
        <v>1903</v>
      </c>
      <c r="W1292" s="0" t="s">
        <v>1903</v>
      </c>
      <c r="X1292" s="0" t="s">
        <v>2243</v>
      </c>
      <c r="Y1292" s="0" t="s">
        <v>1903</v>
      </c>
      <c r="Z1292" s="0" t="s">
        <v>1903</v>
      </c>
      <c r="AB1292" s="0" t="s">
        <v>2243</v>
      </c>
    </row>
    <row r="1293" customFormat="false" ht="13.8" hidden="false" customHeight="false" outlineLevel="0" collapsed="false">
      <c r="A1293" s="207" t="s">
        <v>113</v>
      </c>
      <c r="B1293" s="207" t="s">
        <v>1333</v>
      </c>
      <c r="C1293" s="0" t="s">
        <v>1991</v>
      </c>
      <c r="D1293" s="0" t="n">
        <v>5</v>
      </c>
      <c r="E1293" s="0" t="n">
        <v>0</v>
      </c>
      <c r="Q1293" s="0" t="s">
        <v>1914</v>
      </c>
      <c r="T1293" s="0" t="s">
        <v>2243</v>
      </c>
      <c r="V1293" s="0" t="s">
        <v>1903</v>
      </c>
      <c r="W1293" s="0" t="s">
        <v>1903</v>
      </c>
      <c r="X1293" s="0" t="s">
        <v>2243</v>
      </c>
      <c r="Y1293" s="0" t="s">
        <v>1903</v>
      </c>
      <c r="Z1293" s="0" t="s">
        <v>1903</v>
      </c>
      <c r="AB1293" s="0" t="s">
        <v>2243</v>
      </c>
    </row>
    <row r="1294" customFormat="false" ht="13.8" hidden="false" customHeight="false" outlineLevel="0" collapsed="false">
      <c r="A1294" s="207" t="s">
        <v>113</v>
      </c>
      <c r="B1294" s="207" t="s">
        <v>1334</v>
      </c>
      <c r="C1294" s="0" t="s">
        <v>1991</v>
      </c>
      <c r="D1294" s="0" t="n">
        <v>5</v>
      </c>
      <c r="E1294" s="0" t="n">
        <v>0</v>
      </c>
      <c r="Q1294" s="0" t="s">
        <v>1914</v>
      </c>
      <c r="T1294" s="0" t="s">
        <v>2243</v>
      </c>
      <c r="V1294" s="0" t="s">
        <v>1903</v>
      </c>
      <c r="W1294" s="0" t="s">
        <v>1903</v>
      </c>
      <c r="X1294" s="0" t="s">
        <v>2243</v>
      </c>
      <c r="Y1294" s="0" t="s">
        <v>1903</v>
      </c>
      <c r="Z1294" s="0" t="s">
        <v>1903</v>
      </c>
      <c r="AB1294" s="0" t="s">
        <v>2243</v>
      </c>
    </row>
    <row r="1295" customFormat="false" ht="13.8" hidden="false" customHeight="false" outlineLevel="0" collapsed="false">
      <c r="A1295" s="207" t="s">
        <v>113</v>
      </c>
      <c r="B1295" s="207" t="s">
        <v>1335</v>
      </c>
      <c r="C1295" s="0" t="s">
        <v>1991</v>
      </c>
      <c r="D1295" s="0" t="n">
        <v>5</v>
      </c>
      <c r="E1295" s="0" t="n">
        <v>0</v>
      </c>
      <c r="Q1295" s="0" t="s">
        <v>1914</v>
      </c>
      <c r="T1295" s="0" t="s">
        <v>2243</v>
      </c>
      <c r="V1295" s="0" t="s">
        <v>1903</v>
      </c>
      <c r="W1295" s="0" t="s">
        <v>1903</v>
      </c>
      <c r="X1295" s="0" t="s">
        <v>2243</v>
      </c>
      <c r="Y1295" s="0" t="s">
        <v>1903</v>
      </c>
      <c r="Z1295" s="0" t="s">
        <v>1903</v>
      </c>
      <c r="AB1295" s="0" t="s">
        <v>2243</v>
      </c>
    </row>
    <row r="1296" customFormat="false" ht="13.8" hidden="false" customHeight="false" outlineLevel="0" collapsed="false">
      <c r="A1296" s="207" t="s">
        <v>113</v>
      </c>
      <c r="B1296" s="207" t="s">
        <v>1336</v>
      </c>
      <c r="C1296" s="0" t="s">
        <v>1991</v>
      </c>
      <c r="D1296" s="0" t="n">
        <v>5</v>
      </c>
      <c r="E1296" s="0" t="n">
        <v>0</v>
      </c>
      <c r="Q1296" s="0" t="s">
        <v>1914</v>
      </c>
      <c r="T1296" s="0" t="s">
        <v>2243</v>
      </c>
      <c r="V1296" s="0" t="s">
        <v>1903</v>
      </c>
      <c r="W1296" s="0" t="s">
        <v>1903</v>
      </c>
      <c r="X1296" s="0" t="s">
        <v>2243</v>
      </c>
      <c r="Y1296" s="0" t="s">
        <v>1903</v>
      </c>
      <c r="Z1296" s="0" t="s">
        <v>1903</v>
      </c>
      <c r="AB1296" s="0" t="s">
        <v>2243</v>
      </c>
    </row>
    <row r="1297" customFormat="false" ht="13.8" hidden="false" customHeight="false" outlineLevel="0" collapsed="false">
      <c r="A1297" s="207" t="s">
        <v>113</v>
      </c>
      <c r="B1297" s="207" t="s">
        <v>497</v>
      </c>
      <c r="C1297" s="0" t="s">
        <v>1991</v>
      </c>
      <c r="D1297" s="0" t="n">
        <v>5</v>
      </c>
      <c r="E1297" s="0" t="n">
        <v>0</v>
      </c>
      <c r="Q1297" s="0" t="s">
        <v>1914</v>
      </c>
      <c r="T1297" s="0" t="s">
        <v>2243</v>
      </c>
      <c r="V1297" s="0" t="s">
        <v>1903</v>
      </c>
      <c r="W1297" s="0" t="s">
        <v>1903</v>
      </c>
      <c r="X1297" s="0" t="s">
        <v>2243</v>
      </c>
      <c r="Y1297" s="0" t="s">
        <v>1903</v>
      </c>
      <c r="Z1297" s="0" t="s">
        <v>1903</v>
      </c>
      <c r="AB1297" s="0" t="s">
        <v>2243</v>
      </c>
    </row>
    <row r="1298" customFormat="false" ht="13.8" hidden="false" customHeight="false" outlineLevel="0" collapsed="false">
      <c r="A1298" s="207" t="s">
        <v>113</v>
      </c>
      <c r="B1298" s="207" t="s">
        <v>1337</v>
      </c>
      <c r="C1298" s="0" t="s">
        <v>1991</v>
      </c>
      <c r="D1298" s="0" t="n">
        <v>5</v>
      </c>
      <c r="E1298" s="0" t="n">
        <v>0</v>
      </c>
      <c r="Q1298" s="0" t="s">
        <v>1914</v>
      </c>
      <c r="T1298" s="0" t="s">
        <v>2243</v>
      </c>
      <c r="V1298" s="0" t="s">
        <v>1903</v>
      </c>
      <c r="W1298" s="0" t="s">
        <v>1903</v>
      </c>
      <c r="X1298" s="0" t="s">
        <v>2243</v>
      </c>
      <c r="Y1298" s="0" t="s">
        <v>1903</v>
      </c>
      <c r="Z1298" s="0" t="s">
        <v>1903</v>
      </c>
      <c r="AB1298" s="0" t="s">
        <v>2243</v>
      </c>
    </row>
    <row r="1299" customFormat="false" ht="13.8" hidden="false" customHeight="false" outlineLevel="0" collapsed="false">
      <c r="A1299" s="207" t="s">
        <v>113</v>
      </c>
      <c r="B1299" s="207" t="s">
        <v>1338</v>
      </c>
      <c r="C1299" s="0" t="s">
        <v>1991</v>
      </c>
      <c r="D1299" s="0" t="n">
        <v>5</v>
      </c>
      <c r="E1299" s="0" t="n">
        <v>0</v>
      </c>
      <c r="Q1299" s="0" t="s">
        <v>1914</v>
      </c>
      <c r="T1299" s="0" t="s">
        <v>2243</v>
      </c>
      <c r="V1299" s="0" t="s">
        <v>1903</v>
      </c>
      <c r="W1299" s="0" t="s">
        <v>1903</v>
      </c>
      <c r="X1299" s="0" t="s">
        <v>2243</v>
      </c>
      <c r="Y1299" s="0" t="s">
        <v>1903</v>
      </c>
      <c r="Z1299" s="0" t="s">
        <v>1903</v>
      </c>
      <c r="AB1299" s="0" t="s">
        <v>2243</v>
      </c>
    </row>
    <row r="1300" customFormat="false" ht="13.8" hidden="false" customHeight="false" outlineLevel="0" collapsed="false">
      <c r="A1300" s="207" t="s">
        <v>113</v>
      </c>
      <c r="B1300" s="207" t="s">
        <v>1339</v>
      </c>
      <c r="C1300" s="0" t="s">
        <v>1991</v>
      </c>
      <c r="D1300" s="0" t="n">
        <v>5</v>
      </c>
      <c r="E1300" s="0" t="n">
        <v>0</v>
      </c>
      <c r="Q1300" s="0" t="s">
        <v>1914</v>
      </c>
      <c r="T1300" s="0" t="s">
        <v>2243</v>
      </c>
      <c r="V1300" s="0" t="s">
        <v>1903</v>
      </c>
      <c r="W1300" s="0" t="s">
        <v>1903</v>
      </c>
      <c r="X1300" s="0" t="s">
        <v>2243</v>
      </c>
      <c r="Y1300" s="0" t="s">
        <v>1903</v>
      </c>
      <c r="Z1300" s="0" t="s">
        <v>1903</v>
      </c>
      <c r="AB1300" s="0" t="s">
        <v>2243</v>
      </c>
    </row>
    <row r="1301" customFormat="false" ht="13.8" hidden="false" customHeight="false" outlineLevel="0" collapsed="false">
      <c r="A1301" s="207" t="s">
        <v>113</v>
      </c>
      <c r="B1301" s="207" t="s">
        <v>1340</v>
      </c>
      <c r="C1301" s="0" t="s">
        <v>1991</v>
      </c>
      <c r="D1301" s="0" t="n">
        <v>5</v>
      </c>
      <c r="E1301" s="0" t="n">
        <v>0</v>
      </c>
      <c r="Q1301" s="0" t="s">
        <v>1914</v>
      </c>
      <c r="T1301" s="0" t="s">
        <v>2243</v>
      </c>
      <c r="V1301" s="0" t="s">
        <v>1903</v>
      </c>
      <c r="W1301" s="0" t="s">
        <v>1903</v>
      </c>
      <c r="X1301" s="0" t="s">
        <v>2243</v>
      </c>
      <c r="Y1301" s="0" t="s">
        <v>1903</v>
      </c>
      <c r="Z1301" s="0" t="s">
        <v>1903</v>
      </c>
      <c r="AB1301" s="0" t="s">
        <v>2243</v>
      </c>
    </row>
    <row r="1302" customFormat="false" ht="13.8" hidden="false" customHeight="false" outlineLevel="0" collapsed="false">
      <c r="A1302" s="207" t="s">
        <v>113</v>
      </c>
      <c r="B1302" s="207" t="s">
        <v>1341</v>
      </c>
      <c r="C1302" s="0" t="s">
        <v>1991</v>
      </c>
      <c r="D1302" s="0" t="n">
        <v>5</v>
      </c>
      <c r="E1302" s="0" t="n">
        <v>0</v>
      </c>
      <c r="Q1302" s="0" t="s">
        <v>1914</v>
      </c>
      <c r="T1302" s="0" t="s">
        <v>2243</v>
      </c>
      <c r="V1302" s="0" t="s">
        <v>1903</v>
      </c>
      <c r="W1302" s="0" t="s">
        <v>1903</v>
      </c>
      <c r="X1302" s="0" t="s">
        <v>2243</v>
      </c>
      <c r="Y1302" s="0" t="s">
        <v>1903</v>
      </c>
      <c r="Z1302" s="0" t="s">
        <v>1903</v>
      </c>
      <c r="AB1302" s="0" t="s">
        <v>2243</v>
      </c>
    </row>
    <row r="1303" customFormat="false" ht="13.8" hidden="false" customHeight="false" outlineLevel="0" collapsed="false">
      <c r="A1303" s="207" t="s">
        <v>113</v>
      </c>
      <c r="B1303" s="207" t="s">
        <v>1342</v>
      </c>
      <c r="C1303" s="0" t="s">
        <v>1991</v>
      </c>
      <c r="D1303" s="0" t="n">
        <v>5</v>
      </c>
      <c r="E1303" s="0" t="n">
        <v>0</v>
      </c>
      <c r="Q1303" s="0" t="s">
        <v>1914</v>
      </c>
      <c r="T1303" s="0" t="s">
        <v>2243</v>
      </c>
      <c r="V1303" s="0" t="s">
        <v>1903</v>
      </c>
      <c r="W1303" s="0" t="s">
        <v>1903</v>
      </c>
      <c r="X1303" s="0" t="s">
        <v>2243</v>
      </c>
      <c r="Y1303" s="0" t="s">
        <v>1903</v>
      </c>
      <c r="Z1303" s="0" t="s">
        <v>1903</v>
      </c>
      <c r="AB1303" s="0" t="s">
        <v>2243</v>
      </c>
    </row>
    <row r="1304" customFormat="false" ht="13.8" hidden="false" customHeight="false" outlineLevel="0" collapsed="false">
      <c r="A1304" s="207" t="s">
        <v>113</v>
      </c>
      <c r="B1304" s="207" t="s">
        <v>1343</v>
      </c>
      <c r="C1304" s="0" t="s">
        <v>1991</v>
      </c>
      <c r="D1304" s="0" t="n">
        <v>5</v>
      </c>
      <c r="E1304" s="0" t="n">
        <v>0</v>
      </c>
      <c r="Q1304" s="0" t="s">
        <v>1914</v>
      </c>
      <c r="T1304" s="0" t="s">
        <v>2243</v>
      </c>
      <c r="V1304" s="0" t="s">
        <v>1903</v>
      </c>
      <c r="W1304" s="0" t="s">
        <v>1903</v>
      </c>
      <c r="X1304" s="0" t="s">
        <v>2243</v>
      </c>
      <c r="Y1304" s="0" t="s">
        <v>1903</v>
      </c>
      <c r="Z1304" s="0" t="s">
        <v>1903</v>
      </c>
      <c r="AB1304" s="0" t="s">
        <v>2243</v>
      </c>
    </row>
    <row r="1305" customFormat="false" ht="13.8" hidden="false" customHeight="false" outlineLevel="0" collapsed="false">
      <c r="A1305" s="207" t="s">
        <v>113</v>
      </c>
      <c r="B1305" s="207" t="s">
        <v>1344</v>
      </c>
      <c r="C1305" s="0" t="s">
        <v>1991</v>
      </c>
      <c r="D1305" s="0" t="n">
        <v>5</v>
      </c>
      <c r="E1305" s="0" t="n">
        <v>0</v>
      </c>
      <c r="Q1305" s="0" t="s">
        <v>1914</v>
      </c>
      <c r="T1305" s="0" t="s">
        <v>2243</v>
      </c>
      <c r="V1305" s="0" t="s">
        <v>1903</v>
      </c>
      <c r="W1305" s="0" t="s">
        <v>1903</v>
      </c>
      <c r="X1305" s="0" t="s">
        <v>2243</v>
      </c>
      <c r="Y1305" s="0" t="s">
        <v>1903</v>
      </c>
      <c r="Z1305" s="0" t="s">
        <v>1903</v>
      </c>
      <c r="AB1305" s="0" t="s">
        <v>2243</v>
      </c>
    </row>
    <row r="1306" customFormat="false" ht="13.8" hidden="false" customHeight="false" outlineLevel="0" collapsed="false">
      <c r="A1306" s="207" t="s">
        <v>113</v>
      </c>
      <c r="B1306" s="207" t="s">
        <v>1345</v>
      </c>
      <c r="C1306" s="0" t="s">
        <v>1991</v>
      </c>
      <c r="D1306" s="0" t="n">
        <v>5</v>
      </c>
      <c r="E1306" s="0" t="n">
        <v>0</v>
      </c>
      <c r="Q1306" s="0" t="s">
        <v>1914</v>
      </c>
      <c r="T1306" s="0" t="s">
        <v>2243</v>
      </c>
      <c r="V1306" s="0" t="s">
        <v>1903</v>
      </c>
      <c r="W1306" s="0" t="s">
        <v>1903</v>
      </c>
      <c r="X1306" s="0" t="s">
        <v>2243</v>
      </c>
      <c r="Y1306" s="0" t="s">
        <v>1903</v>
      </c>
      <c r="Z1306" s="0" t="s">
        <v>1903</v>
      </c>
      <c r="AB1306" s="0" t="s">
        <v>2243</v>
      </c>
    </row>
    <row r="1307" customFormat="false" ht="13.8" hidden="false" customHeight="false" outlineLevel="0" collapsed="false">
      <c r="A1307" s="207" t="s">
        <v>113</v>
      </c>
      <c r="B1307" s="207" t="s">
        <v>1346</v>
      </c>
      <c r="C1307" s="0" t="s">
        <v>536</v>
      </c>
      <c r="D1307" s="0" t="n">
        <v>45</v>
      </c>
      <c r="E1307" s="0" t="n">
        <v>0</v>
      </c>
      <c r="R1307" s="0" t="s">
        <v>1914</v>
      </c>
      <c r="S1307" s="0" t="s">
        <v>2243</v>
      </c>
      <c r="T1307" s="0" t="s">
        <v>2243</v>
      </c>
      <c r="U1307" s="0" t="s">
        <v>1903</v>
      </c>
      <c r="X1307" s="0" t="s">
        <v>2243</v>
      </c>
      <c r="Y1307" s="0" t="s">
        <v>1903</v>
      </c>
      <c r="AA1307" s="0" t="s">
        <v>1903</v>
      </c>
      <c r="AB1307" s="0" t="s">
        <v>2243</v>
      </c>
    </row>
    <row r="1308" customFormat="false" ht="13.8" hidden="false" customHeight="false" outlineLevel="0" collapsed="false">
      <c r="A1308" s="207" t="s">
        <v>113</v>
      </c>
      <c r="B1308" s="207" t="s">
        <v>1347</v>
      </c>
      <c r="C1308" s="0" t="s">
        <v>1991</v>
      </c>
      <c r="D1308" s="0" t="n">
        <v>5</v>
      </c>
      <c r="E1308" s="0" t="n">
        <v>0</v>
      </c>
      <c r="Q1308" s="0" t="s">
        <v>1914</v>
      </c>
      <c r="T1308" s="0" t="s">
        <v>2243</v>
      </c>
      <c r="V1308" s="0" t="s">
        <v>1903</v>
      </c>
      <c r="W1308" s="0" t="s">
        <v>1903</v>
      </c>
      <c r="X1308" s="0" t="s">
        <v>2243</v>
      </c>
      <c r="Y1308" s="0" t="s">
        <v>1903</v>
      </c>
      <c r="Z1308" s="0" t="s">
        <v>1903</v>
      </c>
      <c r="AB1308" s="0" t="s">
        <v>2243</v>
      </c>
    </row>
    <row r="1309" customFormat="false" ht="13.8" hidden="false" customHeight="false" outlineLevel="0" collapsed="false">
      <c r="A1309" s="207" t="s">
        <v>113</v>
      </c>
      <c r="B1309" s="207" t="s">
        <v>1348</v>
      </c>
      <c r="C1309" s="0" t="s">
        <v>1991</v>
      </c>
      <c r="D1309" s="0" t="n">
        <v>5</v>
      </c>
      <c r="E1309" s="0" t="n">
        <v>0</v>
      </c>
      <c r="Q1309" s="0" t="s">
        <v>1914</v>
      </c>
      <c r="T1309" s="0" t="s">
        <v>2243</v>
      </c>
      <c r="V1309" s="0" t="s">
        <v>1903</v>
      </c>
      <c r="W1309" s="0" t="s">
        <v>1903</v>
      </c>
      <c r="X1309" s="0" t="s">
        <v>2243</v>
      </c>
      <c r="Y1309" s="0" t="s">
        <v>1903</v>
      </c>
      <c r="Z1309" s="0" t="s">
        <v>1903</v>
      </c>
      <c r="AB1309" s="0" t="s">
        <v>2243</v>
      </c>
    </row>
    <row r="1310" customFormat="false" ht="13.8" hidden="false" customHeight="false" outlineLevel="0" collapsed="false">
      <c r="A1310" s="207" t="s">
        <v>113</v>
      </c>
      <c r="B1310" s="207" t="s">
        <v>1349</v>
      </c>
      <c r="C1310" s="0" t="s">
        <v>1991</v>
      </c>
      <c r="D1310" s="0" t="n">
        <v>5</v>
      </c>
      <c r="E1310" s="0" t="n">
        <v>0</v>
      </c>
      <c r="Q1310" s="0" t="s">
        <v>1914</v>
      </c>
      <c r="T1310" s="0" t="s">
        <v>2243</v>
      </c>
      <c r="V1310" s="0" t="s">
        <v>1903</v>
      </c>
      <c r="W1310" s="0" t="s">
        <v>1903</v>
      </c>
      <c r="X1310" s="0" t="s">
        <v>2243</v>
      </c>
      <c r="Y1310" s="0" t="s">
        <v>1903</v>
      </c>
      <c r="Z1310" s="0" t="s">
        <v>1903</v>
      </c>
      <c r="AB1310" s="0" t="s">
        <v>2243</v>
      </c>
    </row>
    <row r="1311" customFormat="false" ht="13.8" hidden="false" customHeight="false" outlineLevel="0" collapsed="false">
      <c r="A1311" s="207" t="s">
        <v>113</v>
      </c>
      <c r="B1311" s="207" t="s">
        <v>1350</v>
      </c>
      <c r="C1311" s="0" t="s">
        <v>1991</v>
      </c>
      <c r="D1311" s="0" t="n">
        <v>5</v>
      </c>
      <c r="E1311" s="0" t="n">
        <v>0</v>
      </c>
      <c r="Q1311" s="0" t="s">
        <v>1914</v>
      </c>
      <c r="T1311" s="0" t="s">
        <v>2243</v>
      </c>
      <c r="V1311" s="0" t="s">
        <v>1903</v>
      </c>
      <c r="W1311" s="0" t="s">
        <v>1903</v>
      </c>
      <c r="X1311" s="0" t="s">
        <v>2243</v>
      </c>
      <c r="Y1311" s="0" t="s">
        <v>1903</v>
      </c>
      <c r="Z1311" s="0" t="s">
        <v>1903</v>
      </c>
      <c r="AB1311" s="0" t="s">
        <v>2243</v>
      </c>
    </row>
    <row r="1312" customFormat="false" ht="13.8" hidden="false" customHeight="false" outlineLevel="0" collapsed="false">
      <c r="A1312" s="207" t="s">
        <v>113</v>
      </c>
      <c r="B1312" s="207" t="s">
        <v>1351</v>
      </c>
      <c r="C1312" s="0" t="s">
        <v>1991</v>
      </c>
      <c r="D1312" s="0" t="n">
        <v>5</v>
      </c>
      <c r="E1312" s="0" t="n">
        <v>0</v>
      </c>
      <c r="Q1312" s="0" t="s">
        <v>1914</v>
      </c>
      <c r="T1312" s="0" t="s">
        <v>2243</v>
      </c>
      <c r="V1312" s="0" t="s">
        <v>1903</v>
      </c>
      <c r="W1312" s="0" t="s">
        <v>1903</v>
      </c>
      <c r="X1312" s="0" t="s">
        <v>2243</v>
      </c>
      <c r="Y1312" s="0" t="s">
        <v>1903</v>
      </c>
      <c r="Z1312" s="0" t="s">
        <v>1903</v>
      </c>
      <c r="AB1312" s="0" t="s">
        <v>2243</v>
      </c>
    </row>
    <row r="1313" customFormat="false" ht="13.8" hidden="false" customHeight="false" outlineLevel="0" collapsed="false">
      <c r="A1313" s="207" t="s">
        <v>113</v>
      </c>
      <c r="B1313" s="207" t="s">
        <v>1352</v>
      </c>
      <c r="C1313" s="0" t="s">
        <v>2245</v>
      </c>
      <c r="D1313" s="0" t="n">
        <v>5</v>
      </c>
      <c r="E1313" s="0" t="n">
        <v>0</v>
      </c>
      <c r="Q1313" s="0" t="s">
        <v>1914</v>
      </c>
      <c r="T1313" s="0" t="s">
        <v>2243</v>
      </c>
      <c r="V1313" s="0" t="s">
        <v>1903</v>
      </c>
      <c r="W1313" s="0" t="s">
        <v>1903</v>
      </c>
      <c r="X1313" s="0" t="s">
        <v>2243</v>
      </c>
      <c r="Y1313" s="0" t="s">
        <v>1903</v>
      </c>
      <c r="Z1313" s="0" t="s">
        <v>1903</v>
      </c>
      <c r="AB1313" s="0" t="s">
        <v>2243</v>
      </c>
    </row>
    <row r="1314" customFormat="false" ht="13.8" hidden="false" customHeight="false" outlineLevel="0" collapsed="false">
      <c r="A1314" s="207" t="s">
        <v>113</v>
      </c>
      <c r="B1314" s="207" t="s">
        <v>1353</v>
      </c>
      <c r="C1314" s="0" t="s">
        <v>1991</v>
      </c>
      <c r="D1314" s="0" t="n">
        <v>5</v>
      </c>
      <c r="E1314" s="0" t="n">
        <v>0</v>
      </c>
      <c r="Q1314" s="0" t="s">
        <v>1914</v>
      </c>
      <c r="T1314" s="0" t="s">
        <v>2243</v>
      </c>
      <c r="V1314" s="0" t="s">
        <v>1903</v>
      </c>
      <c r="W1314" s="0" t="s">
        <v>1903</v>
      </c>
      <c r="X1314" s="0" t="s">
        <v>2243</v>
      </c>
      <c r="Y1314" s="0" t="s">
        <v>1903</v>
      </c>
      <c r="Z1314" s="0" t="s">
        <v>1903</v>
      </c>
      <c r="AB1314" s="0" t="s">
        <v>2243</v>
      </c>
    </row>
    <row r="1315" customFormat="false" ht="13.8" hidden="false" customHeight="false" outlineLevel="0" collapsed="false">
      <c r="A1315" s="207" t="s">
        <v>113</v>
      </c>
      <c r="B1315" s="207" t="s">
        <v>1354</v>
      </c>
      <c r="C1315" s="0" t="s">
        <v>1991</v>
      </c>
      <c r="D1315" s="0" t="n">
        <v>5</v>
      </c>
      <c r="E1315" s="0" t="n">
        <v>0</v>
      </c>
      <c r="Q1315" s="0" t="s">
        <v>1914</v>
      </c>
      <c r="T1315" s="0" t="s">
        <v>2243</v>
      </c>
      <c r="V1315" s="0" t="s">
        <v>1903</v>
      </c>
      <c r="W1315" s="0" t="s">
        <v>1903</v>
      </c>
      <c r="X1315" s="0" t="s">
        <v>2243</v>
      </c>
      <c r="Y1315" s="0" t="s">
        <v>1903</v>
      </c>
      <c r="Z1315" s="0" t="s">
        <v>1903</v>
      </c>
      <c r="AB1315" s="0" t="s">
        <v>2243</v>
      </c>
    </row>
    <row r="1316" customFormat="false" ht="13.8" hidden="false" customHeight="false" outlineLevel="0" collapsed="false">
      <c r="A1316" s="207" t="s">
        <v>113</v>
      </c>
      <c r="B1316" s="207" t="s">
        <v>1355</v>
      </c>
      <c r="C1316" s="0" t="s">
        <v>1991</v>
      </c>
      <c r="D1316" s="0" t="n">
        <v>5</v>
      </c>
      <c r="E1316" s="0" t="n">
        <v>0</v>
      </c>
      <c r="Q1316" s="0" t="s">
        <v>1914</v>
      </c>
      <c r="T1316" s="0" t="s">
        <v>2243</v>
      </c>
      <c r="V1316" s="0" t="s">
        <v>1903</v>
      </c>
      <c r="W1316" s="0" t="s">
        <v>1903</v>
      </c>
      <c r="X1316" s="0" t="s">
        <v>2243</v>
      </c>
      <c r="Y1316" s="0" t="s">
        <v>1903</v>
      </c>
      <c r="Z1316" s="0" t="s">
        <v>1903</v>
      </c>
      <c r="AB1316" s="0" t="s">
        <v>2243</v>
      </c>
    </row>
    <row r="1317" customFormat="false" ht="13.8" hidden="false" customHeight="false" outlineLevel="0" collapsed="false">
      <c r="A1317" s="207" t="s">
        <v>113</v>
      </c>
      <c r="B1317" s="207" t="s">
        <v>1356</v>
      </c>
      <c r="C1317" s="0" t="s">
        <v>1991</v>
      </c>
      <c r="D1317" s="0" t="n">
        <v>5</v>
      </c>
      <c r="E1317" s="0" t="n">
        <v>0</v>
      </c>
      <c r="Q1317" s="0" t="s">
        <v>1914</v>
      </c>
      <c r="T1317" s="0" t="s">
        <v>2243</v>
      </c>
      <c r="V1317" s="0" t="s">
        <v>1903</v>
      </c>
      <c r="W1317" s="0" t="s">
        <v>1903</v>
      </c>
      <c r="X1317" s="0" t="s">
        <v>2243</v>
      </c>
      <c r="Y1317" s="0" t="s">
        <v>1903</v>
      </c>
      <c r="Z1317" s="0" t="s">
        <v>1903</v>
      </c>
      <c r="AB1317" s="0" t="s">
        <v>2243</v>
      </c>
    </row>
    <row r="1318" customFormat="false" ht="13.8" hidden="false" customHeight="false" outlineLevel="0" collapsed="false">
      <c r="A1318" s="207" t="s">
        <v>113</v>
      </c>
      <c r="B1318" s="207" t="s">
        <v>1357</v>
      </c>
      <c r="C1318" s="0" t="s">
        <v>1991</v>
      </c>
      <c r="D1318" s="0" t="n">
        <v>5</v>
      </c>
      <c r="E1318" s="0" t="n">
        <v>0</v>
      </c>
      <c r="Q1318" s="0" t="s">
        <v>1914</v>
      </c>
      <c r="T1318" s="0" t="s">
        <v>2243</v>
      </c>
      <c r="V1318" s="0" t="s">
        <v>1903</v>
      </c>
      <c r="W1318" s="0" t="s">
        <v>1903</v>
      </c>
      <c r="X1318" s="0" t="s">
        <v>2243</v>
      </c>
      <c r="Y1318" s="0" t="s">
        <v>1903</v>
      </c>
      <c r="Z1318" s="0" t="s">
        <v>1903</v>
      </c>
      <c r="AB1318" s="0" t="s">
        <v>2243</v>
      </c>
    </row>
    <row r="1319" customFormat="false" ht="13.8" hidden="false" customHeight="false" outlineLevel="0" collapsed="false">
      <c r="A1319" s="207" t="s">
        <v>113</v>
      </c>
      <c r="B1319" s="207" t="s">
        <v>1358</v>
      </c>
      <c r="C1319" s="0" t="s">
        <v>1991</v>
      </c>
      <c r="D1319" s="0" t="n">
        <v>5</v>
      </c>
      <c r="E1319" s="0" t="n">
        <v>0</v>
      </c>
      <c r="Q1319" s="0" t="s">
        <v>1914</v>
      </c>
      <c r="T1319" s="0" t="s">
        <v>2243</v>
      </c>
      <c r="V1319" s="0" t="s">
        <v>1903</v>
      </c>
      <c r="W1319" s="0" t="s">
        <v>1903</v>
      </c>
      <c r="X1319" s="0" t="s">
        <v>2243</v>
      </c>
      <c r="Y1319" s="0" t="s">
        <v>1903</v>
      </c>
      <c r="Z1319" s="0" t="s">
        <v>1903</v>
      </c>
      <c r="AB1319" s="0" t="s">
        <v>2243</v>
      </c>
    </row>
    <row r="1320" customFormat="false" ht="13.8" hidden="false" customHeight="false" outlineLevel="0" collapsed="false">
      <c r="A1320" s="207" t="s">
        <v>113</v>
      </c>
      <c r="B1320" s="207" t="s">
        <v>1359</v>
      </c>
      <c r="C1320" s="0" t="s">
        <v>1991</v>
      </c>
      <c r="D1320" s="0" t="n">
        <v>5</v>
      </c>
      <c r="E1320" s="0" t="n">
        <v>0</v>
      </c>
      <c r="Q1320" s="0" t="s">
        <v>1914</v>
      </c>
      <c r="T1320" s="0" t="s">
        <v>2243</v>
      </c>
      <c r="V1320" s="0" t="s">
        <v>1903</v>
      </c>
      <c r="W1320" s="0" t="s">
        <v>1903</v>
      </c>
      <c r="X1320" s="0" t="s">
        <v>2243</v>
      </c>
      <c r="Y1320" s="0" t="s">
        <v>1903</v>
      </c>
      <c r="Z1320" s="0" t="s">
        <v>1903</v>
      </c>
      <c r="AB1320" s="0" t="s">
        <v>2243</v>
      </c>
    </row>
    <row r="1321" customFormat="false" ht="13.8" hidden="false" customHeight="false" outlineLevel="0" collapsed="false">
      <c r="A1321" s="207" t="s">
        <v>113</v>
      </c>
      <c r="B1321" s="207" t="s">
        <v>1360</v>
      </c>
      <c r="C1321" s="0" t="s">
        <v>1991</v>
      </c>
      <c r="D1321" s="0" t="n">
        <v>5</v>
      </c>
      <c r="E1321" s="0" t="n">
        <v>0</v>
      </c>
      <c r="Q1321" s="0" t="s">
        <v>1914</v>
      </c>
      <c r="T1321" s="0" t="s">
        <v>2243</v>
      </c>
      <c r="V1321" s="0" t="s">
        <v>1903</v>
      </c>
      <c r="W1321" s="0" t="s">
        <v>1903</v>
      </c>
      <c r="X1321" s="0" t="s">
        <v>2243</v>
      </c>
      <c r="Y1321" s="0" t="s">
        <v>1903</v>
      </c>
      <c r="Z1321" s="0" t="s">
        <v>1903</v>
      </c>
      <c r="AB1321" s="0" t="s">
        <v>2243</v>
      </c>
    </row>
    <row r="1322" customFormat="false" ht="13.8" hidden="false" customHeight="false" outlineLevel="0" collapsed="false">
      <c r="A1322" s="207" t="s">
        <v>113</v>
      </c>
      <c r="B1322" s="207" t="s">
        <v>1361</v>
      </c>
      <c r="C1322" s="0" t="s">
        <v>1991</v>
      </c>
      <c r="D1322" s="0" t="n">
        <v>5</v>
      </c>
      <c r="E1322" s="0" t="n">
        <v>0</v>
      </c>
      <c r="Q1322" s="0" t="s">
        <v>1914</v>
      </c>
      <c r="T1322" s="0" t="s">
        <v>2243</v>
      </c>
      <c r="V1322" s="0" t="s">
        <v>1903</v>
      </c>
      <c r="W1322" s="0" t="s">
        <v>1903</v>
      </c>
      <c r="X1322" s="0" t="s">
        <v>2243</v>
      </c>
      <c r="Y1322" s="0" t="s">
        <v>1903</v>
      </c>
      <c r="Z1322" s="0" t="s">
        <v>1903</v>
      </c>
      <c r="AB1322" s="0" t="s">
        <v>2243</v>
      </c>
    </row>
    <row r="1323" customFormat="false" ht="13.8" hidden="false" customHeight="false" outlineLevel="0" collapsed="false">
      <c r="A1323" s="207" t="s">
        <v>113</v>
      </c>
      <c r="B1323" s="207" t="s">
        <v>1362</v>
      </c>
      <c r="C1323" s="0" t="s">
        <v>1991</v>
      </c>
      <c r="D1323" s="0" t="n">
        <v>5</v>
      </c>
      <c r="E1323" s="0" t="n">
        <v>0</v>
      </c>
      <c r="Q1323" s="0" t="s">
        <v>1914</v>
      </c>
      <c r="T1323" s="0" t="s">
        <v>2243</v>
      </c>
      <c r="V1323" s="0" t="s">
        <v>1903</v>
      </c>
      <c r="W1323" s="0" t="s">
        <v>1903</v>
      </c>
      <c r="X1323" s="0" t="s">
        <v>2243</v>
      </c>
      <c r="Y1323" s="0" t="s">
        <v>1903</v>
      </c>
      <c r="Z1323" s="0" t="s">
        <v>1903</v>
      </c>
      <c r="AB1323" s="0" t="s">
        <v>2243</v>
      </c>
    </row>
    <row r="1324" customFormat="false" ht="13.8" hidden="false" customHeight="false" outlineLevel="0" collapsed="false">
      <c r="A1324" s="207" t="s">
        <v>113</v>
      </c>
      <c r="B1324" s="207" t="s">
        <v>1363</v>
      </c>
      <c r="C1324" s="0" t="s">
        <v>1991</v>
      </c>
      <c r="D1324" s="0" t="n">
        <v>5</v>
      </c>
      <c r="E1324" s="0" t="n">
        <v>0</v>
      </c>
      <c r="Q1324" s="0" t="s">
        <v>1914</v>
      </c>
      <c r="T1324" s="0" t="s">
        <v>2243</v>
      </c>
      <c r="V1324" s="0" t="s">
        <v>1903</v>
      </c>
      <c r="W1324" s="0" t="s">
        <v>1903</v>
      </c>
      <c r="X1324" s="0" t="s">
        <v>2243</v>
      </c>
      <c r="Y1324" s="0" t="s">
        <v>1903</v>
      </c>
      <c r="Z1324" s="0" t="s">
        <v>1903</v>
      </c>
      <c r="AB1324" s="0" t="s">
        <v>2243</v>
      </c>
    </row>
    <row r="1325" customFormat="false" ht="13.8" hidden="false" customHeight="false" outlineLevel="0" collapsed="false">
      <c r="A1325" s="207" t="s">
        <v>113</v>
      </c>
      <c r="B1325" s="207" t="s">
        <v>1364</v>
      </c>
      <c r="C1325" s="0" t="s">
        <v>1991</v>
      </c>
      <c r="D1325" s="0" t="n">
        <v>5</v>
      </c>
      <c r="E1325" s="0" t="n">
        <v>0</v>
      </c>
      <c r="Q1325" s="0" t="s">
        <v>1914</v>
      </c>
      <c r="T1325" s="0" t="s">
        <v>2243</v>
      </c>
      <c r="V1325" s="0" t="s">
        <v>1903</v>
      </c>
      <c r="W1325" s="0" t="s">
        <v>1903</v>
      </c>
      <c r="X1325" s="0" t="s">
        <v>2243</v>
      </c>
      <c r="Y1325" s="0" t="s">
        <v>1903</v>
      </c>
      <c r="Z1325" s="0" t="s">
        <v>1903</v>
      </c>
      <c r="AB1325" s="0" t="s">
        <v>2243</v>
      </c>
    </row>
    <row r="1326" customFormat="false" ht="13.8" hidden="false" customHeight="false" outlineLevel="0" collapsed="false">
      <c r="A1326" s="207" t="s">
        <v>113</v>
      </c>
      <c r="B1326" s="207" t="s">
        <v>1365</v>
      </c>
      <c r="C1326" s="0" t="s">
        <v>1991</v>
      </c>
      <c r="D1326" s="0" t="n">
        <v>5</v>
      </c>
      <c r="E1326" s="0" t="n">
        <v>0</v>
      </c>
      <c r="Q1326" s="0" t="s">
        <v>1914</v>
      </c>
      <c r="T1326" s="0" t="s">
        <v>2243</v>
      </c>
      <c r="V1326" s="0" t="s">
        <v>1903</v>
      </c>
      <c r="W1326" s="0" t="s">
        <v>1903</v>
      </c>
      <c r="X1326" s="0" t="s">
        <v>2243</v>
      </c>
      <c r="Y1326" s="0" t="s">
        <v>1903</v>
      </c>
      <c r="Z1326" s="0" t="s">
        <v>1903</v>
      </c>
      <c r="AB1326" s="0" t="s">
        <v>2243</v>
      </c>
    </row>
    <row r="1327" customFormat="false" ht="13.8" hidden="false" customHeight="false" outlineLevel="0" collapsed="false">
      <c r="A1327" s="207" t="s">
        <v>113</v>
      </c>
      <c r="B1327" s="207" t="s">
        <v>1366</v>
      </c>
      <c r="C1327" s="0" t="s">
        <v>1991</v>
      </c>
      <c r="D1327" s="0" t="n">
        <v>5</v>
      </c>
      <c r="E1327" s="0" t="n">
        <v>0</v>
      </c>
      <c r="Q1327" s="0" t="s">
        <v>1914</v>
      </c>
      <c r="T1327" s="0" t="s">
        <v>2243</v>
      </c>
      <c r="V1327" s="0" t="s">
        <v>1903</v>
      </c>
      <c r="W1327" s="0" t="s">
        <v>1903</v>
      </c>
      <c r="X1327" s="0" t="s">
        <v>2243</v>
      </c>
      <c r="Y1327" s="0" t="s">
        <v>1903</v>
      </c>
      <c r="Z1327" s="0" t="s">
        <v>1903</v>
      </c>
      <c r="AB1327" s="0" t="s">
        <v>2243</v>
      </c>
    </row>
    <row r="1328" customFormat="false" ht="13.8" hidden="false" customHeight="false" outlineLevel="0" collapsed="false">
      <c r="A1328" s="207" t="s">
        <v>113</v>
      </c>
      <c r="B1328" s="207" t="s">
        <v>1367</v>
      </c>
      <c r="C1328" s="0" t="s">
        <v>1991</v>
      </c>
      <c r="D1328" s="0" t="n">
        <v>5</v>
      </c>
      <c r="E1328" s="0" t="n">
        <v>0</v>
      </c>
      <c r="Q1328" s="0" t="s">
        <v>1914</v>
      </c>
      <c r="T1328" s="0" t="s">
        <v>2243</v>
      </c>
      <c r="V1328" s="0" t="s">
        <v>1903</v>
      </c>
      <c r="W1328" s="0" t="s">
        <v>1903</v>
      </c>
      <c r="X1328" s="0" t="s">
        <v>2243</v>
      </c>
      <c r="Y1328" s="0" t="s">
        <v>1903</v>
      </c>
      <c r="Z1328" s="0" t="s">
        <v>1903</v>
      </c>
      <c r="AB1328" s="0" t="s">
        <v>2243</v>
      </c>
    </row>
    <row r="1329" customFormat="false" ht="13.8" hidden="false" customHeight="false" outlineLevel="0" collapsed="false">
      <c r="A1329" s="207" t="s">
        <v>113</v>
      </c>
      <c r="B1329" s="207" t="s">
        <v>1368</v>
      </c>
      <c r="C1329" s="0" t="s">
        <v>1991</v>
      </c>
      <c r="D1329" s="0" t="n">
        <v>5</v>
      </c>
      <c r="E1329" s="0" t="n">
        <v>0</v>
      </c>
      <c r="Q1329" s="0" t="s">
        <v>1914</v>
      </c>
      <c r="T1329" s="0" t="s">
        <v>2243</v>
      </c>
      <c r="V1329" s="0" t="s">
        <v>1903</v>
      </c>
      <c r="W1329" s="0" t="s">
        <v>1903</v>
      </c>
      <c r="X1329" s="0" t="s">
        <v>2243</v>
      </c>
      <c r="Y1329" s="0" t="s">
        <v>1903</v>
      </c>
      <c r="Z1329" s="0" t="s">
        <v>1903</v>
      </c>
      <c r="AB1329" s="0" t="s">
        <v>2243</v>
      </c>
    </row>
    <row r="1330" customFormat="false" ht="13.8" hidden="false" customHeight="false" outlineLevel="0" collapsed="false">
      <c r="A1330" s="207" t="s">
        <v>113</v>
      </c>
      <c r="B1330" s="207" t="s">
        <v>1369</v>
      </c>
      <c r="C1330" s="0" t="s">
        <v>1991</v>
      </c>
      <c r="D1330" s="0" t="n">
        <v>5</v>
      </c>
      <c r="E1330" s="0" t="n">
        <v>0</v>
      </c>
      <c r="Q1330" s="0" t="s">
        <v>1914</v>
      </c>
      <c r="T1330" s="0" t="s">
        <v>2243</v>
      </c>
      <c r="V1330" s="0" t="s">
        <v>1903</v>
      </c>
      <c r="W1330" s="0" t="s">
        <v>1903</v>
      </c>
      <c r="X1330" s="0" t="s">
        <v>2243</v>
      </c>
      <c r="Y1330" s="0" t="s">
        <v>1903</v>
      </c>
      <c r="Z1330" s="0" t="s">
        <v>1903</v>
      </c>
      <c r="AB1330" s="0" t="s">
        <v>2243</v>
      </c>
    </row>
    <row r="1331" customFormat="false" ht="13.8" hidden="false" customHeight="false" outlineLevel="0" collapsed="false">
      <c r="A1331" s="207" t="s">
        <v>113</v>
      </c>
      <c r="B1331" s="207" t="s">
        <v>1370</v>
      </c>
      <c r="C1331" s="0" t="s">
        <v>1991</v>
      </c>
      <c r="D1331" s="0" t="n">
        <v>5</v>
      </c>
      <c r="E1331" s="0" t="n">
        <v>0</v>
      </c>
      <c r="Q1331" s="0" t="s">
        <v>1914</v>
      </c>
      <c r="T1331" s="0" t="s">
        <v>2243</v>
      </c>
      <c r="V1331" s="0" t="s">
        <v>1903</v>
      </c>
      <c r="W1331" s="0" t="s">
        <v>1903</v>
      </c>
      <c r="X1331" s="0" t="s">
        <v>2243</v>
      </c>
      <c r="Y1331" s="0" t="s">
        <v>1903</v>
      </c>
      <c r="Z1331" s="0" t="s">
        <v>1903</v>
      </c>
      <c r="AB1331" s="0" t="s">
        <v>2243</v>
      </c>
    </row>
    <row r="1332" customFormat="false" ht="13.8" hidden="false" customHeight="false" outlineLevel="0" collapsed="false">
      <c r="A1332" s="207" t="s">
        <v>113</v>
      </c>
      <c r="B1332" s="207" t="s">
        <v>1371</v>
      </c>
      <c r="C1332" s="0" t="s">
        <v>1991</v>
      </c>
      <c r="D1332" s="0" t="n">
        <v>5</v>
      </c>
      <c r="E1332" s="0" t="n">
        <v>0</v>
      </c>
      <c r="Q1332" s="0" t="s">
        <v>1914</v>
      </c>
      <c r="T1332" s="0" t="s">
        <v>2243</v>
      </c>
      <c r="V1332" s="0" t="s">
        <v>1903</v>
      </c>
      <c r="W1332" s="0" t="s">
        <v>1903</v>
      </c>
      <c r="X1332" s="0" t="s">
        <v>2243</v>
      </c>
      <c r="Y1332" s="0" t="s">
        <v>1903</v>
      </c>
      <c r="Z1332" s="0" t="s">
        <v>1903</v>
      </c>
      <c r="AB1332" s="0" t="s">
        <v>2243</v>
      </c>
    </row>
    <row r="1333" customFormat="false" ht="13.8" hidden="false" customHeight="false" outlineLevel="0" collapsed="false">
      <c r="A1333" s="207" t="s">
        <v>113</v>
      </c>
      <c r="B1333" s="207" t="s">
        <v>1372</v>
      </c>
      <c r="C1333" s="0" t="s">
        <v>1991</v>
      </c>
      <c r="D1333" s="0" t="n">
        <v>5</v>
      </c>
      <c r="E1333" s="0" t="n">
        <v>0</v>
      </c>
      <c r="Q1333" s="0" t="s">
        <v>1914</v>
      </c>
      <c r="T1333" s="0" t="s">
        <v>2243</v>
      </c>
      <c r="V1333" s="0" t="s">
        <v>1903</v>
      </c>
      <c r="W1333" s="0" t="s">
        <v>1903</v>
      </c>
      <c r="X1333" s="0" t="s">
        <v>2243</v>
      </c>
      <c r="Y1333" s="0" t="s">
        <v>1903</v>
      </c>
      <c r="Z1333" s="0" t="s">
        <v>1903</v>
      </c>
      <c r="AB1333" s="0" t="s">
        <v>2243</v>
      </c>
    </row>
    <row r="1334" customFormat="false" ht="13.8" hidden="false" customHeight="false" outlineLevel="0" collapsed="false">
      <c r="A1334" s="207" t="s">
        <v>113</v>
      </c>
      <c r="B1334" s="207" t="s">
        <v>1373</v>
      </c>
      <c r="C1334" s="0" t="s">
        <v>1991</v>
      </c>
      <c r="D1334" s="0" t="n">
        <v>5</v>
      </c>
      <c r="E1334" s="0" t="n">
        <v>0</v>
      </c>
      <c r="Q1334" s="0" t="s">
        <v>1914</v>
      </c>
      <c r="T1334" s="0" t="s">
        <v>2243</v>
      </c>
      <c r="V1334" s="0" t="s">
        <v>1903</v>
      </c>
      <c r="W1334" s="0" t="s">
        <v>1903</v>
      </c>
      <c r="X1334" s="0" t="s">
        <v>2243</v>
      </c>
      <c r="Y1334" s="0" t="s">
        <v>1903</v>
      </c>
      <c r="Z1334" s="0" t="s">
        <v>1903</v>
      </c>
      <c r="AB1334" s="0" t="s">
        <v>2243</v>
      </c>
    </row>
    <row r="1335" customFormat="false" ht="13.8" hidden="false" customHeight="false" outlineLevel="0" collapsed="false">
      <c r="A1335" s="207" t="s">
        <v>113</v>
      </c>
      <c r="B1335" s="207" t="s">
        <v>1374</v>
      </c>
      <c r="C1335" s="0" t="s">
        <v>2245</v>
      </c>
      <c r="D1335" s="0" t="n">
        <v>5</v>
      </c>
      <c r="E1335" s="0" t="n">
        <v>0</v>
      </c>
      <c r="Q1335" s="0" t="s">
        <v>1914</v>
      </c>
      <c r="T1335" s="0" t="s">
        <v>2243</v>
      </c>
      <c r="V1335" s="0" t="s">
        <v>1903</v>
      </c>
      <c r="W1335" s="0" t="s">
        <v>1903</v>
      </c>
      <c r="X1335" s="0" t="s">
        <v>2243</v>
      </c>
      <c r="Y1335" s="0" t="s">
        <v>1903</v>
      </c>
      <c r="Z1335" s="0" t="s">
        <v>1903</v>
      </c>
      <c r="AB1335" s="0" t="s">
        <v>2243</v>
      </c>
    </row>
    <row r="1336" customFormat="false" ht="13.8" hidden="false" customHeight="false" outlineLevel="0" collapsed="false">
      <c r="A1336" s="207" t="s">
        <v>113</v>
      </c>
      <c r="B1336" s="207" t="s">
        <v>1375</v>
      </c>
      <c r="C1336" s="0" t="s">
        <v>1991</v>
      </c>
      <c r="D1336" s="0" t="n">
        <v>5</v>
      </c>
      <c r="E1336" s="0" t="n">
        <v>0</v>
      </c>
      <c r="Q1336" s="0" t="s">
        <v>1914</v>
      </c>
      <c r="T1336" s="0" t="s">
        <v>2243</v>
      </c>
      <c r="V1336" s="0" t="s">
        <v>1903</v>
      </c>
      <c r="W1336" s="0" t="s">
        <v>1903</v>
      </c>
      <c r="X1336" s="0" t="s">
        <v>2243</v>
      </c>
      <c r="Y1336" s="0" t="s">
        <v>1903</v>
      </c>
      <c r="Z1336" s="0" t="s">
        <v>1903</v>
      </c>
      <c r="AB1336" s="0" t="s">
        <v>2243</v>
      </c>
    </row>
    <row r="1337" customFormat="false" ht="13.8" hidden="false" customHeight="false" outlineLevel="0" collapsed="false">
      <c r="A1337" s="207" t="s">
        <v>113</v>
      </c>
      <c r="B1337" s="207" t="s">
        <v>1376</v>
      </c>
      <c r="C1337" s="0" t="s">
        <v>2245</v>
      </c>
      <c r="D1337" s="0" t="n">
        <v>5</v>
      </c>
      <c r="E1337" s="0" t="n">
        <v>0</v>
      </c>
      <c r="Q1337" s="0" t="s">
        <v>1914</v>
      </c>
      <c r="T1337" s="0" t="s">
        <v>2243</v>
      </c>
      <c r="V1337" s="0" t="s">
        <v>1903</v>
      </c>
      <c r="W1337" s="0" t="s">
        <v>1903</v>
      </c>
      <c r="X1337" s="0" t="s">
        <v>2243</v>
      </c>
      <c r="Y1337" s="0" t="s">
        <v>1903</v>
      </c>
      <c r="Z1337" s="0" t="s">
        <v>1903</v>
      </c>
      <c r="AB1337" s="0" t="s">
        <v>2243</v>
      </c>
    </row>
    <row r="1338" customFormat="false" ht="13.8" hidden="false" customHeight="false" outlineLevel="0" collapsed="false">
      <c r="A1338" s="207" t="s">
        <v>113</v>
      </c>
      <c r="B1338" s="207" t="s">
        <v>1377</v>
      </c>
      <c r="C1338" s="0" t="s">
        <v>1991</v>
      </c>
      <c r="D1338" s="0" t="n">
        <v>5</v>
      </c>
      <c r="E1338" s="0" t="n">
        <v>0</v>
      </c>
      <c r="Q1338" s="0" t="s">
        <v>1914</v>
      </c>
      <c r="T1338" s="0" t="s">
        <v>2243</v>
      </c>
      <c r="V1338" s="0" t="s">
        <v>1903</v>
      </c>
      <c r="W1338" s="0" t="s">
        <v>1903</v>
      </c>
      <c r="X1338" s="0" t="s">
        <v>2243</v>
      </c>
      <c r="Y1338" s="0" t="s">
        <v>1903</v>
      </c>
      <c r="Z1338" s="0" t="s">
        <v>1903</v>
      </c>
      <c r="AB1338" s="0" t="s">
        <v>2243</v>
      </c>
    </row>
    <row r="1339" customFormat="false" ht="13.8" hidden="false" customHeight="false" outlineLevel="0" collapsed="false">
      <c r="A1339" s="207" t="s">
        <v>113</v>
      </c>
      <c r="B1339" s="207" t="s">
        <v>1378</v>
      </c>
      <c r="C1339" s="0" t="s">
        <v>1991</v>
      </c>
      <c r="D1339" s="0" t="n">
        <v>5</v>
      </c>
      <c r="E1339" s="0" t="n">
        <v>0</v>
      </c>
      <c r="Q1339" s="0" t="s">
        <v>1914</v>
      </c>
      <c r="T1339" s="0" t="s">
        <v>2243</v>
      </c>
      <c r="V1339" s="0" t="s">
        <v>1903</v>
      </c>
      <c r="W1339" s="0" t="s">
        <v>1903</v>
      </c>
      <c r="X1339" s="0" t="s">
        <v>2243</v>
      </c>
      <c r="Y1339" s="0" t="s">
        <v>1903</v>
      </c>
      <c r="Z1339" s="0" t="s">
        <v>1903</v>
      </c>
      <c r="AB1339" s="0" t="s">
        <v>2243</v>
      </c>
    </row>
    <row r="1340" customFormat="false" ht="13.8" hidden="false" customHeight="false" outlineLevel="0" collapsed="false">
      <c r="A1340" s="207" t="s">
        <v>113</v>
      </c>
      <c r="B1340" s="207" t="s">
        <v>1379</v>
      </c>
      <c r="C1340" s="0" t="s">
        <v>2242</v>
      </c>
      <c r="D1340" s="0" t="n">
        <v>7</v>
      </c>
      <c r="E1340" s="0" t="n">
        <v>0</v>
      </c>
      <c r="Q1340" s="0" t="s">
        <v>1914</v>
      </c>
      <c r="T1340" s="0" t="s">
        <v>2243</v>
      </c>
      <c r="V1340" s="0" t="s">
        <v>1903</v>
      </c>
      <c r="W1340" s="0" t="s">
        <v>1903</v>
      </c>
      <c r="X1340" s="0" t="s">
        <v>2243</v>
      </c>
      <c r="Y1340" s="0" t="s">
        <v>1903</v>
      </c>
      <c r="Z1340" s="0" t="s">
        <v>1903</v>
      </c>
      <c r="AB1340" s="0" t="s">
        <v>2243</v>
      </c>
    </row>
    <row r="1341" customFormat="false" ht="13.8" hidden="false" customHeight="false" outlineLevel="0" collapsed="false">
      <c r="A1341" s="207" t="s">
        <v>113</v>
      </c>
      <c r="B1341" s="207" t="s">
        <v>1380</v>
      </c>
      <c r="C1341" s="0" t="s">
        <v>2242</v>
      </c>
      <c r="D1341" s="0" t="n">
        <v>7</v>
      </c>
      <c r="E1341" s="0" t="n">
        <v>0</v>
      </c>
      <c r="Q1341" s="0" t="s">
        <v>1914</v>
      </c>
      <c r="T1341" s="0" t="s">
        <v>2243</v>
      </c>
      <c r="V1341" s="0" t="s">
        <v>1903</v>
      </c>
      <c r="W1341" s="0" t="s">
        <v>1903</v>
      </c>
      <c r="X1341" s="0" t="s">
        <v>2243</v>
      </c>
      <c r="Y1341" s="0" t="s">
        <v>1903</v>
      </c>
      <c r="Z1341" s="0" t="s">
        <v>1903</v>
      </c>
      <c r="AB1341" s="0" t="s">
        <v>2243</v>
      </c>
    </row>
    <row r="1342" customFormat="false" ht="13.8" hidden="false" customHeight="false" outlineLevel="0" collapsed="false">
      <c r="A1342" s="207" t="s">
        <v>113</v>
      </c>
      <c r="B1342" s="207" t="s">
        <v>1381</v>
      </c>
      <c r="C1342" s="0" t="s">
        <v>2242</v>
      </c>
      <c r="D1342" s="0" t="n">
        <v>7</v>
      </c>
      <c r="E1342" s="0" t="n">
        <v>0</v>
      </c>
      <c r="Q1342" s="0" t="s">
        <v>1914</v>
      </c>
      <c r="T1342" s="0" t="s">
        <v>2243</v>
      </c>
      <c r="V1342" s="0" t="s">
        <v>1903</v>
      </c>
      <c r="W1342" s="0" t="s">
        <v>1903</v>
      </c>
      <c r="X1342" s="0" t="s">
        <v>2243</v>
      </c>
      <c r="Y1342" s="0" t="s">
        <v>1903</v>
      </c>
      <c r="Z1342" s="0" t="s">
        <v>1903</v>
      </c>
      <c r="AB1342" s="0" t="s">
        <v>2243</v>
      </c>
    </row>
    <row r="1343" customFormat="false" ht="13.8" hidden="false" customHeight="false" outlineLevel="0" collapsed="false">
      <c r="A1343" s="207" t="s">
        <v>113</v>
      </c>
      <c r="B1343" s="207" t="s">
        <v>1382</v>
      </c>
      <c r="C1343" s="0" t="s">
        <v>2242</v>
      </c>
      <c r="D1343" s="0" t="n">
        <v>7</v>
      </c>
      <c r="E1343" s="0" t="n">
        <v>0</v>
      </c>
      <c r="Q1343" s="0" t="s">
        <v>1914</v>
      </c>
      <c r="T1343" s="0" t="s">
        <v>2243</v>
      </c>
      <c r="V1343" s="0" t="s">
        <v>1903</v>
      </c>
      <c r="W1343" s="0" t="s">
        <v>1903</v>
      </c>
      <c r="X1343" s="0" t="s">
        <v>2243</v>
      </c>
      <c r="Y1343" s="0" t="s">
        <v>1903</v>
      </c>
      <c r="Z1343" s="0" t="s">
        <v>1903</v>
      </c>
      <c r="AB1343" s="0" t="s">
        <v>2243</v>
      </c>
    </row>
    <row r="1344" customFormat="false" ht="13.8" hidden="false" customHeight="false" outlineLevel="0" collapsed="false">
      <c r="A1344" s="207" t="s">
        <v>113</v>
      </c>
      <c r="B1344" s="207" t="s">
        <v>1383</v>
      </c>
      <c r="C1344" s="0" t="s">
        <v>2242</v>
      </c>
      <c r="D1344" s="0" t="n">
        <v>7</v>
      </c>
      <c r="E1344" s="0" t="n">
        <v>0</v>
      </c>
      <c r="Q1344" s="0" t="s">
        <v>1914</v>
      </c>
      <c r="T1344" s="0" t="s">
        <v>2243</v>
      </c>
      <c r="V1344" s="0" t="s">
        <v>1903</v>
      </c>
      <c r="W1344" s="0" t="s">
        <v>1903</v>
      </c>
      <c r="X1344" s="0" t="s">
        <v>2243</v>
      </c>
      <c r="Y1344" s="0" t="s">
        <v>1903</v>
      </c>
      <c r="Z1344" s="0" t="s">
        <v>1903</v>
      </c>
      <c r="AB1344" s="0" t="s">
        <v>2243</v>
      </c>
    </row>
    <row r="1345" customFormat="false" ht="13.8" hidden="false" customHeight="false" outlineLevel="0" collapsed="false">
      <c r="A1345" s="207" t="s">
        <v>113</v>
      </c>
      <c r="B1345" s="207" t="s">
        <v>1384</v>
      </c>
      <c r="C1345" s="0" t="s">
        <v>2242</v>
      </c>
      <c r="D1345" s="0" t="n">
        <v>7</v>
      </c>
      <c r="E1345" s="0" t="n">
        <v>0</v>
      </c>
      <c r="Q1345" s="0" t="s">
        <v>1914</v>
      </c>
      <c r="T1345" s="0" t="s">
        <v>2243</v>
      </c>
      <c r="V1345" s="0" t="s">
        <v>1903</v>
      </c>
      <c r="W1345" s="0" t="s">
        <v>1903</v>
      </c>
      <c r="X1345" s="0" t="s">
        <v>2243</v>
      </c>
      <c r="Y1345" s="0" t="s">
        <v>1903</v>
      </c>
      <c r="Z1345" s="0" t="s">
        <v>1903</v>
      </c>
      <c r="AB1345" s="0" t="s">
        <v>2243</v>
      </c>
    </row>
    <row r="1346" customFormat="false" ht="13.8" hidden="false" customHeight="false" outlineLevel="0" collapsed="false">
      <c r="A1346" s="207" t="s">
        <v>113</v>
      </c>
      <c r="B1346" s="207" t="s">
        <v>1385</v>
      </c>
      <c r="C1346" s="0" t="s">
        <v>2244</v>
      </c>
      <c r="D1346" s="0" t="n">
        <v>5</v>
      </c>
      <c r="E1346" s="0" t="n">
        <v>0</v>
      </c>
      <c r="Q1346" s="0" t="s">
        <v>1914</v>
      </c>
      <c r="T1346" s="0" t="s">
        <v>2243</v>
      </c>
      <c r="V1346" s="0" t="s">
        <v>1903</v>
      </c>
      <c r="W1346" s="0" t="s">
        <v>1903</v>
      </c>
      <c r="X1346" s="0" t="s">
        <v>2243</v>
      </c>
      <c r="Y1346" s="0" t="s">
        <v>1903</v>
      </c>
      <c r="Z1346" s="0" t="s">
        <v>1903</v>
      </c>
      <c r="AB1346" s="0" t="s">
        <v>2243</v>
      </c>
    </row>
    <row r="1347" customFormat="false" ht="13.8" hidden="false" customHeight="false" outlineLevel="0" collapsed="false">
      <c r="A1347" s="207" t="s">
        <v>113</v>
      </c>
      <c r="B1347" s="207" t="s">
        <v>1386</v>
      </c>
      <c r="C1347" s="0" t="s">
        <v>2244</v>
      </c>
      <c r="D1347" s="0" t="n">
        <v>5</v>
      </c>
      <c r="E1347" s="0" t="n">
        <v>0</v>
      </c>
      <c r="Q1347" s="0" t="s">
        <v>1914</v>
      </c>
      <c r="T1347" s="0" t="s">
        <v>2243</v>
      </c>
      <c r="V1347" s="0" t="s">
        <v>1903</v>
      </c>
      <c r="W1347" s="0" t="s">
        <v>1903</v>
      </c>
      <c r="X1347" s="0" t="s">
        <v>2243</v>
      </c>
      <c r="Y1347" s="0" t="s">
        <v>1903</v>
      </c>
      <c r="Z1347" s="0" t="s">
        <v>1903</v>
      </c>
      <c r="AB1347" s="0" t="s">
        <v>2243</v>
      </c>
    </row>
    <row r="1348" customFormat="false" ht="13.8" hidden="false" customHeight="false" outlineLevel="0" collapsed="false">
      <c r="A1348" s="207" t="s">
        <v>113</v>
      </c>
      <c r="B1348" s="207" t="s">
        <v>1387</v>
      </c>
      <c r="C1348" s="0" t="s">
        <v>2242</v>
      </c>
      <c r="D1348" s="0" t="n">
        <v>7</v>
      </c>
      <c r="E1348" s="0" t="n">
        <v>0</v>
      </c>
      <c r="Q1348" s="0" t="s">
        <v>1914</v>
      </c>
      <c r="T1348" s="0" t="s">
        <v>2243</v>
      </c>
      <c r="V1348" s="0" t="s">
        <v>1903</v>
      </c>
      <c r="W1348" s="0" t="s">
        <v>1903</v>
      </c>
      <c r="X1348" s="0" t="s">
        <v>2243</v>
      </c>
      <c r="Y1348" s="0" t="s">
        <v>1903</v>
      </c>
      <c r="Z1348" s="0" t="s">
        <v>1903</v>
      </c>
      <c r="AB1348" s="0" t="s">
        <v>2243</v>
      </c>
    </row>
    <row r="1349" customFormat="false" ht="13.8" hidden="false" customHeight="false" outlineLevel="0" collapsed="false">
      <c r="A1349" s="207" t="s">
        <v>113</v>
      </c>
      <c r="B1349" s="207" t="s">
        <v>1388</v>
      </c>
      <c r="C1349" s="0" t="s">
        <v>2242</v>
      </c>
      <c r="D1349" s="0" t="n">
        <v>7</v>
      </c>
      <c r="E1349" s="0" t="n">
        <v>0</v>
      </c>
      <c r="Q1349" s="0" t="s">
        <v>1914</v>
      </c>
      <c r="T1349" s="0" t="s">
        <v>2243</v>
      </c>
      <c r="V1349" s="0" t="s">
        <v>1903</v>
      </c>
      <c r="W1349" s="0" t="s">
        <v>1903</v>
      </c>
      <c r="X1349" s="0" t="s">
        <v>2243</v>
      </c>
      <c r="Y1349" s="0" t="s">
        <v>1903</v>
      </c>
      <c r="Z1349" s="0" t="s">
        <v>1903</v>
      </c>
      <c r="AB1349" s="0" t="s">
        <v>2243</v>
      </c>
    </row>
    <row r="1350" customFormat="false" ht="13.8" hidden="false" customHeight="false" outlineLevel="0" collapsed="false">
      <c r="A1350" s="207" t="s">
        <v>113</v>
      </c>
      <c r="B1350" s="207" t="s">
        <v>1389</v>
      </c>
      <c r="C1350" s="0" t="s">
        <v>2242</v>
      </c>
      <c r="D1350" s="0" t="n">
        <v>7</v>
      </c>
      <c r="E1350" s="0" t="n">
        <v>0</v>
      </c>
      <c r="Q1350" s="0" t="s">
        <v>1914</v>
      </c>
      <c r="T1350" s="0" t="s">
        <v>2243</v>
      </c>
      <c r="V1350" s="0" t="s">
        <v>1903</v>
      </c>
      <c r="W1350" s="0" t="s">
        <v>1903</v>
      </c>
      <c r="X1350" s="0" t="s">
        <v>2243</v>
      </c>
      <c r="Y1350" s="0" t="s">
        <v>1903</v>
      </c>
      <c r="Z1350" s="0" t="s">
        <v>1903</v>
      </c>
      <c r="AB1350" s="0" t="s">
        <v>2243</v>
      </c>
    </row>
    <row r="1351" customFormat="false" ht="13.8" hidden="false" customHeight="false" outlineLevel="0" collapsed="false">
      <c r="A1351" s="207" t="s">
        <v>113</v>
      </c>
      <c r="B1351" s="207" t="s">
        <v>1390</v>
      </c>
      <c r="C1351" s="0" t="s">
        <v>2242</v>
      </c>
      <c r="D1351" s="0" t="n">
        <v>7</v>
      </c>
      <c r="E1351" s="0" t="n">
        <v>0</v>
      </c>
      <c r="Q1351" s="0" t="s">
        <v>1914</v>
      </c>
      <c r="T1351" s="0" t="s">
        <v>2243</v>
      </c>
      <c r="V1351" s="0" t="s">
        <v>1903</v>
      </c>
      <c r="W1351" s="0" t="s">
        <v>1903</v>
      </c>
      <c r="X1351" s="0" t="s">
        <v>2243</v>
      </c>
      <c r="Y1351" s="0" t="s">
        <v>1903</v>
      </c>
      <c r="Z1351" s="0" t="s">
        <v>1903</v>
      </c>
      <c r="AB1351" s="0" t="s">
        <v>2243</v>
      </c>
    </row>
    <row r="1352" customFormat="false" ht="13.8" hidden="false" customHeight="false" outlineLevel="0" collapsed="false">
      <c r="A1352" s="207" t="s">
        <v>113</v>
      </c>
      <c r="B1352" s="207" t="s">
        <v>1391</v>
      </c>
      <c r="C1352" s="0" t="s">
        <v>2242</v>
      </c>
      <c r="D1352" s="0" t="n">
        <v>7</v>
      </c>
      <c r="E1352" s="0" t="n">
        <v>0</v>
      </c>
      <c r="Q1352" s="0" t="s">
        <v>1914</v>
      </c>
      <c r="T1352" s="0" t="s">
        <v>2243</v>
      </c>
      <c r="V1352" s="0" t="s">
        <v>1903</v>
      </c>
      <c r="W1352" s="0" t="s">
        <v>1903</v>
      </c>
      <c r="X1352" s="0" t="s">
        <v>2243</v>
      </c>
      <c r="Y1352" s="0" t="s">
        <v>1903</v>
      </c>
      <c r="Z1352" s="0" t="s">
        <v>1903</v>
      </c>
      <c r="AB1352" s="0" t="s">
        <v>2243</v>
      </c>
    </row>
    <row r="1353" customFormat="false" ht="13.8" hidden="false" customHeight="false" outlineLevel="0" collapsed="false">
      <c r="A1353" s="207" t="s">
        <v>113</v>
      </c>
      <c r="B1353" s="207" t="s">
        <v>1392</v>
      </c>
      <c r="C1353" s="0" t="s">
        <v>2242</v>
      </c>
      <c r="D1353" s="0" t="n">
        <v>7</v>
      </c>
      <c r="E1353" s="0" t="n">
        <v>0</v>
      </c>
      <c r="Q1353" s="0" t="s">
        <v>1914</v>
      </c>
      <c r="T1353" s="0" t="s">
        <v>2243</v>
      </c>
      <c r="V1353" s="0" t="s">
        <v>1903</v>
      </c>
      <c r="W1353" s="0" t="s">
        <v>1903</v>
      </c>
      <c r="X1353" s="0" t="s">
        <v>2243</v>
      </c>
      <c r="Y1353" s="0" t="s">
        <v>1903</v>
      </c>
      <c r="Z1353" s="0" t="s">
        <v>1903</v>
      </c>
      <c r="AB1353" s="0" t="s">
        <v>2243</v>
      </c>
    </row>
    <row r="1354" customFormat="false" ht="13.8" hidden="false" customHeight="false" outlineLevel="0" collapsed="false">
      <c r="A1354" s="207" t="s">
        <v>113</v>
      </c>
      <c r="B1354" s="207" t="s">
        <v>1393</v>
      </c>
      <c r="C1354" s="0" t="s">
        <v>2242</v>
      </c>
      <c r="D1354" s="0" t="n">
        <v>7</v>
      </c>
      <c r="E1354" s="0" t="n">
        <v>0</v>
      </c>
      <c r="Q1354" s="0" t="s">
        <v>1914</v>
      </c>
      <c r="T1354" s="0" t="s">
        <v>2243</v>
      </c>
      <c r="V1354" s="0" t="s">
        <v>1903</v>
      </c>
      <c r="W1354" s="0" t="s">
        <v>1903</v>
      </c>
      <c r="X1354" s="0" t="s">
        <v>2243</v>
      </c>
      <c r="Y1354" s="0" t="s">
        <v>1903</v>
      </c>
      <c r="Z1354" s="0" t="s">
        <v>1903</v>
      </c>
      <c r="AB1354" s="0" t="s">
        <v>2243</v>
      </c>
    </row>
    <row r="1355" customFormat="false" ht="13.8" hidden="false" customHeight="false" outlineLevel="0" collapsed="false">
      <c r="A1355" s="207" t="s">
        <v>113</v>
      </c>
      <c r="B1355" s="207" t="s">
        <v>1394</v>
      </c>
      <c r="C1355" s="0" t="s">
        <v>2242</v>
      </c>
      <c r="D1355" s="0" t="n">
        <v>7</v>
      </c>
      <c r="E1355" s="0" t="n">
        <v>0</v>
      </c>
      <c r="Q1355" s="0" t="s">
        <v>1914</v>
      </c>
      <c r="T1355" s="0" t="s">
        <v>2243</v>
      </c>
      <c r="V1355" s="0" t="s">
        <v>1903</v>
      </c>
      <c r="W1355" s="0" t="s">
        <v>1903</v>
      </c>
      <c r="X1355" s="0" t="s">
        <v>2243</v>
      </c>
      <c r="Y1355" s="0" t="s">
        <v>1903</v>
      </c>
      <c r="Z1355" s="0" t="s">
        <v>1903</v>
      </c>
      <c r="AB1355" s="0" t="s">
        <v>2243</v>
      </c>
    </row>
    <row r="1356" customFormat="false" ht="13.8" hidden="false" customHeight="false" outlineLevel="0" collapsed="false">
      <c r="A1356" s="207" t="s">
        <v>113</v>
      </c>
      <c r="B1356" s="207" t="s">
        <v>1395</v>
      </c>
      <c r="C1356" s="0" t="s">
        <v>2242</v>
      </c>
      <c r="D1356" s="0" t="n">
        <v>7</v>
      </c>
      <c r="E1356" s="0" t="n">
        <v>0</v>
      </c>
      <c r="Q1356" s="0" t="s">
        <v>1914</v>
      </c>
      <c r="T1356" s="0" t="s">
        <v>2243</v>
      </c>
      <c r="V1356" s="0" t="s">
        <v>1903</v>
      </c>
      <c r="W1356" s="0" t="s">
        <v>1903</v>
      </c>
      <c r="X1356" s="0" t="s">
        <v>2243</v>
      </c>
      <c r="Y1356" s="0" t="s">
        <v>1903</v>
      </c>
      <c r="Z1356" s="0" t="s">
        <v>1903</v>
      </c>
      <c r="AB1356" s="0" t="s">
        <v>2243</v>
      </c>
    </row>
    <row r="1357" customFormat="false" ht="13.8" hidden="false" customHeight="false" outlineLevel="0" collapsed="false">
      <c r="A1357" s="207" t="s">
        <v>113</v>
      </c>
      <c r="B1357" s="207" t="s">
        <v>1396</v>
      </c>
      <c r="C1357" s="0" t="s">
        <v>2242</v>
      </c>
      <c r="D1357" s="0" t="n">
        <v>7</v>
      </c>
      <c r="E1357" s="0" t="n">
        <v>0</v>
      </c>
      <c r="Q1357" s="0" t="s">
        <v>1914</v>
      </c>
      <c r="T1357" s="0" t="s">
        <v>2243</v>
      </c>
      <c r="V1357" s="0" t="s">
        <v>1903</v>
      </c>
      <c r="W1357" s="0" t="s">
        <v>1903</v>
      </c>
      <c r="X1357" s="0" t="s">
        <v>2243</v>
      </c>
      <c r="Y1357" s="0" t="s">
        <v>1903</v>
      </c>
      <c r="Z1357" s="0" t="s">
        <v>1903</v>
      </c>
      <c r="AB1357" s="0" t="s">
        <v>2243</v>
      </c>
    </row>
    <row r="1358" customFormat="false" ht="13.8" hidden="false" customHeight="false" outlineLevel="0" collapsed="false">
      <c r="A1358" s="207" t="s">
        <v>113</v>
      </c>
      <c r="B1358" s="207" t="s">
        <v>1397</v>
      </c>
      <c r="C1358" s="0" t="s">
        <v>2242</v>
      </c>
      <c r="D1358" s="0" t="n">
        <v>7</v>
      </c>
      <c r="E1358" s="0" t="n">
        <v>0</v>
      </c>
      <c r="Q1358" s="0" t="s">
        <v>1914</v>
      </c>
      <c r="T1358" s="0" t="s">
        <v>2243</v>
      </c>
      <c r="V1358" s="0" t="s">
        <v>1903</v>
      </c>
      <c r="W1358" s="0" t="s">
        <v>1903</v>
      </c>
      <c r="X1358" s="0" t="s">
        <v>2243</v>
      </c>
      <c r="Y1358" s="0" t="s">
        <v>1903</v>
      </c>
      <c r="Z1358" s="0" t="s">
        <v>1903</v>
      </c>
      <c r="AB1358" s="0" t="s">
        <v>2243</v>
      </c>
    </row>
    <row r="1359" customFormat="false" ht="13.8" hidden="false" customHeight="false" outlineLevel="0" collapsed="false">
      <c r="A1359" s="207" t="s">
        <v>113</v>
      </c>
      <c r="B1359" s="207" t="s">
        <v>1398</v>
      </c>
      <c r="C1359" s="0" t="s">
        <v>2242</v>
      </c>
      <c r="D1359" s="0" t="n">
        <v>7</v>
      </c>
      <c r="E1359" s="0" t="n">
        <v>0</v>
      </c>
      <c r="Q1359" s="0" t="s">
        <v>1914</v>
      </c>
      <c r="T1359" s="0" t="s">
        <v>2243</v>
      </c>
      <c r="V1359" s="0" t="s">
        <v>1903</v>
      </c>
      <c r="W1359" s="0" t="s">
        <v>1903</v>
      </c>
      <c r="X1359" s="0" t="s">
        <v>2243</v>
      </c>
      <c r="Y1359" s="0" t="s">
        <v>1903</v>
      </c>
      <c r="Z1359" s="0" t="s">
        <v>1903</v>
      </c>
      <c r="AB1359" s="0" t="s">
        <v>2243</v>
      </c>
    </row>
    <row r="1360" customFormat="false" ht="13.8" hidden="false" customHeight="false" outlineLevel="0" collapsed="false">
      <c r="A1360" s="207" t="s">
        <v>113</v>
      </c>
      <c r="B1360" s="207" t="s">
        <v>1399</v>
      </c>
      <c r="C1360" s="0" t="s">
        <v>2242</v>
      </c>
      <c r="D1360" s="0" t="n">
        <v>7</v>
      </c>
      <c r="E1360" s="0" t="n">
        <v>0</v>
      </c>
      <c r="Q1360" s="0" t="s">
        <v>1914</v>
      </c>
      <c r="T1360" s="0" t="s">
        <v>2243</v>
      </c>
      <c r="V1360" s="0" t="s">
        <v>1903</v>
      </c>
      <c r="W1360" s="0" t="s">
        <v>1903</v>
      </c>
      <c r="X1360" s="0" t="s">
        <v>2243</v>
      </c>
      <c r="Y1360" s="0" t="s">
        <v>1903</v>
      </c>
      <c r="Z1360" s="0" t="s">
        <v>1903</v>
      </c>
      <c r="AB1360" s="0" t="s">
        <v>2243</v>
      </c>
    </row>
    <row r="1361" customFormat="false" ht="13.8" hidden="false" customHeight="false" outlineLevel="0" collapsed="false">
      <c r="A1361" s="207" t="s">
        <v>113</v>
      </c>
      <c r="B1361" s="207" t="s">
        <v>1400</v>
      </c>
      <c r="C1361" s="0" t="s">
        <v>1991</v>
      </c>
      <c r="D1361" s="0" t="n">
        <v>5</v>
      </c>
      <c r="E1361" s="0" t="n">
        <v>0</v>
      </c>
      <c r="Q1361" s="0" t="s">
        <v>1914</v>
      </c>
      <c r="T1361" s="0" t="s">
        <v>2243</v>
      </c>
      <c r="V1361" s="0" t="s">
        <v>1903</v>
      </c>
      <c r="W1361" s="0" t="s">
        <v>1903</v>
      </c>
      <c r="X1361" s="0" t="s">
        <v>2243</v>
      </c>
      <c r="Y1361" s="0" t="s">
        <v>1903</v>
      </c>
      <c r="Z1361" s="0" t="s">
        <v>1903</v>
      </c>
      <c r="AB1361" s="0" t="s">
        <v>2243</v>
      </c>
    </row>
    <row r="1362" customFormat="false" ht="13.8" hidden="false" customHeight="false" outlineLevel="0" collapsed="false">
      <c r="A1362" s="207" t="s">
        <v>113</v>
      </c>
      <c r="B1362" s="207" t="s">
        <v>1401</v>
      </c>
      <c r="C1362" s="0" t="s">
        <v>1991</v>
      </c>
      <c r="D1362" s="0" t="n">
        <v>5</v>
      </c>
      <c r="E1362" s="0" t="n">
        <v>0</v>
      </c>
      <c r="Q1362" s="0" t="s">
        <v>1914</v>
      </c>
      <c r="T1362" s="0" t="s">
        <v>2243</v>
      </c>
      <c r="V1362" s="0" t="s">
        <v>1903</v>
      </c>
      <c r="W1362" s="0" t="s">
        <v>1903</v>
      </c>
      <c r="X1362" s="0" t="s">
        <v>2243</v>
      </c>
      <c r="Y1362" s="0" t="s">
        <v>1903</v>
      </c>
      <c r="Z1362" s="0" t="s">
        <v>1903</v>
      </c>
      <c r="AB1362" s="0" t="s">
        <v>2243</v>
      </c>
    </row>
    <row r="1363" customFormat="false" ht="13.8" hidden="false" customHeight="false" outlineLevel="0" collapsed="false">
      <c r="A1363" s="207" t="s">
        <v>113</v>
      </c>
      <c r="B1363" s="207" t="s">
        <v>1402</v>
      </c>
      <c r="C1363" s="0" t="s">
        <v>2242</v>
      </c>
      <c r="D1363" s="0" t="n">
        <v>7</v>
      </c>
      <c r="E1363" s="0" t="n">
        <v>0</v>
      </c>
      <c r="Q1363" s="0" t="s">
        <v>1914</v>
      </c>
      <c r="T1363" s="0" t="s">
        <v>2243</v>
      </c>
      <c r="V1363" s="0" t="s">
        <v>1903</v>
      </c>
      <c r="W1363" s="0" t="s">
        <v>1903</v>
      </c>
      <c r="X1363" s="0" t="s">
        <v>2243</v>
      </c>
      <c r="Y1363" s="0" t="s">
        <v>1903</v>
      </c>
      <c r="Z1363" s="0" t="s">
        <v>1903</v>
      </c>
      <c r="AB1363" s="0" t="s">
        <v>2243</v>
      </c>
    </row>
    <row r="1364" customFormat="false" ht="13.8" hidden="false" customHeight="false" outlineLevel="0" collapsed="false">
      <c r="A1364" s="207" t="s">
        <v>113</v>
      </c>
      <c r="B1364" s="207" t="s">
        <v>1403</v>
      </c>
      <c r="C1364" s="0" t="s">
        <v>2242</v>
      </c>
      <c r="D1364" s="0" t="n">
        <v>7</v>
      </c>
      <c r="E1364" s="0" t="n">
        <v>0</v>
      </c>
      <c r="Q1364" s="0" t="s">
        <v>1914</v>
      </c>
      <c r="T1364" s="0" t="s">
        <v>2243</v>
      </c>
      <c r="V1364" s="0" t="s">
        <v>1903</v>
      </c>
      <c r="W1364" s="0" t="s">
        <v>1903</v>
      </c>
      <c r="X1364" s="0" t="s">
        <v>2243</v>
      </c>
      <c r="Y1364" s="0" t="s">
        <v>1903</v>
      </c>
      <c r="Z1364" s="0" t="s">
        <v>1903</v>
      </c>
      <c r="AB1364" s="0" t="s">
        <v>2243</v>
      </c>
    </row>
    <row r="1365" customFormat="false" ht="13.8" hidden="false" customHeight="false" outlineLevel="0" collapsed="false">
      <c r="A1365" s="207" t="s">
        <v>113</v>
      </c>
      <c r="B1365" s="207" t="s">
        <v>1404</v>
      </c>
      <c r="C1365" s="0" t="s">
        <v>2242</v>
      </c>
      <c r="D1365" s="0" t="n">
        <v>7</v>
      </c>
      <c r="E1365" s="0" t="n">
        <v>0</v>
      </c>
      <c r="Q1365" s="0" t="s">
        <v>1914</v>
      </c>
      <c r="T1365" s="0" t="s">
        <v>2243</v>
      </c>
      <c r="V1365" s="0" t="s">
        <v>1903</v>
      </c>
      <c r="W1365" s="0" t="s">
        <v>1903</v>
      </c>
      <c r="X1365" s="0" t="s">
        <v>2243</v>
      </c>
      <c r="Y1365" s="0" t="s">
        <v>1903</v>
      </c>
      <c r="Z1365" s="0" t="s">
        <v>1903</v>
      </c>
      <c r="AB1365" s="0" t="s">
        <v>2243</v>
      </c>
    </row>
    <row r="1366" customFormat="false" ht="13.8" hidden="false" customHeight="false" outlineLevel="0" collapsed="false">
      <c r="A1366" s="207" t="s">
        <v>113</v>
      </c>
      <c r="B1366" s="207" t="s">
        <v>1405</v>
      </c>
      <c r="C1366" s="0" t="s">
        <v>2008</v>
      </c>
      <c r="D1366" s="0" t="n">
        <v>5</v>
      </c>
      <c r="E1366" s="0" t="n">
        <v>0</v>
      </c>
      <c r="AC1366" s="0" t="s">
        <v>2243</v>
      </c>
      <c r="AD1366" s="0" t="s">
        <v>2243</v>
      </c>
      <c r="AE1366" s="0" t="s">
        <v>2243</v>
      </c>
    </row>
    <row r="1367" customFormat="false" ht="13.8" hidden="false" customHeight="false" outlineLevel="0" collapsed="false">
      <c r="A1367" s="207" t="s">
        <v>113</v>
      </c>
      <c r="B1367" s="207" t="s">
        <v>1406</v>
      </c>
      <c r="C1367" s="0" t="s">
        <v>2242</v>
      </c>
      <c r="D1367" s="0" t="n">
        <v>7</v>
      </c>
      <c r="E1367" s="0" t="n">
        <v>0</v>
      </c>
      <c r="Q1367" s="0" t="s">
        <v>1914</v>
      </c>
      <c r="T1367" s="0" t="s">
        <v>2243</v>
      </c>
      <c r="V1367" s="0" t="s">
        <v>1903</v>
      </c>
      <c r="W1367" s="0" t="s">
        <v>1903</v>
      </c>
      <c r="X1367" s="0" t="s">
        <v>2243</v>
      </c>
      <c r="Y1367" s="0" t="s">
        <v>1903</v>
      </c>
      <c r="Z1367" s="0" t="s">
        <v>1903</v>
      </c>
      <c r="AB1367" s="0" t="s">
        <v>2243</v>
      </c>
    </row>
    <row r="1368" customFormat="false" ht="13.8" hidden="false" customHeight="false" outlineLevel="0" collapsed="false">
      <c r="A1368" s="207" t="s">
        <v>113</v>
      </c>
      <c r="B1368" s="207" t="s">
        <v>1407</v>
      </c>
      <c r="C1368" s="0" t="s">
        <v>2242</v>
      </c>
      <c r="D1368" s="0" t="n">
        <v>7</v>
      </c>
      <c r="E1368" s="0" t="n">
        <v>0</v>
      </c>
      <c r="Q1368" s="0" t="s">
        <v>1914</v>
      </c>
      <c r="T1368" s="0" t="s">
        <v>2243</v>
      </c>
      <c r="V1368" s="0" t="s">
        <v>1903</v>
      </c>
      <c r="W1368" s="0" t="s">
        <v>1903</v>
      </c>
      <c r="X1368" s="0" t="s">
        <v>2243</v>
      </c>
      <c r="Y1368" s="0" t="s">
        <v>1903</v>
      </c>
      <c r="Z1368" s="0" t="s">
        <v>1903</v>
      </c>
      <c r="AB1368" s="0" t="s">
        <v>2243</v>
      </c>
    </row>
    <row r="1369" customFormat="false" ht="13.8" hidden="false" customHeight="false" outlineLevel="0" collapsed="false">
      <c r="A1369" s="207" t="s">
        <v>113</v>
      </c>
      <c r="B1369" s="207" t="s">
        <v>1408</v>
      </c>
      <c r="C1369" s="0" t="s">
        <v>2242</v>
      </c>
      <c r="D1369" s="0" t="n">
        <v>7</v>
      </c>
      <c r="E1369" s="0" t="n">
        <v>0</v>
      </c>
      <c r="Q1369" s="0" t="s">
        <v>1914</v>
      </c>
      <c r="T1369" s="0" t="s">
        <v>2243</v>
      </c>
      <c r="V1369" s="0" t="s">
        <v>1903</v>
      </c>
      <c r="W1369" s="0" t="s">
        <v>1903</v>
      </c>
      <c r="X1369" s="0" t="s">
        <v>2243</v>
      </c>
      <c r="Y1369" s="0" t="s">
        <v>1903</v>
      </c>
      <c r="Z1369" s="0" t="s">
        <v>1903</v>
      </c>
      <c r="AB1369" s="0" t="s">
        <v>2243</v>
      </c>
    </row>
    <row r="1370" customFormat="false" ht="13.8" hidden="false" customHeight="false" outlineLevel="0" collapsed="false">
      <c r="A1370" s="207" t="s">
        <v>113</v>
      </c>
      <c r="B1370" s="207" t="s">
        <v>1409</v>
      </c>
      <c r="C1370" s="0" t="s">
        <v>2242</v>
      </c>
      <c r="D1370" s="0" t="n">
        <v>7</v>
      </c>
      <c r="E1370" s="0" t="n">
        <v>0</v>
      </c>
      <c r="Q1370" s="0" t="s">
        <v>1914</v>
      </c>
      <c r="T1370" s="0" t="s">
        <v>2243</v>
      </c>
      <c r="V1370" s="0" t="s">
        <v>1903</v>
      </c>
      <c r="W1370" s="0" t="s">
        <v>1903</v>
      </c>
      <c r="X1370" s="0" t="s">
        <v>2243</v>
      </c>
      <c r="Y1370" s="0" t="s">
        <v>1903</v>
      </c>
      <c r="Z1370" s="0" t="s">
        <v>1903</v>
      </c>
      <c r="AB1370" s="0" t="s">
        <v>2243</v>
      </c>
    </row>
    <row r="1371" customFormat="false" ht="13.8" hidden="false" customHeight="false" outlineLevel="0" collapsed="false">
      <c r="A1371" s="207" t="s">
        <v>113</v>
      </c>
      <c r="B1371" s="207" t="s">
        <v>1410</v>
      </c>
      <c r="C1371" s="0" t="s">
        <v>2242</v>
      </c>
      <c r="D1371" s="0" t="n">
        <v>7</v>
      </c>
      <c r="E1371" s="0" t="n">
        <v>0</v>
      </c>
      <c r="Q1371" s="0" t="s">
        <v>1914</v>
      </c>
      <c r="T1371" s="0" t="s">
        <v>2243</v>
      </c>
      <c r="V1371" s="0" t="s">
        <v>1903</v>
      </c>
      <c r="W1371" s="0" t="s">
        <v>1903</v>
      </c>
      <c r="X1371" s="0" t="s">
        <v>2243</v>
      </c>
      <c r="Y1371" s="0" t="s">
        <v>1903</v>
      </c>
      <c r="Z1371" s="0" t="s">
        <v>1903</v>
      </c>
      <c r="AB1371" s="0" t="s">
        <v>2243</v>
      </c>
    </row>
    <row r="1372" customFormat="false" ht="13.8" hidden="false" customHeight="false" outlineLevel="0" collapsed="false">
      <c r="A1372" s="207" t="s">
        <v>113</v>
      </c>
      <c r="B1372" s="207" t="s">
        <v>1411</v>
      </c>
      <c r="C1372" s="0" t="s">
        <v>2242</v>
      </c>
      <c r="D1372" s="0" t="n">
        <v>7</v>
      </c>
      <c r="E1372" s="0" t="n">
        <v>0</v>
      </c>
      <c r="Q1372" s="0" t="s">
        <v>1914</v>
      </c>
      <c r="T1372" s="0" t="s">
        <v>2243</v>
      </c>
      <c r="V1372" s="0" t="s">
        <v>1903</v>
      </c>
      <c r="W1372" s="0" t="s">
        <v>1903</v>
      </c>
      <c r="X1372" s="0" t="s">
        <v>2243</v>
      </c>
      <c r="Y1372" s="0" t="s">
        <v>1903</v>
      </c>
      <c r="Z1372" s="0" t="s">
        <v>1903</v>
      </c>
      <c r="AB1372" s="0" t="s">
        <v>2243</v>
      </c>
    </row>
    <row r="1373" customFormat="false" ht="13.8" hidden="false" customHeight="false" outlineLevel="0" collapsed="false">
      <c r="A1373" s="207" t="s">
        <v>113</v>
      </c>
      <c r="B1373" s="207" t="s">
        <v>1412</v>
      </c>
      <c r="C1373" s="0" t="s">
        <v>1991</v>
      </c>
      <c r="D1373" s="0" t="n">
        <v>5</v>
      </c>
      <c r="E1373" s="0" t="n">
        <v>0</v>
      </c>
      <c r="Q1373" s="0" t="s">
        <v>1914</v>
      </c>
      <c r="T1373" s="0" t="s">
        <v>2243</v>
      </c>
      <c r="V1373" s="0" t="s">
        <v>1903</v>
      </c>
      <c r="W1373" s="0" t="s">
        <v>1903</v>
      </c>
      <c r="X1373" s="0" t="s">
        <v>2243</v>
      </c>
      <c r="Y1373" s="0" t="s">
        <v>1903</v>
      </c>
      <c r="Z1373" s="0" t="s">
        <v>1903</v>
      </c>
      <c r="AB1373" s="0" t="s">
        <v>2243</v>
      </c>
    </row>
    <row r="1374" customFormat="false" ht="13.8" hidden="false" customHeight="false" outlineLevel="0" collapsed="false">
      <c r="A1374" s="207" t="s">
        <v>113</v>
      </c>
      <c r="B1374" s="207" t="s">
        <v>1413</v>
      </c>
      <c r="C1374" s="0" t="s">
        <v>1991</v>
      </c>
      <c r="D1374" s="0" t="n">
        <v>5</v>
      </c>
      <c r="E1374" s="0" t="n">
        <v>0</v>
      </c>
      <c r="Q1374" s="0" t="s">
        <v>1914</v>
      </c>
      <c r="T1374" s="0" t="s">
        <v>2243</v>
      </c>
      <c r="V1374" s="0" t="s">
        <v>1903</v>
      </c>
      <c r="W1374" s="0" t="s">
        <v>1903</v>
      </c>
      <c r="X1374" s="0" t="s">
        <v>2243</v>
      </c>
      <c r="Y1374" s="0" t="s">
        <v>1903</v>
      </c>
      <c r="Z1374" s="0" t="s">
        <v>1903</v>
      </c>
      <c r="AB1374" s="0" t="s">
        <v>2243</v>
      </c>
    </row>
    <row r="1375" customFormat="false" ht="13.8" hidden="false" customHeight="false" outlineLevel="0" collapsed="false">
      <c r="A1375" s="207" t="s">
        <v>113</v>
      </c>
      <c r="B1375" s="207" t="s">
        <v>1414</v>
      </c>
      <c r="C1375" s="0" t="s">
        <v>1991</v>
      </c>
      <c r="D1375" s="0" t="n">
        <v>5</v>
      </c>
      <c r="E1375" s="0" t="n">
        <v>0</v>
      </c>
      <c r="Q1375" s="0" t="s">
        <v>1914</v>
      </c>
      <c r="T1375" s="0" t="s">
        <v>2243</v>
      </c>
      <c r="V1375" s="0" t="s">
        <v>1903</v>
      </c>
      <c r="W1375" s="0" t="s">
        <v>1903</v>
      </c>
      <c r="X1375" s="0" t="s">
        <v>2243</v>
      </c>
      <c r="Y1375" s="0" t="s">
        <v>1903</v>
      </c>
      <c r="Z1375" s="0" t="s">
        <v>1903</v>
      </c>
      <c r="AB1375" s="0" t="s">
        <v>2243</v>
      </c>
    </row>
    <row r="1376" customFormat="false" ht="13.8" hidden="false" customHeight="false" outlineLevel="0" collapsed="false">
      <c r="A1376" s="207" t="s">
        <v>113</v>
      </c>
      <c r="B1376" s="207" t="s">
        <v>1415</v>
      </c>
      <c r="C1376" s="0" t="s">
        <v>1991</v>
      </c>
      <c r="D1376" s="0" t="n">
        <v>5</v>
      </c>
      <c r="E1376" s="0" t="n">
        <v>0</v>
      </c>
      <c r="Q1376" s="0" t="s">
        <v>1914</v>
      </c>
      <c r="T1376" s="0" t="s">
        <v>2243</v>
      </c>
      <c r="V1376" s="0" t="s">
        <v>1903</v>
      </c>
      <c r="W1376" s="0" t="s">
        <v>1903</v>
      </c>
      <c r="X1376" s="0" t="s">
        <v>2243</v>
      </c>
      <c r="Y1376" s="0" t="s">
        <v>1903</v>
      </c>
      <c r="Z1376" s="0" t="s">
        <v>1903</v>
      </c>
      <c r="AB1376" s="0" t="s">
        <v>2243</v>
      </c>
    </row>
    <row r="1377" customFormat="false" ht="13.8" hidden="false" customHeight="false" outlineLevel="0" collapsed="false">
      <c r="A1377" s="207" t="s">
        <v>113</v>
      </c>
      <c r="B1377" s="207" t="s">
        <v>1416</v>
      </c>
      <c r="C1377" s="0" t="s">
        <v>1991</v>
      </c>
      <c r="D1377" s="0" t="n">
        <v>5</v>
      </c>
      <c r="E1377" s="0" t="n">
        <v>0</v>
      </c>
      <c r="Q1377" s="0" t="s">
        <v>1914</v>
      </c>
      <c r="T1377" s="0" t="s">
        <v>2243</v>
      </c>
      <c r="V1377" s="0" t="s">
        <v>1903</v>
      </c>
      <c r="W1377" s="0" t="s">
        <v>1903</v>
      </c>
      <c r="X1377" s="0" t="s">
        <v>2243</v>
      </c>
      <c r="Y1377" s="0" t="s">
        <v>1903</v>
      </c>
      <c r="Z1377" s="0" t="s">
        <v>1903</v>
      </c>
      <c r="AB1377" s="0" t="s">
        <v>2243</v>
      </c>
    </row>
    <row r="1378" customFormat="false" ht="13.8" hidden="false" customHeight="false" outlineLevel="0" collapsed="false">
      <c r="A1378" s="207" t="s">
        <v>113</v>
      </c>
      <c r="B1378" s="207" t="s">
        <v>1417</v>
      </c>
      <c r="C1378" s="0" t="s">
        <v>1991</v>
      </c>
      <c r="D1378" s="0" t="n">
        <v>5</v>
      </c>
      <c r="E1378" s="0" t="n">
        <v>0</v>
      </c>
      <c r="Q1378" s="0" t="s">
        <v>1914</v>
      </c>
      <c r="T1378" s="0" t="s">
        <v>2243</v>
      </c>
      <c r="V1378" s="0" t="s">
        <v>1903</v>
      </c>
      <c r="W1378" s="0" t="s">
        <v>1903</v>
      </c>
      <c r="X1378" s="0" t="s">
        <v>2243</v>
      </c>
      <c r="Y1378" s="0" t="s">
        <v>1903</v>
      </c>
      <c r="Z1378" s="0" t="s">
        <v>1903</v>
      </c>
      <c r="AB1378" s="0" t="s">
        <v>2243</v>
      </c>
    </row>
    <row r="1379" customFormat="false" ht="13.8" hidden="false" customHeight="false" outlineLevel="0" collapsed="false">
      <c r="A1379" s="207" t="s">
        <v>113</v>
      </c>
      <c r="B1379" s="207" t="s">
        <v>1418</v>
      </c>
      <c r="C1379" s="0" t="s">
        <v>1991</v>
      </c>
      <c r="D1379" s="0" t="n">
        <v>5</v>
      </c>
      <c r="E1379" s="0" t="n">
        <v>0</v>
      </c>
      <c r="Q1379" s="0" t="s">
        <v>1914</v>
      </c>
      <c r="T1379" s="0" t="s">
        <v>2243</v>
      </c>
      <c r="V1379" s="0" t="s">
        <v>1903</v>
      </c>
      <c r="W1379" s="0" t="s">
        <v>1903</v>
      </c>
      <c r="X1379" s="0" t="s">
        <v>2243</v>
      </c>
      <c r="Y1379" s="0" t="s">
        <v>1903</v>
      </c>
      <c r="Z1379" s="0" t="s">
        <v>1903</v>
      </c>
      <c r="AB1379" s="0" t="s">
        <v>2243</v>
      </c>
    </row>
    <row r="1380" customFormat="false" ht="13.8" hidden="false" customHeight="false" outlineLevel="0" collapsed="false">
      <c r="A1380" s="207" t="s">
        <v>113</v>
      </c>
      <c r="B1380" s="207" t="s">
        <v>1419</v>
      </c>
      <c r="C1380" s="0" t="s">
        <v>1991</v>
      </c>
      <c r="D1380" s="0" t="n">
        <v>5</v>
      </c>
      <c r="E1380" s="0" t="n">
        <v>0</v>
      </c>
      <c r="Q1380" s="0" t="s">
        <v>1914</v>
      </c>
      <c r="T1380" s="0" t="s">
        <v>2243</v>
      </c>
      <c r="V1380" s="0" t="s">
        <v>1903</v>
      </c>
      <c r="W1380" s="0" t="s">
        <v>1903</v>
      </c>
      <c r="X1380" s="0" t="s">
        <v>2243</v>
      </c>
      <c r="Y1380" s="0" t="s">
        <v>1903</v>
      </c>
      <c r="Z1380" s="0" t="s">
        <v>1903</v>
      </c>
      <c r="AB1380" s="0" t="s">
        <v>2243</v>
      </c>
    </row>
    <row r="1381" customFormat="false" ht="13.8" hidden="false" customHeight="false" outlineLevel="0" collapsed="false">
      <c r="A1381" s="207" t="s">
        <v>113</v>
      </c>
      <c r="B1381" s="207" t="s">
        <v>1420</v>
      </c>
      <c r="C1381" s="0" t="s">
        <v>1991</v>
      </c>
      <c r="D1381" s="0" t="n">
        <v>5</v>
      </c>
      <c r="E1381" s="0" t="n">
        <v>0</v>
      </c>
      <c r="Q1381" s="0" t="s">
        <v>1914</v>
      </c>
      <c r="T1381" s="0" t="s">
        <v>2243</v>
      </c>
      <c r="V1381" s="0" t="s">
        <v>1903</v>
      </c>
      <c r="W1381" s="0" t="s">
        <v>1903</v>
      </c>
      <c r="X1381" s="0" t="s">
        <v>2243</v>
      </c>
      <c r="Y1381" s="0" t="s">
        <v>1903</v>
      </c>
      <c r="Z1381" s="0" t="s">
        <v>1903</v>
      </c>
      <c r="AB1381" s="0" t="s">
        <v>2243</v>
      </c>
    </row>
    <row r="1382" customFormat="false" ht="13.8" hidden="false" customHeight="false" outlineLevel="0" collapsed="false">
      <c r="A1382" s="207" t="s">
        <v>113</v>
      </c>
      <c r="B1382" s="207" t="s">
        <v>1421</v>
      </c>
      <c r="C1382" s="0" t="s">
        <v>1991</v>
      </c>
      <c r="D1382" s="0" t="n">
        <v>5</v>
      </c>
      <c r="E1382" s="0" t="n">
        <v>0</v>
      </c>
      <c r="Q1382" s="0" t="s">
        <v>1914</v>
      </c>
      <c r="T1382" s="0" t="s">
        <v>2243</v>
      </c>
      <c r="V1382" s="0" t="s">
        <v>1903</v>
      </c>
      <c r="W1382" s="0" t="s">
        <v>1903</v>
      </c>
      <c r="X1382" s="0" t="s">
        <v>2243</v>
      </c>
      <c r="Y1382" s="0" t="s">
        <v>1903</v>
      </c>
      <c r="Z1382" s="0" t="s">
        <v>1903</v>
      </c>
      <c r="AB1382" s="0" t="s">
        <v>2243</v>
      </c>
    </row>
    <row r="1383" customFormat="false" ht="13.8" hidden="false" customHeight="false" outlineLevel="0" collapsed="false">
      <c r="A1383" s="207" t="s">
        <v>113</v>
      </c>
      <c r="B1383" s="207" t="s">
        <v>1422</v>
      </c>
      <c r="C1383" s="0" t="s">
        <v>1991</v>
      </c>
      <c r="D1383" s="0" t="n">
        <v>5</v>
      </c>
      <c r="E1383" s="0" t="n">
        <v>0</v>
      </c>
      <c r="Q1383" s="0" t="s">
        <v>1914</v>
      </c>
      <c r="T1383" s="0" t="s">
        <v>2243</v>
      </c>
      <c r="V1383" s="0" t="s">
        <v>1903</v>
      </c>
      <c r="W1383" s="0" t="s">
        <v>1903</v>
      </c>
      <c r="X1383" s="0" t="s">
        <v>2243</v>
      </c>
      <c r="Y1383" s="0" t="s">
        <v>1903</v>
      </c>
      <c r="Z1383" s="0" t="s">
        <v>1903</v>
      </c>
      <c r="AB1383" s="0" t="s">
        <v>2243</v>
      </c>
    </row>
    <row r="1384" customFormat="false" ht="13.8" hidden="false" customHeight="false" outlineLevel="0" collapsed="false">
      <c r="A1384" s="207" t="s">
        <v>113</v>
      </c>
      <c r="B1384" s="207" t="s">
        <v>1423</v>
      </c>
      <c r="C1384" s="0" t="s">
        <v>1991</v>
      </c>
      <c r="D1384" s="0" t="n">
        <v>5</v>
      </c>
      <c r="E1384" s="0" t="n">
        <v>0</v>
      </c>
      <c r="Q1384" s="0" t="s">
        <v>1914</v>
      </c>
      <c r="T1384" s="0" t="s">
        <v>2243</v>
      </c>
      <c r="V1384" s="0" t="s">
        <v>1903</v>
      </c>
      <c r="W1384" s="0" t="s">
        <v>1903</v>
      </c>
      <c r="X1384" s="0" t="s">
        <v>2243</v>
      </c>
      <c r="Y1384" s="0" t="s">
        <v>1903</v>
      </c>
      <c r="Z1384" s="0" t="s">
        <v>1903</v>
      </c>
      <c r="AB1384" s="0" t="s">
        <v>2243</v>
      </c>
    </row>
    <row r="1385" customFormat="false" ht="13.8" hidden="false" customHeight="false" outlineLevel="0" collapsed="false">
      <c r="A1385" s="207" t="s">
        <v>113</v>
      </c>
      <c r="B1385" s="207" t="s">
        <v>1424</v>
      </c>
      <c r="C1385" s="0" t="s">
        <v>2246</v>
      </c>
      <c r="D1385" s="0" t="n">
        <v>5</v>
      </c>
      <c r="E1385" s="0" t="n">
        <v>0</v>
      </c>
      <c r="Q1385" s="0" t="s">
        <v>1914</v>
      </c>
      <c r="T1385" s="0" t="s">
        <v>2243</v>
      </c>
      <c r="V1385" s="0" t="s">
        <v>1903</v>
      </c>
      <c r="W1385" s="0" t="s">
        <v>1903</v>
      </c>
      <c r="X1385" s="0" t="s">
        <v>2243</v>
      </c>
      <c r="Y1385" s="0" t="s">
        <v>1903</v>
      </c>
      <c r="Z1385" s="0" t="s">
        <v>1903</v>
      </c>
      <c r="AB1385" s="0" t="s">
        <v>2243</v>
      </c>
    </row>
    <row r="1386" customFormat="false" ht="13.8" hidden="false" customHeight="false" outlineLevel="0" collapsed="false">
      <c r="A1386" s="207" t="s">
        <v>113</v>
      </c>
      <c r="B1386" s="207" t="s">
        <v>1425</v>
      </c>
      <c r="C1386" s="0" t="s">
        <v>2246</v>
      </c>
      <c r="D1386" s="0" t="n">
        <v>5</v>
      </c>
      <c r="E1386" s="0" t="n">
        <v>0</v>
      </c>
      <c r="Q1386" s="0" t="s">
        <v>1914</v>
      </c>
      <c r="T1386" s="0" t="s">
        <v>2243</v>
      </c>
      <c r="V1386" s="0" t="s">
        <v>1903</v>
      </c>
      <c r="W1386" s="0" t="s">
        <v>1903</v>
      </c>
      <c r="X1386" s="0" t="s">
        <v>2243</v>
      </c>
      <c r="Y1386" s="0" t="s">
        <v>1903</v>
      </c>
      <c r="Z1386" s="0" t="s">
        <v>1903</v>
      </c>
      <c r="AB1386" s="0" t="s">
        <v>2243</v>
      </c>
    </row>
    <row r="1387" customFormat="false" ht="13.8" hidden="false" customHeight="false" outlineLevel="0" collapsed="false">
      <c r="A1387" s="207" t="s">
        <v>113</v>
      </c>
      <c r="B1387" s="207" t="s">
        <v>1426</v>
      </c>
      <c r="C1387" s="0" t="s">
        <v>1991</v>
      </c>
      <c r="D1387" s="0" t="n">
        <v>5</v>
      </c>
      <c r="E1387" s="0" t="n">
        <v>0</v>
      </c>
      <c r="Q1387" s="0" t="s">
        <v>1914</v>
      </c>
      <c r="T1387" s="0" t="s">
        <v>2243</v>
      </c>
      <c r="V1387" s="0" t="s">
        <v>1903</v>
      </c>
      <c r="W1387" s="0" t="s">
        <v>1903</v>
      </c>
      <c r="X1387" s="0" t="s">
        <v>2243</v>
      </c>
      <c r="Y1387" s="0" t="s">
        <v>1903</v>
      </c>
      <c r="Z1387" s="0" t="s">
        <v>1903</v>
      </c>
      <c r="AB1387" s="0" t="s">
        <v>2243</v>
      </c>
    </row>
    <row r="1388" customFormat="false" ht="13.8" hidden="false" customHeight="false" outlineLevel="0" collapsed="false">
      <c r="A1388" s="207" t="s">
        <v>113</v>
      </c>
      <c r="B1388" s="207" t="s">
        <v>1427</v>
      </c>
      <c r="C1388" s="0" t="s">
        <v>2246</v>
      </c>
      <c r="D1388" s="0" t="n">
        <v>5</v>
      </c>
      <c r="E1388" s="0" t="n">
        <v>0</v>
      </c>
      <c r="Q1388" s="0" t="s">
        <v>1914</v>
      </c>
      <c r="T1388" s="0" t="s">
        <v>2243</v>
      </c>
      <c r="V1388" s="0" t="s">
        <v>1903</v>
      </c>
      <c r="W1388" s="0" t="s">
        <v>1903</v>
      </c>
      <c r="X1388" s="0" t="s">
        <v>2243</v>
      </c>
      <c r="Y1388" s="0" t="s">
        <v>1903</v>
      </c>
      <c r="Z1388" s="0" t="s">
        <v>1903</v>
      </c>
      <c r="AB1388" s="0" t="s">
        <v>2243</v>
      </c>
    </row>
    <row r="1389" customFormat="false" ht="13.8" hidden="false" customHeight="false" outlineLevel="0" collapsed="false">
      <c r="A1389" s="207" t="s">
        <v>113</v>
      </c>
      <c r="B1389" s="207" t="s">
        <v>1428</v>
      </c>
      <c r="C1389" s="0" t="s">
        <v>2246</v>
      </c>
      <c r="D1389" s="0" t="n">
        <v>5</v>
      </c>
      <c r="E1389" s="0" t="n">
        <v>0</v>
      </c>
      <c r="Q1389" s="0" t="s">
        <v>1914</v>
      </c>
      <c r="T1389" s="0" t="s">
        <v>2243</v>
      </c>
      <c r="V1389" s="0" t="s">
        <v>1903</v>
      </c>
      <c r="W1389" s="0" t="s">
        <v>1903</v>
      </c>
      <c r="X1389" s="0" t="s">
        <v>2243</v>
      </c>
      <c r="Y1389" s="0" t="s">
        <v>1903</v>
      </c>
      <c r="Z1389" s="0" t="s">
        <v>1903</v>
      </c>
      <c r="AB1389" s="0" t="s">
        <v>2243</v>
      </c>
    </row>
    <row r="1390" customFormat="false" ht="13.8" hidden="false" customHeight="false" outlineLevel="0" collapsed="false">
      <c r="A1390" s="207" t="s">
        <v>113</v>
      </c>
      <c r="B1390" s="207" t="s">
        <v>1429</v>
      </c>
      <c r="C1390" s="0" t="s">
        <v>2246</v>
      </c>
      <c r="D1390" s="0" t="n">
        <v>5</v>
      </c>
      <c r="E1390" s="0" t="n">
        <v>0</v>
      </c>
      <c r="Q1390" s="0" t="s">
        <v>1914</v>
      </c>
      <c r="T1390" s="0" t="s">
        <v>2243</v>
      </c>
      <c r="V1390" s="0" t="s">
        <v>1903</v>
      </c>
      <c r="W1390" s="0" t="s">
        <v>1903</v>
      </c>
      <c r="X1390" s="0" t="s">
        <v>2243</v>
      </c>
      <c r="Y1390" s="0" t="s">
        <v>1903</v>
      </c>
      <c r="Z1390" s="0" t="s">
        <v>1903</v>
      </c>
      <c r="AB1390" s="0" t="s">
        <v>2243</v>
      </c>
    </row>
    <row r="1391" customFormat="false" ht="13.8" hidden="false" customHeight="false" outlineLevel="0" collapsed="false">
      <c r="A1391" s="207" t="s">
        <v>113</v>
      </c>
      <c r="B1391" s="207" t="s">
        <v>1430</v>
      </c>
      <c r="C1391" s="0" t="s">
        <v>2246</v>
      </c>
      <c r="D1391" s="0" t="n">
        <v>5</v>
      </c>
      <c r="E1391" s="0" t="n">
        <v>0</v>
      </c>
      <c r="Q1391" s="0" t="s">
        <v>1914</v>
      </c>
      <c r="T1391" s="0" t="s">
        <v>2243</v>
      </c>
      <c r="V1391" s="0" t="s">
        <v>1903</v>
      </c>
      <c r="W1391" s="0" t="s">
        <v>1903</v>
      </c>
      <c r="X1391" s="0" t="s">
        <v>2243</v>
      </c>
      <c r="Y1391" s="0" t="s">
        <v>1903</v>
      </c>
      <c r="Z1391" s="0" t="s">
        <v>1903</v>
      </c>
      <c r="AB1391" s="0" t="s">
        <v>2243</v>
      </c>
    </row>
    <row r="1392" customFormat="false" ht="13.8" hidden="false" customHeight="false" outlineLevel="0" collapsed="false">
      <c r="A1392" s="207" t="s">
        <v>113</v>
      </c>
      <c r="B1392" s="207" t="s">
        <v>1431</v>
      </c>
      <c r="C1392" s="0" t="s">
        <v>2246</v>
      </c>
      <c r="D1392" s="0" t="n">
        <v>5</v>
      </c>
      <c r="E1392" s="0" t="n">
        <v>0</v>
      </c>
      <c r="Q1392" s="0" t="s">
        <v>1914</v>
      </c>
      <c r="T1392" s="0" t="s">
        <v>2243</v>
      </c>
      <c r="V1392" s="0" t="s">
        <v>1903</v>
      </c>
      <c r="W1392" s="0" t="s">
        <v>1903</v>
      </c>
      <c r="X1392" s="0" t="s">
        <v>2243</v>
      </c>
      <c r="Y1392" s="0" t="s">
        <v>1903</v>
      </c>
      <c r="Z1392" s="0" t="s">
        <v>1903</v>
      </c>
      <c r="AB1392" s="0" t="s">
        <v>2243</v>
      </c>
    </row>
    <row r="1393" customFormat="false" ht="13.8" hidden="false" customHeight="false" outlineLevel="0" collapsed="false">
      <c r="A1393" s="207" t="s">
        <v>113</v>
      </c>
      <c r="B1393" s="207" t="s">
        <v>1432</v>
      </c>
      <c r="C1393" s="0" t="s">
        <v>2244</v>
      </c>
      <c r="D1393" s="0" t="n">
        <v>5</v>
      </c>
      <c r="E1393" s="0" t="n">
        <v>0</v>
      </c>
      <c r="Q1393" s="0" t="s">
        <v>1914</v>
      </c>
      <c r="T1393" s="0" t="s">
        <v>2243</v>
      </c>
      <c r="V1393" s="0" t="s">
        <v>1903</v>
      </c>
      <c r="W1393" s="0" t="s">
        <v>1903</v>
      </c>
      <c r="X1393" s="0" t="s">
        <v>2243</v>
      </c>
      <c r="Y1393" s="0" t="s">
        <v>1903</v>
      </c>
      <c r="Z1393" s="0" t="s">
        <v>1903</v>
      </c>
      <c r="AB1393" s="0" t="s">
        <v>2243</v>
      </c>
    </row>
    <row r="1394" customFormat="false" ht="13.8" hidden="false" customHeight="false" outlineLevel="0" collapsed="false">
      <c r="A1394" s="207" t="s">
        <v>113</v>
      </c>
      <c r="B1394" s="207" t="s">
        <v>1433</v>
      </c>
      <c r="C1394" s="0" t="s">
        <v>2244</v>
      </c>
      <c r="D1394" s="0" t="n">
        <v>5</v>
      </c>
      <c r="E1394" s="0" t="n">
        <v>0</v>
      </c>
      <c r="Q1394" s="0" t="s">
        <v>1914</v>
      </c>
      <c r="T1394" s="0" t="s">
        <v>2243</v>
      </c>
      <c r="V1394" s="0" t="s">
        <v>1903</v>
      </c>
      <c r="W1394" s="0" t="s">
        <v>1903</v>
      </c>
      <c r="X1394" s="0" t="s">
        <v>2243</v>
      </c>
      <c r="Y1394" s="0" t="s">
        <v>1903</v>
      </c>
      <c r="Z1394" s="0" t="s">
        <v>1903</v>
      </c>
      <c r="AB1394" s="0" t="s">
        <v>2243</v>
      </c>
    </row>
    <row r="1395" customFormat="false" ht="13.8" hidden="false" customHeight="false" outlineLevel="0" collapsed="false">
      <c r="A1395" s="207" t="s">
        <v>113</v>
      </c>
      <c r="B1395" s="207" t="s">
        <v>1434</v>
      </c>
      <c r="C1395" s="0" t="s">
        <v>2246</v>
      </c>
      <c r="D1395" s="0" t="n">
        <v>5</v>
      </c>
      <c r="E1395" s="0" t="n">
        <v>0</v>
      </c>
      <c r="Q1395" s="0" t="s">
        <v>1914</v>
      </c>
      <c r="T1395" s="0" t="s">
        <v>2243</v>
      </c>
      <c r="V1395" s="0" t="s">
        <v>1903</v>
      </c>
      <c r="W1395" s="0" t="s">
        <v>1903</v>
      </c>
      <c r="X1395" s="0" t="s">
        <v>2243</v>
      </c>
      <c r="Y1395" s="0" t="s">
        <v>1903</v>
      </c>
      <c r="Z1395" s="0" t="s">
        <v>1903</v>
      </c>
      <c r="AB1395" s="0" t="s">
        <v>2243</v>
      </c>
    </row>
    <row r="1396" customFormat="false" ht="13.8" hidden="false" customHeight="false" outlineLevel="0" collapsed="false">
      <c r="A1396" s="207" t="s">
        <v>113</v>
      </c>
      <c r="B1396" s="207" t="s">
        <v>1435</v>
      </c>
      <c r="C1396" s="0" t="s">
        <v>536</v>
      </c>
      <c r="D1396" s="0" t="n">
        <v>16</v>
      </c>
      <c r="E1396" s="0" t="n">
        <v>0</v>
      </c>
      <c r="R1396" s="0" t="s">
        <v>1914</v>
      </c>
      <c r="S1396" s="0" t="s">
        <v>2243</v>
      </c>
      <c r="T1396" s="0" t="s">
        <v>2243</v>
      </c>
      <c r="U1396" s="0" t="s">
        <v>1903</v>
      </c>
      <c r="X1396" s="0" t="s">
        <v>2243</v>
      </c>
      <c r="Y1396" s="0" t="s">
        <v>1903</v>
      </c>
      <c r="AA1396" s="0" t="s">
        <v>1903</v>
      </c>
      <c r="AB1396" s="0" t="s">
        <v>2243</v>
      </c>
    </row>
    <row r="1397" customFormat="false" ht="13.8" hidden="false" customHeight="false" outlineLevel="0" collapsed="false">
      <c r="A1397" s="207" t="s">
        <v>113</v>
      </c>
      <c r="B1397" s="207" t="s">
        <v>1436</v>
      </c>
      <c r="C1397" s="0" t="s">
        <v>536</v>
      </c>
      <c r="D1397" s="0" t="n">
        <v>16</v>
      </c>
      <c r="E1397" s="0" t="n">
        <v>0</v>
      </c>
      <c r="R1397" s="0" t="s">
        <v>1914</v>
      </c>
      <c r="S1397" s="0" t="s">
        <v>2243</v>
      </c>
      <c r="T1397" s="0" t="s">
        <v>2243</v>
      </c>
      <c r="U1397" s="0" t="s">
        <v>1903</v>
      </c>
      <c r="X1397" s="0" t="s">
        <v>2243</v>
      </c>
      <c r="Y1397" s="0" t="s">
        <v>1903</v>
      </c>
      <c r="AA1397" s="0" t="s">
        <v>1903</v>
      </c>
      <c r="AB1397" s="0" t="s">
        <v>2243</v>
      </c>
    </row>
    <row r="1398" customFormat="false" ht="13.8" hidden="false" customHeight="false" outlineLevel="0" collapsed="false">
      <c r="A1398" s="207" t="s">
        <v>113</v>
      </c>
      <c r="B1398" s="207" t="s">
        <v>1437</v>
      </c>
      <c r="C1398" s="0" t="s">
        <v>536</v>
      </c>
      <c r="D1398" s="0" t="n">
        <v>16</v>
      </c>
      <c r="E1398" s="0" t="n">
        <v>0</v>
      </c>
      <c r="R1398" s="0" t="s">
        <v>1914</v>
      </c>
      <c r="S1398" s="0" t="s">
        <v>2243</v>
      </c>
      <c r="T1398" s="0" t="s">
        <v>2243</v>
      </c>
      <c r="U1398" s="0" t="s">
        <v>1903</v>
      </c>
      <c r="X1398" s="0" t="s">
        <v>2243</v>
      </c>
      <c r="Y1398" s="0" t="s">
        <v>1903</v>
      </c>
      <c r="AA1398" s="0" t="s">
        <v>1903</v>
      </c>
      <c r="AB1398" s="0" t="s">
        <v>2243</v>
      </c>
    </row>
    <row r="1399" customFormat="false" ht="13.8" hidden="false" customHeight="false" outlineLevel="0" collapsed="false">
      <c r="A1399" s="207" t="s">
        <v>113</v>
      </c>
      <c r="B1399" s="207" t="s">
        <v>1438</v>
      </c>
      <c r="C1399" s="0" t="s">
        <v>2250</v>
      </c>
      <c r="D1399" s="0" t="n">
        <v>2</v>
      </c>
      <c r="E1399" s="0" t="n">
        <v>0</v>
      </c>
      <c r="AC1399" s="0" t="s">
        <v>2243</v>
      </c>
      <c r="AD1399" s="0" t="s">
        <v>2243</v>
      </c>
      <c r="AE1399" s="0" t="s">
        <v>2243</v>
      </c>
    </row>
    <row r="1400" customFormat="false" ht="13.8" hidden="false" customHeight="false" outlineLevel="0" collapsed="false">
      <c r="A1400" s="207" t="s">
        <v>113</v>
      </c>
      <c r="B1400" s="207" t="s">
        <v>1439</v>
      </c>
      <c r="C1400" s="0" t="s">
        <v>536</v>
      </c>
      <c r="D1400" s="0" t="n">
        <v>16</v>
      </c>
      <c r="E1400" s="0" t="n">
        <v>0</v>
      </c>
      <c r="R1400" s="0" t="s">
        <v>1914</v>
      </c>
      <c r="S1400" s="0" t="s">
        <v>2243</v>
      </c>
      <c r="T1400" s="0" t="s">
        <v>2243</v>
      </c>
      <c r="U1400" s="0" t="s">
        <v>1903</v>
      </c>
      <c r="X1400" s="0" t="s">
        <v>2243</v>
      </c>
      <c r="Y1400" s="0" t="s">
        <v>1903</v>
      </c>
      <c r="AA1400" s="0" t="s">
        <v>1903</v>
      </c>
      <c r="AB1400" s="0" t="s">
        <v>2243</v>
      </c>
    </row>
    <row r="1401" customFormat="false" ht="13.8" hidden="false" customHeight="false" outlineLevel="0" collapsed="false">
      <c r="A1401" s="207" t="s">
        <v>113</v>
      </c>
      <c r="B1401" s="207" t="s">
        <v>1440</v>
      </c>
      <c r="C1401" s="0" t="s">
        <v>1976</v>
      </c>
      <c r="D1401" s="0" t="n">
        <v>2</v>
      </c>
      <c r="E1401" s="0" t="n">
        <v>0</v>
      </c>
      <c r="J1401" s="0" t="s">
        <v>2243</v>
      </c>
    </row>
    <row r="1402" customFormat="false" ht="13.8" hidden="false" customHeight="false" outlineLevel="0" collapsed="false">
      <c r="A1402" s="207" t="s">
        <v>113</v>
      </c>
      <c r="B1402" s="207" t="s">
        <v>1441</v>
      </c>
      <c r="C1402" s="0" t="s">
        <v>2248</v>
      </c>
      <c r="D1402" s="0" t="n">
        <v>7</v>
      </c>
      <c r="E1402" s="0" t="n">
        <v>0</v>
      </c>
      <c r="Q1402" s="0" t="s">
        <v>1914</v>
      </c>
      <c r="T1402" s="0" t="s">
        <v>2243</v>
      </c>
      <c r="V1402" s="0" t="s">
        <v>1903</v>
      </c>
      <c r="W1402" s="0" t="s">
        <v>1903</v>
      </c>
      <c r="X1402" s="0" t="s">
        <v>2243</v>
      </c>
      <c r="Y1402" s="0" t="s">
        <v>1903</v>
      </c>
      <c r="Z1402" s="0" t="s">
        <v>1903</v>
      </c>
      <c r="AB1402" s="0" t="s">
        <v>2243</v>
      </c>
    </row>
    <row r="1403" customFormat="false" ht="13.8" hidden="false" customHeight="false" outlineLevel="0" collapsed="false">
      <c r="A1403" s="207" t="s">
        <v>113</v>
      </c>
      <c r="B1403" s="207" t="s">
        <v>1442</v>
      </c>
      <c r="C1403" s="0" t="s">
        <v>2248</v>
      </c>
      <c r="D1403" s="0" t="n">
        <v>7</v>
      </c>
      <c r="E1403" s="0" t="n">
        <v>0</v>
      </c>
      <c r="Q1403" s="0" t="s">
        <v>1914</v>
      </c>
      <c r="T1403" s="0" t="s">
        <v>2243</v>
      </c>
      <c r="V1403" s="0" t="s">
        <v>1903</v>
      </c>
      <c r="W1403" s="0" t="s">
        <v>1903</v>
      </c>
      <c r="X1403" s="0" t="s">
        <v>2243</v>
      </c>
      <c r="Y1403" s="0" t="s">
        <v>1903</v>
      </c>
      <c r="Z1403" s="0" t="s">
        <v>1903</v>
      </c>
      <c r="AB1403" s="0" t="s">
        <v>2243</v>
      </c>
    </row>
    <row r="1404" customFormat="false" ht="13.8" hidden="false" customHeight="false" outlineLevel="0" collapsed="false">
      <c r="A1404" s="207" t="s">
        <v>113</v>
      </c>
      <c r="B1404" s="207" t="s">
        <v>1443</v>
      </c>
      <c r="C1404" s="0" t="s">
        <v>2248</v>
      </c>
      <c r="D1404" s="0" t="n">
        <v>7</v>
      </c>
      <c r="E1404" s="0" t="n">
        <v>0</v>
      </c>
      <c r="Q1404" s="0" t="s">
        <v>1914</v>
      </c>
      <c r="T1404" s="0" t="s">
        <v>2243</v>
      </c>
      <c r="V1404" s="0" t="s">
        <v>1903</v>
      </c>
      <c r="W1404" s="0" t="s">
        <v>1903</v>
      </c>
      <c r="X1404" s="0" t="s">
        <v>2243</v>
      </c>
      <c r="Y1404" s="0" t="s">
        <v>1903</v>
      </c>
      <c r="Z1404" s="0" t="s">
        <v>1903</v>
      </c>
      <c r="AB1404" s="0" t="s">
        <v>2243</v>
      </c>
    </row>
    <row r="1405" customFormat="false" ht="13.8" hidden="false" customHeight="false" outlineLevel="0" collapsed="false">
      <c r="A1405" s="207" t="s">
        <v>113</v>
      </c>
      <c r="B1405" s="207" t="s">
        <v>1444</v>
      </c>
      <c r="C1405" s="0" t="s">
        <v>1974</v>
      </c>
      <c r="D1405" s="0" t="n">
        <v>3</v>
      </c>
      <c r="E1405" s="0" t="n">
        <v>0</v>
      </c>
      <c r="F1405" s="0" t="s">
        <v>2243</v>
      </c>
      <c r="G1405" s="0" t="s">
        <v>2243</v>
      </c>
      <c r="H1405" s="0" t="s">
        <v>2243</v>
      </c>
      <c r="K1405" s="0" t="s">
        <v>2243</v>
      </c>
      <c r="L1405" s="0" t="s">
        <v>2243</v>
      </c>
      <c r="M1405" s="0" t="s">
        <v>2243</v>
      </c>
      <c r="N1405" s="0" t="s">
        <v>2243</v>
      </c>
      <c r="O1405" s="0" t="s">
        <v>2243</v>
      </c>
      <c r="P1405" s="0" t="s">
        <v>2243</v>
      </c>
    </row>
    <row r="1406" customFormat="false" ht="13.8" hidden="false" customHeight="false" outlineLevel="0" collapsed="false">
      <c r="A1406" s="207" t="s">
        <v>114</v>
      </c>
      <c r="B1406" s="207" t="s">
        <v>449</v>
      </c>
      <c r="C1406" s="0" t="s">
        <v>1959</v>
      </c>
      <c r="D1406" s="0" t="n">
        <v>0</v>
      </c>
      <c r="E1406" s="0" t="n">
        <v>0</v>
      </c>
      <c r="F1406" s="0" t="s">
        <v>2243</v>
      </c>
      <c r="G1406" s="0" t="s">
        <v>2243</v>
      </c>
    </row>
    <row r="1407" customFormat="false" ht="13.8" hidden="false" customHeight="false" outlineLevel="0" collapsed="false">
      <c r="A1407" s="207" t="s">
        <v>115</v>
      </c>
      <c r="B1407" s="207" t="s">
        <v>1445</v>
      </c>
      <c r="C1407" s="0" t="s">
        <v>2245</v>
      </c>
      <c r="D1407" s="0" t="n">
        <v>5</v>
      </c>
      <c r="E1407" s="0" t="n">
        <v>0</v>
      </c>
      <c r="Q1407" s="0" t="s">
        <v>1914</v>
      </c>
      <c r="T1407" s="0" t="s">
        <v>2243</v>
      </c>
      <c r="V1407" s="0" t="s">
        <v>1903</v>
      </c>
      <c r="W1407" s="0" t="s">
        <v>1903</v>
      </c>
      <c r="X1407" s="0" t="s">
        <v>2243</v>
      </c>
      <c r="Y1407" s="0" t="s">
        <v>1903</v>
      </c>
      <c r="Z1407" s="0" t="s">
        <v>1903</v>
      </c>
      <c r="AB1407" s="0" t="s">
        <v>2243</v>
      </c>
    </row>
    <row r="1408" customFormat="false" ht="13.8" hidden="false" customHeight="false" outlineLevel="0" collapsed="false">
      <c r="A1408" s="207" t="s">
        <v>115</v>
      </c>
      <c r="B1408" s="207" t="s">
        <v>1446</v>
      </c>
      <c r="C1408" s="0" t="s">
        <v>2245</v>
      </c>
      <c r="D1408" s="0" t="n">
        <v>5</v>
      </c>
      <c r="E1408" s="0" t="n">
        <v>0</v>
      </c>
      <c r="Q1408" s="0" t="s">
        <v>1914</v>
      </c>
      <c r="T1408" s="0" t="s">
        <v>2243</v>
      </c>
      <c r="V1408" s="0" t="s">
        <v>1903</v>
      </c>
      <c r="W1408" s="0" t="s">
        <v>1903</v>
      </c>
      <c r="X1408" s="0" t="s">
        <v>2243</v>
      </c>
      <c r="Y1408" s="0" t="s">
        <v>1903</v>
      </c>
      <c r="Z1408" s="0" t="s">
        <v>1903</v>
      </c>
      <c r="AB1408" s="0" t="s">
        <v>2243</v>
      </c>
    </row>
    <row r="1409" customFormat="false" ht="13.8" hidden="false" customHeight="false" outlineLevel="0" collapsed="false">
      <c r="A1409" s="207" t="s">
        <v>115</v>
      </c>
      <c r="B1409" s="207" t="s">
        <v>1447</v>
      </c>
      <c r="C1409" s="0" t="s">
        <v>2245</v>
      </c>
      <c r="D1409" s="0" t="n">
        <v>5</v>
      </c>
      <c r="E1409" s="0" t="n">
        <v>0</v>
      </c>
      <c r="Q1409" s="0" t="s">
        <v>1914</v>
      </c>
      <c r="T1409" s="0" t="s">
        <v>2243</v>
      </c>
      <c r="V1409" s="0" t="s">
        <v>1903</v>
      </c>
      <c r="W1409" s="0" t="s">
        <v>1903</v>
      </c>
      <c r="X1409" s="0" t="s">
        <v>2243</v>
      </c>
      <c r="Y1409" s="0" t="s">
        <v>1903</v>
      </c>
      <c r="Z1409" s="0" t="s">
        <v>1903</v>
      </c>
      <c r="AB1409" s="0" t="s">
        <v>2243</v>
      </c>
    </row>
    <row r="1410" customFormat="false" ht="13.8" hidden="false" customHeight="false" outlineLevel="0" collapsed="false">
      <c r="A1410" s="207" t="s">
        <v>115</v>
      </c>
      <c r="B1410" s="207" t="s">
        <v>1448</v>
      </c>
      <c r="C1410" s="0" t="s">
        <v>2245</v>
      </c>
      <c r="D1410" s="0" t="n">
        <v>5</v>
      </c>
      <c r="E1410" s="0" t="n">
        <v>0</v>
      </c>
      <c r="Q1410" s="0" t="s">
        <v>1914</v>
      </c>
      <c r="T1410" s="0" t="s">
        <v>2243</v>
      </c>
      <c r="V1410" s="0" t="s">
        <v>1903</v>
      </c>
      <c r="W1410" s="0" t="s">
        <v>1903</v>
      </c>
      <c r="X1410" s="0" t="s">
        <v>2243</v>
      </c>
      <c r="Y1410" s="0" t="s">
        <v>1903</v>
      </c>
      <c r="Z1410" s="0" t="s">
        <v>1903</v>
      </c>
      <c r="AB1410" s="0" t="s">
        <v>2243</v>
      </c>
    </row>
    <row r="1411" customFormat="false" ht="13.8" hidden="false" customHeight="false" outlineLevel="0" collapsed="false">
      <c r="A1411" s="207" t="s">
        <v>115</v>
      </c>
      <c r="B1411" s="207" t="s">
        <v>1449</v>
      </c>
      <c r="C1411" s="0" t="s">
        <v>2244</v>
      </c>
      <c r="D1411" s="0" t="n">
        <v>5</v>
      </c>
      <c r="E1411" s="0" t="n">
        <v>0</v>
      </c>
      <c r="Q1411" s="0" t="s">
        <v>1914</v>
      </c>
      <c r="T1411" s="0" t="s">
        <v>2243</v>
      </c>
      <c r="V1411" s="0" t="s">
        <v>1903</v>
      </c>
      <c r="W1411" s="0" t="s">
        <v>1903</v>
      </c>
      <c r="X1411" s="0" t="s">
        <v>2243</v>
      </c>
      <c r="Y1411" s="0" t="s">
        <v>1903</v>
      </c>
      <c r="Z1411" s="0" t="s">
        <v>1903</v>
      </c>
      <c r="AB1411" s="0" t="s">
        <v>2243</v>
      </c>
    </row>
    <row r="1412" customFormat="false" ht="13.8" hidden="false" customHeight="false" outlineLevel="0" collapsed="false">
      <c r="A1412" s="207" t="s">
        <v>115</v>
      </c>
      <c r="B1412" s="207" t="s">
        <v>1450</v>
      </c>
      <c r="C1412" s="0" t="s">
        <v>2245</v>
      </c>
      <c r="D1412" s="0" t="n">
        <v>5</v>
      </c>
      <c r="E1412" s="0" t="n">
        <v>0</v>
      </c>
      <c r="Q1412" s="0" t="s">
        <v>1914</v>
      </c>
      <c r="T1412" s="0" t="s">
        <v>2243</v>
      </c>
      <c r="V1412" s="0" t="s">
        <v>1903</v>
      </c>
      <c r="W1412" s="0" t="s">
        <v>1903</v>
      </c>
      <c r="X1412" s="0" t="s">
        <v>2243</v>
      </c>
      <c r="Y1412" s="0" t="s">
        <v>1903</v>
      </c>
      <c r="Z1412" s="0" t="s">
        <v>1903</v>
      </c>
      <c r="AB1412" s="0" t="s">
        <v>2243</v>
      </c>
    </row>
    <row r="1413" customFormat="false" ht="13.8" hidden="false" customHeight="false" outlineLevel="0" collapsed="false">
      <c r="A1413" s="207" t="s">
        <v>115</v>
      </c>
      <c r="B1413" s="207" t="s">
        <v>1451</v>
      </c>
      <c r="C1413" s="0" t="s">
        <v>2244</v>
      </c>
      <c r="D1413" s="0" t="n">
        <v>5</v>
      </c>
      <c r="E1413" s="0" t="n">
        <v>0</v>
      </c>
      <c r="Q1413" s="0" t="s">
        <v>1914</v>
      </c>
      <c r="T1413" s="0" t="s">
        <v>2243</v>
      </c>
      <c r="V1413" s="0" t="s">
        <v>1903</v>
      </c>
      <c r="W1413" s="0" t="s">
        <v>1903</v>
      </c>
      <c r="X1413" s="0" t="s">
        <v>2243</v>
      </c>
      <c r="Y1413" s="0" t="s">
        <v>1903</v>
      </c>
      <c r="Z1413" s="0" t="s">
        <v>1903</v>
      </c>
      <c r="AB1413" s="0" t="s">
        <v>2243</v>
      </c>
    </row>
    <row r="1414" customFormat="false" ht="13.8" hidden="false" customHeight="false" outlineLevel="0" collapsed="false">
      <c r="A1414" s="207" t="s">
        <v>115</v>
      </c>
      <c r="B1414" s="207" t="s">
        <v>1452</v>
      </c>
      <c r="C1414" s="0" t="s">
        <v>2247</v>
      </c>
      <c r="D1414" s="0" t="n">
        <v>2</v>
      </c>
      <c r="E1414" s="0" t="n">
        <v>0</v>
      </c>
      <c r="Q1414" s="0" t="s">
        <v>1914</v>
      </c>
      <c r="T1414" s="0" t="s">
        <v>2243</v>
      </c>
      <c r="V1414" s="0" t="s">
        <v>1903</v>
      </c>
      <c r="W1414" s="0" t="s">
        <v>1903</v>
      </c>
      <c r="X1414" s="0" t="s">
        <v>2243</v>
      </c>
      <c r="Y1414" s="0" t="s">
        <v>1903</v>
      </c>
      <c r="Z1414" s="0" t="s">
        <v>1903</v>
      </c>
      <c r="AB1414" s="0" t="s">
        <v>2243</v>
      </c>
    </row>
    <row r="1415" customFormat="false" ht="13.8" hidden="false" customHeight="false" outlineLevel="0" collapsed="false">
      <c r="A1415" s="207" t="s">
        <v>115</v>
      </c>
      <c r="B1415" s="207" t="s">
        <v>1453</v>
      </c>
      <c r="C1415" s="0" t="s">
        <v>2244</v>
      </c>
      <c r="D1415" s="0" t="n">
        <v>5</v>
      </c>
      <c r="E1415" s="0" t="n">
        <v>0</v>
      </c>
      <c r="Q1415" s="0" t="s">
        <v>1914</v>
      </c>
      <c r="T1415" s="0" t="s">
        <v>2243</v>
      </c>
      <c r="V1415" s="0" t="s">
        <v>1903</v>
      </c>
      <c r="W1415" s="0" t="s">
        <v>1903</v>
      </c>
      <c r="X1415" s="0" t="s">
        <v>2243</v>
      </c>
      <c r="Y1415" s="0" t="s">
        <v>1903</v>
      </c>
      <c r="Z1415" s="0" t="s">
        <v>1903</v>
      </c>
      <c r="AB1415" s="0" t="s">
        <v>2243</v>
      </c>
    </row>
    <row r="1416" customFormat="false" ht="13.8" hidden="false" customHeight="false" outlineLevel="0" collapsed="false">
      <c r="A1416" s="207" t="s">
        <v>115</v>
      </c>
      <c r="B1416" s="207" t="s">
        <v>1454</v>
      </c>
      <c r="C1416" s="0" t="s">
        <v>2244</v>
      </c>
      <c r="D1416" s="0" t="n">
        <v>5</v>
      </c>
      <c r="E1416" s="0" t="n">
        <v>0</v>
      </c>
      <c r="Q1416" s="0" t="s">
        <v>1914</v>
      </c>
      <c r="T1416" s="0" t="s">
        <v>2243</v>
      </c>
      <c r="V1416" s="0" t="s">
        <v>1903</v>
      </c>
      <c r="W1416" s="0" t="s">
        <v>1903</v>
      </c>
      <c r="X1416" s="0" t="s">
        <v>2243</v>
      </c>
      <c r="Y1416" s="0" t="s">
        <v>1903</v>
      </c>
      <c r="Z1416" s="0" t="s">
        <v>1903</v>
      </c>
      <c r="AB1416" s="0" t="s">
        <v>2243</v>
      </c>
    </row>
    <row r="1417" customFormat="false" ht="13.8" hidden="false" customHeight="false" outlineLevel="0" collapsed="false">
      <c r="A1417" s="207" t="s">
        <v>115</v>
      </c>
      <c r="B1417" s="207" t="s">
        <v>1455</v>
      </c>
      <c r="C1417" s="0" t="s">
        <v>2244</v>
      </c>
      <c r="D1417" s="0" t="n">
        <v>5</v>
      </c>
      <c r="E1417" s="0" t="n">
        <v>0</v>
      </c>
      <c r="Q1417" s="0" t="s">
        <v>1914</v>
      </c>
      <c r="T1417" s="0" t="s">
        <v>2243</v>
      </c>
      <c r="V1417" s="0" t="s">
        <v>1903</v>
      </c>
      <c r="W1417" s="0" t="s">
        <v>1903</v>
      </c>
      <c r="X1417" s="0" t="s">
        <v>2243</v>
      </c>
      <c r="Y1417" s="0" t="s">
        <v>1903</v>
      </c>
      <c r="Z1417" s="0" t="s">
        <v>1903</v>
      </c>
      <c r="AB1417" s="0" t="s">
        <v>2243</v>
      </c>
    </row>
    <row r="1418" customFormat="false" ht="13.8" hidden="false" customHeight="false" outlineLevel="0" collapsed="false">
      <c r="A1418" s="207" t="s">
        <v>115</v>
      </c>
      <c r="B1418" s="207" t="s">
        <v>1456</v>
      </c>
      <c r="C1418" s="0" t="s">
        <v>2245</v>
      </c>
      <c r="D1418" s="0" t="n">
        <v>5</v>
      </c>
      <c r="E1418" s="0" t="n">
        <v>0</v>
      </c>
      <c r="Q1418" s="0" t="s">
        <v>1914</v>
      </c>
      <c r="T1418" s="0" t="s">
        <v>2243</v>
      </c>
      <c r="V1418" s="0" t="s">
        <v>1903</v>
      </c>
      <c r="W1418" s="0" t="s">
        <v>1903</v>
      </c>
      <c r="X1418" s="0" t="s">
        <v>2243</v>
      </c>
      <c r="Y1418" s="0" t="s">
        <v>1903</v>
      </c>
      <c r="Z1418" s="0" t="s">
        <v>1903</v>
      </c>
      <c r="AB1418" s="0" t="s">
        <v>2243</v>
      </c>
    </row>
    <row r="1419" customFormat="false" ht="13.8" hidden="false" customHeight="false" outlineLevel="0" collapsed="false">
      <c r="A1419" s="207" t="s">
        <v>115</v>
      </c>
      <c r="B1419" s="207" t="s">
        <v>1457</v>
      </c>
      <c r="C1419" s="0" t="s">
        <v>2244</v>
      </c>
      <c r="D1419" s="0" t="n">
        <v>5</v>
      </c>
      <c r="E1419" s="0" t="n">
        <v>0</v>
      </c>
      <c r="Q1419" s="0" t="s">
        <v>1914</v>
      </c>
      <c r="T1419" s="0" t="s">
        <v>2243</v>
      </c>
      <c r="V1419" s="0" t="s">
        <v>1903</v>
      </c>
      <c r="W1419" s="0" t="s">
        <v>1903</v>
      </c>
      <c r="X1419" s="0" t="s">
        <v>2243</v>
      </c>
      <c r="Y1419" s="0" t="s">
        <v>1903</v>
      </c>
      <c r="Z1419" s="0" t="s">
        <v>1903</v>
      </c>
      <c r="AB1419" s="0" t="s">
        <v>2243</v>
      </c>
    </row>
    <row r="1420" customFormat="false" ht="13.8" hidden="false" customHeight="false" outlineLevel="0" collapsed="false">
      <c r="A1420" s="207" t="s">
        <v>115</v>
      </c>
      <c r="B1420" s="207" t="s">
        <v>1458</v>
      </c>
      <c r="C1420" s="0" t="s">
        <v>2247</v>
      </c>
      <c r="D1420" s="0" t="n">
        <v>2</v>
      </c>
      <c r="E1420" s="0" t="n">
        <v>0</v>
      </c>
      <c r="Q1420" s="0" t="s">
        <v>1914</v>
      </c>
      <c r="T1420" s="0" t="s">
        <v>2243</v>
      </c>
      <c r="V1420" s="0" t="s">
        <v>1903</v>
      </c>
      <c r="W1420" s="0" t="s">
        <v>1903</v>
      </c>
      <c r="X1420" s="0" t="s">
        <v>2243</v>
      </c>
      <c r="Y1420" s="0" t="s">
        <v>1903</v>
      </c>
      <c r="Z1420" s="0" t="s">
        <v>1903</v>
      </c>
      <c r="AB1420" s="0" t="s">
        <v>2243</v>
      </c>
    </row>
    <row r="1421" customFormat="false" ht="13.8" hidden="false" customHeight="false" outlineLevel="0" collapsed="false">
      <c r="A1421" s="207" t="s">
        <v>116</v>
      </c>
      <c r="B1421" s="207" t="s">
        <v>1459</v>
      </c>
      <c r="C1421" s="0" t="s">
        <v>1991</v>
      </c>
      <c r="D1421" s="0" t="n">
        <v>5</v>
      </c>
      <c r="E1421" s="0" t="n">
        <v>0</v>
      </c>
      <c r="Q1421" s="0" t="s">
        <v>1914</v>
      </c>
      <c r="T1421" s="0" t="s">
        <v>2243</v>
      </c>
      <c r="V1421" s="0" t="s">
        <v>1903</v>
      </c>
      <c r="W1421" s="0" t="s">
        <v>1903</v>
      </c>
      <c r="X1421" s="0" t="s">
        <v>2243</v>
      </c>
      <c r="Y1421" s="0" t="s">
        <v>1903</v>
      </c>
      <c r="Z1421" s="0" t="s">
        <v>1903</v>
      </c>
      <c r="AB1421" s="0" t="s">
        <v>2243</v>
      </c>
    </row>
    <row r="1422" customFormat="false" ht="13.8" hidden="false" customHeight="false" outlineLevel="0" collapsed="false">
      <c r="A1422" s="207" t="s">
        <v>116</v>
      </c>
      <c r="B1422" s="207" t="s">
        <v>1460</v>
      </c>
      <c r="C1422" s="0" t="s">
        <v>1991</v>
      </c>
      <c r="D1422" s="0" t="n">
        <v>5</v>
      </c>
      <c r="E1422" s="0" t="n">
        <v>0</v>
      </c>
      <c r="Q1422" s="0" t="s">
        <v>1914</v>
      </c>
      <c r="T1422" s="0" t="s">
        <v>2243</v>
      </c>
      <c r="V1422" s="0" t="s">
        <v>1903</v>
      </c>
      <c r="W1422" s="0" t="s">
        <v>1903</v>
      </c>
      <c r="X1422" s="0" t="s">
        <v>2243</v>
      </c>
      <c r="Y1422" s="0" t="s">
        <v>1903</v>
      </c>
      <c r="Z1422" s="0" t="s">
        <v>1903</v>
      </c>
      <c r="AB1422" s="0" t="s">
        <v>2243</v>
      </c>
    </row>
    <row r="1423" customFormat="false" ht="13.8" hidden="false" customHeight="false" outlineLevel="0" collapsed="false">
      <c r="A1423" s="207" t="s">
        <v>116</v>
      </c>
      <c r="B1423" s="207" t="s">
        <v>1461</v>
      </c>
      <c r="C1423" s="0" t="s">
        <v>1991</v>
      </c>
      <c r="D1423" s="0" t="n">
        <v>5</v>
      </c>
      <c r="E1423" s="0" t="n">
        <v>0</v>
      </c>
      <c r="Q1423" s="0" t="s">
        <v>1914</v>
      </c>
      <c r="T1423" s="0" t="s">
        <v>2243</v>
      </c>
      <c r="V1423" s="0" t="s">
        <v>1903</v>
      </c>
      <c r="W1423" s="0" t="s">
        <v>1903</v>
      </c>
      <c r="X1423" s="0" t="s">
        <v>2243</v>
      </c>
      <c r="Y1423" s="0" t="s">
        <v>1903</v>
      </c>
      <c r="Z1423" s="0" t="s">
        <v>1903</v>
      </c>
      <c r="AB1423" s="0" t="s">
        <v>2243</v>
      </c>
    </row>
    <row r="1424" customFormat="false" ht="13.8" hidden="false" customHeight="false" outlineLevel="0" collapsed="false">
      <c r="A1424" s="207" t="s">
        <v>116</v>
      </c>
      <c r="B1424" s="207" t="s">
        <v>1462</v>
      </c>
      <c r="C1424" s="0" t="s">
        <v>2247</v>
      </c>
      <c r="D1424" s="0" t="n">
        <v>2</v>
      </c>
      <c r="E1424" s="0" t="n">
        <v>0</v>
      </c>
      <c r="Q1424" s="0" t="s">
        <v>1914</v>
      </c>
      <c r="T1424" s="0" t="s">
        <v>2243</v>
      </c>
      <c r="V1424" s="0" t="s">
        <v>1903</v>
      </c>
      <c r="W1424" s="0" t="s">
        <v>1903</v>
      </c>
      <c r="X1424" s="0" t="s">
        <v>2243</v>
      </c>
      <c r="Y1424" s="0" t="s">
        <v>1903</v>
      </c>
      <c r="Z1424" s="0" t="s">
        <v>1903</v>
      </c>
      <c r="AB1424" s="0" t="s">
        <v>2243</v>
      </c>
    </row>
    <row r="1425" customFormat="false" ht="13.8" hidden="false" customHeight="false" outlineLevel="0" collapsed="false">
      <c r="A1425" s="207" t="s">
        <v>116</v>
      </c>
      <c r="B1425" s="207" t="s">
        <v>1463</v>
      </c>
      <c r="C1425" s="0" t="s">
        <v>2248</v>
      </c>
      <c r="D1425" s="0" t="n">
        <v>7</v>
      </c>
      <c r="E1425" s="0" t="n">
        <v>0</v>
      </c>
      <c r="Q1425" s="0" t="s">
        <v>1914</v>
      </c>
      <c r="T1425" s="0" t="s">
        <v>2243</v>
      </c>
      <c r="V1425" s="0" t="s">
        <v>1903</v>
      </c>
      <c r="W1425" s="0" t="s">
        <v>1903</v>
      </c>
      <c r="X1425" s="0" t="s">
        <v>2243</v>
      </c>
      <c r="Y1425" s="0" t="s">
        <v>1903</v>
      </c>
      <c r="Z1425" s="0" t="s">
        <v>1903</v>
      </c>
      <c r="AB1425" s="0" t="s">
        <v>2243</v>
      </c>
    </row>
    <row r="1426" customFormat="false" ht="13.8" hidden="false" customHeight="false" outlineLevel="0" collapsed="false">
      <c r="A1426" s="207" t="s">
        <v>116</v>
      </c>
      <c r="B1426" s="207" t="s">
        <v>1464</v>
      </c>
      <c r="C1426" s="0" t="s">
        <v>2242</v>
      </c>
      <c r="D1426" s="0" t="n">
        <v>7</v>
      </c>
      <c r="E1426" s="0" t="n">
        <v>0</v>
      </c>
      <c r="Q1426" s="0" t="s">
        <v>1914</v>
      </c>
      <c r="T1426" s="0" t="s">
        <v>2243</v>
      </c>
      <c r="V1426" s="0" t="s">
        <v>1903</v>
      </c>
      <c r="W1426" s="0" t="s">
        <v>1903</v>
      </c>
      <c r="X1426" s="0" t="s">
        <v>2243</v>
      </c>
      <c r="Y1426" s="0" t="s">
        <v>1903</v>
      </c>
      <c r="Z1426" s="0" t="s">
        <v>1903</v>
      </c>
      <c r="AB1426" s="0" t="s">
        <v>2243</v>
      </c>
    </row>
    <row r="1427" customFormat="false" ht="13.8" hidden="false" customHeight="false" outlineLevel="0" collapsed="false">
      <c r="A1427" s="207" t="s">
        <v>116</v>
      </c>
      <c r="B1427" s="207" t="s">
        <v>1465</v>
      </c>
      <c r="C1427" s="0" t="s">
        <v>2244</v>
      </c>
      <c r="D1427" s="0" t="n">
        <v>5</v>
      </c>
      <c r="E1427" s="0" t="n">
        <v>0</v>
      </c>
      <c r="Q1427" s="0" t="s">
        <v>1914</v>
      </c>
      <c r="T1427" s="0" t="s">
        <v>2243</v>
      </c>
      <c r="V1427" s="0" t="s">
        <v>1903</v>
      </c>
      <c r="W1427" s="0" t="s">
        <v>1903</v>
      </c>
      <c r="X1427" s="0" t="s">
        <v>2243</v>
      </c>
      <c r="Y1427" s="0" t="s">
        <v>1903</v>
      </c>
      <c r="Z1427" s="0" t="s">
        <v>1903</v>
      </c>
      <c r="AB1427" s="0" t="s">
        <v>2243</v>
      </c>
    </row>
    <row r="1428" customFormat="false" ht="13.8" hidden="false" customHeight="false" outlineLevel="0" collapsed="false">
      <c r="A1428" s="207" t="s">
        <v>116</v>
      </c>
      <c r="B1428" s="207" t="s">
        <v>1466</v>
      </c>
      <c r="C1428" s="0" t="s">
        <v>2244</v>
      </c>
      <c r="D1428" s="0" t="n">
        <v>5</v>
      </c>
      <c r="E1428" s="0" t="n">
        <v>0</v>
      </c>
      <c r="Q1428" s="0" t="s">
        <v>1914</v>
      </c>
      <c r="T1428" s="0" t="s">
        <v>2243</v>
      </c>
      <c r="V1428" s="0" t="s">
        <v>1903</v>
      </c>
      <c r="W1428" s="0" t="s">
        <v>1903</v>
      </c>
      <c r="X1428" s="0" t="s">
        <v>2243</v>
      </c>
      <c r="Y1428" s="0" t="s">
        <v>1903</v>
      </c>
      <c r="Z1428" s="0" t="s">
        <v>1903</v>
      </c>
      <c r="AB1428" s="0" t="s">
        <v>2243</v>
      </c>
    </row>
    <row r="1429" customFormat="false" ht="13.8" hidden="false" customHeight="false" outlineLevel="0" collapsed="false">
      <c r="A1429" s="207" t="s">
        <v>116</v>
      </c>
      <c r="B1429" s="207" t="s">
        <v>1467</v>
      </c>
      <c r="C1429" s="0" t="s">
        <v>2244</v>
      </c>
      <c r="D1429" s="0" t="n">
        <v>5</v>
      </c>
      <c r="E1429" s="0" t="n">
        <v>0</v>
      </c>
      <c r="Q1429" s="0" t="s">
        <v>1914</v>
      </c>
      <c r="T1429" s="0" t="s">
        <v>2243</v>
      </c>
      <c r="V1429" s="0" t="s">
        <v>1903</v>
      </c>
      <c r="W1429" s="0" t="s">
        <v>1903</v>
      </c>
      <c r="X1429" s="0" t="s">
        <v>2243</v>
      </c>
      <c r="Y1429" s="0" t="s">
        <v>1903</v>
      </c>
      <c r="Z1429" s="0" t="s">
        <v>1903</v>
      </c>
      <c r="AB1429" s="0" t="s">
        <v>2243</v>
      </c>
    </row>
    <row r="1430" customFormat="false" ht="13.8" hidden="false" customHeight="false" outlineLevel="0" collapsed="false">
      <c r="A1430" s="207" t="s">
        <v>116</v>
      </c>
      <c r="B1430" s="207" t="s">
        <v>1468</v>
      </c>
      <c r="C1430" s="0" t="s">
        <v>2242</v>
      </c>
      <c r="D1430" s="0" t="n">
        <v>7</v>
      </c>
      <c r="E1430" s="0" t="n">
        <v>0</v>
      </c>
      <c r="Q1430" s="0" t="s">
        <v>1914</v>
      </c>
      <c r="T1430" s="0" t="s">
        <v>2243</v>
      </c>
      <c r="V1430" s="0" t="s">
        <v>1903</v>
      </c>
      <c r="W1430" s="0" t="s">
        <v>1903</v>
      </c>
      <c r="X1430" s="0" t="s">
        <v>2243</v>
      </c>
      <c r="Y1430" s="0" t="s">
        <v>1903</v>
      </c>
      <c r="Z1430" s="0" t="s">
        <v>1903</v>
      </c>
      <c r="AB1430" s="0" t="s">
        <v>2243</v>
      </c>
    </row>
    <row r="1431" customFormat="false" ht="13.8" hidden="false" customHeight="false" outlineLevel="0" collapsed="false">
      <c r="A1431" s="207" t="s">
        <v>116</v>
      </c>
      <c r="B1431" s="207" t="s">
        <v>1469</v>
      </c>
      <c r="C1431" s="0" t="s">
        <v>2242</v>
      </c>
      <c r="D1431" s="0" t="n">
        <v>7</v>
      </c>
      <c r="E1431" s="0" t="n">
        <v>0</v>
      </c>
      <c r="Q1431" s="0" t="s">
        <v>1914</v>
      </c>
      <c r="T1431" s="0" t="s">
        <v>2243</v>
      </c>
      <c r="V1431" s="0" t="s">
        <v>1903</v>
      </c>
      <c r="W1431" s="0" t="s">
        <v>1903</v>
      </c>
      <c r="X1431" s="0" t="s">
        <v>2243</v>
      </c>
      <c r="Y1431" s="0" t="s">
        <v>1903</v>
      </c>
      <c r="Z1431" s="0" t="s">
        <v>1903</v>
      </c>
      <c r="AB1431" s="0" t="s">
        <v>2243</v>
      </c>
    </row>
    <row r="1432" customFormat="false" ht="13.8" hidden="false" customHeight="false" outlineLevel="0" collapsed="false">
      <c r="A1432" s="207" t="s">
        <v>116</v>
      </c>
      <c r="B1432" s="207" t="s">
        <v>1470</v>
      </c>
      <c r="C1432" s="0" t="s">
        <v>2242</v>
      </c>
      <c r="D1432" s="0" t="n">
        <v>7</v>
      </c>
      <c r="E1432" s="0" t="n">
        <v>0</v>
      </c>
      <c r="Q1432" s="0" t="s">
        <v>1914</v>
      </c>
      <c r="T1432" s="0" t="s">
        <v>2243</v>
      </c>
      <c r="V1432" s="0" t="s">
        <v>1903</v>
      </c>
      <c r="W1432" s="0" t="s">
        <v>1903</v>
      </c>
      <c r="X1432" s="0" t="s">
        <v>2243</v>
      </c>
      <c r="Y1432" s="0" t="s">
        <v>1903</v>
      </c>
      <c r="Z1432" s="0" t="s">
        <v>1903</v>
      </c>
      <c r="AB1432" s="0" t="s">
        <v>2243</v>
      </c>
    </row>
    <row r="1433" customFormat="false" ht="13.8" hidden="false" customHeight="false" outlineLevel="0" collapsed="false">
      <c r="A1433" s="207" t="s">
        <v>116</v>
      </c>
      <c r="B1433" s="207" t="s">
        <v>1471</v>
      </c>
      <c r="C1433" s="0" t="s">
        <v>2242</v>
      </c>
      <c r="D1433" s="0" t="n">
        <v>7</v>
      </c>
      <c r="E1433" s="0" t="n">
        <v>0</v>
      </c>
      <c r="Q1433" s="0" t="s">
        <v>1914</v>
      </c>
      <c r="T1433" s="0" t="s">
        <v>2243</v>
      </c>
      <c r="V1433" s="0" t="s">
        <v>1903</v>
      </c>
      <c r="W1433" s="0" t="s">
        <v>1903</v>
      </c>
      <c r="X1433" s="0" t="s">
        <v>2243</v>
      </c>
      <c r="Y1433" s="0" t="s">
        <v>1903</v>
      </c>
      <c r="Z1433" s="0" t="s">
        <v>1903</v>
      </c>
      <c r="AB1433" s="0" t="s">
        <v>2243</v>
      </c>
    </row>
    <row r="1434" customFormat="false" ht="13.8" hidden="false" customHeight="false" outlineLevel="0" collapsed="false">
      <c r="A1434" s="207" t="s">
        <v>116</v>
      </c>
      <c r="B1434" s="207" t="s">
        <v>1472</v>
      </c>
      <c r="C1434" s="0" t="s">
        <v>2242</v>
      </c>
      <c r="D1434" s="0" t="n">
        <v>7</v>
      </c>
      <c r="E1434" s="0" t="n">
        <v>0</v>
      </c>
      <c r="Q1434" s="0" t="s">
        <v>1914</v>
      </c>
      <c r="T1434" s="0" t="s">
        <v>2243</v>
      </c>
      <c r="V1434" s="0" t="s">
        <v>1903</v>
      </c>
      <c r="W1434" s="0" t="s">
        <v>1903</v>
      </c>
      <c r="X1434" s="0" t="s">
        <v>2243</v>
      </c>
      <c r="Y1434" s="0" t="s">
        <v>1903</v>
      </c>
      <c r="Z1434" s="0" t="s">
        <v>1903</v>
      </c>
      <c r="AB1434" s="0" t="s">
        <v>2243</v>
      </c>
    </row>
    <row r="1435" customFormat="false" ht="13.8" hidden="false" customHeight="false" outlineLevel="0" collapsed="false">
      <c r="A1435" s="207" t="s">
        <v>116</v>
      </c>
      <c r="B1435" s="207" t="s">
        <v>1473</v>
      </c>
      <c r="C1435" s="0" t="s">
        <v>2242</v>
      </c>
      <c r="D1435" s="0" t="n">
        <v>7</v>
      </c>
      <c r="E1435" s="0" t="n">
        <v>0</v>
      </c>
      <c r="Q1435" s="0" t="s">
        <v>1914</v>
      </c>
      <c r="T1435" s="0" t="s">
        <v>2243</v>
      </c>
      <c r="V1435" s="0" t="s">
        <v>1903</v>
      </c>
      <c r="W1435" s="0" t="s">
        <v>1903</v>
      </c>
      <c r="X1435" s="0" t="s">
        <v>2243</v>
      </c>
      <c r="Y1435" s="0" t="s">
        <v>1903</v>
      </c>
      <c r="Z1435" s="0" t="s">
        <v>1903</v>
      </c>
      <c r="AB1435" s="0" t="s">
        <v>2243</v>
      </c>
    </row>
    <row r="1436" customFormat="false" ht="13.8" hidden="false" customHeight="false" outlineLevel="0" collapsed="false">
      <c r="A1436" s="207" t="s">
        <v>116</v>
      </c>
      <c r="B1436" s="207" t="s">
        <v>1474</v>
      </c>
      <c r="C1436" s="0" t="s">
        <v>2242</v>
      </c>
      <c r="D1436" s="0" t="n">
        <v>7</v>
      </c>
      <c r="E1436" s="0" t="n">
        <v>0</v>
      </c>
      <c r="Q1436" s="0" t="s">
        <v>1914</v>
      </c>
      <c r="T1436" s="0" t="s">
        <v>2243</v>
      </c>
      <c r="V1436" s="0" t="s">
        <v>1903</v>
      </c>
      <c r="W1436" s="0" t="s">
        <v>1903</v>
      </c>
      <c r="X1436" s="0" t="s">
        <v>2243</v>
      </c>
      <c r="Y1436" s="0" t="s">
        <v>1903</v>
      </c>
      <c r="Z1436" s="0" t="s">
        <v>1903</v>
      </c>
      <c r="AB1436" s="0" t="s">
        <v>2243</v>
      </c>
    </row>
    <row r="1437" customFormat="false" ht="13.8" hidden="false" customHeight="false" outlineLevel="0" collapsed="false">
      <c r="A1437" s="207" t="s">
        <v>116</v>
      </c>
      <c r="B1437" s="207" t="s">
        <v>1475</v>
      </c>
      <c r="C1437" s="0" t="s">
        <v>2242</v>
      </c>
      <c r="D1437" s="0" t="n">
        <v>7</v>
      </c>
      <c r="E1437" s="0" t="n">
        <v>0</v>
      </c>
      <c r="Q1437" s="0" t="s">
        <v>1914</v>
      </c>
      <c r="T1437" s="0" t="s">
        <v>2243</v>
      </c>
      <c r="V1437" s="0" t="s">
        <v>1903</v>
      </c>
      <c r="W1437" s="0" t="s">
        <v>1903</v>
      </c>
      <c r="X1437" s="0" t="s">
        <v>2243</v>
      </c>
      <c r="Y1437" s="0" t="s">
        <v>1903</v>
      </c>
      <c r="Z1437" s="0" t="s">
        <v>1903</v>
      </c>
      <c r="AB1437" s="0" t="s">
        <v>2243</v>
      </c>
    </row>
    <row r="1438" customFormat="false" ht="13.8" hidden="false" customHeight="false" outlineLevel="0" collapsed="false">
      <c r="A1438" s="207" t="s">
        <v>116</v>
      </c>
      <c r="B1438" s="207" t="s">
        <v>1476</v>
      </c>
      <c r="C1438" s="0" t="s">
        <v>2242</v>
      </c>
      <c r="D1438" s="0" t="n">
        <v>7</v>
      </c>
      <c r="E1438" s="0" t="n">
        <v>0</v>
      </c>
      <c r="Q1438" s="0" t="s">
        <v>1914</v>
      </c>
      <c r="T1438" s="0" t="s">
        <v>2243</v>
      </c>
      <c r="V1438" s="0" t="s">
        <v>1903</v>
      </c>
      <c r="W1438" s="0" t="s">
        <v>1903</v>
      </c>
      <c r="X1438" s="0" t="s">
        <v>2243</v>
      </c>
      <c r="Y1438" s="0" t="s">
        <v>1903</v>
      </c>
      <c r="Z1438" s="0" t="s">
        <v>1903</v>
      </c>
      <c r="AB1438" s="0" t="s">
        <v>2243</v>
      </c>
    </row>
    <row r="1439" customFormat="false" ht="13.8" hidden="false" customHeight="false" outlineLevel="0" collapsed="false">
      <c r="A1439" s="207" t="s">
        <v>116</v>
      </c>
      <c r="B1439" s="207" t="s">
        <v>1477</v>
      </c>
      <c r="C1439" s="0" t="s">
        <v>2242</v>
      </c>
      <c r="D1439" s="0" t="n">
        <v>7</v>
      </c>
      <c r="E1439" s="0" t="n">
        <v>0</v>
      </c>
      <c r="Q1439" s="0" t="s">
        <v>1914</v>
      </c>
      <c r="T1439" s="0" t="s">
        <v>2243</v>
      </c>
      <c r="V1439" s="0" t="s">
        <v>1903</v>
      </c>
      <c r="W1439" s="0" t="s">
        <v>1903</v>
      </c>
      <c r="X1439" s="0" t="s">
        <v>2243</v>
      </c>
      <c r="Y1439" s="0" t="s">
        <v>1903</v>
      </c>
      <c r="Z1439" s="0" t="s">
        <v>1903</v>
      </c>
      <c r="AB1439" s="0" t="s">
        <v>2243</v>
      </c>
    </row>
    <row r="1440" customFormat="false" ht="13.8" hidden="false" customHeight="false" outlineLevel="0" collapsed="false">
      <c r="A1440" s="207" t="s">
        <v>116</v>
      </c>
      <c r="B1440" s="207" t="s">
        <v>1478</v>
      </c>
      <c r="C1440" s="0" t="s">
        <v>2242</v>
      </c>
      <c r="D1440" s="0" t="n">
        <v>7</v>
      </c>
      <c r="E1440" s="0" t="n">
        <v>0</v>
      </c>
      <c r="Q1440" s="0" t="s">
        <v>1914</v>
      </c>
      <c r="T1440" s="0" t="s">
        <v>2243</v>
      </c>
      <c r="V1440" s="0" t="s">
        <v>1903</v>
      </c>
      <c r="W1440" s="0" t="s">
        <v>1903</v>
      </c>
      <c r="X1440" s="0" t="s">
        <v>2243</v>
      </c>
      <c r="Y1440" s="0" t="s">
        <v>1903</v>
      </c>
      <c r="Z1440" s="0" t="s">
        <v>1903</v>
      </c>
      <c r="AB1440" s="0" t="s">
        <v>2243</v>
      </c>
    </row>
    <row r="1441" customFormat="false" ht="13.8" hidden="false" customHeight="false" outlineLevel="0" collapsed="false">
      <c r="A1441" s="207" t="s">
        <v>116</v>
      </c>
      <c r="B1441" s="207" t="s">
        <v>1479</v>
      </c>
      <c r="C1441" s="0" t="s">
        <v>2242</v>
      </c>
      <c r="D1441" s="0" t="n">
        <v>7</v>
      </c>
      <c r="E1441" s="0" t="n">
        <v>0</v>
      </c>
      <c r="Q1441" s="0" t="s">
        <v>1914</v>
      </c>
      <c r="T1441" s="0" t="s">
        <v>2243</v>
      </c>
      <c r="V1441" s="0" t="s">
        <v>1903</v>
      </c>
      <c r="W1441" s="0" t="s">
        <v>1903</v>
      </c>
      <c r="X1441" s="0" t="s">
        <v>2243</v>
      </c>
      <c r="Y1441" s="0" t="s">
        <v>1903</v>
      </c>
      <c r="Z1441" s="0" t="s">
        <v>1903</v>
      </c>
      <c r="AB1441" s="0" t="s">
        <v>2243</v>
      </c>
    </row>
    <row r="1442" customFormat="false" ht="13.8" hidden="false" customHeight="false" outlineLevel="0" collapsed="false">
      <c r="A1442" s="207" t="s">
        <v>116</v>
      </c>
      <c r="B1442" s="207" t="s">
        <v>1480</v>
      </c>
      <c r="C1442" s="0" t="s">
        <v>2242</v>
      </c>
      <c r="D1442" s="0" t="n">
        <v>7</v>
      </c>
      <c r="E1442" s="0" t="n">
        <v>0</v>
      </c>
      <c r="Q1442" s="0" t="s">
        <v>1914</v>
      </c>
      <c r="T1442" s="0" t="s">
        <v>2243</v>
      </c>
      <c r="V1442" s="0" t="s">
        <v>1903</v>
      </c>
      <c r="W1442" s="0" t="s">
        <v>1903</v>
      </c>
      <c r="X1442" s="0" t="s">
        <v>2243</v>
      </c>
      <c r="Y1442" s="0" t="s">
        <v>1903</v>
      </c>
      <c r="Z1442" s="0" t="s">
        <v>1903</v>
      </c>
      <c r="AB1442" s="0" t="s">
        <v>2243</v>
      </c>
    </row>
    <row r="1443" customFormat="false" ht="13.8" hidden="false" customHeight="false" outlineLevel="0" collapsed="false">
      <c r="A1443" s="207" t="s">
        <v>116</v>
      </c>
      <c r="B1443" s="207" t="s">
        <v>1481</v>
      </c>
      <c r="C1443" s="0" t="s">
        <v>2242</v>
      </c>
      <c r="D1443" s="0" t="n">
        <v>7</v>
      </c>
      <c r="E1443" s="0" t="n">
        <v>0</v>
      </c>
      <c r="Q1443" s="0" t="s">
        <v>1914</v>
      </c>
      <c r="T1443" s="0" t="s">
        <v>2243</v>
      </c>
      <c r="V1443" s="0" t="s">
        <v>1903</v>
      </c>
      <c r="W1443" s="0" t="s">
        <v>1903</v>
      </c>
      <c r="X1443" s="0" t="s">
        <v>2243</v>
      </c>
      <c r="Y1443" s="0" t="s">
        <v>1903</v>
      </c>
      <c r="Z1443" s="0" t="s">
        <v>1903</v>
      </c>
      <c r="AB1443" s="0" t="s">
        <v>2243</v>
      </c>
    </row>
    <row r="1444" customFormat="false" ht="13.8" hidden="false" customHeight="false" outlineLevel="0" collapsed="false">
      <c r="A1444" s="207" t="s">
        <v>116</v>
      </c>
      <c r="B1444" s="207" t="s">
        <v>1482</v>
      </c>
      <c r="C1444" s="0" t="s">
        <v>2242</v>
      </c>
      <c r="D1444" s="0" t="n">
        <v>7</v>
      </c>
      <c r="E1444" s="0" t="n">
        <v>0</v>
      </c>
      <c r="Q1444" s="0" t="s">
        <v>1914</v>
      </c>
      <c r="T1444" s="0" t="s">
        <v>2243</v>
      </c>
      <c r="V1444" s="0" t="s">
        <v>1903</v>
      </c>
      <c r="W1444" s="0" t="s">
        <v>1903</v>
      </c>
      <c r="X1444" s="0" t="s">
        <v>2243</v>
      </c>
      <c r="Y1444" s="0" t="s">
        <v>1903</v>
      </c>
      <c r="Z1444" s="0" t="s">
        <v>1903</v>
      </c>
      <c r="AB1444" s="0" t="s">
        <v>2243</v>
      </c>
    </row>
    <row r="1445" customFormat="false" ht="13.8" hidden="false" customHeight="false" outlineLevel="0" collapsed="false">
      <c r="A1445" s="207" t="s">
        <v>116</v>
      </c>
      <c r="B1445" s="207" t="s">
        <v>1483</v>
      </c>
      <c r="C1445" s="0" t="s">
        <v>2242</v>
      </c>
      <c r="D1445" s="0" t="n">
        <v>7</v>
      </c>
      <c r="E1445" s="0" t="n">
        <v>0</v>
      </c>
      <c r="Q1445" s="0" t="s">
        <v>1914</v>
      </c>
      <c r="T1445" s="0" t="s">
        <v>2243</v>
      </c>
      <c r="V1445" s="0" t="s">
        <v>1903</v>
      </c>
      <c r="W1445" s="0" t="s">
        <v>1903</v>
      </c>
      <c r="X1445" s="0" t="s">
        <v>2243</v>
      </c>
      <c r="Y1445" s="0" t="s">
        <v>1903</v>
      </c>
      <c r="Z1445" s="0" t="s">
        <v>1903</v>
      </c>
      <c r="AB1445" s="0" t="s">
        <v>2243</v>
      </c>
    </row>
    <row r="1446" customFormat="false" ht="13.8" hidden="false" customHeight="false" outlineLevel="0" collapsed="false">
      <c r="A1446" s="207" t="s">
        <v>116</v>
      </c>
      <c r="B1446" s="207" t="s">
        <v>1484</v>
      </c>
      <c r="C1446" s="0" t="s">
        <v>2242</v>
      </c>
      <c r="D1446" s="0" t="n">
        <v>7</v>
      </c>
      <c r="E1446" s="0" t="n">
        <v>0</v>
      </c>
      <c r="Q1446" s="0" t="s">
        <v>1914</v>
      </c>
      <c r="T1446" s="0" t="s">
        <v>2243</v>
      </c>
      <c r="V1446" s="0" t="s">
        <v>1903</v>
      </c>
      <c r="W1446" s="0" t="s">
        <v>1903</v>
      </c>
      <c r="X1446" s="0" t="s">
        <v>2243</v>
      </c>
      <c r="Y1446" s="0" t="s">
        <v>1903</v>
      </c>
      <c r="Z1446" s="0" t="s">
        <v>1903</v>
      </c>
      <c r="AB1446" s="0" t="s">
        <v>2243</v>
      </c>
    </row>
    <row r="1447" customFormat="false" ht="13.8" hidden="false" customHeight="false" outlineLevel="0" collapsed="false">
      <c r="A1447" s="207" t="s">
        <v>116</v>
      </c>
      <c r="B1447" s="207" t="s">
        <v>1485</v>
      </c>
      <c r="C1447" s="0" t="s">
        <v>2242</v>
      </c>
      <c r="D1447" s="0" t="n">
        <v>7</v>
      </c>
      <c r="E1447" s="0" t="n">
        <v>0</v>
      </c>
      <c r="Q1447" s="0" t="s">
        <v>1914</v>
      </c>
      <c r="T1447" s="0" t="s">
        <v>2243</v>
      </c>
      <c r="V1447" s="0" t="s">
        <v>1903</v>
      </c>
      <c r="W1447" s="0" t="s">
        <v>1903</v>
      </c>
      <c r="X1447" s="0" t="s">
        <v>2243</v>
      </c>
      <c r="Y1447" s="0" t="s">
        <v>1903</v>
      </c>
      <c r="Z1447" s="0" t="s">
        <v>1903</v>
      </c>
      <c r="AB1447" s="0" t="s">
        <v>2243</v>
      </c>
    </row>
    <row r="1448" customFormat="false" ht="13.8" hidden="false" customHeight="false" outlineLevel="0" collapsed="false">
      <c r="A1448" s="207" t="s">
        <v>116</v>
      </c>
      <c r="B1448" s="207" t="s">
        <v>1486</v>
      </c>
      <c r="C1448" s="0" t="s">
        <v>2242</v>
      </c>
      <c r="D1448" s="0" t="n">
        <v>7</v>
      </c>
      <c r="E1448" s="0" t="n">
        <v>0</v>
      </c>
      <c r="Q1448" s="0" t="s">
        <v>1914</v>
      </c>
      <c r="T1448" s="0" t="s">
        <v>2243</v>
      </c>
      <c r="V1448" s="0" t="s">
        <v>1903</v>
      </c>
      <c r="W1448" s="0" t="s">
        <v>1903</v>
      </c>
      <c r="X1448" s="0" t="s">
        <v>2243</v>
      </c>
      <c r="Y1448" s="0" t="s">
        <v>1903</v>
      </c>
      <c r="Z1448" s="0" t="s">
        <v>1903</v>
      </c>
      <c r="AB1448" s="0" t="s">
        <v>2243</v>
      </c>
    </row>
    <row r="1449" customFormat="false" ht="13.8" hidden="false" customHeight="false" outlineLevel="0" collapsed="false">
      <c r="A1449" s="207" t="s">
        <v>116</v>
      </c>
      <c r="B1449" s="207" t="s">
        <v>1487</v>
      </c>
      <c r="C1449" s="0" t="s">
        <v>2242</v>
      </c>
      <c r="D1449" s="0" t="n">
        <v>7</v>
      </c>
      <c r="E1449" s="0" t="n">
        <v>0</v>
      </c>
      <c r="Q1449" s="0" t="s">
        <v>1914</v>
      </c>
      <c r="T1449" s="0" t="s">
        <v>2243</v>
      </c>
      <c r="V1449" s="0" t="s">
        <v>1903</v>
      </c>
      <c r="W1449" s="0" t="s">
        <v>1903</v>
      </c>
      <c r="X1449" s="0" t="s">
        <v>2243</v>
      </c>
      <c r="Y1449" s="0" t="s">
        <v>1903</v>
      </c>
      <c r="Z1449" s="0" t="s">
        <v>1903</v>
      </c>
      <c r="AB1449" s="0" t="s">
        <v>2243</v>
      </c>
    </row>
    <row r="1450" customFormat="false" ht="13.8" hidden="false" customHeight="false" outlineLevel="0" collapsed="false">
      <c r="A1450" s="207" t="s">
        <v>116</v>
      </c>
      <c r="B1450" s="207" t="s">
        <v>1488</v>
      </c>
      <c r="C1450" s="0" t="s">
        <v>2242</v>
      </c>
      <c r="D1450" s="0" t="n">
        <v>7</v>
      </c>
      <c r="E1450" s="0" t="n">
        <v>0</v>
      </c>
      <c r="Q1450" s="0" t="s">
        <v>1914</v>
      </c>
      <c r="T1450" s="0" t="s">
        <v>2243</v>
      </c>
      <c r="V1450" s="0" t="s">
        <v>1903</v>
      </c>
      <c r="W1450" s="0" t="s">
        <v>1903</v>
      </c>
      <c r="X1450" s="0" t="s">
        <v>2243</v>
      </c>
      <c r="Y1450" s="0" t="s">
        <v>1903</v>
      </c>
      <c r="Z1450" s="0" t="s">
        <v>1903</v>
      </c>
      <c r="AB1450" s="0" t="s">
        <v>2243</v>
      </c>
    </row>
    <row r="1451" customFormat="false" ht="13.8" hidden="false" customHeight="false" outlineLevel="0" collapsed="false">
      <c r="A1451" s="207" t="s">
        <v>116</v>
      </c>
      <c r="B1451" s="207" t="s">
        <v>1489</v>
      </c>
      <c r="C1451" s="0" t="s">
        <v>1976</v>
      </c>
      <c r="D1451" s="0" t="n">
        <v>5</v>
      </c>
      <c r="E1451" s="0" t="n">
        <v>0</v>
      </c>
      <c r="I1451" s="0" t="s">
        <v>2243</v>
      </c>
    </row>
    <row r="1452" customFormat="false" ht="13.8" hidden="false" customHeight="false" outlineLevel="0" collapsed="false">
      <c r="A1452" s="207" t="s">
        <v>116</v>
      </c>
      <c r="B1452" s="207" t="s">
        <v>1490</v>
      </c>
      <c r="C1452" s="0" t="s">
        <v>2008</v>
      </c>
      <c r="D1452" s="0" t="n">
        <v>5</v>
      </c>
      <c r="E1452" s="0" t="n">
        <v>0</v>
      </c>
      <c r="AC1452" s="0" t="s">
        <v>2243</v>
      </c>
      <c r="AD1452" s="0" t="s">
        <v>2243</v>
      </c>
      <c r="AE1452" s="0" t="s">
        <v>2243</v>
      </c>
    </row>
    <row r="1453" customFormat="false" ht="13.8" hidden="false" customHeight="false" outlineLevel="0" collapsed="false">
      <c r="A1453" s="207" t="s">
        <v>116</v>
      </c>
      <c r="B1453" s="207" t="s">
        <v>1491</v>
      </c>
      <c r="C1453" s="0" t="s">
        <v>2008</v>
      </c>
      <c r="D1453" s="0" t="n">
        <v>5</v>
      </c>
      <c r="E1453" s="0" t="n">
        <v>0</v>
      </c>
      <c r="AC1453" s="0" t="s">
        <v>2243</v>
      </c>
      <c r="AD1453" s="0" t="s">
        <v>2243</v>
      </c>
      <c r="AE1453" s="0" t="s">
        <v>2243</v>
      </c>
    </row>
    <row r="1454" customFormat="false" ht="13.8" hidden="false" customHeight="false" outlineLevel="0" collapsed="false">
      <c r="A1454" s="207" t="s">
        <v>116</v>
      </c>
      <c r="B1454" s="207" t="s">
        <v>1492</v>
      </c>
      <c r="C1454" s="0" t="s">
        <v>2008</v>
      </c>
      <c r="D1454" s="0" t="n">
        <v>5</v>
      </c>
      <c r="E1454" s="0" t="n">
        <v>0</v>
      </c>
      <c r="AC1454" s="0" t="s">
        <v>2243</v>
      </c>
      <c r="AD1454" s="0" t="s">
        <v>2243</v>
      </c>
      <c r="AE1454" s="0" t="s">
        <v>2243</v>
      </c>
    </row>
    <row r="1455" customFormat="false" ht="13.8" hidden="false" customHeight="false" outlineLevel="0" collapsed="false">
      <c r="A1455" s="207" t="s">
        <v>116</v>
      </c>
      <c r="B1455" s="207" t="s">
        <v>1493</v>
      </c>
      <c r="C1455" s="0" t="s">
        <v>2008</v>
      </c>
      <c r="D1455" s="0" t="n">
        <v>5</v>
      </c>
      <c r="E1455" s="0" t="n">
        <v>0</v>
      </c>
      <c r="AC1455" s="0" t="s">
        <v>2243</v>
      </c>
      <c r="AD1455" s="0" t="s">
        <v>2243</v>
      </c>
      <c r="AE1455" s="0" t="s">
        <v>2243</v>
      </c>
    </row>
    <row r="1456" customFormat="false" ht="13.8" hidden="false" customHeight="false" outlineLevel="0" collapsed="false">
      <c r="A1456" s="207" t="s">
        <v>116</v>
      </c>
      <c r="B1456" s="207" t="s">
        <v>1494</v>
      </c>
      <c r="C1456" s="0" t="s">
        <v>2008</v>
      </c>
      <c r="D1456" s="0" t="n">
        <v>5</v>
      </c>
      <c r="E1456" s="0" t="n">
        <v>0</v>
      </c>
      <c r="AC1456" s="0" t="s">
        <v>2243</v>
      </c>
      <c r="AD1456" s="0" t="s">
        <v>2243</v>
      </c>
      <c r="AE1456" s="0" t="s">
        <v>2243</v>
      </c>
    </row>
    <row r="1457" customFormat="false" ht="13.8" hidden="false" customHeight="false" outlineLevel="0" collapsed="false">
      <c r="A1457" s="207" t="s">
        <v>116</v>
      </c>
      <c r="B1457" s="207" t="s">
        <v>1495</v>
      </c>
      <c r="C1457" s="0" t="s">
        <v>2248</v>
      </c>
      <c r="D1457" s="0" t="n">
        <v>7</v>
      </c>
      <c r="E1457" s="0" t="n">
        <v>0</v>
      </c>
      <c r="Q1457" s="0" t="s">
        <v>1914</v>
      </c>
      <c r="T1457" s="0" t="s">
        <v>2243</v>
      </c>
      <c r="V1457" s="0" t="s">
        <v>1903</v>
      </c>
      <c r="W1457" s="0" t="s">
        <v>1903</v>
      </c>
      <c r="X1457" s="0" t="s">
        <v>2243</v>
      </c>
      <c r="Y1457" s="0" t="s">
        <v>1903</v>
      </c>
      <c r="Z1457" s="0" t="s">
        <v>1903</v>
      </c>
      <c r="AB1457" s="0" t="s">
        <v>2243</v>
      </c>
    </row>
    <row r="1458" customFormat="false" ht="13.8" hidden="false" customHeight="false" outlineLevel="0" collapsed="false">
      <c r="A1458" s="207" t="s">
        <v>116</v>
      </c>
      <c r="B1458" s="207" t="s">
        <v>1496</v>
      </c>
      <c r="C1458" s="0" t="s">
        <v>2248</v>
      </c>
      <c r="D1458" s="0" t="n">
        <v>7</v>
      </c>
      <c r="E1458" s="0" t="n">
        <v>0</v>
      </c>
      <c r="Q1458" s="0" t="s">
        <v>1914</v>
      </c>
      <c r="T1458" s="0" t="s">
        <v>2243</v>
      </c>
      <c r="V1458" s="0" t="s">
        <v>1903</v>
      </c>
      <c r="W1458" s="0" t="s">
        <v>1903</v>
      </c>
      <c r="X1458" s="0" t="s">
        <v>2243</v>
      </c>
      <c r="Y1458" s="0" t="s">
        <v>1903</v>
      </c>
      <c r="Z1458" s="0" t="s">
        <v>1903</v>
      </c>
      <c r="AB1458" s="0" t="s">
        <v>2243</v>
      </c>
    </row>
    <row r="1459" customFormat="false" ht="13.8" hidden="false" customHeight="false" outlineLevel="0" collapsed="false">
      <c r="A1459" s="207" t="s">
        <v>116</v>
      </c>
      <c r="B1459" s="207" t="s">
        <v>1497</v>
      </c>
      <c r="C1459" s="0" t="s">
        <v>2248</v>
      </c>
      <c r="D1459" s="0" t="n">
        <v>7</v>
      </c>
      <c r="E1459" s="0" t="n">
        <v>0</v>
      </c>
      <c r="Q1459" s="0" t="s">
        <v>1914</v>
      </c>
      <c r="T1459" s="0" t="s">
        <v>2243</v>
      </c>
      <c r="V1459" s="0" t="s">
        <v>1903</v>
      </c>
      <c r="W1459" s="0" t="s">
        <v>1903</v>
      </c>
      <c r="X1459" s="0" t="s">
        <v>2243</v>
      </c>
      <c r="Y1459" s="0" t="s">
        <v>1903</v>
      </c>
      <c r="Z1459" s="0" t="s">
        <v>1903</v>
      </c>
      <c r="AB1459" s="0" t="s">
        <v>2243</v>
      </c>
    </row>
    <row r="1460" customFormat="false" ht="13.8" hidden="false" customHeight="false" outlineLevel="0" collapsed="false">
      <c r="A1460" s="207" t="s">
        <v>116</v>
      </c>
      <c r="B1460" s="207" t="s">
        <v>1498</v>
      </c>
      <c r="C1460" s="0" t="s">
        <v>2248</v>
      </c>
      <c r="D1460" s="0" t="n">
        <v>7</v>
      </c>
      <c r="E1460" s="0" t="n">
        <v>0</v>
      </c>
      <c r="Q1460" s="0" t="s">
        <v>1914</v>
      </c>
      <c r="T1460" s="0" t="s">
        <v>2243</v>
      </c>
      <c r="V1460" s="0" t="s">
        <v>1903</v>
      </c>
      <c r="W1460" s="0" t="s">
        <v>1903</v>
      </c>
      <c r="X1460" s="0" t="s">
        <v>2243</v>
      </c>
      <c r="Y1460" s="0" t="s">
        <v>1903</v>
      </c>
      <c r="Z1460" s="0" t="s">
        <v>1903</v>
      </c>
      <c r="AB1460" s="0" t="s">
        <v>2243</v>
      </c>
    </row>
    <row r="1461" customFormat="false" ht="13.8" hidden="false" customHeight="false" outlineLevel="0" collapsed="false">
      <c r="A1461" s="207" t="s">
        <v>116</v>
      </c>
      <c r="B1461" s="207" t="s">
        <v>1499</v>
      </c>
      <c r="C1461" s="0" t="s">
        <v>2248</v>
      </c>
      <c r="D1461" s="0" t="n">
        <v>7</v>
      </c>
      <c r="E1461" s="0" t="n">
        <v>0</v>
      </c>
      <c r="Q1461" s="0" t="s">
        <v>1914</v>
      </c>
      <c r="T1461" s="0" t="s">
        <v>2243</v>
      </c>
      <c r="V1461" s="0" t="s">
        <v>1903</v>
      </c>
      <c r="W1461" s="0" t="s">
        <v>1903</v>
      </c>
      <c r="X1461" s="0" t="s">
        <v>2243</v>
      </c>
      <c r="Y1461" s="0" t="s">
        <v>1903</v>
      </c>
      <c r="Z1461" s="0" t="s">
        <v>1903</v>
      </c>
      <c r="AB1461" s="0" t="s">
        <v>2243</v>
      </c>
    </row>
    <row r="1462" customFormat="false" ht="13.8" hidden="false" customHeight="false" outlineLevel="0" collapsed="false">
      <c r="A1462" s="207" t="s">
        <v>116</v>
      </c>
      <c r="B1462" s="207" t="s">
        <v>1500</v>
      </c>
      <c r="C1462" s="0" t="s">
        <v>2248</v>
      </c>
      <c r="D1462" s="0" t="n">
        <v>7</v>
      </c>
      <c r="E1462" s="0" t="n">
        <v>0</v>
      </c>
      <c r="Q1462" s="0" t="s">
        <v>1914</v>
      </c>
      <c r="T1462" s="0" t="s">
        <v>2243</v>
      </c>
      <c r="V1462" s="0" t="s">
        <v>1903</v>
      </c>
      <c r="W1462" s="0" t="s">
        <v>1903</v>
      </c>
      <c r="X1462" s="0" t="s">
        <v>2243</v>
      </c>
      <c r="Y1462" s="0" t="s">
        <v>1903</v>
      </c>
      <c r="Z1462" s="0" t="s">
        <v>1903</v>
      </c>
      <c r="AB1462" s="0" t="s">
        <v>2243</v>
      </c>
    </row>
    <row r="1463" customFormat="false" ht="13.8" hidden="false" customHeight="false" outlineLevel="0" collapsed="false">
      <c r="A1463" s="207" t="s">
        <v>117</v>
      </c>
      <c r="B1463" s="207" t="s">
        <v>1501</v>
      </c>
      <c r="C1463" s="0" t="s">
        <v>2245</v>
      </c>
      <c r="D1463" s="0" t="n">
        <v>5</v>
      </c>
      <c r="E1463" s="0" t="n">
        <v>0</v>
      </c>
      <c r="Q1463" s="0" t="s">
        <v>1914</v>
      </c>
      <c r="T1463" s="0" t="s">
        <v>2243</v>
      </c>
      <c r="V1463" s="0" t="s">
        <v>1903</v>
      </c>
      <c r="W1463" s="0" t="s">
        <v>1903</v>
      </c>
      <c r="X1463" s="0" t="s">
        <v>2243</v>
      </c>
      <c r="Y1463" s="0" t="s">
        <v>1903</v>
      </c>
      <c r="Z1463" s="0" t="s">
        <v>1903</v>
      </c>
      <c r="AB1463" s="0" t="s">
        <v>2243</v>
      </c>
    </row>
    <row r="1464" customFormat="false" ht="13.8" hidden="false" customHeight="false" outlineLevel="0" collapsed="false">
      <c r="A1464" s="207" t="s">
        <v>117</v>
      </c>
      <c r="B1464" s="207" t="s">
        <v>1502</v>
      </c>
      <c r="C1464" s="0" t="s">
        <v>2245</v>
      </c>
      <c r="D1464" s="0" t="n">
        <v>5</v>
      </c>
      <c r="E1464" s="0" t="n">
        <v>0</v>
      </c>
      <c r="Q1464" s="0" t="s">
        <v>1914</v>
      </c>
      <c r="T1464" s="0" t="s">
        <v>2243</v>
      </c>
      <c r="V1464" s="0" t="s">
        <v>1903</v>
      </c>
      <c r="W1464" s="0" t="s">
        <v>1903</v>
      </c>
      <c r="X1464" s="0" t="s">
        <v>2243</v>
      </c>
      <c r="Y1464" s="0" t="s">
        <v>1903</v>
      </c>
      <c r="Z1464" s="0" t="s">
        <v>1903</v>
      </c>
      <c r="AB1464" s="0" t="s">
        <v>2243</v>
      </c>
    </row>
    <row r="1465" customFormat="false" ht="13.8" hidden="false" customHeight="false" outlineLevel="0" collapsed="false">
      <c r="A1465" s="207" t="s">
        <v>117</v>
      </c>
      <c r="B1465" s="207" t="s">
        <v>1503</v>
      </c>
      <c r="C1465" s="0" t="s">
        <v>1991</v>
      </c>
      <c r="D1465" s="0" t="n">
        <v>5</v>
      </c>
      <c r="E1465" s="0" t="n">
        <v>0</v>
      </c>
      <c r="Q1465" s="0" t="s">
        <v>1914</v>
      </c>
      <c r="T1465" s="0" t="s">
        <v>2243</v>
      </c>
      <c r="V1465" s="0" t="s">
        <v>1903</v>
      </c>
      <c r="W1465" s="0" t="s">
        <v>1903</v>
      </c>
      <c r="X1465" s="0" t="s">
        <v>2243</v>
      </c>
      <c r="Y1465" s="0" t="s">
        <v>1903</v>
      </c>
      <c r="Z1465" s="0" t="s">
        <v>1903</v>
      </c>
      <c r="AB1465" s="0" t="s">
        <v>2243</v>
      </c>
    </row>
    <row r="1466" customFormat="false" ht="13.8" hidden="false" customHeight="false" outlineLevel="0" collapsed="false">
      <c r="A1466" s="207" t="s">
        <v>117</v>
      </c>
      <c r="B1466" s="207" t="s">
        <v>1504</v>
      </c>
      <c r="C1466" s="0" t="s">
        <v>2245</v>
      </c>
      <c r="D1466" s="0" t="n">
        <v>5</v>
      </c>
      <c r="E1466" s="0" t="n">
        <v>0</v>
      </c>
      <c r="Q1466" s="0" t="s">
        <v>1914</v>
      </c>
      <c r="T1466" s="0" t="s">
        <v>2243</v>
      </c>
      <c r="V1466" s="0" t="s">
        <v>1903</v>
      </c>
      <c r="W1466" s="0" t="s">
        <v>1903</v>
      </c>
      <c r="X1466" s="0" t="s">
        <v>2243</v>
      </c>
      <c r="Y1466" s="0" t="s">
        <v>1903</v>
      </c>
      <c r="Z1466" s="0" t="s">
        <v>1903</v>
      </c>
      <c r="AB1466" s="0" t="s">
        <v>2243</v>
      </c>
    </row>
    <row r="1467" customFormat="false" ht="13.8" hidden="false" customHeight="false" outlineLevel="0" collapsed="false">
      <c r="A1467" s="207" t="s">
        <v>117</v>
      </c>
      <c r="B1467" s="207" t="s">
        <v>1505</v>
      </c>
      <c r="C1467" s="0" t="s">
        <v>2248</v>
      </c>
      <c r="D1467" s="0" t="n">
        <v>7</v>
      </c>
      <c r="E1467" s="0" t="n">
        <v>0</v>
      </c>
      <c r="Q1467" s="0" t="s">
        <v>1914</v>
      </c>
      <c r="T1467" s="0" t="s">
        <v>2243</v>
      </c>
      <c r="V1467" s="0" t="s">
        <v>1903</v>
      </c>
      <c r="W1467" s="0" t="s">
        <v>1903</v>
      </c>
      <c r="X1467" s="0" t="s">
        <v>2243</v>
      </c>
      <c r="Y1467" s="0" t="s">
        <v>1903</v>
      </c>
      <c r="Z1467" s="0" t="s">
        <v>1903</v>
      </c>
      <c r="AB1467" s="0" t="s">
        <v>2243</v>
      </c>
    </row>
    <row r="1468" customFormat="false" ht="13.8" hidden="false" customHeight="false" outlineLevel="0" collapsed="false">
      <c r="A1468" s="207" t="s">
        <v>117</v>
      </c>
      <c r="B1468" s="207" t="s">
        <v>1506</v>
      </c>
      <c r="C1468" s="0" t="s">
        <v>2248</v>
      </c>
      <c r="D1468" s="0" t="n">
        <v>7</v>
      </c>
      <c r="E1468" s="0" t="n">
        <v>0</v>
      </c>
      <c r="Q1468" s="0" t="s">
        <v>1914</v>
      </c>
      <c r="T1468" s="0" t="s">
        <v>2243</v>
      </c>
      <c r="V1468" s="0" t="s">
        <v>1903</v>
      </c>
      <c r="W1468" s="0" t="s">
        <v>1903</v>
      </c>
      <c r="X1468" s="0" t="s">
        <v>2243</v>
      </c>
      <c r="Y1468" s="0" t="s">
        <v>1903</v>
      </c>
      <c r="Z1468" s="0" t="s">
        <v>1903</v>
      </c>
      <c r="AB1468" s="0" t="s">
        <v>2243</v>
      </c>
    </row>
    <row r="1469" customFormat="false" ht="13.8" hidden="false" customHeight="false" outlineLevel="0" collapsed="false">
      <c r="A1469" s="207" t="s">
        <v>117</v>
      </c>
      <c r="B1469" s="207" t="s">
        <v>1507</v>
      </c>
      <c r="C1469" s="0" t="s">
        <v>2242</v>
      </c>
      <c r="D1469" s="0" t="n">
        <v>7</v>
      </c>
      <c r="E1469" s="0" t="n">
        <v>0</v>
      </c>
      <c r="Q1469" s="0" t="s">
        <v>1914</v>
      </c>
      <c r="T1469" s="0" t="s">
        <v>2243</v>
      </c>
      <c r="V1469" s="0" t="s">
        <v>1903</v>
      </c>
      <c r="W1469" s="0" t="s">
        <v>1903</v>
      </c>
      <c r="X1469" s="0" t="s">
        <v>2243</v>
      </c>
      <c r="Y1469" s="0" t="s">
        <v>1903</v>
      </c>
      <c r="Z1469" s="0" t="s">
        <v>1903</v>
      </c>
      <c r="AB1469" s="0" t="s">
        <v>2243</v>
      </c>
    </row>
    <row r="1470" customFormat="false" ht="13.8" hidden="false" customHeight="false" outlineLevel="0" collapsed="false">
      <c r="A1470" s="207" t="s">
        <v>117</v>
      </c>
      <c r="B1470" s="207" t="s">
        <v>1508</v>
      </c>
      <c r="C1470" s="0" t="s">
        <v>2242</v>
      </c>
      <c r="D1470" s="0" t="n">
        <v>7</v>
      </c>
      <c r="E1470" s="0" t="n">
        <v>0</v>
      </c>
      <c r="Q1470" s="0" t="s">
        <v>1914</v>
      </c>
      <c r="T1470" s="0" t="s">
        <v>2243</v>
      </c>
      <c r="V1470" s="0" t="s">
        <v>1903</v>
      </c>
      <c r="W1470" s="0" t="s">
        <v>1903</v>
      </c>
      <c r="X1470" s="0" t="s">
        <v>2243</v>
      </c>
      <c r="Y1470" s="0" t="s">
        <v>1903</v>
      </c>
      <c r="Z1470" s="0" t="s">
        <v>1903</v>
      </c>
      <c r="AB1470" s="0" t="s">
        <v>2243</v>
      </c>
    </row>
    <row r="1471" customFormat="false" ht="13.8" hidden="false" customHeight="false" outlineLevel="0" collapsed="false">
      <c r="A1471" s="207" t="s">
        <v>117</v>
      </c>
      <c r="B1471" s="207" t="s">
        <v>1509</v>
      </c>
      <c r="C1471" s="0" t="s">
        <v>2242</v>
      </c>
      <c r="D1471" s="0" t="n">
        <v>7</v>
      </c>
      <c r="E1471" s="0" t="n">
        <v>0</v>
      </c>
      <c r="Q1471" s="0" t="s">
        <v>1914</v>
      </c>
      <c r="T1471" s="0" t="s">
        <v>2243</v>
      </c>
      <c r="V1471" s="0" t="s">
        <v>1903</v>
      </c>
      <c r="W1471" s="0" t="s">
        <v>1903</v>
      </c>
      <c r="X1471" s="0" t="s">
        <v>2243</v>
      </c>
      <c r="Y1471" s="0" t="s">
        <v>1903</v>
      </c>
      <c r="Z1471" s="0" t="s">
        <v>1903</v>
      </c>
      <c r="AB1471" s="0" t="s">
        <v>2243</v>
      </c>
    </row>
    <row r="1472" customFormat="false" ht="13.8" hidden="false" customHeight="false" outlineLevel="0" collapsed="false">
      <c r="A1472" s="207" t="s">
        <v>117</v>
      </c>
      <c r="B1472" s="207" t="s">
        <v>1510</v>
      </c>
      <c r="C1472" s="0" t="s">
        <v>2008</v>
      </c>
      <c r="D1472" s="0" t="n">
        <v>5</v>
      </c>
      <c r="E1472" s="0" t="n">
        <v>0</v>
      </c>
      <c r="AC1472" s="0" t="s">
        <v>2243</v>
      </c>
      <c r="AD1472" s="0" t="s">
        <v>2243</v>
      </c>
      <c r="AE1472" s="0" t="s">
        <v>2243</v>
      </c>
    </row>
    <row r="1473" customFormat="false" ht="13.8" hidden="false" customHeight="false" outlineLevel="0" collapsed="false">
      <c r="A1473" s="207" t="s">
        <v>117</v>
      </c>
      <c r="B1473" s="207" t="s">
        <v>1511</v>
      </c>
      <c r="C1473" s="0" t="s">
        <v>2008</v>
      </c>
      <c r="D1473" s="0" t="n">
        <v>5</v>
      </c>
      <c r="E1473" s="0" t="n">
        <v>0</v>
      </c>
      <c r="AC1473" s="0" t="s">
        <v>2243</v>
      </c>
      <c r="AD1473" s="0" t="s">
        <v>2243</v>
      </c>
      <c r="AE1473" s="0" t="s">
        <v>2243</v>
      </c>
    </row>
    <row r="1474" customFormat="false" ht="13.8" hidden="false" customHeight="false" outlineLevel="0" collapsed="false">
      <c r="A1474" s="207" t="s">
        <v>117</v>
      </c>
      <c r="B1474" s="207" t="s">
        <v>1512</v>
      </c>
      <c r="C1474" s="0" t="s">
        <v>2008</v>
      </c>
      <c r="D1474" s="0" t="n">
        <v>5</v>
      </c>
      <c r="E1474" s="0" t="n">
        <v>0</v>
      </c>
      <c r="AC1474" s="0" t="s">
        <v>2243</v>
      </c>
      <c r="AD1474" s="0" t="s">
        <v>2243</v>
      </c>
      <c r="AE1474" s="0" t="s">
        <v>2243</v>
      </c>
    </row>
    <row r="1475" customFormat="false" ht="13.8" hidden="false" customHeight="false" outlineLevel="0" collapsed="false">
      <c r="A1475" s="207" t="s">
        <v>117</v>
      </c>
      <c r="B1475" s="207" t="s">
        <v>1513</v>
      </c>
      <c r="C1475" s="0" t="s">
        <v>2008</v>
      </c>
      <c r="D1475" s="0" t="n">
        <v>5</v>
      </c>
      <c r="E1475" s="0" t="n">
        <v>0</v>
      </c>
      <c r="AC1475" s="0" t="s">
        <v>2243</v>
      </c>
      <c r="AD1475" s="0" t="s">
        <v>2243</v>
      </c>
      <c r="AE1475" s="0" t="s">
        <v>2243</v>
      </c>
    </row>
    <row r="1476" customFormat="false" ht="13.8" hidden="false" customHeight="false" outlineLevel="0" collapsed="false">
      <c r="A1476" s="207" t="s">
        <v>117</v>
      </c>
      <c r="B1476" s="207" t="s">
        <v>1514</v>
      </c>
      <c r="C1476" s="0" t="s">
        <v>2008</v>
      </c>
      <c r="D1476" s="0" t="n">
        <v>5</v>
      </c>
      <c r="E1476" s="0" t="n">
        <v>0</v>
      </c>
      <c r="AC1476" s="0" t="s">
        <v>2243</v>
      </c>
      <c r="AD1476" s="0" t="s">
        <v>2243</v>
      </c>
      <c r="AE1476" s="0" t="s">
        <v>2243</v>
      </c>
    </row>
    <row r="1477" customFormat="false" ht="13.8" hidden="false" customHeight="false" outlineLevel="0" collapsed="false">
      <c r="A1477" s="207" t="s">
        <v>117</v>
      </c>
      <c r="B1477" s="207" t="s">
        <v>1515</v>
      </c>
      <c r="C1477" s="0" t="s">
        <v>2008</v>
      </c>
      <c r="D1477" s="0" t="n">
        <v>5</v>
      </c>
      <c r="E1477" s="0" t="n">
        <v>0</v>
      </c>
      <c r="AC1477" s="0" t="s">
        <v>2243</v>
      </c>
      <c r="AD1477" s="0" t="s">
        <v>2243</v>
      </c>
      <c r="AE1477" s="0" t="s">
        <v>2243</v>
      </c>
    </row>
    <row r="1478" customFormat="false" ht="13.8" hidden="false" customHeight="false" outlineLevel="0" collapsed="false">
      <c r="A1478" s="207" t="s">
        <v>117</v>
      </c>
      <c r="B1478" s="207" t="s">
        <v>1516</v>
      </c>
      <c r="C1478" s="0" t="s">
        <v>2008</v>
      </c>
      <c r="D1478" s="0" t="n">
        <v>5</v>
      </c>
      <c r="E1478" s="0" t="n">
        <v>0</v>
      </c>
      <c r="AC1478" s="0" t="s">
        <v>2243</v>
      </c>
      <c r="AD1478" s="0" t="s">
        <v>2243</v>
      </c>
      <c r="AE1478" s="0" t="s">
        <v>2243</v>
      </c>
    </row>
    <row r="1479" customFormat="false" ht="13.8" hidden="false" customHeight="false" outlineLevel="0" collapsed="false">
      <c r="A1479" s="207" t="s">
        <v>117</v>
      </c>
      <c r="B1479" s="207" t="s">
        <v>1517</v>
      </c>
      <c r="C1479" s="0" t="s">
        <v>2008</v>
      </c>
      <c r="D1479" s="0" t="n">
        <v>5</v>
      </c>
      <c r="E1479" s="0" t="n">
        <v>0</v>
      </c>
      <c r="AC1479" s="0" t="s">
        <v>2243</v>
      </c>
      <c r="AD1479" s="0" t="s">
        <v>2243</v>
      </c>
      <c r="AE1479" s="0" t="s">
        <v>2243</v>
      </c>
    </row>
    <row r="1480" customFormat="false" ht="13.8" hidden="false" customHeight="false" outlineLevel="0" collapsed="false">
      <c r="A1480" s="207" t="s">
        <v>117</v>
      </c>
      <c r="B1480" s="207" t="s">
        <v>1518</v>
      </c>
      <c r="C1480" s="0" t="s">
        <v>2242</v>
      </c>
      <c r="D1480" s="0" t="n">
        <v>7</v>
      </c>
      <c r="E1480" s="0" t="n">
        <v>0</v>
      </c>
      <c r="Q1480" s="0" t="s">
        <v>1914</v>
      </c>
      <c r="T1480" s="0" t="s">
        <v>2243</v>
      </c>
      <c r="V1480" s="0" t="s">
        <v>1903</v>
      </c>
      <c r="W1480" s="0" t="s">
        <v>1903</v>
      </c>
      <c r="X1480" s="0" t="s">
        <v>2243</v>
      </c>
      <c r="Y1480" s="0" t="s">
        <v>1903</v>
      </c>
      <c r="Z1480" s="0" t="s">
        <v>1903</v>
      </c>
      <c r="AB1480" s="0" t="s">
        <v>2243</v>
      </c>
    </row>
    <row r="1481" customFormat="false" ht="13.8" hidden="false" customHeight="false" outlineLevel="0" collapsed="false">
      <c r="A1481" s="207" t="s">
        <v>117</v>
      </c>
      <c r="B1481" s="207" t="s">
        <v>1519</v>
      </c>
      <c r="C1481" s="0" t="s">
        <v>1991</v>
      </c>
      <c r="D1481" s="0" t="n">
        <v>5</v>
      </c>
      <c r="E1481" s="0" t="n">
        <v>0</v>
      </c>
      <c r="Q1481" s="0" t="s">
        <v>1914</v>
      </c>
      <c r="T1481" s="0" t="s">
        <v>2243</v>
      </c>
      <c r="V1481" s="0" t="s">
        <v>1903</v>
      </c>
      <c r="W1481" s="0" t="s">
        <v>1903</v>
      </c>
      <c r="X1481" s="0" t="s">
        <v>2243</v>
      </c>
      <c r="Y1481" s="0" t="s">
        <v>1903</v>
      </c>
      <c r="Z1481" s="0" t="s">
        <v>1903</v>
      </c>
      <c r="AB1481" s="0" t="s">
        <v>2243</v>
      </c>
    </row>
    <row r="1482" customFormat="false" ht="13.8" hidden="false" customHeight="false" outlineLevel="0" collapsed="false">
      <c r="A1482" s="207" t="s">
        <v>117</v>
      </c>
      <c r="B1482" s="207" t="s">
        <v>1520</v>
      </c>
      <c r="C1482" s="0" t="s">
        <v>1991</v>
      </c>
      <c r="D1482" s="0" t="n">
        <v>5</v>
      </c>
      <c r="E1482" s="0" t="n">
        <v>0</v>
      </c>
      <c r="Q1482" s="0" t="s">
        <v>1914</v>
      </c>
      <c r="T1482" s="0" t="s">
        <v>2243</v>
      </c>
      <c r="V1482" s="0" t="s">
        <v>1903</v>
      </c>
      <c r="W1482" s="0" t="s">
        <v>1903</v>
      </c>
      <c r="X1482" s="0" t="s">
        <v>2243</v>
      </c>
      <c r="Y1482" s="0" t="s">
        <v>1903</v>
      </c>
      <c r="Z1482" s="0" t="s">
        <v>1903</v>
      </c>
      <c r="AB1482" s="0" t="s">
        <v>2243</v>
      </c>
    </row>
    <row r="1483" customFormat="false" ht="13.8" hidden="false" customHeight="false" outlineLevel="0" collapsed="false">
      <c r="A1483" s="207" t="s">
        <v>117</v>
      </c>
      <c r="B1483" s="207" t="s">
        <v>1521</v>
      </c>
      <c r="C1483" s="0" t="s">
        <v>1991</v>
      </c>
      <c r="D1483" s="0" t="n">
        <v>5</v>
      </c>
      <c r="E1483" s="0" t="n">
        <v>0</v>
      </c>
      <c r="Q1483" s="0" t="s">
        <v>1914</v>
      </c>
      <c r="T1483" s="0" t="s">
        <v>2243</v>
      </c>
      <c r="V1483" s="0" t="s">
        <v>1903</v>
      </c>
      <c r="W1483" s="0" t="s">
        <v>1903</v>
      </c>
      <c r="X1483" s="0" t="s">
        <v>2243</v>
      </c>
      <c r="Y1483" s="0" t="s">
        <v>1903</v>
      </c>
      <c r="Z1483" s="0" t="s">
        <v>1903</v>
      </c>
      <c r="AB1483" s="0" t="s">
        <v>2243</v>
      </c>
    </row>
    <row r="1484" customFormat="false" ht="13.8" hidden="false" customHeight="false" outlineLevel="0" collapsed="false">
      <c r="A1484" s="207" t="s">
        <v>117</v>
      </c>
      <c r="B1484" s="207" t="s">
        <v>1522</v>
      </c>
      <c r="C1484" s="0" t="s">
        <v>1991</v>
      </c>
      <c r="D1484" s="0" t="n">
        <v>5</v>
      </c>
      <c r="E1484" s="0" t="n">
        <v>0</v>
      </c>
      <c r="Q1484" s="0" t="s">
        <v>1914</v>
      </c>
      <c r="T1484" s="0" t="s">
        <v>2243</v>
      </c>
      <c r="V1484" s="0" t="s">
        <v>1903</v>
      </c>
      <c r="W1484" s="0" t="s">
        <v>1903</v>
      </c>
      <c r="X1484" s="0" t="s">
        <v>2243</v>
      </c>
      <c r="Y1484" s="0" t="s">
        <v>1903</v>
      </c>
      <c r="Z1484" s="0" t="s">
        <v>1903</v>
      </c>
      <c r="AB1484" s="0" t="s">
        <v>2243</v>
      </c>
    </row>
    <row r="1485" customFormat="false" ht="13.8" hidden="false" customHeight="false" outlineLevel="0" collapsed="false">
      <c r="A1485" s="207" t="s">
        <v>117</v>
      </c>
      <c r="B1485" s="207" t="s">
        <v>1523</v>
      </c>
      <c r="C1485" s="0" t="s">
        <v>1991</v>
      </c>
      <c r="D1485" s="0" t="n">
        <v>5</v>
      </c>
      <c r="E1485" s="0" t="n">
        <v>0</v>
      </c>
      <c r="Q1485" s="0" t="s">
        <v>1914</v>
      </c>
      <c r="T1485" s="0" t="s">
        <v>2243</v>
      </c>
      <c r="V1485" s="0" t="s">
        <v>1903</v>
      </c>
      <c r="W1485" s="0" t="s">
        <v>1903</v>
      </c>
      <c r="X1485" s="0" t="s">
        <v>2243</v>
      </c>
      <c r="Y1485" s="0" t="s">
        <v>1903</v>
      </c>
      <c r="Z1485" s="0" t="s">
        <v>1903</v>
      </c>
      <c r="AB1485" s="0" t="s">
        <v>2243</v>
      </c>
    </row>
    <row r="1486" customFormat="false" ht="13.8" hidden="false" customHeight="false" outlineLevel="0" collapsed="false">
      <c r="A1486" s="207" t="s">
        <v>117</v>
      </c>
      <c r="B1486" s="207" t="s">
        <v>1524</v>
      </c>
      <c r="C1486" s="0" t="s">
        <v>1991</v>
      </c>
      <c r="D1486" s="0" t="n">
        <v>5</v>
      </c>
      <c r="E1486" s="0" t="n">
        <v>0</v>
      </c>
      <c r="Q1486" s="0" t="s">
        <v>1914</v>
      </c>
      <c r="T1486" s="0" t="s">
        <v>2243</v>
      </c>
      <c r="V1486" s="0" t="s">
        <v>1903</v>
      </c>
      <c r="W1486" s="0" t="s">
        <v>1903</v>
      </c>
      <c r="X1486" s="0" t="s">
        <v>2243</v>
      </c>
      <c r="Y1486" s="0" t="s">
        <v>1903</v>
      </c>
      <c r="Z1486" s="0" t="s">
        <v>1903</v>
      </c>
      <c r="AB1486" s="0" t="s">
        <v>2243</v>
      </c>
    </row>
    <row r="1487" customFormat="false" ht="13.8" hidden="false" customHeight="false" outlineLevel="0" collapsed="false">
      <c r="A1487" s="207" t="s">
        <v>117</v>
      </c>
      <c r="B1487" s="207" t="s">
        <v>1525</v>
      </c>
      <c r="C1487" s="0" t="s">
        <v>2244</v>
      </c>
      <c r="D1487" s="0" t="n">
        <v>5</v>
      </c>
      <c r="E1487" s="0" t="n">
        <v>0</v>
      </c>
      <c r="Q1487" s="0" t="s">
        <v>1914</v>
      </c>
      <c r="T1487" s="0" t="s">
        <v>2243</v>
      </c>
      <c r="V1487" s="0" t="s">
        <v>1903</v>
      </c>
      <c r="W1487" s="0" t="s">
        <v>1903</v>
      </c>
      <c r="X1487" s="0" t="s">
        <v>2243</v>
      </c>
      <c r="Y1487" s="0" t="s">
        <v>1903</v>
      </c>
      <c r="Z1487" s="0" t="s">
        <v>1903</v>
      </c>
      <c r="AB1487" s="0" t="s">
        <v>2243</v>
      </c>
    </row>
    <row r="1488" customFormat="false" ht="13.8" hidden="false" customHeight="false" outlineLevel="0" collapsed="false">
      <c r="A1488" s="207" t="s">
        <v>117</v>
      </c>
      <c r="B1488" s="207" t="s">
        <v>1526</v>
      </c>
      <c r="C1488" s="0" t="s">
        <v>2242</v>
      </c>
      <c r="D1488" s="0" t="n">
        <v>7</v>
      </c>
      <c r="E1488" s="0" t="n">
        <v>0</v>
      </c>
      <c r="Q1488" s="0" t="s">
        <v>1914</v>
      </c>
      <c r="T1488" s="0" t="s">
        <v>2243</v>
      </c>
      <c r="V1488" s="0" t="s">
        <v>1903</v>
      </c>
      <c r="W1488" s="0" t="s">
        <v>1903</v>
      </c>
      <c r="X1488" s="0" t="s">
        <v>2243</v>
      </c>
      <c r="Y1488" s="0" t="s">
        <v>1903</v>
      </c>
      <c r="Z1488" s="0" t="s">
        <v>1903</v>
      </c>
      <c r="AB1488" s="0" t="s">
        <v>2243</v>
      </c>
    </row>
    <row r="1489" customFormat="false" ht="13.8" hidden="false" customHeight="false" outlineLevel="0" collapsed="false">
      <c r="A1489" s="207" t="s">
        <v>118</v>
      </c>
      <c r="B1489" s="207" t="s">
        <v>1527</v>
      </c>
      <c r="C1489" s="0" t="s">
        <v>2242</v>
      </c>
      <c r="D1489" s="0" t="n">
        <v>7</v>
      </c>
      <c r="E1489" s="0" t="n">
        <v>0</v>
      </c>
      <c r="Q1489" s="0" t="s">
        <v>1914</v>
      </c>
      <c r="T1489" s="0" t="s">
        <v>2243</v>
      </c>
      <c r="V1489" s="0" t="s">
        <v>1903</v>
      </c>
      <c r="W1489" s="0" t="s">
        <v>1903</v>
      </c>
      <c r="X1489" s="0" t="s">
        <v>2243</v>
      </c>
      <c r="Y1489" s="0" t="s">
        <v>1903</v>
      </c>
      <c r="Z1489" s="0" t="s">
        <v>1903</v>
      </c>
      <c r="AB1489" s="0" t="s">
        <v>2243</v>
      </c>
    </row>
    <row r="1490" customFormat="false" ht="13.8" hidden="false" customHeight="false" outlineLevel="0" collapsed="false">
      <c r="A1490" s="207" t="s">
        <v>118</v>
      </c>
      <c r="B1490" s="207" t="s">
        <v>1528</v>
      </c>
      <c r="C1490" s="0" t="s">
        <v>2242</v>
      </c>
      <c r="D1490" s="0" t="n">
        <v>7</v>
      </c>
      <c r="E1490" s="0" t="n">
        <v>0</v>
      </c>
      <c r="Q1490" s="0" t="s">
        <v>1914</v>
      </c>
      <c r="T1490" s="0" t="s">
        <v>2243</v>
      </c>
      <c r="V1490" s="0" t="s">
        <v>1903</v>
      </c>
      <c r="W1490" s="0" t="s">
        <v>1903</v>
      </c>
      <c r="X1490" s="0" t="s">
        <v>2243</v>
      </c>
      <c r="Y1490" s="0" t="s">
        <v>1903</v>
      </c>
      <c r="Z1490" s="0" t="s">
        <v>1903</v>
      </c>
      <c r="AB1490" s="0" t="s">
        <v>2243</v>
      </c>
    </row>
    <row r="1491" customFormat="false" ht="13.8" hidden="false" customHeight="false" outlineLevel="0" collapsed="false">
      <c r="A1491" s="207" t="s">
        <v>119</v>
      </c>
      <c r="B1491" s="207" t="s">
        <v>188</v>
      </c>
      <c r="C1491" s="0" t="s">
        <v>1976</v>
      </c>
      <c r="D1491" s="0" t="n">
        <v>2</v>
      </c>
      <c r="E1491" s="0" t="n">
        <v>0</v>
      </c>
      <c r="F1491" s="0" t="s">
        <v>2243</v>
      </c>
      <c r="G1491" s="0" t="s">
        <v>2243</v>
      </c>
      <c r="H1491" s="0" t="s">
        <v>2243</v>
      </c>
      <c r="K1491" s="0" t="s">
        <v>2243</v>
      </c>
      <c r="L1491" s="0" t="s">
        <v>2243</v>
      </c>
      <c r="M1491" s="0" t="s">
        <v>2243</v>
      </c>
      <c r="N1491" s="0" t="s">
        <v>2243</v>
      </c>
      <c r="O1491" s="0" t="s">
        <v>2243</v>
      </c>
      <c r="P1491" s="0" t="s">
        <v>2243</v>
      </c>
    </row>
    <row r="1492" customFormat="false" ht="13.8" hidden="false" customHeight="false" outlineLevel="0" collapsed="false">
      <c r="A1492" s="207" t="s">
        <v>119</v>
      </c>
      <c r="B1492" s="207" t="s">
        <v>189</v>
      </c>
      <c r="C1492" s="0" t="s">
        <v>1976</v>
      </c>
      <c r="D1492" s="0" t="n">
        <v>2</v>
      </c>
      <c r="E1492" s="0" t="n">
        <v>0</v>
      </c>
      <c r="F1492" s="0" t="s">
        <v>2243</v>
      </c>
      <c r="G1492" s="0" t="s">
        <v>2243</v>
      </c>
      <c r="H1492" s="0" t="s">
        <v>2243</v>
      </c>
      <c r="K1492" s="0" t="s">
        <v>2243</v>
      </c>
      <c r="L1492" s="0" t="s">
        <v>2243</v>
      </c>
      <c r="M1492" s="0" t="s">
        <v>2243</v>
      </c>
      <c r="N1492" s="0" t="s">
        <v>2243</v>
      </c>
      <c r="O1492" s="0" t="s">
        <v>2243</v>
      </c>
      <c r="P1492" s="0" t="s">
        <v>2243</v>
      </c>
    </row>
    <row r="1493" customFormat="false" ht="13.8" hidden="false" customHeight="false" outlineLevel="0" collapsed="false">
      <c r="A1493" s="207" t="s">
        <v>119</v>
      </c>
      <c r="B1493" s="207" t="s">
        <v>190</v>
      </c>
      <c r="C1493" s="0" t="s">
        <v>1976</v>
      </c>
      <c r="D1493" s="0" t="n">
        <v>2</v>
      </c>
      <c r="E1493" s="0" t="n">
        <v>0</v>
      </c>
      <c r="F1493" s="0" t="s">
        <v>2243</v>
      </c>
      <c r="G1493" s="0" t="s">
        <v>2243</v>
      </c>
      <c r="H1493" s="0" t="s">
        <v>2243</v>
      </c>
      <c r="K1493" s="0" t="s">
        <v>2243</v>
      </c>
      <c r="L1493" s="0" t="s">
        <v>2243</v>
      </c>
      <c r="M1493" s="0" t="s">
        <v>2243</v>
      </c>
      <c r="N1493" s="0" t="s">
        <v>2243</v>
      </c>
      <c r="O1493" s="0" t="s">
        <v>2243</v>
      </c>
      <c r="P1493" s="0" t="s">
        <v>2243</v>
      </c>
    </row>
    <row r="1494" customFormat="false" ht="13.8" hidden="false" customHeight="false" outlineLevel="0" collapsed="false">
      <c r="A1494" s="207" t="s">
        <v>119</v>
      </c>
      <c r="B1494" s="207" t="s">
        <v>191</v>
      </c>
      <c r="C1494" s="0" t="s">
        <v>1976</v>
      </c>
      <c r="D1494" s="0" t="n">
        <v>2</v>
      </c>
      <c r="E1494" s="0" t="n">
        <v>0</v>
      </c>
      <c r="F1494" s="0" t="s">
        <v>2243</v>
      </c>
      <c r="G1494" s="0" t="s">
        <v>2243</v>
      </c>
      <c r="H1494" s="0" t="s">
        <v>2243</v>
      </c>
      <c r="K1494" s="0" t="s">
        <v>2243</v>
      </c>
      <c r="L1494" s="0" t="s">
        <v>2243</v>
      </c>
      <c r="M1494" s="0" t="s">
        <v>2243</v>
      </c>
      <c r="N1494" s="0" t="s">
        <v>2243</v>
      </c>
      <c r="O1494" s="0" t="s">
        <v>2243</v>
      </c>
      <c r="P1494" s="0" t="s">
        <v>2243</v>
      </c>
    </row>
    <row r="1495" customFormat="false" ht="13.8" hidden="false" customHeight="false" outlineLevel="0" collapsed="false">
      <c r="A1495" s="207" t="s">
        <v>119</v>
      </c>
      <c r="B1495" s="207" t="s">
        <v>192</v>
      </c>
      <c r="C1495" s="0" t="s">
        <v>1976</v>
      </c>
      <c r="D1495" s="0" t="n">
        <v>2</v>
      </c>
      <c r="E1495" s="0" t="n">
        <v>0</v>
      </c>
      <c r="F1495" s="0" t="s">
        <v>2243</v>
      </c>
      <c r="G1495" s="0" t="s">
        <v>2243</v>
      </c>
      <c r="H1495" s="0" t="s">
        <v>2243</v>
      </c>
      <c r="K1495" s="0" t="s">
        <v>2243</v>
      </c>
      <c r="L1495" s="0" t="s">
        <v>2243</v>
      </c>
      <c r="M1495" s="0" t="s">
        <v>2243</v>
      </c>
      <c r="N1495" s="0" t="s">
        <v>2243</v>
      </c>
      <c r="O1495" s="0" t="s">
        <v>2243</v>
      </c>
      <c r="P1495" s="0" t="s">
        <v>2243</v>
      </c>
    </row>
    <row r="1496" customFormat="false" ht="13.8" hidden="false" customHeight="false" outlineLevel="0" collapsed="false">
      <c r="A1496" s="207" t="s">
        <v>119</v>
      </c>
      <c r="B1496" s="207" t="s">
        <v>193</v>
      </c>
      <c r="C1496" s="0" t="s">
        <v>1976</v>
      </c>
      <c r="D1496" s="0" t="n">
        <v>2</v>
      </c>
      <c r="E1496" s="0" t="n">
        <v>0</v>
      </c>
      <c r="F1496" s="0" t="s">
        <v>2243</v>
      </c>
      <c r="G1496" s="0" t="s">
        <v>2243</v>
      </c>
      <c r="H1496" s="0" t="s">
        <v>2243</v>
      </c>
      <c r="K1496" s="0" t="s">
        <v>2243</v>
      </c>
      <c r="L1496" s="0" t="s">
        <v>2243</v>
      </c>
      <c r="M1496" s="0" t="s">
        <v>2243</v>
      </c>
      <c r="N1496" s="0" t="s">
        <v>2243</v>
      </c>
      <c r="O1496" s="0" t="s">
        <v>2243</v>
      </c>
      <c r="P1496" s="0" t="s">
        <v>2243</v>
      </c>
    </row>
    <row r="1497" customFormat="false" ht="13.8" hidden="false" customHeight="false" outlineLevel="0" collapsed="false">
      <c r="A1497" s="207" t="s">
        <v>119</v>
      </c>
      <c r="B1497" s="207" t="s">
        <v>194</v>
      </c>
      <c r="C1497" s="0" t="s">
        <v>1976</v>
      </c>
      <c r="D1497" s="0" t="n">
        <v>2</v>
      </c>
      <c r="E1497" s="0" t="n">
        <v>0</v>
      </c>
      <c r="F1497" s="0" t="s">
        <v>2243</v>
      </c>
      <c r="G1497" s="0" t="s">
        <v>2243</v>
      </c>
      <c r="H1497" s="0" t="s">
        <v>2243</v>
      </c>
      <c r="K1497" s="0" t="s">
        <v>2243</v>
      </c>
      <c r="L1497" s="0" t="s">
        <v>2243</v>
      </c>
      <c r="M1497" s="0" t="s">
        <v>2243</v>
      </c>
      <c r="N1497" s="0" t="s">
        <v>2243</v>
      </c>
      <c r="O1497" s="0" t="s">
        <v>2243</v>
      </c>
      <c r="P1497" s="0" t="s">
        <v>2243</v>
      </c>
    </row>
    <row r="1498" customFormat="false" ht="13.8" hidden="false" customHeight="false" outlineLevel="0" collapsed="false">
      <c r="A1498" s="207" t="s">
        <v>119</v>
      </c>
      <c r="B1498" s="207" t="s">
        <v>195</v>
      </c>
      <c r="C1498" s="0" t="s">
        <v>1976</v>
      </c>
      <c r="D1498" s="0" t="n">
        <v>2</v>
      </c>
      <c r="E1498" s="0" t="n">
        <v>0</v>
      </c>
      <c r="F1498" s="0" t="s">
        <v>2243</v>
      </c>
      <c r="G1498" s="0" t="s">
        <v>2243</v>
      </c>
      <c r="H1498" s="0" t="s">
        <v>2243</v>
      </c>
      <c r="K1498" s="0" t="s">
        <v>2243</v>
      </c>
      <c r="L1498" s="0" t="s">
        <v>2243</v>
      </c>
      <c r="M1498" s="0" t="s">
        <v>2243</v>
      </c>
      <c r="N1498" s="0" t="s">
        <v>2243</v>
      </c>
      <c r="O1498" s="0" t="s">
        <v>2243</v>
      </c>
      <c r="P1498" s="0" t="s">
        <v>2243</v>
      </c>
    </row>
    <row r="1499" customFormat="false" ht="13.8" hidden="false" customHeight="false" outlineLevel="0" collapsed="false">
      <c r="A1499" s="207" t="s">
        <v>119</v>
      </c>
      <c r="B1499" s="207" t="s">
        <v>196</v>
      </c>
      <c r="C1499" s="0" t="s">
        <v>1976</v>
      </c>
      <c r="D1499" s="0" t="n">
        <v>2</v>
      </c>
      <c r="E1499" s="0" t="n">
        <v>0</v>
      </c>
      <c r="F1499" s="0" t="s">
        <v>2243</v>
      </c>
      <c r="G1499" s="0" t="s">
        <v>2243</v>
      </c>
      <c r="H1499" s="0" t="s">
        <v>2243</v>
      </c>
      <c r="K1499" s="0" t="s">
        <v>2243</v>
      </c>
      <c r="L1499" s="0" t="s">
        <v>2243</v>
      </c>
      <c r="M1499" s="0" t="s">
        <v>2243</v>
      </c>
      <c r="N1499" s="0" t="s">
        <v>2243</v>
      </c>
      <c r="O1499" s="0" t="s">
        <v>2243</v>
      </c>
      <c r="P1499" s="0" t="s">
        <v>2243</v>
      </c>
    </row>
    <row r="1500" customFormat="false" ht="13.8" hidden="false" customHeight="false" outlineLevel="0" collapsed="false">
      <c r="A1500" s="207" t="s">
        <v>120</v>
      </c>
      <c r="B1500" s="207" t="s">
        <v>188</v>
      </c>
      <c r="C1500" s="0" t="s">
        <v>1976</v>
      </c>
      <c r="D1500" s="0" t="n">
        <v>2</v>
      </c>
      <c r="E1500" s="0" t="n">
        <v>0</v>
      </c>
      <c r="F1500" s="0" t="s">
        <v>2243</v>
      </c>
      <c r="G1500" s="0" t="s">
        <v>2243</v>
      </c>
      <c r="H1500" s="0" t="s">
        <v>2243</v>
      </c>
      <c r="K1500" s="0" t="s">
        <v>2243</v>
      </c>
      <c r="L1500" s="0" t="s">
        <v>2243</v>
      </c>
      <c r="M1500" s="0" t="s">
        <v>2243</v>
      </c>
      <c r="N1500" s="0" t="s">
        <v>2243</v>
      </c>
      <c r="O1500" s="0" t="s">
        <v>2243</v>
      </c>
      <c r="P1500" s="0" t="s">
        <v>2243</v>
      </c>
    </row>
    <row r="1501" customFormat="false" ht="13.8" hidden="false" customHeight="false" outlineLevel="0" collapsed="false">
      <c r="A1501" s="207" t="s">
        <v>120</v>
      </c>
      <c r="B1501" s="207" t="s">
        <v>189</v>
      </c>
      <c r="C1501" s="0" t="s">
        <v>1976</v>
      </c>
      <c r="D1501" s="0" t="n">
        <v>2</v>
      </c>
      <c r="E1501" s="0" t="n">
        <v>0</v>
      </c>
      <c r="F1501" s="0" t="s">
        <v>2243</v>
      </c>
      <c r="G1501" s="0" t="s">
        <v>2243</v>
      </c>
      <c r="H1501" s="0" t="s">
        <v>2243</v>
      </c>
      <c r="K1501" s="0" t="s">
        <v>2243</v>
      </c>
      <c r="L1501" s="0" t="s">
        <v>2243</v>
      </c>
      <c r="M1501" s="0" t="s">
        <v>2243</v>
      </c>
      <c r="N1501" s="0" t="s">
        <v>2243</v>
      </c>
      <c r="O1501" s="0" t="s">
        <v>2243</v>
      </c>
      <c r="P1501" s="0" t="s">
        <v>2243</v>
      </c>
    </row>
    <row r="1502" customFormat="false" ht="13.8" hidden="false" customHeight="false" outlineLevel="0" collapsed="false">
      <c r="A1502" s="207" t="s">
        <v>120</v>
      </c>
      <c r="B1502" s="207" t="s">
        <v>190</v>
      </c>
      <c r="C1502" s="0" t="s">
        <v>1976</v>
      </c>
      <c r="D1502" s="0" t="n">
        <v>2</v>
      </c>
      <c r="E1502" s="0" t="n">
        <v>0</v>
      </c>
      <c r="F1502" s="0" t="s">
        <v>2243</v>
      </c>
      <c r="G1502" s="0" t="s">
        <v>2243</v>
      </c>
      <c r="H1502" s="0" t="s">
        <v>2243</v>
      </c>
      <c r="K1502" s="0" t="s">
        <v>2243</v>
      </c>
      <c r="L1502" s="0" t="s">
        <v>2243</v>
      </c>
      <c r="M1502" s="0" t="s">
        <v>2243</v>
      </c>
      <c r="N1502" s="0" t="s">
        <v>2243</v>
      </c>
      <c r="O1502" s="0" t="s">
        <v>2243</v>
      </c>
      <c r="P1502" s="0" t="s">
        <v>2243</v>
      </c>
    </row>
    <row r="1503" customFormat="false" ht="13.8" hidden="false" customHeight="false" outlineLevel="0" collapsed="false">
      <c r="A1503" s="207" t="s">
        <v>120</v>
      </c>
      <c r="B1503" s="207" t="s">
        <v>191</v>
      </c>
      <c r="C1503" s="0" t="s">
        <v>1976</v>
      </c>
      <c r="D1503" s="0" t="n">
        <v>2</v>
      </c>
      <c r="E1503" s="0" t="n">
        <v>0</v>
      </c>
      <c r="F1503" s="0" t="s">
        <v>2243</v>
      </c>
      <c r="G1503" s="0" t="s">
        <v>2243</v>
      </c>
      <c r="H1503" s="0" t="s">
        <v>2243</v>
      </c>
      <c r="K1503" s="0" t="s">
        <v>2243</v>
      </c>
      <c r="L1503" s="0" t="s">
        <v>2243</v>
      </c>
      <c r="M1503" s="0" t="s">
        <v>2243</v>
      </c>
      <c r="N1503" s="0" t="s">
        <v>2243</v>
      </c>
      <c r="O1503" s="0" t="s">
        <v>2243</v>
      </c>
      <c r="P1503" s="0" t="s">
        <v>2243</v>
      </c>
    </row>
    <row r="1504" customFormat="false" ht="13.8" hidden="false" customHeight="false" outlineLevel="0" collapsed="false">
      <c r="A1504" s="207" t="s">
        <v>120</v>
      </c>
      <c r="B1504" s="207" t="s">
        <v>192</v>
      </c>
      <c r="C1504" s="0" t="s">
        <v>1976</v>
      </c>
      <c r="D1504" s="0" t="n">
        <v>2</v>
      </c>
      <c r="E1504" s="0" t="n">
        <v>0</v>
      </c>
      <c r="F1504" s="0" t="s">
        <v>2243</v>
      </c>
      <c r="G1504" s="0" t="s">
        <v>2243</v>
      </c>
      <c r="H1504" s="0" t="s">
        <v>2243</v>
      </c>
      <c r="K1504" s="0" t="s">
        <v>2243</v>
      </c>
      <c r="L1504" s="0" t="s">
        <v>2243</v>
      </c>
      <c r="M1504" s="0" t="s">
        <v>2243</v>
      </c>
      <c r="N1504" s="0" t="s">
        <v>2243</v>
      </c>
      <c r="O1504" s="0" t="s">
        <v>2243</v>
      </c>
      <c r="P1504" s="0" t="s">
        <v>2243</v>
      </c>
    </row>
    <row r="1505" customFormat="false" ht="13.8" hidden="false" customHeight="false" outlineLevel="0" collapsed="false">
      <c r="A1505" s="207" t="s">
        <v>120</v>
      </c>
      <c r="B1505" s="207" t="s">
        <v>193</v>
      </c>
      <c r="C1505" s="0" t="s">
        <v>1976</v>
      </c>
      <c r="D1505" s="0" t="n">
        <v>2</v>
      </c>
      <c r="E1505" s="0" t="n">
        <v>0</v>
      </c>
      <c r="F1505" s="0" t="s">
        <v>2243</v>
      </c>
      <c r="G1505" s="0" t="s">
        <v>2243</v>
      </c>
      <c r="H1505" s="0" t="s">
        <v>2243</v>
      </c>
      <c r="K1505" s="0" t="s">
        <v>2243</v>
      </c>
      <c r="L1505" s="0" t="s">
        <v>2243</v>
      </c>
      <c r="M1505" s="0" t="s">
        <v>2243</v>
      </c>
      <c r="N1505" s="0" t="s">
        <v>2243</v>
      </c>
      <c r="O1505" s="0" t="s">
        <v>2243</v>
      </c>
      <c r="P1505" s="0" t="s">
        <v>2243</v>
      </c>
    </row>
    <row r="1506" customFormat="false" ht="13.8" hidden="false" customHeight="false" outlineLevel="0" collapsed="false">
      <c r="A1506" s="207" t="s">
        <v>120</v>
      </c>
      <c r="B1506" s="207" t="s">
        <v>194</v>
      </c>
      <c r="C1506" s="0" t="s">
        <v>1976</v>
      </c>
      <c r="D1506" s="0" t="n">
        <v>2</v>
      </c>
      <c r="E1506" s="0" t="n">
        <v>0</v>
      </c>
      <c r="F1506" s="0" t="s">
        <v>2243</v>
      </c>
      <c r="G1506" s="0" t="s">
        <v>2243</v>
      </c>
      <c r="H1506" s="0" t="s">
        <v>2243</v>
      </c>
      <c r="K1506" s="0" t="s">
        <v>2243</v>
      </c>
      <c r="L1506" s="0" t="s">
        <v>2243</v>
      </c>
      <c r="M1506" s="0" t="s">
        <v>2243</v>
      </c>
      <c r="N1506" s="0" t="s">
        <v>2243</v>
      </c>
      <c r="O1506" s="0" t="s">
        <v>2243</v>
      </c>
      <c r="P1506" s="0" t="s">
        <v>2243</v>
      </c>
    </row>
    <row r="1507" customFormat="false" ht="13.8" hidden="false" customHeight="false" outlineLevel="0" collapsed="false">
      <c r="A1507" s="207" t="s">
        <v>120</v>
      </c>
      <c r="B1507" s="207" t="s">
        <v>195</v>
      </c>
      <c r="C1507" s="0" t="s">
        <v>1976</v>
      </c>
      <c r="D1507" s="0" t="n">
        <v>2</v>
      </c>
      <c r="E1507" s="0" t="n">
        <v>0</v>
      </c>
      <c r="F1507" s="0" t="s">
        <v>2243</v>
      </c>
      <c r="G1507" s="0" t="s">
        <v>2243</v>
      </c>
      <c r="H1507" s="0" t="s">
        <v>2243</v>
      </c>
      <c r="K1507" s="0" t="s">
        <v>2243</v>
      </c>
      <c r="L1507" s="0" t="s">
        <v>2243</v>
      </c>
      <c r="M1507" s="0" t="s">
        <v>2243</v>
      </c>
      <c r="N1507" s="0" t="s">
        <v>2243</v>
      </c>
      <c r="O1507" s="0" t="s">
        <v>2243</v>
      </c>
      <c r="P1507" s="0" t="s">
        <v>2243</v>
      </c>
    </row>
    <row r="1508" customFormat="false" ht="13.8" hidden="false" customHeight="false" outlineLevel="0" collapsed="false">
      <c r="A1508" s="207" t="s">
        <v>120</v>
      </c>
      <c r="B1508" s="207" t="s">
        <v>196</v>
      </c>
      <c r="C1508" s="0" t="s">
        <v>1976</v>
      </c>
      <c r="D1508" s="0" t="n">
        <v>2</v>
      </c>
      <c r="E1508" s="0" t="n">
        <v>0</v>
      </c>
      <c r="F1508" s="0" t="s">
        <v>2243</v>
      </c>
      <c r="G1508" s="0" t="s">
        <v>2243</v>
      </c>
      <c r="H1508" s="0" t="s">
        <v>2243</v>
      </c>
      <c r="K1508" s="0" t="s">
        <v>2243</v>
      </c>
      <c r="L1508" s="0" t="s">
        <v>2243</v>
      </c>
      <c r="M1508" s="0" t="s">
        <v>2243</v>
      </c>
      <c r="N1508" s="0" t="s">
        <v>2243</v>
      </c>
      <c r="O1508" s="0" t="s">
        <v>2243</v>
      </c>
      <c r="P1508" s="0" t="s">
        <v>2243</v>
      </c>
    </row>
    <row r="1509" customFormat="false" ht="13.8" hidden="false" customHeight="false" outlineLevel="0" collapsed="false">
      <c r="A1509" s="207" t="s">
        <v>121</v>
      </c>
      <c r="B1509" s="207" t="n">
        <v>208</v>
      </c>
      <c r="C1509" s="0" t="s">
        <v>2244</v>
      </c>
      <c r="D1509" s="0" t="n">
        <v>5</v>
      </c>
      <c r="E1509" s="0" t="n">
        <v>0</v>
      </c>
      <c r="Q1509" s="0" t="s">
        <v>1914</v>
      </c>
      <c r="T1509" s="0" t="s">
        <v>2243</v>
      </c>
      <c r="V1509" s="0" t="s">
        <v>1903</v>
      </c>
      <c r="W1509" s="0" t="s">
        <v>1903</v>
      </c>
      <c r="X1509" s="0" t="s">
        <v>2243</v>
      </c>
      <c r="Y1509" s="0" t="s">
        <v>1903</v>
      </c>
      <c r="Z1509" s="0" t="s">
        <v>1903</v>
      </c>
      <c r="AB1509" s="0" t="s">
        <v>2243</v>
      </c>
    </row>
    <row r="1510" customFormat="false" ht="13.8" hidden="false" customHeight="false" outlineLevel="0" collapsed="false">
      <c r="A1510" s="207" t="s">
        <v>121</v>
      </c>
      <c r="B1510" s="207" t="n">
        <v>308</v>
      </c>
      <c r="C1510" s="0" t="s">
        <v>2244</v>
      </c>
      <c r="D1510" s="0" t="n">
        <v>5</v>
      </c>
      <c r="E1510" s="0" t="n">
        <v>0</v>
      </c>
      <c r="Q1510" s="0" t="s">
        <v>1914</v>
      </c>
      <c r="T1510" s="0" t="s">
        <v>2243</v>
      </c>
      <c r="V1510" s="0" t="s">
        <v>1903</v>
      </c>
      <c r="W1510" s="0" t="s">
        <v>1903</v>
      </c>
      <c r="X1510" s="0" t="s">
        <v>2243</v>
      </c>
      <c r="Y1510" s="0" t="s">
        <v>1903</v>
      </c>
      <c r="Z1510" s="0" t="s">
        <v>1903</v>
      </c>
      <c r="AB1510" s="0" t="s">
        <v>2243</v>
      </c>
    </row>
    <row r="1511" customFormat="false" ht="13.8" hidden="false" customHeight="false" outlineLevel="0" collapsed="false">
      <c r="A1511" s="207" t="s">
        <v>121</v>
      </c>
      <c r="B1511" s="207" t="n">
        <v>408</v>
      </c>
      <c r="C1511" s="0" t="s">
        <v>1991</v>
      </c>
      <c r="D1511" s="0" t="n">
        <v>5</v>
      </c>
      <c r="E1511" s="0" t="n">
        <v>0</v>
      </c>
      <c r="Q1511" s="0" t="s">
        <v>1914</v>
      </c>
      <c r="T1511" s="0" t="s">
        <v>2243</v>
      </c>
      <c r="V1511" s="0" t="s">
        <v>1903</v>
      </c>
      <c r="W1511" s="0" t="s">
        <v>1903</v>
      </c>
      <c r="X1511" s="0" t="s">
        <v>2243</v>
      </c>
      <c r="Y1511" s="0" t="s">
        <v>1903</v>
      </c>
      <c r="Z1511" s="0" t="s">
        <v>1903</v>
      </c>
      <c r="AB1511" s="0" t="s">
        <v>2243</v>
      </c>
    </row>
    <row r="1512" customFormat="false" ht="13.8" hidden="false" customHeight="false" outlineLevel="0" collapsed="false">
      <c r="A1512" s="207" t="s">
        <v>121</v>
      </c>
      <c r="B1512" s="207" t="n">
        <v>508</v>
      </c>
      <c r="C1512" s="0" t="s">
        <v>1991</v>
      </c>
      <c r="D1512" s="0" t="n">
        <v>5</v>
      </c>
      <c r="E1512" s="0" t="n">
        <v>0</v>
      </c>
      <c r="Q1512" s="0" t="s">
        <v>1914</v>
      </c>
      <c r="T1512" s="0" t="s">
        <v>2243</v>
      </c>
      <c r="V1512" s="0" t="s">
        <v>1903</v>
      </c>
      <c r="W1512" s="0" t="s">
        <v>1903</v>
      </c>
      <c r="X1512" s="0" t="s">
        <v>2243</v>
      </c>
      <c r="Y1512" s="0" t="s">
        <v>1903</v>
      </c>
      <c r="Z1512" s="0" t="s">
        <v>1903</v>
      </c>
      <c r="AB1512" s="0" t="s">
        <v>2243</v>
      </c>
    </row>
    <row r="1513" customFormat="false" ht="13.8" hidden="false" customHeight="false" outlineLevel="0" collapsed="false">
      <c r="A1513" s="207" t="s">
        <v>121</v>
      </c>
      <c r="B1513" s="207" t="n">
        <v>2008</v>
      </c>
      <c r="C1513" s="0" t="s">
        <v>2242</v>
      </c>
      <c r="D1513" s="0" t="n">
        <v>7</v>
      </c>
      <c r="E1513" s="0" t="n">
        <v>0</v>
      </c>
      <c r="Q1513" s="0" t="s">
        <v>1914</v>
      </c>
      <c r="T1513" s="0" t="s">
        <v>2243</v>
      </c>
      <c r="V1513" s="0" t="s">
        <v>1903</v>
      </c>
      <c r="W1513" s="0" t="s">
        <v>1903</v>
      </c>
      <c r="X1513" s="0" t="s">
        <v>2243</v>
      </c>
      <c r="Y1513" s="0" t="s">
        <v>1903</v>
      </c>
      <c r="Z1513" s="0" t="s">
        <v>1903</v>
      </c>
      <c r="AB1513" s="0" t="s">
        <v>2243</v>
      </c>
    </row>
    <row r="1514" customFormat="false" ht="13.8" hidden="false" customHeight="false" outlineLevel="0" collapsed="false">
      <c r="A1514" s="207" t="s">
        <v>121</v>
      </c>
      <c r="B1514" s="207" t="n">
        <v>3008</v>
      </c>
      <c r="C1514" s="0" t="s">
        <v>2242</v>
      </c>
      <c r="D1514" s="0" t="n">
        <v>7</v>
      </c>
      <c r="E1514" s="0" t="n">
        <v>0</v>
      </c>
      <c r="Q1514" s="0" t="s">
        <v>1914</v>
      </c>
      <c r="T1514" s="0" t="s">
        <v>2243</v>
      </c>
      <c r="V1514" s="0" t="s">
        <v>1903</v>
      </c>
      <c r="W1514" s="0" t="s">
        <v>1903</v>
      </c>
      <c r="X1514" s="0" t="s">
        <v>2243</v>
      </c>
      <c r="Y1514" s="0" t="s">
        <v>1903</v>
      </c>
      <c r="Z1514" s="0" t="s">
        <v>1903</v>
      </c>
      <c r="AB1514" s="0" t="s">
        <v>2243</v>
      </c>
    </row>
    <row r="1515" customFormat="false" ht="13.8" hidden="false" customHeight="false" outlineLevel="0" collapsed="false">
      <c r="A1515" s="207" t="s">
        <v>121</v>
      </c>
      <c r="B1515" s="207" t="n">
        <v>5008</v>
      </c>
      <c r="C1515" s="0" t="s">
        <v>2242</v>
      </c>
      <c r="D1515" s="0" t="n">
        <v>7</v>
      </c>
      <c r="E1515" s="0" t="n">
        <v>0</v>
      </c>
      <c r="Q1515" s="0" t="s">
        <v>1914</v>
      </c>
      <c r="T1515" s="0" t="s">
        <v>2243</v>
      </c>
      <c r="V1515" s="0" t="s">
        <v>1903</v>
      </c>
      <c r="W1515" s="0" t="s">
        <v>1903</v>
      </c>
      <c r="X1515" s="0" t="s">
        <v>2243</v>
      </c>
      <c r="Y1515" s="0" t="s">
        <v>1903</v>
      </c>
      <c r="Z1515" s="0" t="s">
        <v>1903</v>
      </c>
      <c r="AB1515" s="0" t="s">
        <v>2243</v>
      </c>
    </row>
    <row r="1516" customFormat="false" ht="13.8" hidden="false" customHeight="false" outlineLevel="0" collapsed="false">
      <c r="A1516" s="207" t="s">
        <v>121</v>
      </c>
      <c r="B1516" s="207" t="s">
        <v>1536</v>
      </c>
      <c r="C1516" s="0" t="s">
        <v>2008</v>
      </c>
      <c r="D1516" s="0" t="n">
        <v>5</v>
      </c>
      <c r="E1516" s="0" t="n">
        <v>0</v>
      </c>
      <c r="AC1516" s="0" t="s">
        <v>2243</v>
      </c>
      <c r="AD1516" s="0" t="s">
        <v>2243</v>
      </c>
      <c r="AE1516" s="0" t="s">
        <v>2243</v>
      </c>
    </row>
    <row r="1517" customFormat="false" ht="13.8" hidden="false" customHeight="false" outlineLevel="0" collapsed="false">
      <c r="A1517" s="207" t="s">
        <v>121</v>
      </c>
      <c r="B1517" s="207" t="s">
        <v>1537</v>
      </c>
      <c r="C1517" s="0" t="s">
        <v>2245</v>
      </c>
      <c r="D1517" s="0" t="n">
        <v>5</v>
      </c>
      <c r="E1517" s="0" t="n">
        <v>0</v>
      </c>
      <c r="Q1517" s="0" t="s">
        <v>1914</v>
      </c>
      <c r="T1517" s="0" t="s">
        <v>2243</v>
      </c>
      <c r="V1517" s="0" t="s">
        <v>1903</v>
      </c>
      <c r="W1517" s="0" t="s">
        <v>1903</v>
      </c>
      <c r="X1517" s="0" t="s">
        <v>2243</v>
      </c>
      <c r="Y1517" s="0" t="s">
        <v>1903</v>
      </c>
      <c r="Z1517" s="0" t="s">
        <v>1903</v>
      </c>
      <c r="AB1517" s="0" t="s">
        <v>2243</v>
      </c>
    </row>
    <row r="1518" customFormat="false" ht="13.8" hidden="false" customHeight="false" outlineLevel="0" collapsed="false">
      <c r="A1518" s="207" t="s">
        <v>121</v>
      </c>
      <c r="B1518" s="207" t="s">
        <v>1538</v>
      </c>
      <c r="C1518" s="0" t="s">
        <v>2248</v>
      </c>
      <c r="D1518" s="0" t="n">
        <v>7</v>
      </c>
      <c r="E1518" s="0" t="n">
        <v>0</v>
      </c>
      <c r="Q1518" s="0" t="s">
        <v>1914</v>
      </c>
      <c r="T1518" s="0" t="s">
        <v>2243</v>
      </c>
      <c r="V1518" s="0" t="s">
        <v>1903</v>
      </c>
      <c r="W1518" s="0" t="s">
        <v>1903</v>
      </c>
      <c r="X1518" s="0" t="s">
        <v>2243</v>
      </c>
      <c r="Y1518" s="0" t="s">
        <v>1903</v>
      </c>
      <c r="Z1518" s="0" t="s">
        <v>1903</v>
      </c>
      <c r="AB1518" s="0" t="s">
        <v>2243</v>
      </c>
    </row>
    <row r="1519" customFormat="false" ht="13.8" hidden="false" customHeight="false" outlineLevel="0" collapsed="false">
      <c r="A1519" s="207" t="s">
        <v>122</v>
      </c>
      <c r="B1519" s="207" t="s">
        <v>1539</v>
      </c>
      <c r="C1519" s="0" t="s">
        <v>2247</v>
      </c>
      <c r="D1519" s="0" t="n">
        <v>2</v>
      </c>
      <c r="E1519" s="0" t="n">
        <v>0</v>
      </c>
      <c r="Q1519" s="0" t="s">
        <v>1914</v>
      </c>
      <c r="T1519" s="0" t="s">
        <v>2243</v>
      </c>
      <c r="V1519" s="0" t="s">
        <v>1903</v>
      </c>
      <c r="W1519" s="0" t="s">
        <v>1903</v>
      </c>
      <c r="X1519" s="0" t="s">
        <v>2243</v>
      </c>
      <c r="Y1519" s="0" t="s">
        <v>1903</v>
      </c>
      <c r="Z1519" s="0" t="s">
        <v>1903</v>
      </c>
      <c r="AB1519" s="0" t="s">
        <v>2243</v>
      </c>
    </row>
    <row r="1520" customFormat="false" ht="13.8" hidden="false" customHeight="false" outlineLevel="0" collapsed="false">
      <c r="A1520" s="207" t="s">
        <v>122</v>
      </c>
      <c r="B1520" s="207" t="s">
        <v>1540</v>
      </c>
      <c r="C1520" s="0" t="s">
        <v>2245</v>
      </c>
      <c r="D1520" s="0" t="n">
        <v>5</v>
      </c>
      <c r="E1520" s="0" t="n">
        <v>0</v>
      </c>
      <c r="Q1520" s="0" t="s">
        <v>1914</v>
      </c>
      <c r="T1520" s="0" t="s">
        <v>2243</v>
      </c>
      <c r="V1520" s="0" t="s">
        <v>1903</v>
      </c>
      <c r="W1520" s="0" t="s">
        <v>1903</v>
      </c>
      <c r="X1520" s="0" t="s">
        <v>2243</v>
      </c>
      <c r="Y1520" s="0" t="s">
        <v>1903</v>
      </c>
      <c r="Z1520" s="0" t="s">
        <v>1903</v>
      </c>
      <c r="AB1520" s="0" t="s">
        <v>2243</v>
      </c>
    </row>
    <row r="1521" customFormat="false" ht="13.8" hidden="false" customHeight="false" outlineLevel="0" collapsed="false">
      <c r="A1521" s="207" t="s">
        <v>122</v>
      </c>
      <c r="B1521" s="207" t="s">
        <v>1541</v>
      </c>
      <c r="C1521" s="0" t="s">
        <v>2245</v>
      </c>
      <c r="D1521" s="0" t="n">
        <v>5</v>
      </c>
      <c r="E1521" s="0" t="n">
        <v>0</v>
      </c>
      <c r="Q1521" s="0" t="s">
        <v>1914</v>
      </c>
      <c r="T1521" s="0" t="s">
        <v>2243</v>
      </c>
      <c r="V1521" s="0" t="s">
        <v>1903</v>
      </c>
      <c r="W1521" s="0" t="s">
        <v>1903</v>
      </c>
      <c r="X1521" s="0" t="s">
        <v>2243</v>
      </c>
      <c r="Y1521" s="0" t="s">
        <v>1903</v>
      </c>
      <c r="Z1521" s="0" t="s">
        <v>1903</v>
      </c>
      <c r="AB1521" s="0" t="s">
        <v>2243</v>
      </c>
    </row>
    <row r="1522" customFormat="false" ht="13.8" hidden="false" customHeight="false" outlineLevel="0" collapsed="false">
      <c r="A1522" s="207" t="s">
        <v>122</v>
      </c>
      <c r="B1522" s="207" t="s">
        <v>1542</v>
      </c>
      <c r="C1522" s="0" t="s">
        <v>2245</v>
      </c>
      <c r="D1522" s="0" t="n">
        <v>5</v>
      </c>
      <c r="E1522" s="0" t="n">
        <v>0</v>
      </c>
      <c r="Q1522" s="0" t="s">
        <v>1914</v>
      </c>
      <c r="T1522" s="0" t="s">
        <v>2243</v>
      </c>
      <c r="V1522" s="0" t="s">
        <v>1903</v>
      </c>
      <c r="W1522" s="0" t="s">
        <v>1903</v>
      </c>
      <c r="X1522" s="0" t="s">
        <v>2243</v>
      </c>
      <c r="Y1522" s="0" t="s">
        <v>1903</v>
      </c>
      <c r="Z1522" s="0" t="s">
        <v>1903</v>
      </c>
      <c r="AB1522" s="0" t="s">
        <v>2243</v>
      </c>
    </row>
    <row r="1523" customFormat="false" ht="13.8" hidden="false" customHeight="false" outlineLevel="0" collapsed="false">
      <c r="A1523" s="207" t="s">
        <v>122</v>
      </c>
      <c r="B1523" s="207" t="s">
        <v>1543</v>
      </c>
      <c r="C1523" s="0" t="s">
        <v>2247</v>
      </c>
      <c r="D1523" s="0" t="n">
        <v>2</v>
      </c>
      <c r="E1523" s="0" t="n">
        <v>0</v>
      </c>
      <c r="Q1523" s="0" t="s">
        <v>1914</v>
      </c>
      <c r="T1523" s="0" t="s">
        <v>2243</v>
      </c>
      <c r="V1523" s="0" t="s">
        <v>1903</v>
      </c>
      <c r="W1523" s="0" t="s">
        <v>1903</v>
      </c>
      <c r="X1523" s="0" t="s">
        <v>2243</v>
      </c>
      <c r="Y1523" s="0" t="s">
        <v>1903</v>
      </c>
      <c r="Z1523" s="0" t="s">
        <v>1903</v>
      </c>
      <c r="AB1523" s="0" t="s">
        <v>2243</v>
      </c>
    </row>
    <row r="1524" customFormat="false" ht="13.8" hidden="false" customHeight="false" outlineLevel="0" collapsed="false">
      <c r="A1524" s="207" t="s">
        <v>122</v>
      </c>
      <c r="B1524" s="207" t="s">
        <v>1544</v>
      </c>
      <c r="C1524" s="0" t="s">
        <v>2245</v>
      </c>
      <c r="D1524" s="0" t="n">
        <v>5</v>
      </c>
      <c r="E1524" s="0" t="n">
        <v>0</v>
      </c>
      <c r="Q1524" s="0" t="s">
        <v>1914</v>
      </c>
      <c r="T1524" s="0" t="s">
        <v>2243</v>
      </c>
      <c r="V1524" s="0" t="s">
        <v>1903</v>
      </c>
      <c r="W1524" s="0" t="s">
        <v>1903</v>
      </c>
      <c r="X1524" s="0" t="s">
        <v>2243</v>
      </c>
      <c r="Y1524" s="0" t="s">
        <v>1903</v>
      </c>
      <c r="Z1524" s="0" t="s">
        <v>1903</v>
      </c>
      <c r="AB1524" s="0" t="s">
        <v>2243</v>
      </c>
    </row>
    <row r="1525" customFormat="false" ht="13.8" hidden="false" customHeight="false" outlineLevel="0" collapsed="false">
      <c r="A1525" s="207" t="s">
        <v>122</v>
      </c>
      <c r="B1525" s="207" t="s">
        <v>1545</v>
      </c>
      <c r="C1525" s="0" t="s">
        <v>2242</v>
      </c>
      <c r="D1525" s="0" t="n">
        <v>7</v>
      </c>
      <c r="E1525" s="0" t="n">
        <v>0</v>
      </c>
      <c r="Q1525" s="0" t="s">
        <v>1914</v>
      </c>
      <c r="T1525" s="0" t="s">
        <v>2243</v>
      </c>
      <c r="V1525" s="0" t="s">
        <v>1903</v>
      </c>
      <c r="W1525" s="0" t="s">
        <v>1903</v>
      </c>
      <c r="X1525" s="0" t="s">
        <v>2243</v>
      </c>
      <c r="Y1525" s="0" t="s">
        <v>1903</v>
      </c>
      <c r="Z1525" s="0" t="s">
        <v>1903</v>
      </c>
      <c r="AB1525" s="0" t="s">
        <v>2243</v>
      </c>
    </row>
    <row r="1526" customFormat="false" ht="13.8" hidden="false" customHeight="false" outlineLevel="0" collapsed="false">
      <c r="A1526" s="207" t="s">
        <v>122</v>
      </c>
      <c r="B1526" s="207" t="s">
        <v>1546</v>
      </c>
      <c r="C1526" s="0" t="s">
        <v>2242</v>
      </c>
      <c r="D1526" s="0" t="n">
        <v>7</v>
      </c>
      <c r="E1526" s="0" t="n">
        <v>0</v>
      </c>
      <c r="Q1526" s="0" t="s">
        <v>1914</v>
      </c>
      <c r="T1526" s="0" t="s">
        <v>2243</v>
      </c>
      <c r="V1526" s="0" t="s">
        <v>1903</v>
      </c>
      <c r="W1526" s="0" t="s">
        <v>1903</v>
      </c>
      <c r="X1526" s="0" t="s">
        <v>2243</v>
      </c>
      <c r="Y1526" s="0" t="s">
        <v>1903</v>
      </c>
      <c r="Z1526" s="0" t="s">
        <v>1903</v>
      </c>
      <c r="AB1526" s="0" t="s">
        <v>2243</v>
      </c>
    </row>
    <row r="1527" customFormat="false" ht="13.8" hidden="false" customHeight="false" outlineLevel="0" collapsed="false">
      <c r="A1527" s="207" t="s">
        <v>122</v>
      </c>
      <c r="B1527" s="207" t="s">
        <v>1547</v>
      </c>
      <c r="C1527" s="0" t="s">
        <v>2245</v>
      </c>
      <c r="D1527" s="0" t="n">
        <v>5</v>
      </c>
      <c r="E1527" s="0" t="n">
        <v>0</v>
      </c>
      <c r="Q1527" s="0" t="s">
        <v>1914</v>
      </c>
      <c r="T1527" s="0" t="s">
        <v>2243</v>
      </c>
      <c r="V1527" s="0" t="s">
        <v>1903</v>
      </c>
      <c r="W1527" s="0" t="s">
        <v>1903</v>
      </c>
      <c r="X1527" s="0" t="s">
        <v>2243</v>
      </c>
      <c r="Y1527" s="0" t="s">
        <v>1903</v>
      </c>
      <c r="Z1527" s="0" t="s">
        <v>1903</v>
      </c>
      <c r="AB1527" s="0" t="s">
        <v>2243</v>
      </c>
    </row>
    <row r="1528" customFormat="false" ht="13.8" hidden="false" customHeight="false" outlineLevel="0" collapsed="false">
      <c r="A1528" s="207" t="s">
        <v>122</v>
      </c>
      <c r="B1528" s="207" t="s">
        <v>1548</v>
      </c>
      <c r="C1528" s="0" t="s">
        <v>2244</v>
      </c>
      <c r="D1528" s="0" t="n">
        <v>5</v>
      </c>
      <c r="E1528" s="0" t="n">
        <v>0</v>
      </c>
      <c r="Q1528" s="0" t="s">
        <v>1914</v>
      </c>
      <c r="T1528" s="0" t="s">
        <v>2243</v>
      </c>
      <c r="V1528" s="0" t="s">
        <v>1903</v>
      </c>
      <c r="W1528" s="0" t="s">
        <v>1903</v>
      </c>
      <c r="X1528" s="0" t="s">
        <v>2243</v>
      </c>
      <c r="Y1528" s="0" t="s">
        <v>1903</v>
      </c>
      <c r="Z1528" s="0" t="s">
        <v>1903</v>
      </c>
      <c r="AB1528" s="0" t="s">
        <v>2243</v>
      </c>
    </row>
    <row r="1529" customFormat="false" ht="13.8" hidden="false" customHeight="false" outlineLevel="0" collapsed="false">
      <c r="A1529" s="207" t="s">
        <v>122</v>
      </c>
      <c r="B1529" s="207" t="s">
        <v>1549</v>
      </c>
      <c r="C1529" s="0" t="s">
        <v>2242</v>
      </c>
      <c r="D1529" s="0" t="n">
        <v>7</v>
      </c>
      <c r="E1529" s="0" t="n">
        <v>0</v>
      </c>
      <c r="Q1529" s="0" t="s">
        <v>1914</v>
      </c>
      <c r="T1529" s="0" t="s">
        <v>2243</v>
      </c>
      <c r="V1529" s="0" t="s">
        <v>1903</v>
      </c>
      <c r="W1529" s="0" t="s">
        <v>1903</v>
      </c>
      <c r="X1529" s="0" t="s">
        <v>2243</v>
      </c>
      <c r="Y1529" s="0" t="s">
        <v>1903</v>
      </c>
      <c r="Z1529" s="0" t="s">
        <v>1903</v>
      </c>
      <c r="AB1529" s="0" t="s">
        <v>2243</v>
      </c>
    </row>
    <row r="1530" customFormat="false" ht="13.8" hidden="false" customHeight="false" outlineLevel="0" collapsed="false">
      <c r="A1530" s="207" t="s">
        <v>122</v>
      </c>
      <c r="B1530" s="207" t="s">
        <v>1550</v>
      </c>
      <c r="C1530" s="0" t="s">
        <v>1991</v>
      </c>
      <c r="D1530" s="0" t="n">
        <v>5</v>
      </c>
      <c r="E1530" s="0" t="n">
        <v>0</v>
      </c>
      <c r="Q1530" s="0" t="s">
        <v>1914</v>
      </c>
      <c r="T1530" s="0" t="s">
        <v>2243</v>
      </c>
      <c r="V1530" s="0" t="s">
        <v>1903</v>
      </c>
      <c r="W1530" s="0" t="s">
        <v>1903</v>
      </c>
      <c r="X1530" s="0" t="s">
        <v>2243</v>
      </c>
      <c r="Y1530" s="0" t="s">
        <v>1903</v>
      </c>
      <c r="Z1530" s="0" t="s">
        <v>1903</v>
      </c>
      <c r="AB1530" s="0" t="s">
        <v>2243</v>
      </c>
    </row>
    <row r="1531" customFormat="false" ht="13.8" hidden="false" customHeight="false" outlineLevel="0" collapsed="false">
      <c r="A1531" s="207" t="s">
        <v>122</v>
      </c>
      <c r="B1531" s="207" t="s">
        <v>1551</v>
      </c>
      <c r="C1531" s="0" t="s">
        <v>1991</v>
      </c>
      <c r="D1531" s="0" t="n">
        <v>5</v>
      </c>
      <c r="E1531" s="0" t="n">
        <v>0</v>
      </c>
      <c r="Q1531" s="0" t="s">
        <v>1914</v>
      </c>
      <c r="T1531" s="0" t="s">
        <v>2243</v>
      </c>
      <c r="V1531" s="0" t="s">
        <v>1903</v>
      </c>
      <c r="W1531" s="0" t="s">
        <v>1903</v>
      </c>
      <c r="X1531" s="0" t="s">
        <v>2243</v>
      </c>
      <c r="Y1531" s="0" t="s">
        <v>1903</v>
      </c>
      <c r="Z1531" s="0" t="s">
        <v>1903</v>
      </c>
      <c r="AB1531" s="0" t="s">
        <v>2243</v>
      </c>
    </row>
    <row r="1532" customFormat="false" ht="13.8" hidden="false" customHeight="false" outlineLevel="0" collapsed="false">
      <c r="A1532" s="207" t="s">
        <v>123</v>
      </c>
      <c r="B1532" s="207" t="s">
        <v>1552</v>
      </c>
      <c r="C1532" s="0" t="s">
        <v>1974</v>
      </c>
      <c r="D1532" s="0" t="n">
        <v>3</v>
      </c>
      <c r="E1532" s="0" t="n">
        <v>0</v>
      </c>
      <c r="F1532" s="0" t="s">
        <v>2243</v>
      </c>
      <c r="G1532" s="0" t="s">
        <v>2243</v>
      </c>
      <c r="H1532" s="0" t="s">
        <v>2243</v>
      </c>
      <c r="K1532" s="0" t="s">
        <v>2243</v>
      </c>
      <c r="L1532" s="0" t="s">
        <v>2243</v>
      </c>
      <c r="M1532" s="0" t="s">
        <v>2243</v>
      </c>
      <c r="N1532" s="0" t="s">
        <v>2243</v>
      </c>
      <c r="O1532" s="0" t="s">
        <v>2243</v>
      </c>
      <c r="P1532" s="0" t="s">
        <v>2243</v>
      </c>
    </row>
    <row r="1533" customFormat="false" ht="13.8" hidden="false" customHeight="false" outlineLevel="0" collapsed="false">
      <c r="A1533" s="207" t="s">
        <v>124</v>
      </c>
      <c r="B1533" s="207" t="s">
        <v>1553</v>
      </c>
      <c r="C1533" s="0" t="s">
        <v>1974</v>
      </c>
      <c r="D1533" s="0" t="n">
        <v>3</v>
      </c>
      <c r="E1533" s="0" t="n">
        <v>0</v>
      </c>
      <c r="F1533" s="0" t="s">
        <v>2243</v>
      </c>
      <c r="G1533" s="0" t="s">
        <v>2243</v>
      </c>
      <c r="H1533" s="0" t="s">
        <v>2243</v>
      </c>
      <c r="K1533" s="0" t="s">
        <v>2243</v>
      </c>
      <c r="L1533" s="0" t="s">
        <v>2243</v>
      </c>
      <c r="M1533" s="0" t="s">
        <v>2243</v>
      </c>
      <c r="N1533" s="0" t="s">
        <v>2243</v>
      </c>
      <c r="O1533" s="0" t="s">
        <v>2243</v>
      </c>
      <c r="P1533" s="0" t="s">
        <v>2243</v>
      </c>
    </row>
    <row r="1534" customFormat="false" ht="13.8" hidden="false" customHeight="false" outlineLevel="0" collapsed="false">
      <c r="A1534" s="207" t="s">
        <v>125</v>
      </c>
      <c r="B1534" s="207" t="s">
        <v>1554</v>
      </c>
      <c r="C1534" s="0" t="s">
        <v>1974</v>
      </c>
      <c r="D1534" s="0" t="n">
        <v>3</v>
      </c>
      <c r="E1534" s="0" t="n">
        <v>0</v>
      </c>
      <c r="F1534" s="0" t="s">
        <v>2243</v>
      </c>
      <c r="G1534" s="0" t="s">
        <v>2243</v>
      </c>
      <c r="H1534" s="0" t="s">
        <v>2243</v>
      </c>
      <c r="K1534" s="0" t="s">
        <v>2243</v>
      </c>
      <c r="L1534" s="0" t="s">
        <v>2243</v>
      </c>
      <c r="M1534" s="0" t="s">
        <v>2243</v>
      </c>
      <c r="N1534" s="0" t="s">
        <v>2243</v>
      </c>
      <c r="O1534" s="0" t="s">
        <v>2243</v>
      </c>
      <c r="P1534" s="0" t="s">
        <v>2243</v>
      </c>
    </row>
    <row r="1535" customFormat="false" ht="13.8" hidden="false" customHeight="false" outlineLevel="0" collapsed="false">
      <c r="A1535" s="207" t="s">
        <v>126</v>
      </c>
      <c r="B1535" s="207" t="s">
        <v>1555</v>
      </c>
      <c r="C1535" s="0" t="s">
        <v>2242</v>
      </c>
      <c r="D1535" s="0" t="n">
        <v>7</v>
      </c>
      <c r="E1535" s="0" t="n">
        <v>0</v>
      </c>
      <c r="Q1535" s="0" t="s">
        <v>1914</v>
      </c>
      <c r="T1535" s="0" t="s">
        <v>2243</v>
      </c>
      <c r="V1535" s="0" t="s">
        <v>1903</v>
      </c>
      <c r="W1535" s="0" t="s">
        <v>1903</v>
      </c>
      <c r="X1535" s="0" t="s">
        <v>2243</v>
      </c>
      <c r="Y1535" s="0" t="s">
        <v>1903</v>
      </c>
      <c r="Z1535" s="0" t="s">
        <v>1903</v>
      </c>
      <c r="AB1535" s="0" t="s">
        <v>2243</v>
      </c>
    </row>
    <row r="1536" customFormat="false" ht="13.8" hidden="false" customHeight="false" outlineLevel="0" collapsed="false">
      <c r="A1536" s="207" t="s">
        <v>126</v>
      </c>
      <c r="B1536" s="207" t="s">
        <v>1556</v>
      </c>
      <c r="C1536" s="0" t="s">
        <v>1991</v>
      </c>
      <c r="D1536" s="0" t="n">
        <v>5</v>
      </c>
      <c r="E1536" s="0" t="n">
        <v>0</v>
      </c>
      <c r="Q1536" s="0" t="s">
        <v>1914</v>
      </c>
      <c r="T1536" s="0" t="s">
        <v>2243</v>
      </c>
      <c r="V1536" s="0" t="s">
        <v>1903</v>
      </c>
      <c r="W1536" s="0" t="s">
        <v>1903</v>
      </c>
      <c r="X1536" s="0" t="s">
        <v>2243</v>
      </c>
      <c r="Y1536" s="0" t="s">
        <v>1903</v>
      </c>
      <c r="Z1536" s="0" t="s">
        <v>1903</v>
      </c>
      <c r="AB1536" s="0" t="s">
        <v>2243</v>
      </c>
    </row>
    <row r="1537" customFormat="false" ht="13.8" hidden="false" customHeight="false" outlineLevel="0" collapsed="false">
      <c r="A1537" s="207" t="s">
        <v>126</v>
      </c>
      <c r="B1537" s="207" t="s">
        <v>1557</v>
      </c>
      <c r="C1537" s="0" t="s">
        <v>2242</v>
      </c>
      <c r="D1537" s="0" t="n">
        <v>7</v>
      </c>
      <c r="E1537" s="0" t="n">
        <v>0</v>
      </c>
      <c r="Q1537" s="0" t="s">
        <v>1914</v>
      </c>
      <c r="T1537" s="0" t="s">
        <v>2243</v>
      </c>
      <c r="V1537" s="0" t="s">
        <v>1903</v>
      </c>
      <c r="W1537" s="0" t="s">
        <v>1903</v>
      </c>
      <c r="X1537" s="0" t="s">
        <v>2243</v>
      </c>
      <c r="Y1537" s="0" t="s">
        <v>1903</v>
      </c>
      <c r="Z1537" s="0" t="s">
        <v>1903</v>
      </c>
      <c r="AB1537" s="0" t="s">
        <v>2243</v>
      </c>
    </row>
    <row r="1538" customFormat="false" ht="13.8" hidden="false" customHeight="false" outlineLevel="0" collapsed="false">
      <c r="A1538" s="207" t="s">
        <v>126</v>
      </c>
      <c r="B1538" s="207" t="s">
        <v>1558</v>
      </c>
      <c r="C1538" s="0" t="s">
        <v>1991</v>
      </c>
      <c r="D1538" s="0" t="n">
        <v>5</v>
      </c>
      <c r="E1538" s="0" t="n">
        <v>0</v>
      </c>
      <c r="Q1538" s="0" t="s">
        <v>1914</v>
      </c>
      <c r="T1538" s="0" t="s">
        <v>2243</v>
      </c>
      <c r="V1538" s="0" t="s">
        <v>1903</v>
      </c>
      <c r="W1538" s="0" t="s">
        <v>1903</v>
      </c>
      <c r="X1538" s="0" t="s">
        <v>2243</v>
      </c>
      <c r="Y1538" s="0" t="s">
        <v>1903</v>
      </c>
      <c r="Z1538" s="0" t="s">
        <v>1903</v>
      </c>
      <c r="AB1538" s="0" t="s">
        <v>2243</v>
      </c>
    </row>
    <row r="1539" customFormat="false" ht="13.8" hidden="false" customHeight="false" outlineLevel="0" collapsed="false">
      <c r="A1539" s="207" t="s">
        <v>126</v>
      </c>
      <c r="B1539" s="207" t="s">
        <v>1559</v>
      </c>
      <c r="C1539" s="0" t="s">
        <v>2244</v>
      </c>
      <c r="D1539" s="0" t="n">
        <v>5</v>
      </c>
      <c r="E1539" s="0" t="n">
        <v>0</v>
      </c>
      <c r="Q1539" s="0" t="s">
        <v>1914</v>
      </c>
      <c r="T1539" s="0" t="s">
        <v>2243</v>
      </c>
      <c r="V1539" s="0" t="s">
        <v>1903</v>
      </c>
      <c r="W1539" s="0" t="s">
        <v>1903</v>
      </c>
      <c r="X1539" s="0" t="s">
        <v>2243</v>
      </c>
      <c r="Y1539" s="0" t="s">
        <v>1903</v>
      </c>
      <c r="Z1539" s="0" t="s">
        <v>1903</v>
      </c>
      <c r="AB1539" s="0" t="s">
        <v>2243</v>
      </c>
    </row>
    <row r="1540" customFormat="false" ht="13.8" hidden="false" customHeight="false" outlineLevel="0" collapsed="false">
      <c r="A1540" s="207" t="s">
        <v>126</v>
      </c>
      <c r="B1540" s="207" t="s">
        <v>1560</v>
      </c>
      <c r="C1540" s="0" t="s">
        <v>2244</v>
      </c>
      <c r="D1540" s="0" t="n">
        <v>5</v>
      </c>
      <c r="E1540" s="0" t="n">
        <v>0</v>
      </c>
      <c r="Q1540" s="0" t="s">
        <v>1914</v>
      </c>
      <c r="T1540" s="0" t="s">
        <v>2243</v>
      </c>
      <c r="V1540" s="0" t="s">
        <v>1903</v>
      </c>
      <c r="W1540" s="0" t="s">
        <v>1903</v>
      </c>
      <c r="X1540" s="0" t="s">
        <v>2243</v>
      </c>
      <c r="Y1540" s="0" t="s">
        <v>1903</v>
      </c>
      <c r="Z1540" s="0" t="s">
        <v>1903</v>
      </c>
      <c r="AB1540" s="0" t="s">
        <v>2243</v>
      </c>
    </row>
    <row r="1541" customFormat="false" ht="13.8" hidden="false" customHeight="false" outlineLevel="0" collapsed="false">
      <c r="A1541" s="207" t="s">
        <v>126</v>
      </c>
      <c r="B1541" s="207" t="s">
        <v>1561</v>
      </c>
      <c r="C1541" s="0" t="s">
        <v>1991</v>
      </c>
      <c r="D1541" s="0" t="n">
        <v>5</v>
      </c>
      <c r="E1541" s="0" t="n">
        <v>0</v>
      </c>
      <c r="Q1541" s="0" t="s">
        <v>1914</v>
      </c>
      <c r="T1541" s="0" t="s">
        <v>2243</v>
      </c>
      <c r="V1541" s="0" t="s">
        <v>1903</v>
      </c>
      <c r="W1541" s="0" t="s">
        <v>1903</v>
      </c>
      <c r="X1541" s="0" t="s">
        <v>2243</v>
      </c>
      <c r="Y1541" s="0" t="s">
        <v>1903</v>
      </c>
      <c r="Z1541" s="0" t="s">
        <v>1903</v>
      </c>
      <c r="AB1541" s="0" t="s">
        <v>2243</v>
      </c>
    </row>
    <row r="1542" customFormat="false" ht="13.8" hidden="false" customHeight="false" outlineLevel="0" collapsed="false">
      <c r="A1542" s="207" t="s">
        <v>127</v>
      </c>
      <c r="B1542" s="207" t="s">
        <v>1562</v>
      </c>
      <c r="C1542" s="0" t="s">
        <v>2247</v>
      </c>
      <c r="D1542" s="0" t="n">
        <v>2</v>
      </c>
      <c r="E1542" s="0" t="n">
        <v>0</v>
      </c>
      <c r="Q1542" s="0" t="s">
        <v>1914</v>
      </c>
      <c r="T1542" s="0" t="s">
        <v>2243</v>
      </c>
      <c r="V1542" s="0" t="s">
        <v>1903</v>
      </c>
      <c r="W1542" s="0" t="s">
        <v>1903</v>
      </c>
      <c r="X1542" s="0" t="s">
        <v>2243</v>
      </c>
      <c r="Y1542" s="0" t="s">
        <v>1903</v>
      </c>
      <c r="Z1542" s="0" t="s">
        <v>1903</v>
      </c>
      <c r="AB1542" s="0" t="s">
        <v>2243</v>
      </c>
    </row>
    <row r="1543" customFormat="false" ht="13.8" hidden="false" customHeight="false" outlineLevel="0" collapsed="false">
      <c r="A1543" s="207" t="s">
        <v>127</v>
      </c>
      <c r="B1543" s="207" t="s">
        <v>255</v>
      </c>
      <c r="C1543" s="0" t="s">
        <v>1991</v>
      </c>
      <c r="D1543" s="0" t="n">
        <v>5</v>
      </c>
      <c r="E1543" s="0" t="n">
        <v>0</v>
      </c>
      <c r="Q1543" s="0" t="s">
        <v>1914</v>
      </c>
      <c r="T1543" s="0" t="s">
        <v>2243</v>
      </c>
      <c r="V1543" s="0" t="s">
        <v>1903</v>
      </c>
      <c r="W1543" s="0" t="s">
        <v>1903</v>
      </c>
      <c r="X1543" s="0" t="s">
        <v>2243</v>
      </c>
      <c r="Y1543" s="0" t="s">
        <v>1903</v>
      </c>
      <c r="Z1543" s="0" t="s">
        <v>1903</v>
      </c>
      <c r="AB1543" s="0" t="s">
        <v>2243</v>
      </c>
    </row>
    <row r="1544" customFormat="false" ht="13.8" hidden="false" customHeight="false" outlineLevel="0" collapsed="false">
      <c r="A1544" s="207" t="s">
        <v>127</v>
      </c>
      <c r="B1544" s="207" t="s">
        <v>1563</v>
      </c>
      <c r="C1544" s="0" t="s">
        <v>1991</v>
      </c>
      <c r="D1544" s="0" t="n">
        <v>5</v>
      </c>
      <c r="E1544" s="0" t="n">
        <v>0</v>
      </c>
      <c r="Q1544" s="0" t="s">
        <v>1914</v>
      </c>
      <c r="T1544" s="0" t="s">
        <v>2243</v>
      </c>
      <c r="V1544" s="0" t="s">
        <v>1903</v>
      </c>
      <c r="W1544" s="0" t="s">
        <v>1903</v>
      </c>
      <c r="X1544" s="0" t="s">
        <v>2243</v>
      </c>
      <c r="Y1544" s="0" t="s">
        <v>1903</v>
      </c>
      <c r="Z1544" s="0" t="s">
        <v>1903</v>
      </c>
      <c r="AB1544" s="0" t="s">
        <v>2243</v>
      </c>
    </row>
    <row r="1545" customFormat="false" ht="13.8" hidden="false" customHeight="false" outlineLevel="0" collapsed="false">
      <c r="A1545" s="207" t="s">
        <v>127</v>
      </c>
      <c r="B1545" s="207" t="s">
        <v>1564</v>
      </c>
      <c r="C1545" s="0" t="s">
        <v>2245</v>
      </c>
      <c r="D1545" s="0" t="n">
        <v>5</v>
      </c>
      <c r="E1545" s="0" t="n">
        <v>0</v>
      </c>
      <c r="Q1545" s="0" t="s">
        <v>1914</v>
      </c>
      <c r="T1545" s="0" t="s">
        <v>2243</v>
      </c>
      <c r="V1545" s="0" t="s">
        <v>1903</v>
      </c>
      <c r="W1545" s="0" t="s">
        <v>1903</v>
      </c>
      <c r="X1545" s="0" t="s">
        <v>2243</v>
      </c>
      <c r="Y1545" s="0" t="s">
        <v>1903</v>
      </c>
      <c r="Z1545" s="0" t="s">
        <v>1903</v>
      </c>
      <c r="AB1545" s="0" t="s">
        <v>2243</v>
      </c>
    </row>
    <row r="1546" customFormat="false" ht="13.8" hidden="false" customHeight="false" outlineLevel="0" collapsed="false">
      <c r="A1546" s="207" t="s">
        <v>128</v>
      </c>
      <c r="B1546" s="207" t="s">
        <v>188</v>
      </c>
      <c r="C1546" s="0" t="s">
        <v>1976</v>
      </c>
      <c r="D1546" s="0" t="n">
        <v>2</v>
      </c>
      <c r="E1546" s="0" t="n">
        <v>0</v>
      </c>
      <c r="F1546" s="0" t="s">
        <v>2243</v>
      </c>
      <c r="G1546" s="0" t="s">
        <v>2243</v>
      </c>
      <c r="H1546" s="0" t="s">
        <v>2243</v>
      </c>
      <c r="K1546" s="0" t="s">
        <v>2243</v>
      </c>
      <c r="L1546" s="0" t="s">
        <v>2243</v>
      </c>
      <c r="M1546" s="0" t="s">
        <v>2243</v>
      </c>
      <c r="N1546" s="0" t="s">
        <v>2243</v>
      </c>
      <c r="O1546" s="0" t="s">
        <v>2243</v>
      </c>
      <c r="P1546" s="0" t="s">
        <v>2243</v>
      </c>
    </row>
    <row r="1547" customFormat="false" ht="13.8" hidden="false" customHeight="false" outlineLevel="0" collapsed="false">
      <c r="A1547" s="207" t="s">
        <v>128</v>
      </c>
      <c r="B1547" s="207" t="s">
        <v>189</v>
      </c>
      <c r="C1547" s="0" t="s">
        <v>1976</v>
      </c>
      <c r="D1547" s="0" t="n">
        <v>2</v>
      </c>
      <c r="E1547" s="0" t="n">
        <v>0</v>
      </c>
      <c r="F1547" s="0" t="s">
        <v>2243</v>
      </c>
      <c r="G1547" s="0" t="s">
        <v>2243</v>
      </c>
      <c r="H1547" s="0" t="s">
        <v>2243</v>
      </c>
      <c r="K1547" s="0" t="s">
        <v>2243</v>
      </c>
      <c r="L1547" s="0" t="s">
        <v>2243</v>
      </c>
      <c r="M1547" s="0" t="s">
        <v>2243</v>
      </c>
      <c r="N1547" s="0" t="s">
        <v>2243</v>
      </c>
      <c r="O1547" s="0" t="s">
        <v>2243</v>
      </c>
      <c r="P1547" s="0" t="s">
        <v>2243</v>
      </c>
    </row>
    <row r="1548" customFormat="false" ht="13.8" hidden="false" customHeight="false" outlineLevel="0" collapsed="false">
      <c r="A1548" s="207" t="s">
        <v>128</v>
      </c>
      <c r="B1548" s="207" t="s">
        <v>190</v>
      </c>
      <c r="C1548" s="0" t="s">
        <v>1976</v>
      </c>
      <c r="D1548" s="0" t="n">
        <v>2</v>
      </c>
      <c r="E1548" s="0" t="n">
        <v>0</v>
      </c>
      <c r="F1548" s="0" t="s">
        <v>2243</v>
      </c>
      <c r="G1548" s="0" t="s">
        <v>2243</v>
      </c>
      <c r="H1548" s="0" t="s">
        <v>2243</v>
      </c>
      <c r="K1548" s="0" t="s">
        <v>2243</v>
      </c>
      <c r="L1548" s="0" t="s">
        <v>2243</v>
      </c>
      <c r="M1548" s="0" t="s">
        <v>2243</v>
      </c>
      <c r="N1548" s="0" t="s">
        <v>2243</v>
      </c>
      <c r="O1548" s="0" t="s">
        <v>2243</v>
      </c>
      <c r="P1548" s="0" t="s">
        <v>2243</v>
      </c>
    </row>
    <row r="1549" customFormat="false" ht="13.8" hidden="false" customHeight="false" outlineLevel="0" collapsed="false">
      <c r="A1549" s="207" t="s">
        <v>128</v>
      </c>
      <c r="B1549" s="207" t="s">
        <v>191</v>
      </c>
      <c r="C1549" s="0" t="s">
        <v>1976</v>
      </c>
      <c r="D1549" s="0" t="n">
        <v>2</v>
      </c>
      <c r="E1549" s="0" t="n">
        <v>0</v>
      </c>
      <c r="F1549" s="0" t="s">
        <v>2243</v>
      </c>
      <c r="G1549" s="0" t="s">
        <v>2243</v>
      </c>
      <c r="H1549" s="0" t="s">
        <v>2243</v>
      </c>
      <c r="K1549" s="0" t="s">
        <v>2243</v>
      </c>
      <c r="L1549" s="0" t="s">
        <v>2243</v>
      </c>
      <c r="M1549" s="0" t="s">
        <v>2243</v>
      </c>
      <c r="N1549" s="0" t="s">
        <v>2243</v>
      </c>
      <c r="O1549" s="0" t="s">
        <v>2243</v>
      </c>
      <c r="P1549" s="0" t="s">
        <v>2243</v>
      </c>
    </row>
    <row r="1550" customFormat="false" ht="13.8" hidden="false" customHeight="false" outlineLevel="0" collapsed="false">
      <c r="A1550" s="207" t="s">
        <v>128</v>
      </c>
      <c r="B1550" s="207" t="s">
        <v>192</v>
      </c>
      <c r="C1550" s="0" t="s">
        <v>1976</v>
      </c>
      <c r="D1550" s="0" t="n">
        <v>2</v>
      </c>
      <c r="E1550" s="0" t="n">
        <v>0</v>
      </c>
      <c r="F1550" s="0" t="s">
        <v>2243</v>
      </c>
      <c r="G1550" s="0" t="s">
        <v>2243</v>
      </c>
      <c r="H1550" s="0" t="s">
        <v>2243</v>
      </c>
      <c r="K1550" s="0" t="s">
        <v>2243</v>
      </c>
      <c r="L1550" s="0" t="s">
        <v>2243</v>
      </c>
      <c r="M1550" s="0" t="s">
        <v>2243</v>
      </c>
      <c r="N1550" s="0" t="s">
        <v>2243</v>
      </c>
      <c r="O1550" s="0" t="s">
        <v>2243</v>
      </c>
      <c r="P1550" s="0" t="s">
        <v>2243</v>
      </c>
    </row>
    <row r="1551" customFormat="false" ht="13.8" hidden="false" customHeight="false" outlineLevel="0" collapsed="false">
      <c r="A1551" s="207" t="s">
        <v>128</v>
      </c>
      <c r="B1551" s="207" t="s">
        <v>193</v>
      </c>
      <c r="C1551" s="0" t="s">
        <v>1976</v>
      </c>
      <c r="D1551" s="0" t="n">
        <v>2</v>
      </c>
      <c r="E1551" s="0" t="n">
        <v>0</v>
      </c>
      <c r="F1551" s="0" t="s">
        <v>2243</v>
      </c>
      <c r="G1551" s="0" t="s">
        <v>2243</v>
      </c>
      <c r="H1551" s="0" t="s">
        <v>2243</v>
      </c>
      <c r="K1551" s="0" t="s">
        <v>2243</v>
      </c>
      <c r="L1551" s="0" t="s">
        <v>2243</v>
      </c>
      <c r="M1551" s="0" t="s">
        <v>2243</v>
      </c>
      <c r="N1551" s="0" t="s">
        <v>2243</v>
      </c>
      <c r="O1551" s="0" t="s">
        <v>2243</v>
      </c>
      <c r="P1551" s="0" t="s">
        <v>2243</v>
      </c>
    </row>
    <row r="1552" customFormat="false" ht="13.8" hidden="false" customHeight="false" outlineLevel="0" collapsed="false">
      <c r="A1552" s="207" t="s">
        <v>128</v>
      </c>
      <c r="B1552" s="207" t="s">
        <v>194</v>
      </c>
      <c r="C1552" s="0" t="s">
        <v>1976</v>
      </c>
      <c r="D1552" s="0" t="n">
        <v>2</v>
      </c>
      <c r="E1552" s="0" t="n">
        <v>0</v>
      </c>
      <c r="F1552" s="0" t="s">
        <v>2243</v>
      </c>
      <c r="G1552" s="0" t="s">
        <v>2243</v>
      </c>
      <c r="H1552" s="0" t="s">
        <v>2243</v>
      </c>
      <c r="K1552" s="0" t="s">
        <v>2243</v>
      </c>
      <c r="L1552" s="0" t="s">
        <v>2243</v>
      </c>
      <c r="M1552" s="0" t="s">
        <v>2243</v>
      </c>
      <c r="N1552" s="0" t="s">
        <v>2243</v>
      </c>
      <c r="O1552" s="0" t="s">
        <v>2243</v>
      </c>
      <c r="P1552" s="0" t="s">
        <v>2243</v>
      </c>
    </row>
    <row r="1553" customFormat="false" ht="13.8" hidden="false" customHeight="false" outlineLevel="0" collapsed="false">
      <c r="A1553" s="207" t="s">
        <v>128</v>
      </c>
      <c r="B1553" s="207" t="s">
        <v>195</v>
      </c>
      <c r="C1553" s="0" t="s">
        <v>1976</v>
      </c>
      <c r="D1553" s="0" t="n">
        <v>2</v>
      </c>
      <c r="E1553" s="0" t="n">
        <v>0</v>
      </c>
      <c r="F1553" s="0" t="s">
        <v>2243</v>
      </c>
      <c r="G1553" s="0" t="s">
        <v>2243</v>
      </c>
      <c r="H1553" s="0" t="s">
        <v>2243</v>
      </c>
      <c r="K1553" s="0" t="s">
        <v>2243</v>
      </c>
      <c r="L1553" s="0" t="s">
        <v>2243</v>
      </c>
      <c r="M1553" s="0" t="s">
        <v>2243</v>
      </c>
      <c r="N1553" s="0" t="s">
        <v>2243</v>
      </c>
      <c r="O1553" s="0" t="s">
        <v>2243</v>
      </c>
      <c r="P1553" s="0" t="s">
        <v>2243</v>
      </c>
    </row>
    <row r="1554" customFormat="false" ht="13.8" hidden="false" customHeight="false" outlineLevel="0" collapsed="false">
      <c r="A1554" s="207" t="s">
        <v>128</v>
      </c>
      <c r="B1554" s="207" t="s">
        <v>196</v>
      </c>
      <c r="C1554" s="0" t="s">
        <v>1976</v>
      </c>
      <c r="D1554" s="0" t="n">
        <v>2</v>
      </c>
      <c r="E1554" s="0" t="n">
        <v>0</v>
      </c>
      <c r="F1554" s="0" t="s">
        <v>2243</v>
      </c>
      <c r="G1554" s="0" t="s">
        <v>2243</v>
      </c>
      <c r="H1554" s="0" t="s">
        <v>2243</v>
      </c>
      <c r="K1554" s="0" t="s">
        <v>2243</v>
      </c>
      <c r="L1554" s="0" t="s">
        <v>2243</v>
      </c>
      <c r="M1554" s="0" t="s">
        <v>2243</v>
      </c>
      <c r="N1554" s="0" t="s">
        <v>2243</v>
      </c>
      <c r="O1554" s="0" t="s">
        <v>2243</v>
      </c>
      <c r="P1554" s="0" t="s">
        <v>2243</v>
      </c>
    </row>
    <row r="1555" customFormat="false" ht="13.8" hidden="false" customHeight="false" outlineLevel="0" collapsed="false">
      <c r="A1555" s="207" t="s">
        <v>129</v>
      </c>
      <c r="B1555" s="207" t="s">
        <v>1565</v>
      </c>
      <c r="C1555" s="0" t="s">
        <v>536</v>
      </c>
      <c r="D1555" s="0" t="n">
        <v>29</v>
      </c>
      <c r="E1555" s="0" t="n">
        <v>0</v>
      </c>
      <c r="R1555" s="0" t="s">
        <v>1914</v>
      </c>
      <c r="S1555" s="0" t="s">
        <v>2243</v>
      </c>
      <c r="T1555" s="0" t="s">
        <v>2243</v>
      </c>
      <c r="U1555" s="0" t="s">
        <v>1903</v>
      </c>
      <c r="X1555" s="0" t="s">
        <v>2243</v>
      </c>
      <c r="Y1555" s="0" t="s">
        <v>1903</v>
      </c>
      <c r="AA1555" s="0" t="s">
        <v>1903</v>
      </c>
      <c r="AB1555" s="0" t="s">
        <v>2243</v>
      </c>
    </row>
    <row r="1556" customFormat="false" ht="13.8" hidden="false" customHeight="false" outlineLevel="0" collapsed="false">
      <c r="A1556" s="207" t="s">
        <v>129</v>
      </c>
      <c r="B1556" s="207" t="s">
        <v>1566</v>
      </c>
      <c r="C1556" s="0" t="s">
        <v>536</v>
      </c>
      <c r="D1556" s="0" t="n">
        <v>29</v>
      </c>
      <c r="E1556" s="0" t="n">
        <v>0</v>
      </c>
      <c r="R1556" s="0" t="s">
        <v>1914</v>
      </c>
      <c r="S1556" s="0" t="s">
        <v>2243</v>
      </c>
      <c r="T1556" s="0" t="s">
        <v>2243</v>
      </c>
      <c r="U1556" s="0" t="s">
        <v>1903</v>
      </c>
      <c r="X1556" s="0" t="s">
        <v>2243</v>
      </c>
      <c r="Y1556" s="0" t="s">
        <v>1903</v>
      </c>
      <c r="AA1556" s="0" t="s">
        <v>1903</v>
      </c>
      <c r="AB1556" s="0" t="s">
        <v>2243</v>
      </c>
    </row>
    <row r="1557" customFormat="false" ht="13.8" hidden="false" customHeight="false" outlineLevel="0" collapsed="false">
      <c r="A1557" s="207" t="s">
        <v>129</v>
      </c>
      <c r="B1557" s="207" t="s">
        <v>1567</v>
      </c>
      <c r="C1557" s="0" t="s">
        <v>536</v>
      </c>
      <c r="D1557" s="0" t="n">
        <v>45</v>
      </c>
      <c r="E1557" s="0" t="n">
        <v>0</v>
      </c>
      <c r="R1557" s="0" t="s">
        <v>1914</v>
      </c>
      <c r="S1557" s="0" t="s">
        <v>2243</v>
      </c>
      <c r="T1557" s="0" t="s">
        <v>2243</v>
      </c>
      <c r="U1557" s="0" t="s">
        <v>1903</v>
      </c>
      <c r="X1557" s="0" t="s">
        <v>2243</v>
      </c>
      <c r="Y1557" s="0" t="s">
        <v>1903</v>
      </c>
      <c r="AA1557" s="0" t="s">
        <v>1903</v>
      </c>
      <c r="AB1557" s="0" t="s">
        <v>2243</v>
      </c>
    </row>
    <row r="1558" customFormat="false" ht="13.8" hidden="false" customHeight="false" outlineLevel="0" collapsed="false">
      <c r="A1558" s="207" t="s">
        <v>129</v>
      </c>
      <c r="B1558" s="207" t="s">
        <v>1568</v>
      </c>
      <c r="C1558" s="0" t="s">
        <v>536</v>
      </c>
      <c r="D1558" s="0" t="n">
        <v>45</v>
      </c>
      <c r="E1558" s="0" t="n">
        <v>0</v>
      </c>
      <c r="R1558" s="0" t="s">
        <v>1914</v>
      </c>
      <c r="S1558" s="0" t="s">
        <v>2243</v>
      </c>
      <c r="T1558" s="0" t="s">
        <v>2243</v>
      </c>
      <c r="U1558" s="0" t="s">
        <v>1903</v>
      </c>
      <c r="X1558" s="0" t="s">
        <v>2243</v>
      </c>
      <c r="Y1558" s="0" t="s">
        <v>1903</v>
      </c>
      <c r="AA1558" s="0" t="s">
        <v>1903</v>
      </c>
      <c r="AB1558" s="0" t="s">
        <v>2243</v>
      </c>
    </row>
    <row r="1559" customFormat="false" ht="13.8" hidden="false" customHeight="false" outlineLevel="0" collapsed="false">
      <c r="A1559" s="207" t="s">
        <v>129</v>
      </c>
      <c r="B1559" s="207" t="s">
        <v>1569</v>
      </c>
      <c r="C1559" s="0" t="s">
        <v>536</v>
      </c>
      <c r="D1559" s="0" t="n">
        <v>45</v>
      </c>
      <c r="E1559" s="0" t="n">
        <v>0</v>
      </c>
      <c r="R1559" s="0" t="s">
        <v>1914</v>
      </c>
      <c r="S1559" s="0" t="s">
        <v>2243</v>
      </c>
      <c r="T1559" s="0" t="s">
        <v>2243</v>
      </c>
      <c r="U1559" s="0" t="s">
        <v>1903</v>
      </c>
      <c r="X1559" s="0" t="s">
        <v>2243</v>
      </c>
      <c r="Y1559" s="0" t="s">
        <v>1903</v>
      </c>
      <c r="AA1559" s="0" t="s">
        <v>1903</v>
      </c>
      <c r="AB1559" s="0" t="s">
        <v>2243</v>
      </c>
    </row>
    <row r="1560" customFormat="false" ht="13.8" hidden="false" customHeight="false" outlineLevel="0" collapsed="false">
      <c r="A1560" s="207" t="s">
        <v>129</v>
      </c>
      <c r="B1560" s="207" t="s">
        <v>1570</v>
      </c>
      <c r="C1560" s="0" t="s">
        <v>536</v>
      </c>
      <c r="D1560" s="0" t="n">
        <v>47</v>
      </c>
      <c r="E1560" s="0" t="n">
        <v>0</v>
      </c>
      <c r="R1560" s="0" t="s">
        <v>1914</v>
      </c>
      <c r="S1560" s="0" t="s">
        <v>2243</v>
      </c>
      <c r="T1560" s="0" t="s">
        <v>2243</v>
      </c>
      <c r="U1560" s="0" t="s">
        <v>1903</v>
      </c>
      <c r="X1560" s="0" t="s">
        <v>2243</v>
      </c>
      <c r="Y1560" s="0" t="s">
        <v>1903</v>
      </c>
      <c r="AA1560" s="0" t="s">
        <v>1903</v>
      </c>
      <c r="AB1560" s="0" t="s">
        <v>2243</v>
      </c>
    </row>
    <row r="1561" customFormat="false" ht="13.8" hidden="false" customHeight="false" outlineLevel="0" collapsed="false">
      <c r="A1561" s="207" t="s">
        <v>129</v>
      </c>
      <c r="B1561" s="207" t="s">
        <v>1571</v>
      </c>
      <c r="C1561" s="0" t="s">
        <v>536</v>
      </c>
      <c r="D1561" s="0" t="n">
        <v>47</v>
      </c>
      <c r="E1561" s="0" t="n">
        <v>0</v>
      </c>
      <c r="R1561" s="0" t="s">
        <v>1914</v>
      </c>
      <c r="S1561" s="0" t="s">
        <v>2243</v>
      </c>
      <c r="T1561" s="0" t="s">
        <v>2243</v>
      </c>
      <c r="U1561" s="0" t="s">
        <v>1903</v>
      </c>
      <c r="X1561" s="0" t="s">
        <v>2243</v>
      </c>
      <c r="Y1561" s="0" t="s">
        <v>1903</v>
      </c>
      <c r="AA1561" s="0" t="s">
        <v>1903</v>
      </c>
      <c r="AB1561" s="0" t="s">
        <v>2243</v>
      </c>
    </row>
    <row r="1562" customFormat="false" ht="13.8" hidden="false" customHeight="false" outlineLevel="0" collapsed="false">
      <c r="A1562" s="207" t="s">
        <v>129</v>
      </c>
      <c r="B1562" s="207" t="s">
        <v>1572</v>
      </c>
      <c r="C1562" s="0" t="s">
        <v>1974</v>
      </c>
      <c r="D1562" s="0" t="n">
        <v>3</v>
      </c>
      <c r="E1562" s="0" t="n">
        <v>0</v>
      </c>
      <c r="F1562" s="0" t="s">
        <v>2243</v>
      </c>
      <c r="G1562" s="0" t="s">
        <v>2243</v>
      </c>
      <c r="H1562" s="0" t="s">
        <v>2243</v>
      </c>
      <c r="K1562" s="0" t="s">
        <v>2243</v>
      </c>
      <c r="L1562" s="0" t="s">
        <v>2243</v>
      </c>
      <c r="M1562" s="0" t="s">
        <v>2243</v>
      </c>
      <c r="N1562" s="0" t="s">
        <v>2243</v>
      </c>
      <c r="O1562" s="0" t="s">
        <v>2243</v>
      </c>
      <c r="P1562" s="0" t="s">
        <v>2243</v>
      </c>
    </row>
    <row r="1563" customFormat="false" ht="13.8" hidden="false" customHeight="false" outlineLevel="0" collapsed="false">
      <c r="A1563" s="207" t="s">
        <v>129</v>
      </c>
      <c r="B1563" s="207" t="s">
        <v>1573</v>
      </c>
      <c r="C1563" s="0" t="s">
        <v>536</v>
      </c>
      <c r="D1563" s="0" t="n">
        <v>29</v>
      </c>
      <c r="E1563" s="0" t="n">
        <v>0</v>
      </c>
      <c r="R1563" s="0" t="s">
        <v>1914</v>
      </c>
      <c r="S1563" s="0" t="s">
        <v>2243</v>
      </c>
      <c r="T1563" s="0" t="s">
        <v>2243</v>
      </c>
      <c r="U1563" s="0" t="s">
        <v>1903</v>
      </c>
      <c r="X1563" s="0" t="s">
        <v>2243</v>
      </c>
      <c r="Y1563" s="0" t="s">
        <v>1903</v>
      </c>
      <c r="AA1563" s="0" t="s">
        <v>1903</v>
      </c>
      <c r="AB1563" s="0" t="s">
        <v>2243</v>
      </c>
    </row>
    <row r="1564" customFormat="false" ht="13.8" hidden="false" customHeight="false" outlineLevel="0" collapsed="false">
      <c r="A1564" s="207" t="s">
        <v>129</v>
      </c>
      <c r="B1564" s="207" t="s">
        <v>1574</v>
      </c>
      <c r="C1564" s="0" t="s">
        <v>536</v>
      </c>
      <c r="D1564" s="0" t="n">
        <v>45</v>
      </c>
      <c r="E1564" s="0" t="n">
        <v>0</v>
      </c>
      <c r="R1564" s="0" t="s">
        <v>1914</v>
      </c>
      <c r="S1564" s="0" t="s">
        <v>2243</v>
      </c>
      <c r="T1564" s="0" t="s">
        <v>2243</v>
      </c>
      <c r="U1564" s="0" t="s">
        <v>1903</v>
      </c>
      <c r="X1564" s="0" t="s">
        <v>2243</v>
      </c>
      <c r="Y1564" s="0" t="s">
        <v>1903</v>
      </c>
      <c r="AA1564" s="0" t="s">
        <v>1903</v>
      </c>
      <c r="AB1564" s="0" t="s">
        <v>2243</v>
      </c>
    </row>
    <row r="1565" customFormat="false" ht="13.8" hidden="false" customHeight="false" outlineLevel="0" collapsed="false">
      <c r="A1565" s="207" t="s">
        <v>129</v>
      </c>
      <c r="B1565" s="207" t="s">
        <v>1575</v>
      </c>
      <c r="C1565" s="0" t="s">
        <v>536</v>
      </c>
      <c r="D1565" s="0" t="n">
        <v>45</v>
      </c>
      <c r="E1565" s="0" t="n">
        <v>0</v>
      </c>
      <c r="R1565" s="0" t="s">
        <v>1914</v>
      </c>
      <c r="S1565" s="0" t="s">
        <v>2243</v>
      </c>
      <c r="T1565" s="0" t="s">
        <v>2243</v>
      </c>
      <c r="U1565" s="0" t="s">
        <v>1903</v>
      </c>
      <c r="X1565" s="0" t="s">
        <v>2243</v>
      </c>
      <c r="Y1565" s="0" t="s">
        <v>1903</v>
      </c>
      <c r="AA1565" s="0" t="s">
        <v>1903</v>
      </c>
      <c r="AB1565" s="0" t="s">
        <v>2243</v>
      </c>
    </row>
    <row r="1566" customFormat="false" ht="13.8" hidden="false" customHeight="false" outlineLevel="0" collapsed="false">
      <c r="A1566" s="207" t="s">
        <v>129</v>
      </c>
      <c r="B1566" s="207" t="s">
        <v>1576</v>
      </c>
      <c r="C1566" s="0" t="s">
        <v>536</v>
      </c>
      <c r="D1566" s="0" t="n">
        <v>45</v>
      </c>
      <c r="E1566" s="0" t="n">
        <v>0</v>
      </c>
      <c r="R1566" s="0" t="s">
        <v>1914</v>
      </c>
      <c r="S1566" s="0" t="s">
        <v>2243</v>
      </c>
      <c r="T1566" s="0" t="s">
        <v>2243</v>
      </c>
      <c r="U1566" s="0" t="s">
        <v>1903</v>
      </c>
      <c r="X1566" s="0" t="s">
        <v>2243</v>
      </c>
      <c r="Y1566" s="0" t="s">
        <v>1903</v>
      </c>
      <c r="AA1566" s="0" t="s">
        <v>1903</v>
      </c>
      <c r="AB1566" s="0" t="s">
        <v>2243</v>
      </c>
    </row>
    <row r="1567" customFormat="false" ht="13.8" hidden="false" customHeight="false" outlineLevel="0" collapsed="false">
      <c r="A1567" s="207" t="s">
        <v>129</v>
      </c>
      <c r="B1567" s="207" t="s">
        <v>1577</v>
      </c>
      <c r="C1567" s="0" t="s">
        <v>536</v>
      </c>
      <c r="D1567" s="0" t="n">
        <v>45</v>
      </c>
      <c r="E1567" s="0" t="n">
        <v>0</v>
      </c>
      <c r="R1567" s="0" t="s">
        <v>1914</v>
      </c>
      <c r="S1567" s="0" t="s">
        <v>2243</v>
      </c>
      <c r="T1567" s="0" t="s">
        <v>2243</v>
      </c>
      <c r="U1567" s="0" t="s">
        <v>1903</v>
      </c>
      <c r="X1567" s="0" t="s">
        <v>2243</v>
      </c>
      <c r="Y1567" s="0" t="s">
        <v>1903</v>
      </c>
      <c r="AA1567" s="0" t="s">
        <v>1903</v>
      </c>
      <c r="AB1567" s="0" t="s">
        <v>2243</v>
      </c>
    </row>
    <row r="1568" customFormat="false" ht="13.8" hidden="false" customHeight="false" outlineLevel="0" collapsed="false">
      <c r="A1568" s="207" t="s">
        <v>130</v>
      </c>
      <c r="B1568" s="207" t="s">
        <v>1578</v>
      </c>
      <c r="C1568" s="0" t="s">
        <v>536</v>
      </c>
      <c r="D1568" s="0" t="n">
        <v>45</v>
      </c>
      <c r="E1568" s="0" t="n">
        <v>0</v>
      </c>
      <c r="R1568" s="0" t="s">
        <v>1914</v>
      </c>
      <c r="S1568" s="0" t="s">
        <v>2243</v>
      </c>
      <c r="T1568" s="0" t="s">
        <v>2243</v>
      </c>
      <c r="U1568" s="0" t="s">
        <v>1903</v>
      </c>
      <c r="X1568" s="0" t="s">
        <v>2243</v>
      </c>
      <c r="Y1568" s="0" t="s">
        <v>1903</v>
      </c>
      <c r="AA1568" s="0" t="s">
        <v>1903</v>
      </c>
      <c r="AB1568" s="0" t="s">
        <v>2243</v>
      </c>
    </row>
    <row r="1569" customFormat="false" ht="13.8" hidden="false" customHeight="false" outlineLevel="0" collapsed="false">
      <c r="A1569" s="207" t="s">
        <v>130</v>
      </c>
      <c r="B1569" s="207" t="s">
        <v>1579</v>
      </c>
      <c r="C1569" s="0" t="s">
        <v>536</v>
      </c>
      <c r="D1569" s="0" t="n">
        <v>45</v>
      </c>
      <c r="E1569" s="0" t="n">
        <v>0</v>
      </c>
      <c r="R1569" s="0" t="s">
        <v>1914</v>
      </c>
      <c r="S1569" s="0" t="s">
        <v>2243</v>
      </c>
      <c r="T1569" s="0" t="s">
        <v>2243</v>
      </c>
      <c r="U1569" s="0" t="s">
        <v>1903</v>
      </c>
      <c r="X1569" s="0" t="s">
        <v>2243</v>
      </c>
      <c r="Y1569" s="0" t="s">
        <v>1903</v>
      </c>
      <c r="AA1569" s="0" t="s">
        <v>1903</v>
      </c>
      <c r="AB1569" s="0" t="s">
        <v>2243</v>
      </c>
    </row>
    <row r="1570" customFormat="false" ht="13.8" hidden="false" customHeight="false" outlineLevel="0" collapsed="false">
      <c r="A1570" s="207" t="s">
        <v>130</v>
      </c>
      <c r="B1570" s="207" t="s">
        <v>1580</v>
      </c>
      <c r="C1570" s="0" t="s">
        <v>536</v>
      </c>
      <c r="D1570" s="0" t="n">
        <v>45</v>
      </c>
      <c r="E1570" s="0" t="n">
        <v>0</v>
      </c>
      <c r="R1570" s="0" t="s">
        <v>1914</v>
      </c>
      <c r="S1570" s="0" t="s">
        <v>2243</v>
      </c>
      <c r="T1570" s="0" t="s">
        <v>2243</v>
      </c>
      <c r="U1570" s="0" t="s">
        <v>1903</v>
      </c>
      <c r="X1570" s="0" t="s">
        <v>2243</v>
      </c>
      <c r="Y1570" s="0" t="s">
        <v>1903</v>
      </c>
      <c r="AA1570" s="0" t="s">
        <v>1903</v>
      </c>
      <c r="AB1570" s="0" t="s">
        <v>2243</v>
      </c>
    </row>
    <row r="1571" customFormat="false" ht="13.8" hidden="false" customHeight="false" outlineLevel="0" collapsed="false">
      <c r="A1571" s="207" t="s">
        <v>131</v>
      </c>
      <c r="B1571" s="207" t="s">
        <v>1581</v>
      </c>
      <c r="C1571" s="0" t="s">
        <v>1974</v>
      </c>
      <c r="D1571" s="0" t="n">
        <v>3</v>
      </c>
      <c r="E1571" s="0" t="n">
        <v>0</v>
      </c>
      <c r="F1571" s="0" t="s">
        <v>2243</v>
      </c>
      <c r="G1571" s="0" t="s">
        <v>2243</v>
      </c>
      <c r="H1571" s="0" t="s">
        <v>2243</v>
      </c>
      <c r="K1571" s="0" t="s">
        <v>2243</v>
      </c>
      <c r="L1571" s="0" t="s">
        <v>2243</v>
      </c>
      <c r="M1571" s="0" t="s">
        <v>2243</v>
      </c>
      <c r="N1571" s="0" t="s">
        <v>2243</v>
      </c>
      <c r="O1571" s="0" t="s">
        <v>2243</v>
      </c>
      <c r="P1571" s="0" t="s">
        <v>2243</v>
      </c>
    </row>
    <row r="1572" customFormat="false" ht="13.8" hidden="false" customHeight="false" outlineLevel="0" collapsed="false">
      <c r="A1572" s="207" t="s">
        <v>131</v>
      </c>
      <c r="B1572" s="207" t="s">
        <v>1582</v>
      </c>
      <c r="C1572" s="0" t="s">
        <v>1974</v>
      </c>
      <c r="D1572" s="0" t="n">
        <v>3</v>
      </c>
      <c r="E1572" s="0" t="n">
        <v>0</v>
      </c>
      <c r="F1572" s="0" t="s">
        <v>2243</v>
      </c>
      <c r="G1572" s="0" t="s">
        <v>2243</v>
      </c>
      <c r="H1572" s="0" t="s">
        <v>2243</v>
      </c>
      <c r="K1572" s="0" t="s">
        <v>2243</v>
      </c>
      <c r="L1572" s="0" t="s">
        <v>2243</v>
      </c>
      <c r="M1572" s="0" t="s">
        <v>2243</v>
      </c>
      <c r="N1572" s="0" t="s">
        <v>2243</v>
      </c>
      <c r="O1572" s="0" t="s">
        <v>2243</v>
      </c>
      <c r="P1572" s="0" t="s">
        <v>2243</v>
      </c>
    </row>
    <row r="1573" customFormat="false" ht="13.8" hidden="false" customHeight="false" outlineLevel="0" collapsed="false">
      <c r="A1573" s="207" t="s">
        <v>132</v>
      </c>
      <c r="B1573" s="207" t="s">
        <v>517</v>
      </c>
      <c r="C1573" s="0" t="s">
        <v>1974</v>
      </c>
      <c r="D1573" s="0" t="n">
        <v>3</v>
      </c>
      <c r="E1573" s="0" t="n">
        <v>0</v>
      </c>
      <c r="F1573" s="0" t="s">
        <v>2243</v>
      </c>
      <c r="G1573" s="0" t="s">
        <v>2243</v>
      </c>
      <c r="H1573" s="0" t="s">
        <v>2243</v>
      </c>
      <c r="K1573" s="0" t="s">
        <v>2243</v>
      </c>
      <c r="L1573" s="0" t="s">
        <v>2243</v>
      </c>
      <c r="M1573" s="0" t="s">
        <v>2243</v>
      </c>
      <c r="N1573" s="0" t="s">
        <v>2243</v>
      </c>
      <c r="O1573" s="0" t="s">
        <v>2243</v>
      </c>
      <c r="P1573" s="0" t="s">
        <v>2243</v>
      </c>
    </row>
    <row r="1574" customFormat="false" ht="13.8" hidden="false" customHeight="false" outlineLevel="0" collapsed="false">
      <c r="A1574" s="207" t="s">
        <v>133</v>
      </c>
      <c r="B1574" s="207" t="n">
        <v>380</v>
      </c>
      <c r="C1574" s="0" t="s">
        <v>1974</v>
      </c>
      <c r="D1574" s="0" t="n">
        <v>3</v>
      </c>
      <c r="E1574" s="0" t="n">
        <v>0</v>
      </c>
      <c r="F1574" s="0" t="s">
        <v>2243</v>
      </c>
      <c r="G1574" s="0" t="s">
        <v>2243</v>
      </c>
      <c r="H1574" s="0" t="s">
        <v>2243</v>
      </c>
      <c r="K1574" s="0" t="s">
        <v>2243</v>
      </c>
      <c r="L1574" s="0" t="s">
        <v>2243</v>
      </c>
      <c r="M1574" s="0" t="s">
        <v>2243</v>
      </c>
      <c r="N1574" s="0" t="s">
        <v>2243</v>
      </c>
      <c r="O1574" s="0" t="s">
        <v>2243</v>
      </c>
      <c r="P1574" s="0" t="s">
        <v>2243</v>
      </c>
    </row>
    <row r="1575" customFormat="false" ht="13.8" hidden="false" customHeight="false" outlineLevel="0" collapsed="false">
      <c r="A1575" s="207" t="s">
        <v>133</v>
      </c>
      <c r="B1575" s="207" t="s">
        <v>328</v>
      </c>
      <c r="C1575" s="0" t="s">
        <v>1974</v>
      </c>
      <c r="D1575" s="0" t="n">
        <v>3</v>
      </c>
      <c r="E1575" s="0" t="n">
        <v>0</v>
      </c>
      <c r="F1575" s="0" t="s">
        <v>2243</v>
      </c>
      <c r="G1575" s="0" t="s">
        <v>2243</v>
      </c>
      <c r="H1575" s="0" t="s">
        <v>2243</v>
      </c>
      <c r="K1575" s="0" t="s">
        <v>2243</v>
      </c>
      <c r="L1575" s="0" t="s">
        <v>2243</v>
      </c>
      <c r="M1575" s="0" t="s">
        <v>2243</v>
      </c>
      <c r="N1575" s="0" t="s">
        <v>2243</v>
      </c>
      <c r="O1575" s="0" t="s">
        <v>2243</v>
      </c>
      <c r="P1575" s="0" t="s">
        <v>2243</v>
      </c>
    </row>
    <row r="1576" customFormat="false" ht="13.8" hidden="false" customHeight="false" outlineLevel="0" collapsed="false">
      <c r="A1576" s="207" t="s">
        <v>133</v>
      </c>
      <c r="B1576" s="207" t="s">
        <v>334</v>
      </c>
      <c r="C1576" s="0" t="s">
        <v>1974</v>
      </c>
      <c r="D1576" s="0" t="n">
        <v>3</v>
      </c>
      <c r="E1576" s="0" t="n">
        <v>0</v>
      </c>
      <c r="F1576" s="0" t="s">
        <v>2243</v>
      </c>
      <c r="G1576" s="0" t="s">
        <v>2243</v>
      </c>
      <c r="H1576" s="0" t="s">
        <v>2243</v>
      </c>
      <c r="K1576" s="0" t="s">
        <v>2243</v>
      </c>
      <c r="L1576" s="0" t="s">
        <v>2243</v>
      </c>
      <c r="M1576" s="0" t="s">
        <v>2243</v>
      </c>
      <c r="N1576" s="0" t="s">
        <v>2243</v>
      </c>
      <c r="O1576" s="0" t="s">
        <v>2243</v>
      </c>
      <c r="P1576" s="0" t="s">
        <v>2243</v>
      </c>
    </row>
    <row r="1577" customFormat="false" ht="13.8" hidden="false" customHeight="false" outlineLevel="0" collapsed="false">
      <c r="A1577" s="207" t="s">
        <v>134</v>
      </c>
      <c r="B1577" s="207" t="s">
        <v>449</v>
      </c>
      <c r="C1577" s="0" t="s">
        <v>1959</v>
      </c>
      <c r="D1577" s="0" t="n">
        <v>0</v>
      </c>
      <c r="E1577" s="0" t="n">
        <v>0</v>
      </c>
      <c r="F1577" s="0" t="s">
        <v>2243</v>
      </c>
      <c r="G1577" s="0" t="s">
        <v>2243</v>
      </c>
    </row>
    <row r="1578" customFormat="false" ht="13.8" hidden="false" customHeight="false" outlineLevel="0" collapsed="false">
      <c r="A1578" s="207" t="s">
        <v>135</v>
      </c>
      <c r="B1578" s="207" t="s">
        <v>1583</v>
      </c>
      <c r="C1578" s="0" t="s">
        <v>1974</v>
      </c>
      <c r="D1578" s="0" t="n">
        <v>3</v>
      </c>
      <c r="E1578" s="0" t="n">
        <v>0</v>
      </c>
      <c r="F1578" s="0" t="s">
        <v>2243</v>
      </c>
      <c r="G1578" s="0" t="s">
        <v>2243</v>
      </c>
      <c r="H1578" s="0" t="s">
        <v>2243</v>
      </c>
      <c r="K1578" s="0" t="s">
        <v>2243</v>
      </c>
      <c r="L1578" s="0" t="s">
        <v>2243</v>
      </c>
      <c r="M1578" s="0" t="s">
        <v>2243</v>
      </c>
      <c r="N1578" s="0" t="s">
        <v>2243</v>
      </c>
      <c r="O1578" s="0" t="s">
        <v>2243</v>
      </c>
      <c r="P1578" s="0" t="s">
        <v>2243</v>
      </c>
    </row>
    <row r="1579" customFormat="false" ht="13.8" hidden="false" customHeight="false" outlineLevel="0" collapsed="false">
      <c r="A1579" s="207" t="s">
        <v>136</v>
      </c>
      <c r="B1579" s="207" t="s">
        <v>1584</v>
      </c>
      <c r="C1579" s="0" t="s">
        <v>1974</v>
      </c>
      <c r="D1579" s="0" t="n">
        <v>3</v>
      </c>
      <c r="E1579" s="0" t="n">
        <v>0</v>
      </c>
      <c r="F1579" s="0" t="s">
        <v>2243</v>
      </c>
      <c r="G1579" s="0" t="s">
        <v>2243</v>
      </c>
      <c r="H1579" s="0" t="s">
        <v>2243</v>
      </c>
      <c r="K1579" s="0" t="s">
        <v>2243</v>
      </c>
      <c r="L1579" s="0" t="s">
        <v>2243</v>
      </c>
      <c r="M1579" s="0" t="s">
        <v>2243</v>
      </c>
      <c r="N1579" s="0" t="s">
        <v>2243</v>
      </c>
      <c r="O1579" s="0" t="s">
        <v>2243</v>
      </c>
      <c r="P1579" s="0" t="s">
        <v>2243</v>
      </c>
    </row>
    <row r="1580" customFormat="false" ht="13.8" hidden="false" customHeight="false" outlineLevel="0" collapsed="false">
      <c r="A1580" s="207" t="s">
        <v>137</v>
      </c>
      <c r="B1580" s="207" t="s">
        <v>1585</v>
      </c>
      <c r="C1580" s="0" t="s">
        <v>1974</v>
      </c>
      <c r="D1580" s="0" t="n">
        <v>3</v>
      </c>
      <c r="E1580" s="0" t="n">
        <v>0</v>
      </c>
      <c r="F1580" s="0" t="s">
        <v>2243</v>
      </c>
      <c r="G1580" s="0" t="s">
        <v>2243</v>
      </c>
      <c r="H1580" s="0" t="s">
        <v>2243</v>
      </c>
      <c r="K1580" s="0" t="s">
        <v>2243</v>
      </c>
      <c r="L1580" s="0" t="s">
        <v>2243</v>
      </c>
      <c r="M1580" s="0" t="s">
        <v>2243</v>
      </c>
      <c r="N1580" s="0" t="s">
        <v>2243</v>
      </c>
      <c r="O1580" s="0" t="s">
        <v>2243</v>
      </c>
      <c r="P1580" s="0" t="s">
        <v>2243</v>
      </c>
    </row>
    <row r="1581" customFormat="false" ht="13.8" hidden="false" customHeight="false" outlineLevel="0" collapsed="false">
      <c r="A1581" s="207" t="s">
        <v>138</v>
      </c>
      <c r="B1581" s="207" t="s">
        <v>1586</v>
      </c>
      <c r="C1581" s="0" t="s">
        <v>1991</v>
      </c>
      <c r="D1581" s="0" t="n">
        <v>5</v>
      </c>
      <c r="E1581" s="0" t="n">
        <v>0</v>
      </c>
      <c r="Q1581" s="0" t="s">
        <v>1914</v>
      </c>
      <c r="T1581" s="0" t="s">
        <v>2243</v>
      </c>
      <c r="V1581" s="0" t="s">
        <v>1903</v>
      </c>
      <c r="W1581" s="0" t="s">
        <v>1903</v>
      </c>
      <c r="X1581" s="0" t="s">
        <v>2243</v>
      </c>
      <c r="Y1581" s="0" t="s">
        <v>1903</v>
      </c>
      <c r="Z1581" s="0" t="s">
        <v>1903</v>
      </c>
      <c r="AB1581" s="0" t="s">
        <v>2243</v>
      </c>
    </row>
    <row r="1582" customFormat="false" ht="13.8" hidden="false" customHeight="false" outlineLevel="0" collapsed="false">
      <c r="A1582" s="207" t="s">
        <v>138</v>
      </c>
      <c r="B1582" s="207" t="s">
        <v>1587</v>
      </c>
      <c r="C1582" s="0" t="s">
        <v>2242</v>
      </c>
      <c r="D1582" s="0" t="n">
        <v>7</v>
      </c>
      <c r="E1582" s="0" t="n">
        <v>0</v>
      </c>
      <c r="Q1582" s="0" t="s">
        <v>1914</v>
      </c>
      <c r="T1582" s="0" t="s">
        <v>2243</v>
      </c>
      <c r="V1582" s="0" t="s">
        <v>1903</v>
      </c>
      <c r="W1582" s="0" t="s">
        <v>1903</v>
      </c>
      <c r="X1582" s="0" t="s">
        <v>2243</v>
      </c>
      <c r="Y1582" s="0" t="s">
        <v>1903</v>
      </c>
      <c r="Z1582" s="0" t="s">
        <v>1903</v>
      </c>
      <c r="AB1582" s="0" t="s">
        <v>2243</v>
      </c>
    </row>
    <row r="1583" customFormat="false" ht="13.8" hidden="false" customHeight="false" outlineLevel="0" collapsed="false">
      <c r="A1583" s="207" t="s">
        <v>138</v>
      </c>
      <c r="B1583" s="207" t="s">
        <v>1588</v>
      </c>
      <c r="C1583" s="0" t="s">
        <v>2242</v>
      </c>
      <c r="D1583" s="0" t="n">
        <v>7</v>
      </c>
      <c r="E1583" s="0" t="n">
        <v>0</v>
      </c>
      <c r="Q1583" s="0" t="s">
        <v>1914</v>
      </c>
      <c r="T1583" s="0" t="s">
        <v>2243</v>
      </c>
      <c r="V1583" s="0" t="s">
        <v>1903</v>
      </c>
      <c r="W1583" s="0" t="s">
        <v>1903</v>
      </c>
      <c r="X1583" s="0" t="s">
        <v>2243</v>
      </c>
      <c r="Y1583" s="0" t="s">
        <v>1903</v>
      </c>
      <c r="Z1583" s="0" t="s">
        <v>1903</v>
      </c>
      <c r="AB1583" s="0" t="s">
        <v>2243</v>
      </c>
    </row>
    <row r="1584" customFormat="false" ht="13.8" hidden="false" customHeight="false" outlineLevel="0" collapsed="false">
      <c r="A1584" s="207" t="s">
        <v>138</v>
      </c>
      <c r="B1584" s="207" t="s">
        <v>1317</v>
      </c>
      <c r="C1584" s="0" t="s">
        <v>2242</v>
      </c>
      <c r="D1584" s="0" t="n">
        <v>7</v>
      </c>
      <c r="E1584" s="0" t="n">
        <v>0</v>
      </c>
      <c r="Q1584" s="0" t="s">
        <v>1914</v>
      </c>
      <c r="T1584" s="0" t="s">
        <v>2243</v>
      </c>
      <c r="V1584" s="0" t="s">
        <v>1903</v>
      </c>
      <c r="W1584" s="0" t="s">
        <v>1903</v>
      </c>
      <c r="X1584" s="0" t="s">
        <v>2243</v>
      </c>
      <c r="Y1584" s="0" t="s">
        <v>1903</v>
      </c>
      <c r="Z1584" s="0" t="s">
        <v>1903</v>
      </c>
      <c r="AB1584" s="0" t="s">
        <v>2243</v>
      </c>
    </row>
    <row r="1585" customFormat="false" ht="13.8" hidden="false" customHeight="false" outlineLevel="0" collapsed="false">
      <c r="A1585" s="207" t="s">
        <v>138</v>
      </c>
      <c r="B1585" s="207" t="s">
        <v>1589</v>
      </c>
      <c r="C1585" s="0" t="s">
        <v>2242</v>
      </c>
      <c r="D1585" s="0" t="n">
        <v>7</v>
      </c>
      <c r="E1585" s="0" t="n">
        <v>0</v>
      </c>
      <c r="Q1585" s="0" t="s">
        <v>1914</v>
      </c>
      <c r="T1585" s="0" t="s">
        <v>2243</v>
      </c>
      <c r="V1585" s="0" t="s">
        <v>1903</v>
      </c>
      <c r="W1585" s="0" t="s">
        <v>1903</v>
      </c>
      <c r="X1585" s="0" t="s">
        <v>2243</v>
      </c>
      <c r="Y1585" s="0" t="s">
        <v>1903</v>
      </c>
      <c r="Z1585" s="0" t="s">
        <v>1903</v>
      </c>
      <c r="AB1585" s="0" t="s">
        <v>2243</v>
      </c>
    </row>
    <row r="1586" customFormat="false" ht="13.8" hidden="false" customHeight="false" outlineLevel="0" collapsed="false">
      <c r="A1586" s="207" t="s">
        <v>138</v>
      </c>
      <c r="B1586" s="207" t="s">
        <v>1590</v>
      </c>
      <c r="C1586" s="0" t="s">
        <v>2248</v>
      </c>
      <c r="D1586" s="0" t="n">
        <v>7</v>
      </c>
      <c r="E1586" s="0" t="n">
        <v>0</v>
      </c>
      <c r="Q1586" s="0" t="s">
        <v>1914</v>
      </c>
      <c r="T1586" s="0" t="s">
        <v>2243</v>
      </c>
      <c r="V1586" s="0" t="s">
        <v>1903</v>
      </c>
      <c r="W1586" s="0" t="s">
        <v>1903</v>
      </c>
      <c r="X1586" s="0" t="s">
        <v>2243</v>
      </c>
      <c r="Y1586" s="0" t="s">
        <v>1903</v>
      </c>
      <c r="Z1586" s="0" t="s">
        <v>1903</v>
      </c>
      <c r="AB1586" s="0" t="s">
        <v>2243</v>
      </c>
    </row>
    <row r="1587" customFormat="false" ht="13.8" hidden="false" customHeight="false" outlineLevel="0" collapsed="false">
      <c r="A1587" s="207" t="s">
        <v>139</v>
      </c>
      <c r="B1587" s="207" t="s">
        <v>1591</v>
      </c>
      <c r="C1587" s="0" t="s">
        <v>2245</v>
      </c>
      <c r="D1587" s="0" t="n">
        <v>5</v>
      </c>
      <c r="E1587" s="0" t="n">
        <v>0</v>
      </c>
      <c r="Q1587" s="0" t="s">
        <v>1914</v>
      </c>
      <c r="T1587" s="0" t="s">
        <v>2243</v>
      </c>
      <c r="V1587" s="0" t="s">
        <v>1903</v>
      </c>
      <c r="W1587" s="0" t="s">
        <v>1903</v>
      </c>
      <c r="X1587" s="0" t="s">
        <v>2243</v>
      </c>
      <c r="Y1587" s="0" t="s">
        <v>1903</v>
      </c>
      <c r="Z1587" s="0" t="s">
        <v>1903</v>
      </c>
      <c r="AB1587" s="0" t="s">
        <v>2243</v>
      </c>
    </row>
    <row r="1588" customFormat="false" ht="13.8" hidden="false" customHeight="false" outlineLevel="0" collapsed="false">
      <c r="A1588" s="207" t="s">
        <v>139</v>
      </c>
      <c r="B1588" s="207" t="s">
        <v>1592</v>
      </c>
      <c r="C1588" s="0" t="s">
        <v>2242</v>
      </c>
      <c r="D1588" s="0" t="n">
        <v>7</v>
      </c>
      <c r="E1588" s="0" t="n">
        <v>0</v>
      </c>
      <c r="Q1588" s="0" t="s">
        <v>1914</v>
      </c>
      <c r="T1588" s="0" t="s">
        <v>2243</v>
      </c>
      <c r="V1588" s="0" t="s">
        <v>1903</v>
      </c>
      <c r="W1588" s="0" t="s">
        <v>1903</v>
      </c>
      <c r="X1588" s="0" t="s">
        <v>2243</v>
      </c>
      <c r="Y1588" s="0" t="s">
        <v>1903</v>
      </c>
      <c r="Z1588" s="0" t="s">
        <v>1903</v>
      </c>
      <c r="AB1588" s="0" t="s">
        <v>2243</v>
      </c>
    </row>
    <row r="1589" customFormat="false" ht="13.8" hidden="false" customHeight="false" outlineLevel="0" collapsed="false">
      <c r="A1589" s="207" t="s">
        <v>139</v>
      </c>
      <c r="B1589" s="207" t="s">
        <v>1593</v>
      </c>
      <c r="C1589" s="0" t="s">
        <v>2244</v>
      </c>
      <c r="D1589" s="0" t="n">
        <v>5</v>
      </c>
      <c r="E1589" s="0" t="n">
        <v>0</v>
      </c>
      <c r="Q1589" s="0" t="s">
        <v>1914</v>
      </c>
      <c r="T1589" s="0" t="s">
        <v>2243</v>
      </c>
      <c r="V1589" s="0" t="s">
        <v>1903</v>
      </c>
      <c r="W1589" s="0" t="s">
        <v>1903</v>
      </c>
      <c r="X1589" s="0" t="s">
        <v>2243</v>
      </c>
      <c r="Y1589" s="0" t="s">
        <v>1903</v>
      </c>
      <c r="Z1589" s="0" t="s">
        <v>1903</v>
      </c>
      <c r="AB1589" s="0" t="s">
        <v>2243</v>
      </c>
    </row>
    <row r="1590" customFormat="false" ht="13.8" hidden="false" customHeight="false" outlineLevel="0" collapsed="false">
      <c r="A1590" s="207" t="s">
        <v>139</v>
      </c>
      <c r="B1590" s="207" t="s">
        <v>1594</v>
      </c>
      <c r="C1590" s="0" t="s">
        <v>1991</v>
      </c>
      <c r="D1590" s="0" t="n">
        <v>5</v>
      </c>
      <c r="E1590" s="0" t="n">
        <v>0</v>
      </c>
      <c r="Q1590" s="0" t="s">
        <v>1914</v>
      </c>
      <c r="T1590" s="0" t="s">
        <v>2243</v>
      </c>
      <c r="V1590" s="0" t="s">
        <v>1903</v>
      </c>
      <c r="W1590" s="0" t="s">
        <v>1903</v>
      </c>
      <c r="X1590" s="0" t="s">
        <v>2243</v>
      </c>
      <c r="Y1590" s="0" t="s">
        <v>1903</v>
      </c>
      <c r="Z1590" s="0" t="s">
        <v>1903</v>
      </c>
      <c r="AB1590" s="0" t="s">
        <v>2243</v>
      </c>
    </row>
    <row r="1591" customFormat="false" ht="13.8" hidden="false" customHeight="false" outlineLevel="0" collapsed="false">
      <c r="A1591" s="207" t="s">
        <v>139</v>
      </c>
      <c r="B1591" s="207" t="s">
        <v>1595</v>
      </c>
      <c r="C1591" s="0" t="s">
        <v>1991</v>
      </c>
      <c r="D1591" s="0" t="n">
        <v>5</v>
      </c>
      <c r="E1591" s="0" t="n">
        <v>0</v>
      </c>
      <c r="Q1591" s="0" t="s">
        <v>1914</v>
      </c>
      <c r="T1591" s="0" t="s">
        <v>2243</v>
      </c>
      <c r="V1591" s="0" t="s">
        <v>1903</v>
      </c>
      <c r="W1591" s="0" t="s">
        <v>1903</v>
      </c>
      <c r="X1591" s="0" t="s">
        <v>2243</v>
      </c>
      <c r="Y1591" s="0" t="s">
        <v>1903</v>
      </c>
      <c r="Z1591" s="0" t="s">
        <v>1903</v>
      </c>
      <c r="AB1591" s="0" t="s">
        <v>2243</v>
      </c>
    </row>
    <row r="1592" customFormat="false" ht="13.8" hidden="false" customHeight="false" outlineLevel="0" collapsed="false">
      <c r="A1592" s="207" t="s">
        <v>139</v>
      </c>
      <c r="B1592" s="207" t="s">
        <v>1596</v>
      </c>
      <c r="C1592" s="0" t="s">
        <v>2244</v>
      </c>
      <c r="D1592" s="0" t="n">
        <v>5</v>
      </c>
      <c r="E1592" s="0" t="n">
        <v>0</v>
      </c>
      <c r="Q1592" s="0" t="s">
        <v>1914</v>
      </c>
      <c r="T1592" s="0" t="s">
        <v>2243</v>
      </c>
      <c r="V1592" s="0" t="s">
        <v>1903</v>
      </c>
      <c r="W1592" s="0" t="s">
        <v>1903</v>
      </c>
      <c r="X1592" s="0" t="s">
        <v>2243</v>
      </c>
      <c r="Y1592" s="0" t="s">
        <v>1903</v>
      </c>
      <c r="Z1592" s="0" t="s">
        <v>1903</v>
      </c>
      <c r="AB1592" s="0" t="s">
        <v>2243</v>
      </c>
    </row>
    <row r="1593" customFormat="false" ht="13.8" hidden="false" customHeight="false" outlineLevel="0" collapsed="false">
      <c r="A1593" s="207" t="s">
        <v>139</v>
      </c>
      <c r="B1593" s="207" t="s">
        <v>1597</v>
      </c>
      <c r="C1593" s="0" t="s">
        <v>2242</v>
      </c>
      <c r="D1593" s="0" t="n">
        <v>7</v>
      </c>
      <c r="E1593" s="0" t="n">
        <v>0</v>
      </c>
      <c r="Q1593" s="0" t="s">
        <v>1914</v>
      </c>
      <c r="T1593" s="0" t="s">
        <v>2243</v>
      </c>
      <c r="V1593" s="0" t="s">
        <v>1903</v>
      </c>
      <c r="W1593" s="0" t="s">
        <v>1903</v>
      </c>
      <c r="X1593" s="0" t="s">
        <v>2243</v>
      </c>
      <c r="Y1593" s="0" t="s">
        <v>1903</v>
      </c>
      <c r="Z1593" s="0" t="s">
        <v>1903</v>
      </c>
      <c r="AB1593" s="0" t="s">
        <v>2243</v>
      </c>
    </row>
    <row r="1594" customFormat="false" ht="13.8" hidden="false" customHeight="false" outlineLevel="0" collapsed="false">
      <c r="A1594" s="207" t="s">
        <v>139</v>
      </c>
      <c r="B1594" s="207" t="s">
        <v>1598</v>
      </c>
      <c r="C1594" s="0" t="s">
        <v>2242</v>
      </c>
      <c r="D1594" s="0" t="n">
        <v>7</v>
      </c>
      <c r="E1594" s="0" t="n">
        <v>0</v>
      </c>
      <c r="Q1594" s="0" t="s">
        <v>1914</v>
      </c>
      <c r="T1594" s="0" t="s">
        <v>2243</v>
      </c>
      <c r="V1594" s="0" t="s">
        <v>1903</v>
      </c>
      <c r="W1594" s="0" t="s">
        <v>1903</v>
      </c>
      <c r="X1594" s="0" t="s">
        <v>2243</v>
      </c>
      <c r="Y1594" s="0" t="s">
        <v>1903</v>
      </c>
      <c r="Z1594" s="0" t="s">
        <v>1903</v>
      </c>
      <c r="AB1594" s="0" t="s">
        <v>2243</v>
      </c>
    </row>
    <row r="1595" customFormat="false" ht="13.8" hidden="false" customHeight="false" outlineLevel="0" collapsed="false">
      <c r="A1595" s="207" t="s">
        <v>139</v>
      </c>
      <c r="B1595" s="207" t="s">
        <v>1599</v>
      </c>
      <c r="C1595" s="0" t="s">
        <v>2245</v>
      </c>
      <c r="D1595" s="0" t="n">
        <v>5</v>
      </c>
      <c r="E1595" s="0" t="n">
        <v>0</v>
      </c>
      <c r="Q1595" s="0" t="s">
        <v>1914</v>
      </c>
      <c r="T1595" s="0" t="s">
        <v>2243</v>
      </c>
      <c r="V1595" s="0" t="s">
        <v>1903</v>
      </c>
      <c r="W1595" s="0" t="s">
        <v>1903</v>
      </c>
      <c r="X1595" s="0" t="s">
        <v>2243</v>
      </c>
      <c r="Y1595" s="0" t="s">
        <v>1903</v>
      </c>
      <c r="Z1595" s="0" t="s">
        <v>1903</v>
      </c>
      <c r="AB1595" s="0" t="s">
        <v>2243</v>
      </c>
    </row>
    <row r="1596" customFormat="false" ht="13.8" hidden="false" customHeight="false" outlineLevel="0" collapsed="false">
      <c r="A1596" s="207" t="s">
        <v>139</v>
      </c>
      <c r="B1596" s="207" t="s">
        <v>1600</v>
      </c>
      <c r="C1596" s="0" t="s">
        <v>2242</v>
      </c>
      <c r="D1596" s="0" t="n">
        <v>7</v>
      </c>
      <c r="E1596" s="0" t="n">
        <v>0</v>
      </c>
      <c r="Q1596" s="0" t="s">
        <v>1914</v>
      </c>
      <c r="T1596" s="0" t="s">
        <v>2243</v>
      </c>
      <c r="V1596" s="0" t="s">
        <v>1903</v>
      </c>
      <c r="W1596" s="0" t="s">
        <v>1903</v>
      </c>
      <c r="X1596" s="0" t="s">
        <v>2243</v>
      </c>
      <c r="Y1596" s="0" t="s">
        <v>1903</v>
      </c>
      <c r="Z1596" s="0" t="s">
        <v>1903</v>
      </c>
      <c r="AB1596" s="0" t="s">
        <v>2243</v>
      </c>
    </row>
    <row r="1597" customFormat="false" ht="13.8" hidden="false" customHeight="false" outlineLevel="0" collapsed="false">
      <c r="A1597" s="207" t="s">
        <v>140</v>
      </c>
      <c r="B1597" s="207" t="s">
        <v>188</v>
      </c>
      <c r="C1597" s="0" t="s">
        <v>1976</v>
      </c>
      <c r="D1597" s="0" t="n">
        <v>2</v>
      </c>
      <c r="E1597" s="0" t="n">
        <v>0</v>
      </c>
      <c r="F1597" s="0" t="s">
        <v>2243</v>
      </c>
      <c r="G1597" s="0" t="s">
        <v>2243</v>
      </c>
      <c r="H1597" s="0" t="s">
        <v>2243</v>
      </c>
      <c r="K1597" s="0" t="s">
        <v>2243</v>
      </c>
      <c r="L1597" s="0" t="s">
        <v>2243</v>
      </c>
      <c r="M1597" s="0" t="s">
        <v>2243</v>
      </c>
      <c r="N1597" s="0" t="s">
        <v>2243</v>
      </c>
      <c r="O1597" s="0" t="s">
        <v>2243</v>
      </c>
      <c r="P1597" s="0" t="s">
        <v>2243</v>
      </c>
    </row>
    <row r="1598" customFormat="false" ht="13.8" hidden="false" customHeight="false" outlineLevel="0" collapsed="false">
      <c r="A1598" s="207" t="s">
        <v>140</v>
      </c>
      <c r="B1598" s="207" t="s">
        <v>189</v>
      </c>
      <c r="C1598" s="0" t="s">
        <v>1976</v>
      </c>
      <c r="D1598" s="0" t="n">
        <v>2</v>
      </c>
      <c r="E1598" s="0" t="n">
        <v>0</v>
      </c>
      <c r="F1598" s="0" t="s">
        <v>2243</v>
      </c>
      <c r="G1598" s="0" t="s">
        <v>2243</v>
      </c>
      <c r="H1598" s="0" t="s">
        <v>2243</v>
      </c>
      <c r="K1598" s="0" t="s">
        <v>2243</v>
      </c>
      <c r="L1598" s="0" t="s">
        <v>2243</v>
      </c>
      <c r="M1598" s="0" t="s">
        <v>2243</v>
      </c>
      <c r="N1598" s="0" t="s">
        <v>2243</v>
      </c>
      <c r="O1598" s="0" t="s">
        <v>2243</v>
      </c>
      <c r="P1598" s="0" t="s">
        <v>2243</v>
      </c>
    </row>
    <row r="1599" customFormat="false" ht="13.8" hidden="false" customHeight="false" outlineLevel="0" collapsed="false">
      <c r="A1599" s="207" t="s">
        <v>140</v>
      </c>
      <c r="B1599" s="207" t="s">
        <v>190</v>
      </c>
      <c r="C1599" s="0" t="s">
        <v>1976</v>
      </c>
      <c r="D1599" s="0" t="n">
        <v>2</v>
      </c>
      <c r="E1599" s="0" t="n">
        <v>0</v>
      </c>
      <c r="F1599" s="0" t="s">
        <v>2243</v>
      </c>
      <c r="G1599" s="0" t="s">
        <v>2243</v>
      </c>
      <c r="H1599" s="0" t="s">
        <v>2243</v>
      </c>
      <c r="K1599" s="0" t="s">
        <v>2243</v>
      </c>
      <c r="L1599" s="0" t="s">
        <v>2243</v>
      </c>
      <c r="M1599" s="0" t="s">
        <v>2243</v>
      </c>
      <c r="N1599" s="0" t="s">
        <v>2243</v>
      </c>
      <c r="O1599" s="0" t="s">
        <v>2243</v>
      </c>
      <c r="P1599" s="0" t="s">
        <v>2243</v>
      </c>
    </row>
    <row r="1600" customFormat="false" ht="13.8" hidden="false" customHeight="false" outlineLevel="0" collapsed="false">
      <c r="A1600" s="207" t="s">
        <v>140</v>
      </c>
      <c r="B1600" s="207" t="s">
        <v>191</v>
      </c>
      <c r="C1600" s="0" t="s">
        <v>1976</v>
      </c>
      <c r="D1600" s="0" t="n">
        <v>2</v>
      </c>
      <c r="E1600" s="0" t="n">
        <v>0</v>
      </c>
      <c r="F1600" s="0" t="s">
        <v>2243</v>
      </c>
      <c r="G1600" s="0" t="s">
        <v>2243</v>
      </c>
      <c r="H1600" s="0" t="s">
        <v>2243</v>
      </c>
      <c r="K1600" s="0" t="s">
        <v>2243</v>
      </c>
      <c r="L1600" s="0" t="s">
        <v>2243</v>
      </c>
      <c r="M1600" s="0" t="s">
        <v>2243</v>
      </c>
      <c r="N1600" s="0" t="s">
        <v>2243</v>
      </c>
      <c r="O1600" s="0" t="s">
        <v>2243</v>
      </c>
      <c r="P1600" s="0" t="s">
        <v>2243</v>
      </c>
    </row>
    <row r="1601" customFormat="false" ht="13.8" hidden="false" customHeight="false" outlineLevel="0" collapsed="false">
      <c r="A1601" s="207" t="s">
        <v>140</v>
      </c>
      <c r="B1601" s="207" t="s">
        <v>192</v>
      </c>
      <c r="C1601" s="0" t="s">
        <v>1976</v>
      </c>
      <c r="D1601" s="0" t="n">
        <v>2</v>
      </c>
      <c r="E1601" s="0" t="n">
        <v>0</v>
      </c>
      <c r="F1601" s="0" t="s">
        <v>2243</v>
      </c>
      <c r="G1601" s="0" t="s">
        <v>2243</v>
      </c>
      <c r="H1601" s="0" t="s">
        <v>2243</v>
      </c>
      <c r="K1601" s="0" t="s">
        <v>2243</v>
      </c>
      <c r="L1601" s="0" t="s">
        <v>2243</v>
      </c>
      <c r="M1601" s="0" t="s">
        <v>2243</v>
      </c>
      <c r="N1601" s="0" t="s">
        <v>2243</v>
      </c>
      <c r="O1601" s="0" t="s">
        <v>2243</v>
      </c>
      <c r="P1601" s="0" t="s">
        <v>2243</v>
      </c>
    </row>
    <row r="1602" customFormat="false" ht="13.8" hidden="false" customHeight="false" outlineLevel="0" collapsed="false">
      <c r="A1602" s="207" t="s">
        <v>140</v>
      </c>
      <c r="B1602" s="207" t="s">
        <v>193</v>
      </c>
      <c r="C1602" s="0" t="s">
        <v>1976</v>
      </c>
      <c r="D1602" s="0" t="n">
        <v>2</v>
      </c>
      <c r="E1602" s="0" t="n">
        <v>0</v>
      </c>
      <c r="F1602" s="0" t="s">
        <v>2243</v>
      </c>
      <c r="G1602" s="0" t="s">
        <v>2243</v>
      </c>
      <c r="H1602" s="0" t="s">
        <v>2243</v>
      </c>
      <c r="K1602" s="0" t="s">
        <v>2243</v>
      </c>
      <c r="L1602" s="0" t="s">
        <v>2243</v>
      </c>
      <c r="M1602" s="0" t="s">
        <v>2243</v>
      </c>
      <c r="N1602" s="0" t="s">
        <v>2243</v>
      </c>
      <c r="O1602" s="0" t="s">
        <v>2243</v>
      </c>
      <c r="P1602" s="0" t="s">
        <v>2243</v>
      </c>
    </row>
    <row r="1603" customFormat="false" ht="13.8" hidden="false" customHeight="false" outlineLevel="0" collapsed="false">
      <c r="A1603" s="207" t="s">
        <v>140</v>
      </c>
      <c r="B1603" s="207" t="s">
        <v>194</v>
      </c>
      <c r="C1603" s="0" t="s">
        <v>1976</v>
      </c>
      <c r="D1603" s="0" t="n">
        <v>2</v>
      </c>
      <c r="E1603" s="0" t="n">
        <v>0</v>
      </c>
      <c r="F1603" s="0" t="s">
        <v>2243</v>
      </c>
      <c r="G1603" s="0" t="s">
        <v>2243</v>
      </c>
      <c r="H1603" s="0" t="s">
        <v>2243</v>
      </c>
      <c r="K1603" s="0" t="s">
        <v>2243</v>
      </c>
      <c r="L1603" s="0" t="s">
        <v>2243</v>
      </c>
      <c r="M1603" s="0" t="s">
        <v>2243</v>
      </c>
      <c r="N1603" s="0" t="s">
        <v>2243</v>
      </c>
      <c r="O1603" s="0" t="s">
        <v>2243</v>
      </c>
      <c r="P1603" s="0" t="s">
        <v>2243</v>
      </c>
    </row>
    <row r="1604" customFormat="false" ht="13.8" hidden="false" customHeight="false" outlineLevel="0" collapsed="false">
      <c r="A1604" s="207" t="s">
        <v>140</v>
      </c>
      <c r="B1604" s="207" t="s">
        <v>195</v>
      </c>
      <c r="C1604" s="0" t="s">
        <v>1976</v>
      </c>
      <c r="D1604" s="0" t="n">
        <v>2</v>
      </c>
      <c r="E1604" s="0" t="n">
        <v>0</v>
      </c>
      <c r="F1604" s="0" t="s">
        <v>2243</v>
      </c>
      <c r="G1604" s="0" t="s">
        <v>2243</v>
      </c>
      <c r="H1604" s="0" t="s">
        <v>2243</v>
      </c>
      <c r="K1604" s="0" t="s">
        <v>2243</v>
      </c>
      <c r="L1604" s="0" t="s">
        <v>2243</v>
      </c>
      <c r="M1604" s="0" t="s">
        <v>2243</v>
      </c>
      <c r="N1604" s="0" t="s">
        <v>2243</v>
      </c>
      <c r="O1604" s="0" t="s">
        <v>2243</v>
      </c>
      <c r="P1604" s="0" t="s">
        <v>2243</v>
      </c>
    </row>
    <row r="1605" customFormat="false" ht="13.8" hidden="false" customHeight="false" outlineLevel="0" collapsed="false">
      <c r="A1605" s="207" t="s">
        <v>140</v>
      </c>
      <c r="B1605" s="207" t="s">
        <v>196</v>
      </c>
      <c r="C1605" s="0" t="s">
        <v>1976</v>
      </c>
      <c r="D1605" s="0" t="n">
        <v>2</v>
      </c>
      <c r="E1605" s="0" t="n">
        <v>0</v>
      </c>
      <c r="F1605" s="0" t="s">
        <v>2243</v>
      </c>
      <c r="G1605" s="0" t="s">
        <v>2243</v>
      </c>
      <c r="H1605" s="0" t="s">
        <v>2243</v>
      </c>
      <c r="K1605" s="0" t="s">
        <v>2243</v>
      </c>
      <c r="L1605" s="0" t="s">
        <v>2243</v>
      </c>
      <c r="M1605" s="0" t="s">
        <v>2243</v>
      </c>
      <c r="N1605" s="0" t="s">
        <v>2243</v>
      </c>
      <c r="O1605" s="0" t="s">
        <v>2243</v>
      </c>
      <c r="P1605" s="0" t="s">
        <v>2243</v>
      </c>
    </row>
    <row r="1606" customFormat="false" ht="13.8" hidden="false" customHeight="false" outlineLevel="0" collapsed="false">
      <c r="A1606" s="207" t="s">
        <v>141</v>
      </c>
      <c r="B1606" s="207" t="s">
        <v>188</v>
      </c>
      <c r="C1606" s="0" t="s">
        <v>1976</v>
      </c>
      <c r="D1606" s="0" t="n">
        <v>2</v>
      </c>
      <c r="E1606" s="0" t="n">
        <v>0</v>
      </c>
      <c r="F1606" s="0" t="s">
        <v>2243</v>
      </c>
      <c r="G1606" s="0" t="s">
        <v>2243</v>
      </c>
      <c r="H1606" s="0" t="s">
        <v>2243</v>
      </c>
      <c r="K1606" s="0" t="s">
        <v>2243</v>
      </c>
      <c r="L1606" s="0" t="s">
        <v>2243</v>
      </c>
      <c r="M1606" s="0" t="s">
        <v>2243</v>
      </c>
      <c r="N1606" s="0" t="s">
        <v>2243</v>
      </c>
      <c r="O1606" s="0" t="s">
        <v>2243</v>
      </c>
      <c r="P1606" s="0" t="s">
        <v>2243</v>
      </c>
    </row>
    <row r="1607" customFormat="false" ht="13.8" hidden="false" customHeight="false" outlineLevel="0" collapsed="false">
      <c r="A1607" s="207" t="s">
        <v>141</v>
      </c>
      <c r="B1607" s="207" t="s">
        <v>189</v>
      </c>
      <c r="C1607" s="0" t="s">
        <v>1976</v>
      </c>
      <c r="D1607" s="0" t="n">
        <v>2</v>
      </c>
      <c r="E1607" s="0" t="n">
        <v>0</v>
      </c>
      <c r="F1607" s="0" t="s">
        <v>2243</v>
      </c>
      <c r="G1607" s="0" t="s">
        <v>2243</v>
      </c>
      <c r="H1607" s="0" t="s">
        <v>2243</v>
      </c>
      <c r="K1607" s="0" t="s">
        <v>2243</v>
      </c>
      <c r="L1607" s="0" t="s">
        <v>2243</v>
      </c>
      <c r="M1607" s="0" t="s">
        <v>2243</v>
      </c>
      <c r="N1607" s="0" t="s">
        <v>2243</v>
      </c>
      <c r="O1607" s="0" t="s">
        <v>2243</v>
      </c>
      <c r="P1607" s="0" t="s">
        <v>2243</v>
      </c>
    </row>
    <row r="1608" customFormat="false" ht="13.8" hidden="false" customHeight="false" outlineLevel="0" collapsed="false">
      <c r="A1608" s="207" t="s">
        <v>141</v>
      </c>
      <c r="B1608" s="207" t="s">
        <v>190</v>
      </c>
      <c r="C1608" s="0" t="s">
        <v>1976</v>
      </c>
      <c r="D1608" s="0" t="n">
        <v>2</v>
      </c>
      <c r="E1608" s="0" t="n">
        <v>0</v>
      </c>
      <c r="F1608" s="0" t="s">
        <v>2243</v>
      </c>
      <c r="G1608" s="0" t="s">
        <v>2243</v>
      </c>
      <c r="H1608" s="0" t="s">
        <v>2243</v>
      </c>
      <c r="K1608" s="0" t="s">
        <v>2243</v>
      </c>
      <c r="L1608" s="0" t="s">
        <v>2243</v>
      </c>
      <c r="M1608" s="0" t="s">
        <v>2243</v>
      </c>
      <c r="N1608" s="0" t="s">
        <v>2243</v>
      </c>
      <c r="O1608" s="0" t="s">
        <v>2243</v>
      </c>
      <c r="P1608" s="0" t="s">
        <v>2243</v>
      </c>
    </row>
    <row r="1609" customFormat="false" ht="13.8" hidden="false" customHeight="false" outlineLevel="0" collapsed="false">
      <c r="A1609" s="207" t="s">
        <v>141</v>
      </c>
      <c r="B1609" s="207" t="s">
        <v>191</v>
      </c>
      <c r="C1609" s="0" t="s">
        <v>1976</v>
      </c>
      <c r="D1609" s="0" t="n">
        <v>2</v>
      </c>
      <c r="E1609" s="0" t="n">
        <v>0</v>
      </c>
      <c r="F1609" s="0" t="s">
        <v>2243</v>
      </c>
      <c r="G1609" s="0" t="s">
        <v>2243</v>
      </c>
      <c r="H1609" s="0" t="s">
        <v>2243</v>
      </c>
      <c r="K1609" s="0" t="s">
        <v>2243</v>
      </c>
      <c r="L1609" s="0" t="s">
        <v>2243</v>
      </c>
      <c r="M1609" s="0" t="s">
        <v>2243</v>
      </c>
      <c r="N1609" s="0" t="s">
        <v>2243</v>
      </c>
      <c r="O1609" s="0" t="s">
        <v>2243</v>
      </c>
      <c r="P1609" s="0" t="s">
        <v>2243</v>
      </c>
    </row>
    <row r="1610" customFormat="false" ht="13.8" hidden="false" customHeight="false" outlineLevel="0" collapsed="false">
      <c r="A1610" s="207" t="s">
        <v>141</v>
      </c>
      <c r="B1610" s="207" t="s">
        <v>192</v>
      </c>
      <c r="C1610" s="0" t="s">
        <v>1976</v>
      </c>
      <c r="D1610" s="0" t="n">
        <v>2</v>
      </c>
      <c r="E1610" s="0" t="n">
        <v>0</v>
      </c>
      <c r="F1610" s="0" t="s">
        <v>2243</v>
      </c>
      <c r="G1610" s="0" t="s">
        <v>2243</v>
      </c>
      <c r="H1610" s="0" t="s">
        <v>2243</v>
      </c>
      <c r="K1610" s="0" t="s">
        <v>2243</v>
      </c>
      <c r="L1610" s="0" t="s">
        <v>2243</v>
      </c>
      <c r="M1610" s="0" t="s">
        <v>2243</v>
      </c>
      <c r="N1610" s="0" t="s">
        <v>2243</v>
      </c>
      <c r="O1610" s="0" t="s">
        <v>2243</v>
      </c>
      <c r="P1610" s="0" t="s">
        <v>2243</v>
      </c>
    </row>
    <row r="1611" customFormat="false" ht="13.8" hidden="false" customHeight="false" outlineLevel="0" collapsed="false">
      <c r="A1611" s="207" t="s">
        <v>141</v>
      </c>
      <c r="B1611" s="207" t="s">
        <v>193</v>
      </c>
      <c r="C1611" s="0" t="s">
        <v>1976</v>
      </c>
      <c r="D1611" s="0" t="n">
        <v>2</v>
      </c>
      <c r="E1611" s="0" t="n">
        <v>0</v>
      </c>
      <c r="F1611" s="0" t="s">
        <v>2243</v>
      </c>
      <c r="G1611" s="0" t="s">
        <v>2243</v>
      </c>
      <c r="H1611" s="0" t="s">
        <v>2243</v>
      </c>
      <c r="K1611" s="0" t="s">
        <v>2243</v>
      </c>
      <c r="L1611" s="0" t="s">
        <v>2243</v>
      </c>
      <c r="M1611" s="0" t="s">
        <v>2243</v>
      </c>
      <c r="N1611" s="0" t="s">
        <v>2243</v>
      </c>
      <c r="O1611" s="0" t="s">
        <v>2243</v>
      </c>
      <c r="P1611" s="0" t="s">
        <v>2243</v>
      </c>
    </row>
    <row r="1612" customFormat="false" ht="13.8" hidden="false" customHeight="false" outlineLevel="0" collapsed="false">
      <c r="A1612" s="207" t="s">
        <v>141</v>
      </c>
      <c r="B1612" s="207" t="s">
        <v>194</v>
      </c>
      <c r="C1612" s="0" t="s">
        <v>1976</v>
      </c>
      <c r="D1612" s="0" t="n">
        <v>2</v>
      </c>
      <c r="E1612" s="0" t="n">
        <v>0</v>
      </c>
      <c r="F1612" s="0" t="s">
        <v>2243</v>
      </c>
      <c r="G1612" s="0" t="s">
        <v>2243</v>
      </c>
      <c r="H1612" s="0" t="s">
        <v>2243</v>
      </c>
      <c r="K1612" s="0" t="s">
        <v>2243</v>
      </c>
      <c r="L1612" s="0" t="s">
        <v>2243</v>
      </c>
      <c r="M1612" s="0" t="s">
        <v>2243</v>
      </c>
      <c r="N1612" s="0" t="s">
        <v>2243</v>
      </c>
      <c r="O1612" s="0" t="s">
        <v>2243</v>
      </c>
      <c r="P1612" s="0" t="s">
        <v>2243</v>
      </c>
    </row>
    <row r="1613" customFormat="false" ht="13.8" hidden="false" customHeight="false" outlineLevel="0" collapsed="false">
      <c r="A1613" s="207" t="s">
        <v>141</v>
      </c>
      <c r="B1613" s="207" t="s">
        <v>195</v>
      </c>
      <c r="C1613" s="0" t="s">
        <v>1976</v>
      </c>
      <c r="D1613" s="0" t="n">
        <v>2</v>
      </c>
      <c r="E1613" s="0" t="n">
        <v>0</v>
      </c>
      <c r="F1613" s="0" t="s">
        <v>2243</v>
      </c>
      <c r="G1613" s="0" t="s">
        <v>2243</v>
      </c>
      <c r="H1613" s="0" t="s">
        <v>2243</v>
      </c>
      <c r="K1613" s="0" t="s">
        <v>2243</v>
      </c>
      <c r="L1613" s="0" t="s">
        <v>2243</v>
      </c>
      <c r="M1613" s="0" t="s">
        <v>2243</v>
      </c>
      <c r="N1613" s="0" t="s">
        <v>2243</v>
      </c>
      <c r="O1613" s="0" t="s">
        <v>2243</v>
      </c>
      <c r="P1613" s="0" t="s">
        <v>2243</v>
      </c>
    </row>
    <row r="1614" customFormat="false" ht="13.8" hidden="false" customHeight="false" outlineLevel="0" collapsed="false">
      <c r="A1614" s="207" t="s">
        <v>141</v>
      </c>
      <c r="B1614" s="207" t="s">
        <v>196</v>
      </c>
      <c r="C1614" s="0" t="s">
        <v>1976</v>
      </c>
      <c r="D1614" s="0" t="n">
        <v>2</v>
      </c>
      <c r="E1614" s="0" t="n">
        <v>0</v>
      </c>
      <c r="F1614" s="0" t="s">
        <v>2243</v>
      </c>
      <c r="G1614" s="0" t="s">
        <v>2243</v>
      </c>
      <c r="H1614" s="0" t="s">
        <v>2243</v>
      </c>
      <c r="K1614" s="0" t="s">
        <v>2243</v>
      </c>
      <c r="L1614" s="0" t="s">
        <v>2243</v>
      </c>
      <c r="M1614" s="0" t="s">
        <v>2243</v>
      </c>
      <c r="N1614" s="0" t="s">
        <v>2243</v>
      </c>
      <c r="O1614" s="0" t="s">
        <v>2243</v>
      </c>
      <c r="P1614" s="0" t="s">
        <v>2243</v>
      </c>
    </row>
    <row r="1615" customFormat="false" ht="13.8" hidden="false" customHeight="false" outlineLevel="0" collapsed="false">
      <c r="A1615" s="207" t="s">
        <v>142</v>
      </c>
      <c r="B1615" s="207" t="s">
        <v>1601</v>
      </c>
      <c r="C1615" s="0" t="s">
        <v>2244</v>
      </c>
      <c r="D1615" s="0" t="n">
        <v>5</v>
      </c>
      <c r="E1615" s="0" t="n">
        <v>0</v>
      </c>
      <c r="Q1615" s="0" t="s">
        <v>1914</v>
      </c>
      <c r="T1615" s="0" t="s">
        <v>2243</v>
      </c>
      <c r="V1615" s="0" t="s">
        <v>1903</v>
      </c>
      <c r="W1615" s="0" t="s">
        <v>1903</v>
      </c>
      <c r="X1615" s="0" t="s">
        <v>2243</v>
      </c>
      <c r="Y1615" s="0" t="s">
        <v>1903</v>
      </c>
      <c r="Z1615" s="0" t="s">
        <v>1903</v>
      </c>
      <c r="AB1615" s="0" t="s">
        <v>2243</v>
      </c>
    </row>
    <row r="1616" customFormat="false" ht="13.8" hidden="false" customHeight="false" outlineLevel="0" collapsed="false">
      <c r="A1616" s="207" t="s">
        <v>142</v>
      </c>
      <c r="B1616" s="207" t="s">
        <v>1602</v>
      </c>
      <c r="C1616" s="0" t="s">
        <v>1991</v>
      </c>
      <c r="D1616" s="0" t="n">
        <v>5</v>
      </c>
      <c r="E1616" s="0" t="n">
        <v>0</v>
      </c>
      <c r="Q1616" s="0" t="s">
        <v>1914</v>
      </c>
      <c r="T1616" s="0" t="s">
        <v>2243</v>
      </c>
      <c r="V1616" s="0" t="s">
        <v>1903</v>
      </c>
      <c r="W1616" s="0" t="s">
        <v>1903</v>
      </c>
      <c r="X1616" s="0" t="s">
        <v>2243</v>
      </c>
      <c r="Y1616" s="0" t="s">
        <v>1903</v>
      </c>
      <c r="Z1616" s="0" t="s">
        <v>1903</v>
      </c>
      <c r="AB1616" s="0" t="s">
        <v>2243</v>
      </c>
    </row>
    <row r="1617" customFormat="false" ht="13.8" hidden="false" customHeight="false" outlineLevel="0" collapsed="false">
      <c r="A1617" s="207" t="s">
        <v>142</v>
      </c>
      <c r="B1617" s="207" t="s">
        <v>1603</v>
      </c>
      <c r="C1617" s="0" t="s">
        <v>2248</v>
      </c>
      <c r="D1617" s="0" t="n">
        <v>7</v>
      </c>
      <c r="E1617" s="0" t="n">
        <v>0</v>
      </c>
      <c r="Q1617" s="0" t="s">
        <v>1914</v>
      </c>
      <c r="T1617" s="0" t="s">
        <v>2243</v>
      </c>
      <c r="V1617" s="0" t="s">
        <v>1903</v>
      </c>
      <c r="W1617" s="0" t="s">
        <v>1903</v>
      </c>
      <c r="X1617" s="0" t="s">
        <v>2243</v>
      </c>
      <c r="Y1617" s="0" t="s">
        <v>1903</v>
      </c>
      <c r="Z1617" s="0" t="s">
        <v>1903</v>
      </c>
      <c r="AB1617" s="0" t="s">
        <v>2243</v>
      </c>
    </row>
    <row r="1618" customFormat="false" ht="13.8" hidden="false" customHeight="false" outlineLevel="0" collapsed="false">
      <c r="A1618" s="207" t="s">
        <v>142</v>
      </c>
      <c r="B1618" s="207" t="s">
        <v>1604</v>
      </c>
      <c r="C1618" s="0" t="s">
        <v>2244</v>
      </c>
      <c r="D1618" s="0" t="n">
        <v>5</v>
      </c>
      <c r="E1618" s="0" t="n">
        <v>0</v>
      </c>
      <c r="Q1618" s="0" t="s">
        <v>1914</v>
      </c>
      <c r="T1618" s="0" t="s">
        <v>2243</v>
      </c>
      <c r="V1618" s="0" t="s">
        <v>1903</v>
      </c>
      <c r="W1618" s="0" t="s">
        <v>1903</v>
      </c>
      <c r="X1618" s="0" t="s">
        <v>2243</v>
      </c>
      <c r="Y1618" s="0" t="s">
        <v>1903</v>
      </c>
      <c r="Z1618" s="0" t="s">
        <v>1903</v>
      </c>
      <c r="AB1618" s="0" t="s">
        <v>2243</v>
      </c>
    </row>
    <row r="1619" customFormat="false" ht="13.8" hidden="false" customHeight="false" outlineLevel="0" collapsed="false">
      <c r="A1619" s="207" t="s">
        <v>142</v>
      </c>
      <c r="B1619" s="207" t="s">
        <v>1605</v>
      </c>
      <c r="C1619" s="0" t="s">
        <v>2242</v>
      </c>
      <c r="D1619" s="0" t="n">
        <v>7</v>
      </c>
      <c r="E1619" s="0" t="n">
        <v>0</v>
      </c>
      <c r="Q1619" s="0" t="s">
        <v>1914</v>
      </c>
      <c r="T1619" s="0" t="s">
        <v>2243</v>
      </c>
      <c r="V1619" s="0" t="s">
        <v>1903</v>
      </c>
      <c r="W1619" s="0" t="s">
        <v>1903</v>
      </c>
      <c r="X1619" s="0" t="s">
        <v>2243</v>
      </c>
      <c r="Y1619" s="0" t="s">
        <v>1903</v>
      </c>
      <c r="Z1619" s="0" t="s">
        <v>1903</v>
      </c>
      <c r="AB1619" s="0" t="s">
        <v>2243</v>
      </c>
    </row>
    <row r="1620" customFormat="false" ht="13.8" hidden="false" customHeight="false" outlineLevel="0" collapsed="false">
      <c r="A1620" s="207" t="s">
        <v>142</v>
      </c>
      <c r="B1620" s="207" t="s">
        <v>1606</v>
      </c>
      <c r="C1620" s="0" t="s">
        <v>2242</v>
      </c>
      <c r="D1620" s="0" t="n">
        <v>7</v>
      </c>
      <c r="E1620" s="0" t="n">
        <v>0</v>
      </c>
      <c r="Q1620" s="0" t="s">
        <v>1914</v>
      </c>
      <c r="T1620" s="0" t="s">
        <v>2243</v>
      </c>
      <c r="V1620" s="0" t="s">
        <v>1903</v>
      </c>
      <c r="W1620" s="0" t="s">
        <v>1903</v>
      </c>
      <c r="X1620" s="0" t="s">
        <v>2243</v>
      </c>
      <c r="Y1620" s="0" t="s">
        <v>1903</v>
      </c>
      <c r="Z1620" s="0" t="s">
        <v>1903</v>
      </c>
      <c r="AB1620" s="0" t="s">
        <v>2243</v>
      </c>
    </row>
    <row r="1621" customFormat="false" ht="13.8" hidden="false" customHeight="false" outlineLevel="0" collapsed="false">
      <c r="A1621" s="207" t="s">
        <v>143</v>
      </c>
      <c r="B1621" s="207" t="s">
        <v>1607</v>
      </c>
      <c r="C1621" s="0" t="s">
        <v>1974</v>
      </c>
      <c r="D1621" s="0" t="n">
        <v>3</v>
      </c>
      <c r="E1621" s="0" t="n">
        <v>0</v>
      </c>
      <c r="F1621" s="0" t="s">
        <v>2243</v>
      </c>
      <c r="G1621" s="0" t="s">
        <v>2243</v>
      </c>
      <c r="H1621" s="0" t="s">
        <v>2243</v>
      </c>
      <c r="K1621" s="0" t="s">
        <v>2243</v>
      </c>
      <c r="L1621" s="0" t="s">
        <v>2243</v>
      </c>
      <c r="M1621" s="0" t="s">
        <v>2243</v>
      </c>
      <c r="N1621" s="0" t="s">
        <v>2243</v>
      </c>
      <c r="O1621" s="0" t="s">
        <v>2243</v>
      </c>
      <c r="P1621" s="0" t="s">
        <v>2243</v>
      </c>
    </row>
    <row r="1622" customFormat="false" ht="13.8" hidden="false" customHeight="false" outlineLevel="0" collapsed="false">
      <c r="A1622" s="207" t="s">
        <v>143</v>
      </c>
      <c r="B1622" s="207" t="s">
        <v>1608</v>
      </c>
      <c r="C1622" s="0" t="s">
        <v>1974</v>
      </c>
      <c r="D1622" s="0" t="n">
        <v>3</v>
      </c>
      <c r="E1622" s="0" t="n">
        <v>0</v>
      </c>
      <c r="F1622" s="0" t="s">
        <v>2243</v>
      </c>
      <c r="G1622" s="0" t="s">
        <v>2243</v>
      </c>
      <c r="H1622" s="0" t="s">
        <v>2243</v>
      </c>
      <c r="K1622" s="0" t="s">
        <v>2243</v>
      </c>
      <c r="L1622" s="0" t="s">
        <v>2243</v>
      </c>
      <c r="M1622" s="0" t="s">
        <v>2243</v>
      </c>
      <c r="N1622" s="0" t="s">
        <v>2243</v>
      </c>
      <c r="O1622" s="0" t="s">
        <v>2243</v>
      </c>
      <c r="P1622" s="0" t="s">
        <v>2243</v>
      </c>
    </row>
    <row r="1623" customFormat="false" ht="13.8" hidden="false" customHeight="false" outlineLevel="0" collapsed="false">
      <c r="A1623" s="207" t="s">
        <v>143</v>
      </c>
      <c r="B1623" s="207" t="s">
        <v>1609</v>
      </c>
      <c r="C1623" s="0" t="s">
        <v>536</v>
      </c>
      <c r="D1623" s="0" t="n">
        <v>45</v>
      </c>
      <c r="E1623" s="0" t="n">
        <v>0</v>
      </c>
      <c r="R1623" s="0" t="s">
        <v>1914</v>
      </c>
      <c r="S1623" s="0" t="s">
        <v>2243</v>
      </c>
      <c r="T1623" s="0" t="s">
        <v>2243</v>
      </c>
      <c r="U1623" s="0" t="s">
        <v>1903</v>
      </c>
      <c r="X1623" s="0" t="s">
        <v>2243</v>
      </c>
      <c r="Y1623" s="0" t="s">
        <v>1903</v>
      </c>
      <c r="AA1623" s="0" t="s">
        <v>1903</v>
      </c>
      <c r="AB1623" s="0" t="s">
        <v>2243</v>
      </c>
    </row>
    <row r="1624" customFormat="false" ht="13.8" hidden="false" customHeight="false" outlineLevel="0" collapsed="false">
      <c r="A1624" s="207" t="s">
        <v>143</v>
      </c>
      <c r="B1624" s="207" t="s">
        <v>1610</v>
      </c>
      <c r="C1624" s="0" t="s">
        <v>536</v>
      </c>
      <c r="D1624" s="0" t="n">
        <v>45</v>
      </c>
      <c r="E1624" s="0" t="n">
        <v>0</v>
      </c>
      <c r="R1624" s="0" t="s">
        <v>1914</v>
      </c>
      <c r="S1624" s="0" t="s">
        <v>2243</v>
      </c>
      <c r="T1624" s="0" t="s">
        <v>2243</v>
      </c>
      <c r="U1624" s="0" t="s">
        <v>1903</v>
      </c>
      <c r="X1624" s="0" t="s">
        <v>2243</v>
      </c>
      <c r="Y1624" s="0" t="s">
        <v>1903</v>
      </c>
      <c r="AA1624" s="0" t="s">
        <v>1903</v>
      </c>
      <c r="AB1624" s="0" t="s">
        <v>2243</v>
      </c>
    </row>
    <row r="1625" customFormat="false" ht="13.8" hidden="false" customHeight="false" outlineLevel="0" collapsed="false">
      <c r="A1625" s="207" t="s">
        <v>143</v>
      </c>
      <c r="B1625" s="207" t="s">
        <v>1611</v>
      </c>
      <c r="C1625" s="0" t="s">
        <v>536</v>
      </c>
      <c r="D1625" s="0" t="n">
        <v>45</v>
      </c>
      <c r="E1625" s="0" t="n">
        <v>0</v>
      </c>
      <c r="R1625" s="0" t="s">
        <v>1914</v>
      </c>
      <c r="S1625" s="0" t="s">
        <v>2243</v>
      </c>
      <c r="T1625" s="0" t="s">
        <v>2243</v>
      </c>
      <c r="U1625" s="0" t="s">
        <v>1903</v>
      </c>
      <c r="X1625" s="0" t="s">
        <v>2243</v>
      </c>
      <c r="Y1625" s="0" t="s">
        <v>1903</v>
      </c>
      <c r="AA1625" s="0" t="s">
        <v>1903</v>
      </c>
      <c r="AB1625" s="0" t="s">
        <v>2243</v>
      </c>
    </row>
    <row r="1626" customFormat="false" ht="13.8" hidden="false" customHeight="false" outlineLevel="0" collapsed="false">
      <c r="A1626" s="207" t="s">
        <v>144</v>
      </c>
      <c r="B1626" s="207" t="s">
        <v>188</v>
      </c>
      <c r="C1626" s="0" t="s">
        <v>1976</v>
      </c>
      <c r="D1626" s="0" t="n">
        <v>2</v>
      </c>
      <c r="E1626" s="0" t="n">
        <v>0</v>
      </c>
      <c r="F1626" s="0" t="s">
        <v>2243</v>
      </c>
      <c r="G1626" s="0" t="s">
        <v>2243</v>
      </c>
      <c r="H1626" s="0" t="s">
        <v>2243</v>
      </c>
      <c r="K1626" s="0" t="s">
        <v>2243</v>
      </c>
      <c r="L1626" s="0" t="s">
        <v>2243</v>
      </c>
      <c r="M1626" s="0" t="s">
        <v>2243</v>
      </c>
      <c r="N1626" s="0" t="s">
        <v>2243</v>
      </c>
      <c r="O1626" s="0" t="s">
        <v>2243</v>
      </c>
      <c r="P1626" s="0" t="s">
        <v>2243</v>
      </c>
    </row>
    <row r="1627" customFormat="false" ht="13.8" hidden="false" customHeight="false" outlineLevel="0" collapsed="false">
      <c r="A1627" s="207" t="s">
        <v>144</v>
      </c>
      <c r="B1627" s="207" t="s">
        <v>189</v>
      </c>
      <c r="C1627" s="0" t="s">
        <v>1976</v>
      </c>
      <c r="D1627" s="0" t="n">
        <v>2</v>
      </c>
      <c r="E1627" s="0" t="n">
        <v>0</v>
      </c>
      <c r="F1627" s="0" t="s">
        <v>2243</v>
      </c>
      <c r="G1627" s="0" t="s">
        <v>2243</v>
      </c>
      <c r="H1627" s="0" t="s">
        <v>2243</v>
      </c>
      <c r="K1627" s="0" t="s">
        <v>2243</v>
      </c>
      <c r="L1627" s="0" t="s">
        <v>2243</v>
      </c>
      <c r="M1627" s="0" t="s">
        <v>2243</v>
      </c>
      <c r="N1627" s="0" t="s">
        <v>2243</v>
      </c>
      <c r="O1627" s="0" t="s">
        <v>2243</v>
      </c>
      <c r="P1627" s="0" t="s">
        <v>2243</v>
      </c>
    </row>
    <row r="1628" customFormat="false" ht="13.8" hidden="false" customHeight="false" outlineLevel="0" collapsed="false">
      <c r="A1628" s="207" t="s">
        <v>144</v>
      </c>
      <c r="B1628" s="207" t="s">
        <v>190</v>
      </c>
      <c r="C1628" s="0" t="s">
        <v>1976</v>
      </c>
      <c r="D1628" s="0" t="n">
        <v>2</v>
      </c>
      <c r="E1628" s="0" t="n">
        <v>0</v>
      </c>
      <c r="F1628" s="0" t="s">
        <v>2243</v>
      </c>
      <c r="G1628" s="0" t="s">
        <v>2243</v>
      </c>
      <c r="H1628" s="0" t="s">
        <v>2243</v>
      </c>
      <c r="K1628" s="0" t="s">
        <v>2243</v>
      </c>
      <c r="L1628" s="0" t="s">
        <v>2243</v>
      </c>
      <c r="M1628" s="0" t="s">
        <v>2243</v>
      </c>
      <c r="N1628" s="0" t="s">
        <v>2243</v>
      </c>
      <c r="O1628" s="0" t="s">
        <v>2243</v>
      </c>
      <c r="P1628" s="0" t="s">
        <v>2243</v>
      </c>
    </row>
    <row r="1629" customFormat="false" ht="13.8" hidden="false" customHeight="false" outlineLevel="0" collapsed="false">
      <c r="A1629" s="207" t="s">
        <v>144</v>
      </c>
      <c r="B1629" s="207" t="s">
        <v>191</v>
      </c>
      <c r="C1629" s="0" t="s">
        <v>1976</v>
      </c>
      <c r="D1629" s="0" t="n">
        <v>2</v>
      </c>
      <c r="E1629" s="0" t="n">
        <v>0</v>
      </c>
      <c r="F1629" s="0" t="s">
        <v>2243</v>
      </c>
      <c r="G1629" s="0" t="s">
        <v>2243</v>
      </c>
      <c r="H1629" s="0" t="s">
        <v>2243</v>
      </c>
      <c r="K1629" s="0" t="s">
        <v>2243</v>
      </c>
      <c r="L1629" s="0" t="s">
        <v>2243</v>
      </c>
      <c r="M1629" s="0" t="s">
        <v>2243</v>
      </c>
      <c r="N1629" s="0" t="s">
        <v>2243</v>
      </c>
      <c r="O1629" s="0" t="s">
        <v>2243</v>
      </c>
      <c r="P1629" s="0" t="s">
        <v>2243</v>
      </c>
    </row>
    <row r="1630" customFormat="false" ht="13.8" hidden="false" customHeight="false" outlineLevel="0" collapsed="false">
      <c r="A1630" s="207" t="s">
        <v>144</v>
      </c>
      <c r="B1630" s="207" t="s">
        <v>192</v>
      </c>
      <c r="C1630" s="0" t="s">
        <v>1976</v>
      </c>
      <c r="D1630" s="0" t="n">
        <v>2</v>
      </c>
      <c r="E1630" s="0" t="n">
        <v>0</v>
      </c>
      <c r="F1630" s="0" t="s">
        <v>2243</v>
      </c>
      <c r="G1630" s="0" t="s">
        <v>2243</v>
      </c>
      <c r="H1630" s="0" t="s">
        <v>2243</v>
      </c>
      <c r="K1630" s="0" t="s">
        <v>2243</v>
      </c>
      <c r="L1630" s="0" t="s">
        <v>2243</v>
      </c>
      <c r="M1630" s="0" t="s">
        <v>2243</v>
      </c>
      <c r="N1630" s="0" t="s">
        <v>2243</v>
      </c>
      <c r="O1630" s="0" t="s">
        <v>2243</v>
      </c>
      <c r="P1630" s="0" t="s">
        <v>2243</v>
      </c>
    </row>
    <row r="1631" customFormat="false" ht="13.8" hidden="false" customHeight="false" outlineLevel="0" collapsed="false">
      <c r="A1631" s="207" t="s">
        <v>144</v>
      </c>
      <c r="B1631" s="207" t="s">
        <v>193</v>
      </c>
      <c r="C1631" s="0" t="s">
        <v>1976</v>
      </c>
      <c r="D1631" s="0" t="n">
        <v>2</v>
      </c>
      <c r="E1631" s="0" t="n">
        <v>0</v>
      </c>
      <c r="F1631" s="0" t="s">
        <v>2243</v>
      </c>
      <c r="G1631" s="0" t="s">
        <v>2243</v>
      </c>
      <c r="H1631" s="0" t="s">
        <v>2243</v>
      </c>
      <c r="K1631" s="0" t="s">
        <v>2243</v>
      </c>
      <c r="L1631" s="0" t="s">
        <v>2243</v>
      </c>
      <c r="M1631" s="0" t="s">
        <v>2243</v>
      </c>
      <c r="N1631" s="0" t="s">
        <v>2243</v>
      </c>
      <c r="O1631" s="0" t="s">
        <v>2243</v>
      </c>
      <c r="P1631" s="0" t="s">
        <v>2243</v>
      </c>
    </row>
    <row r="1632" customFormat="false" ht="13.8" hidden="false" customHeight="false" outlineLevel="0" collapsed="false">
      <c r="A1632" s="207" t="s">
        <v>144</v>
      </c>
      <c r="B1632" s="207" t="s">
        <v>194</v>
      </c>
      <c r="C1632" s="0" t="s">
        <v>1976</v>
      </c>
      <c r="D1632" s="0" t="n">
        <v>2</v>
      </c>
      <c r="E1632" s="0" t="n">
        <v>0</v>
      </c>
      <c r="F1632" s="0" t="s">
        <v>2243</v>
      </c>
      <c r="G1632" s="0" t="s">
        <v>2243</v>
      </c>
      <c r="H1632" s="0" t="s">
        <v>2243</v>
      </c>
      <c r="K1632" s="0" t="s">
        <v>2243</v>
      </c>
      <c r="L1632" s="0" t="s">
        <v>2243</v>
      </c>
      <c r="M1632" s="0" t="s">
        <v>2243</v>
      </c>
      <c r="N1632" s="0" t="s">
        <v>2243</v>
      </c>
      <c r="O1632" s="0" t="s">
        <v>2243</v>
      </c>
      <c r="P1632" s="0" t="s">
        <v>2243</v>
      </c>
    </row>
    <row r="1633" customFormat="false" ht="13.8" hidden="false" customHeight="false" outlineLevel="0" collapsed="false">
      <c r="A1633" s="207" t="s">
        <v>144</v>
      </c>
      <c r="B1633" s="207" t="s">
        <v>195</v>
      </c>
      <c r="C1633" s="0" t="s">
        <v>1976</v>
      </c>
      <c r="D1633" s="0" t="n">
        <v>2</v>
      </c>
      <c r="E1633" s="0" t="n">
        <v>0</v>
      </c>
      <c r="F1633" s="0" t="s">
        <v>2243</v>
      </c>
      <c r="G1633" s="0" t="s">
        <v>2243</v>
      </c>
      <c r="H1633" s="0" t="s">
        <v>2243</v>
      </c>
      <c r="K1633" s="0" t="s">
        <v>2243</v>
      </c>
      <c r="L1633" s="0" t="s">
        <v>2243</v>
      </c>
      <c r="M1633" s="0" t="s">
        <v>2243</v>
      </c>
      <c r="N1633" s="0" t="s">
        <v>2243</v>
      </c>
      <c r="O1633" s="0" t="s">
        <v>2243</v>
      </c>
      <c r="P1633" s="0" t="s">
        <v>2243</v>
      </c>
    </row>
    <row r="1634" customFormat="false" ht="13.8" hidden="false" customHeight="false" outlineLevel="0" collapsed="false">
      <c r="A1634" s="207" t="s">
        <v>144</v>
      </c>
      <c r="B1634" s="207" t="s">
        <v>196</v>
      </c>
      <c r="C1634" s="0" t="s">
        <v>1976</v>
      </c>
      <c r="D1634" s="0" t="n">
        <v>2</v>
      </c>
      <c r="E1634" s="0" t="n">
        <v>0</v>
      </c>
      <c r="F1634" s="0" t="s">
        <v>2243</v>
      </c>
      <c r="G1634" s="0" t="s">
        <v>2243</v>
      </c>
      <c r="H1634" s="0" t="s">
        <v>2243</v>
      </c>
      <c r="K1634" s="0" t="s">
        <v>2243</v>
      </c>
      <c r="L1634" s="0" t="s">
        <v>2243</v>
      </c>
      <c r="M1634" s="0" t="s">
        <v>2243</v>
      </c>
      <c r="N1634" s="0" t="s">
        <v>2243</v>
      </c>
      <c r="O1634" s="0" t="s">
        <v>2243</v>
      </c>
      <c r="P1634" s="0" t="s">
        <v>2243</v>
      </c>
    </row>
    <row r="1635" customFormat="false" ht="13.8" hidden="false" customHeight="false" outlineLevel="0" collapsed="false">
      <c r="A1635" s="207" t="s">
        <v>145</v>
      </c>
      <c r="B1635" s="207" t="s">
        <v>1612</v>
      </c>
      <c r="C1635" s="0" t="s">
        <v>536</v>
      </c>
      <c r="D1635" s="0" t="n">
        <v>45</v>
      </c>
      <c r="E1635" s="0" t="n">
        <v>0</v>
      </c>
      <c r="R1635" s="0" t="s">
        <v>1914</v>
      </c>
      <c r="S1635" s="0" t="s">
        <v>2243</v>
      </c>
      <c r="T1635" s="0" t="s">
        <v>2243</v>
      </c>
      <c r="U1635" s="0" t="s">
        <v>1903</v>
      </c>
      <c r="X1635" s="0" t="s">
        <v>2243</v>
      </c>
      <c r="Y1635" s="0" t="s">
        <v>1903</v>
      </c>
      <c r="AA1635" s="0" t="s">
        <v>1903</v>
      </c>
      <c r="AB1635" s="0" t="s">
        <v>2243</v>
      </c>
    </row>
    <row r="1636" customFormat="false" ht="13.8" hidden="false" customHeight="false" outlineLevel="0" collapsed="false">
      <c r="A1636" s="207" t="s">
        <v>146</v>
      </c>
      <c r="B1636" s="207" t="s">
        <v>1613</v>
      </c>
      <c r="C1636" s="0" t="s">
        <v>1974</v>
      </c>
      <c r="D1636" s="0" t="n">
        <v>3</v>
      </c>
      <c r="E1636" s="0" t="n">
        <v>0</v>
      </c>
      <c r="F1636" s="0" t="s">
        <v>2243</v>
      </c>
      <c r="G1636" s="0" t="s">
        <v>2243</v>
      </c>
      <c r="H1636" s="0" t="s">
        <v>2243</v>
      </c>
      <c r="K1636" s="0" t="s">
        <v>2243</v>
      </c>
      <c r="L1636" s="0" t="s">
        <v>2243</v>
      </c>
      <c r="M1636" s="0" t="s">
        <v>2243</v>
      </c>
      <c r="N1636" s="0" t="s">
        <v>2243</v>
      </c>
      <c r="O1636" s="0" t="s">
        <v>2243</v>
      </c>
      <c r="P1636" s="0" t="s">
        <v>2243</v>
      </c>
    </row>
    <row r="1637" customFormat="false" ht="13.8" hidden="false" customHeight="false" outlineLevel="0" collapsed="false">
      <c r="A1637" s="207" t="s">
        <v>147</v>
      </c>
      <c r="B1637" s="207" t="s">
        <v>1614</v>
      </c>
      <c r="C1637" s="0" t="s">
        <v>1974</v>
      </c>
      <c r="D1637" s="0" t="n">
        <v>3</v>
      </c>
      <c r="E1637" s="0" t="n">
        <v>0</v>
      </c>
      <c r="F1637" s="0" t="s">
        <v>2243</v>
      </c>
      <c r="G1637" s="0" t="s">
        <v>2243</v>
      </c>
      <c r="H1637" s="0" t="s">
        <v>2243</v>
      </c>
      <c r="K1637" s="0" t="s">
        <v>2243</v>
      </c>
      <c r="L1637" s="0" t="s">
        <v>2243</v>
      </c>
      <c r="M1637" s="0" t="s">
        <v>2243</v>
      </c>
      <c r="N1637" s="0" t="s">
        <v>2243</v>
      </c>
      <c r="O1637" s="0" t="s">
        <v>2243</v>
      </c>
      <c r="P1637" s="0" t="s">
        <v>2243</v>
      </c>
    </row>
    <row r="1638" customFormat="false" ht="13.8" hidden="false" customHeight="false" outlineLevel="0" collapsed="false">
      <c r="A1638" s="207" t="s">
        <v>148</v>
      </c>
      <c r="B1638" s="207" t="s">
        <v>188</v>
      </c>
      <c r="C1638" s="0" t="s">
        <v>1976</v>
      </c>
      <c r="D1638" s="0" t="n">
        <v>2</v>
      </c>
      <c r="E1638" s="0" t="n">
        <v>0</v>
      </c>
      <c r="F1638" s="0" t="s">
        <v>2243</v>
      </c>
      <c r="G1638" s="0" t="s">
        <v>2243</v>
      </c>
      <c r="H1638" s="0" t="s">
        <v>2243</v>
      </c>
      <c r="K1638" s="0" t="s">
        <v>2243</v>
      </c>
      <c r="L1638" s="0" t="s">
        <v>2243</v>
      </c>
      <c r="M1638" s="0" t="s">
        <v>2243</v>
      </c>
      <c r="N1638" s="0" t="s">
        <v>2243</v>
      </c>
      <c r="O1638" s="0" t="s">
        <v>2243</v>
      </c>
      <c r="P1638" s="0" t="s">
        <v>2243</v>
      </c>
    </row>
    <row r="1639" customFormat="false" ht="13.8" hidden="false" customHeight="false" outlineLevel="0" collapsed="false">
      <c r="A1639" s="207" t="s">
        <v>148</v>
      </c>
      <c r="B1639" s="207" t="s">
        <v>189</v>
      </c>
      <c r="C1639" s="0" t="s">
        <v>1976</v>
      </c>
      <c r="D1639" s="0" t="n">
        <v>2</v>
      </c>
      <c r="E1639" s="0" t="n">
        <v>0</v>
      </c>
      <c r="F1639" s="0" t="s">
        <v>2243</v>
      </c>
      <c r="G1639" s="0" t="s">
        <v>2243</v>
      </c>
      <c r="H1639" s="0" t="s">
        <v>2243</v>
      </c>
      <c r="K1639" s="0" t="s">
        <v>2243</v>
      </c>
      <c r="L1639" s="0" t="s">
        <v>2243</v>
      </c>
      <c r="M1639" s="0" t="s">
        <v>2243</v>
      </c>
      <c r="N1639" s="0" t="s">
        <v>2243</v>
      </c>
      <c r="O1639" s="0" t="s">
        <v>2243</v>
      </c>
      <c r="P1639" s="0" t="s">
        <v>2243</v>
      </c>
    </row>
    <row r="1640" customFormat="false" ht="13.8" hidden="false" customHeight="false" outlineLevel="0" collapsed="false">
      <c r="A1640" s="207" t="s">
        <v>148</v>
      </c>
      <c r="B1640" s="207" t="s">
        <v>190</v>
      </c>
      <c r="C1640" s="0" t="s">
        <v>1976</v>
      </c>
      <c r="D1640" s="0" t="n">
        <v>2</v>
      </c>
      <c r="E1640" s="0" t="n">
        <v>0</v>
      </c>
      <c r="F1640" s="0" t="s">
        <v>2243</v>
      </c>
      <c r="G1640" s="0" t="s">
        <v>2243</v>
      </c>
      <c r="H1640" s="0" t="s">
        <v>2243</v>
      </c>
      <c r="K1640" s="0" t="s">
        <v>2243</v>
      </c>
      <c r="L1640" s="0" t="s">
        <v>2243</v>
      </c>
      <c r="M1640" s="0" t="s">
        <v>2243</v>
      </c>
      <c r="N1640" s="0" t="s">
        <v>2243</v>
      </c>
      <c r="O1640" s="0" t="s">
        <v>2243</v>
      </c>
      <c r="P1640" s="0" t="s">
        <v>2243</v>
      </c>
    </row>
    <row r="1641" customFormat="false" ht="13.8" hidden="false" customHeight="false" outlineLevel="0" collapsed="false">
      <c r="A1641" s="207" t="s">
        <v>148</v>
      </c>
      <c r="B1641" s="207" t="s">
        <v>191</v>
      </c>
      <c r="C1641" s="0" t="s">
        <v>1976</v>
      </c>
      <c r="D1641" s="0" t="n">
        <v>2</v>
      </c>
      <c r="E1641" s="0" t="n">
        <v>0</v>
      </c>
      <c r="F1641" s="0" t="s">
        <v>2243</v>
      </c>
      <c r="G1641" s="0" t="s">
        <v>2243</v>
      </c>
      <c r="H1641" s="0" t="s">
        <v>2243</v>
      </c>
      <c r="K1641" s="0" t="s">
        <v>2243</v>
      </c>
      <c r="L1641" s="0" t="s">
        <v>2243</v>
      </c>
      <c r="M1641" s="0" t="s">
        <v>2243</v>
      </c>
      <c r="N1641" s="0" t="s">
        <v>2243</v>
      </c>
      <c r="O1641" s="0" t="s">
        <v>2243</v>
      </c>
      <c r="P1641" s="0" t="s">
        <v>2243</v>
      </c>
    </row>
    <row r="1642" customFormat="false" ht="13.8" hidden="false" customHeight="false" outlineLevel="0" collapsed="false">
      <c r="A1642" s="207" t="s">
        <v>148</v>
      </c>
      <c r="B1642" s="207" t="s">
        <v>192</v>
      </c>
      <c r="C1642" s="0" t="s">
        <v>1976</v>
      </c>
      <c r="D1642" s="0" t="n">
        <v>2</v>
      </c>
      <c r="E1642" s="0" t="n">
        <v>0</v>
      </c>
      <c r="F1642" s="0" t="s">
        <v>2243</v>
      </c>
      <c r="G1642" s="0" t="s">
        <v>2243</v>
      </c>
      <c r="H1642" s="0" t="s">
        <v>2243</v>
      </c>
      <c r="K1642" s="0" t="s">
        <v>2243</v>
      </c>
      <c r="L1642" s="0" t="s">
        <v>2243</v>
      </c>
      <c r="M1642" s="0" t="s">
        <v>2243</v>
      </c>
      <c r="N1642" s="0" t="s">
        <v>2243</v>
      </c>
      <c r="O1642" s="0" t="s">
        <v>2243</v>
      </c>
      <c r="P1642" s="0" t="s">
        <v>2243</v>
      </c>
    </row>
    <row r="1643" customFormat="false" ht="13.8" hidden="false" customHeight="false" outlineLevel="0" collapsed="false">
      <c r="A1643" s="207" t="s">
        <v>148</v>
      </c>
      <c r="B1643" s="207" t="s">
        <v>193</v>
      </c>
      <c r="C1643" s="0" t="s">
        <v>1976</v>
      </c>
      <c r="D1643" s="0" t="n">
        <v>2</v>
      </c>
      <c r="E1643" s="0" t="n">
        <v>0</v>
      </c>
      <c r="F1643" s="0" t="s">
        <v>2243</v>
      </c>
      <c r="G1643" s="0" t="s">
        <v>2243</v>
      </c>
      <c r="H1643" s="0" t="s">
        <v>2243</v>
      </c>
      <c r="K1643" s="0" t="s">
        <v>2243</v>
      </c>
      <c r="L1643" s="0" t="s">
        <v>2243</v>
      </c>
      <c r="M1643" s="0" t="s">
        <v>2243</v>
      </c>
      <c r="N1643" s="0" t="s">
        <v>2243</v>
      </c>
      <c r="O1643" s="0" t="s">
        <v>2243</v>
      </c>
      <c r="P1643" s="0" t="s">
        <v>2243</v>
      </c>
    </row>
    <row r="1644" customFormat="false" ht="13.8" hidden="false" customHeight="false" outlineLevel="0" collapsed="false">
      <c r="A1644" s="207" t="s">
        <v>148</v>
      </c>
      <c r="B1644" s="207" t="s">
        <v>194</v>
      </c>
      <c r="C1644" s="0" t="s">
        <v>1976</v>
      </c>
      <c r="D1644" s="0" t="n">
        <v>2</v>
      </c>
      <c r="E1644" s="0" t="n">
        <v>0</v>
      </c>
      <c r="F1644" s="0" t="s">
        <v>2243</v>
      </c>
      <c r="G1644" s="0" t="s">
        <v>2243</v>
      </c>
      <c r="H1644" s="0" t="s">
        <v>2243</v>
      </c>
      <c r="K1644" s="0" t="s">
        <v>2243</v>
      </c>
      <c r="L1644" s="0" t="s">
        <v>2243</v>
      </c>
      <c r="M1644" s="0" t="s">
        <v>2243</v>
      </c>
      <c r="N1644" s="0" t="s">
        <v>2243</v>
      </c>
      <c r="O1644" s="0" t="s">
        <v>2243</v>
      </c>
      <c r="P1644" s="0" t="s">
        <v>2243</v>
      </c>
    </row>
    <row r="1645" customFormat="false" ht="13.8" hidden="false" customHeight="false" outlineLevel="0" collapsed="false">
      <c r="A1645" s="207" t="s">
        <v>148</v>
      </c>
      <c r="B1645" s="207" t="s">
        <v>195</v>
      </c>
      <c r="C1645" s="0" t="s">
        <v>1976</v>
      </c>
      <c r="D1645" s="0" t="n">
        <v>2</v>
      </c>
      <c r="E1645" s="0" t="n">
        <v>0</v>
      </c>
      <c r="F1645" s="0" t="s">
        <v>2243</v>
      </c>
      <c r="G1645" s="0" t="s">
        <v>2243</v>
      </c>
      <c r="H1645" s="0" t="s">
        <v>2243</v>
      </c>
      <c r="K1645" s="0" t="s">
        <v>2243</v>
      </c>
      <c r="L1645" s="0" t="s">
        <v>2243</v>
      </c>
      <c r="M1645" s="0" t="s">
        <v>2243</v>
      </c>
      <c r="N1645" s="0" t="s">
        <v>2243</v>
      </c>
      <c r="O1645" s="0" t="s">
        <v>2243</v>
      </c>
      <c r="P1645" s="0" t="s">
        <v>2243</v>
      </c>
    </row>
    <row r="1646" customFormat="false" ht="13.8" hidden="false" customHeight="false" outlineLevel="0" collapsed="false">
      <c r="A1646" s="207" t="s">
        <v>148</v>
      </c>
      <c r="B1646" s="207" t="s">
        <v>196</v>
      </c>
      <c r="C1646" s="0" t="s">
        <v>1976</v>
      </c>
      <c r="D1646" s="0" t="n">
        <v>2</v>
      </c>
      <c r="E1646" s="0" t="n">
        <v>0</v>
      </c>
      <c r="F1646" s="0" t="s">
        <v>2243</v>
      </c>
      <c r="G1646" s="0" t="s">
        <v>2243</v>
      </c>
      <c r="H1646" s="0" t="s">
        <v>2243</v>
      </c>
      <c r="K1646" s="0" t="s">
        <v>2243</v>
      </c>
      <c r="L1646" s="0" t="s">
        <v>2243</v>
      </c>
      <c r="M1646" s="0" t="s">
        <v>2243</v>
      </c>
      <c r="N1646" s="0" t="s">
        <v>2243</v>
      </c>
      <c r="O1646" s="0" t="s">
        <v>2243</v>
      </c>
      <c r="P1646" s="0" t="s">
        <v>2243</v>
      </c>
    </row>
    <row r="1647" customFormat="false" ht="13.8" hidden="false" customHeight="false" outlineLevel="0" collapsed="false">
      <c r="A1647" s="207" t="s">
        <v>149</v>
      </c>
      <c r="B1647" s="207" t="s">
        <v>149</v>
      </c>
      <c r="C1647" s="0" t="s">
        <v>1974</v>
      </c>
      <c r="D1647" s="0" t="n">
        <v>3</v>
      </c>
      <c r="E1647" s="0" t="n">
        <v>0</v>
      </c>
      <c r="F1647" s="0" t="s">
        <v>2243</v>
      </c>
      <c r="G1647" s="0" t="s">
        <v>2243</v>
      </c>
      <c r="H1647" s="0" t="s">
        <v>2243</v>
      </c>
      <c r="K1647" s="0" t="s">
        <v>2243</v>
      </c>
      <c r="L1647" s="0" t="s">
        <v>2243</v>
      </c>
      <c r="M1647" s="0" t="s">
        <v>2243</v>
      </c>
      <c r="N1647" s="0" t="s">
        <v>2243</v>
      </c>
      <c r="O1647" s="0" t="s">
        <v>2243</v>
      </c>
      <c r="P1647" s="0" t="s">
        <v>2243</v>
      </c>
    </row>
    <row r="1648" customFormat="false" ht="13.8" hidden="false" customHeight="false" outlineLevel="0" collapsed="false">
      <c r="A1648" s="207" t="s">
        <v>150</v>
      </c>
      <c r="B1648" s="207" t="s">
        <v>1615</v>
      </c>
      <c r="C1648" s="0" t="s">
        <v>1974</v>
      </c>
      <c r="D1648" s="0" t="n">
        <v>3</v>
      </c>
      <c r="E1648" s="0" t="n">
        <v>0</v>
      </c>
      <c r="F1648" s="0" t="s">
        <v>2243</v>
      </c>
      <c r="G1648" s="0" t="s">
        <v>2243</v>
      </c>
      <c r="H1648" s="0" t="s">
        <v>2243</v>
      </c>
      <c r="K1648" s="0" t="s">
        <v>2243</v>
      </c>
      <c r="L1648" s="0" t="s">
        <v>2243</v>
      </c>
      <c r="M1648" s="0" t="s">
        <v>2243</v>
      </c>
      <c r="N1648" s="0" t="s">
        <v>2243</v>
      </c>
      <c r="O1648" s="0" t="s">
        <v>2243</v>
      </c>
      <c r="P1648" s="0" t="s">
        <v>2243</v>
      </c>
    </row>
    <row r="1649" customFormat="false" ht="13.8" hidden="false" customHeight="false" outlineLevel="0" collapsed="false">
      <c r="A1649" s="207" t="s">
        <v>150</v>
      </c>
      <c r="B1649" s="207" t="s">
        <v>1616</v>
      </c>
      <c r="C1649" s="0" t="s">
        <v>1974</v>
      </c>
      <c r="D1649" s="0" t="n">
        <v>3</v>
      </c>
      <c r="E1649" s="0" t="n">
        <v>0</v>
      </c>
      <c r="F1649" s="0" t="s">
        <v>2243</v>
      </c>
      <c r="G1649" s="0" t="s">
        <v>2243</v>
      </c>
      <c r="H1649" s="0" t="s">
        <v>2243</v>
      </c>
      <c r="K1649" s="0" t="s">
        <v>2243</v>
      </c>
      <c r="L1649" s="0" t="s">
        <v>2243</v>
      </c>
      <c r="M1649" s="0" t="s">
        <v>2243</v>
      </c>
      <c r="N1649" s="0" t="s">
        <v>2243</v>
      </c>
      <c r="O1649" s="0" t="s">
        <v>2243</v>
      </c>
      <c r="P1649" s="0" t="s">
        <v>2243</v>
      </c>
    </row>
    <row r="1650" customFormat="false" ht="13.8" hidden="false" customHeight="false" outlineLevel="0" collapsed="false">
      <c r="A1650" s="207" t="s">
        <v>150</v>
      </c>
      <c r="B1650" s="207" t="s">
        <v>454</v>
      </c>
      <c r="C1650" s="0" t="s">
        <v>1974</v>
      </c>
      <c r="D1650" s="0" t="n">
        <v>3</v>
      </c>
      <c r="E1650" s="0" t="n">
        <v>0</v>
      </c>
      <c r="F1650" s="0" t="s">
        <v>2243</v>
      </c>
      <c r="G1650" s="0" t="s">
        <v>2243</v>
      </c>
      <c r="H1650" s="0" t="s">
        <v>2243</v>
      </c>
      <c r="K1650" s="0" t="s">
        <v>2243</v>
      </c>
      <c r="L1650" s="0" t="s">
        <v>2243</v>
      </c>
      <c r="M1650" s="0" t="s">
        <v>2243</v>
      </c>
      <c r="N1650" s="0" t="s">
        <v>2243</v>
      </c>
      <c r="O1650" s="0" t="s">
        <v>2243</v>
      </c>
      <c r="P1650" s="0" t="s">
        <v>2243</v>
      </c>
    </row>
    <row r="1651" customFormat="false" ht="13.8" hidden="false" customHeight="false" outlineLevel="0" collapsed="false">
      <c r="A1651" s="207" t="s">
        <v>151</v>
      </c>
      <c r="B1651" s="207" t="s">
        <v>1617</v>
      </c>
      <c r="C1651" s="0" t="s">
        <v>1974</v>
      </c>
      <c r="D1651" s="0" t="n">
        <v>3</v>
      </c>
      <c r="E1651" s="0" t="n">
        <v>0</v>
      </c>
      <c r="F1651" s="0" t="s">
        <v>2243</v>
      </c>
      <c r="G1651" s="0" t="s">
        <v>2243</v>
      </c>
      <c r="H1651" s="0" t="s">
        <v>2243</v>
      </c>
      <c r="K1651" s="0" t="s">
        <v>2243</v>
      </c>
      <c r="L1651" s="0" t="s">
        <v>2243</v>
      </c>
      <c r="M1651" s="0" t="s">
        <v>2243</v>
      </c>
      <c r="N1651" s="0" t="s">
        <v>2243</v>
      </c>
      <c r="O1651" s="0" t="s">
        <v>2243</v>
      </c>
      <c r="P1651" s="0" t="s">
        <v>2243</v>
      </c>
    </row>
    <row r="1652" customFormat="false" ht="13.8" hidden="false" customHeight="false" outlineLevel="0" collapsed="false">
      <c r="A1652" s="207" t="s">
        <v>151</v>
      </c>
      <c r="B1652" s="207" t="s">
        <v>1618</v>
      </c>
      <c r="C1652" s="0" t="s">
        <v>1974</v>
      </c>
      <c r="D1652" s="0" t="n">
        <v>3</v>
      </c>
      <c r="E1652" s="0" t="n">
        <v>0</v>
      </c>
      <c r="F1652" s="0" t="s">
        <v>2243</v>
      </c>
      <c r="G1652" s="0" t="s">
        <v>2243</v>
      </c>
      <c r="H1652" s="0" t="s">
        <v>2243</v>
      </c>
      <c r="K1652" s="0" t="s">
        <v>2243</v>
      </c>
      <c r="L1652" s="0" t="s">
        <v>2243</v>
      </c>
      <c r="M1652" s="0" t="s">
        <v>2243</v>
      </c>
      <c r="N1652" s="0" t="s">
        <v>2243</v>
      </c>
      <c r="O1652" s="0" t="s">
        <v>2243</v>
      </c>
      <c r="P1652" s="0" t="s">
        <v>2243</v>
      </c>
    </row>
    <row r="1653" customFormat="false" ht="13.8" hidden="false" customHeight="false" outlineLevel="0" collapsed="false">
      <c r="A1653" s="207" t="s">
        <v>151</v>
      </c>
      <c r="B1653" s="207" t="s">
        <v>1619</v>
      </c>
      <c r="C1653" s="0" t="s">
        <v>1974</v>
      </c>
      <c r="D1653" s="0" t="n">
        <v>3</v>
      </c>
      <c r="E1653" s="0" t="n">
        <v>0</v>
      </c>
      <c r="F1653" s="0" t="s">
        <v>2243</v>
      </c>
      <c r="G1653" s="0" t="s">
        <v>2243</v>
      </c>
      <c r="H1653" s="0" t="s">
        <v>2243</v>
      </c>
      <c r="K1653" s="0" t="s">
        <v>2243</v>
      </c>
      <c r="L1653" s="0" t="s">
        <v>2243</v>
      </c>
      <c r="M1653" s="0" t="s">
        <v>2243</v>
      </c>
      <c r="N1653" s="0" t="s">
        <v>2243</v>
      </c>
      <c r="O1653" s="0" t="s">
        <v>2243</v>
      </c>
      <c r="P1653" s="0" t="s">
        <v>2243</v>
      </c>
    </row>
    <row r="1654" customFormat="false" ht="13.8" hidden="false" customHeight="false" outlineLevel="0" collapsed="false">
      <c r="A1654" s="207" t="s">
        <v>151</v>
      </c>
      <c r="B1654" s="207" t="s">
        <v>1620</v>
      </c>
      <c r="C1654" s="0" t="s">
        <v>1974</v>
      </c>
      <c r="D1654" s="0" t="n">
        <v>3</v>
      </c>
      <c r="E1654" s="0" t="n">
        <v>0</v>
      </c>
      <c r="F1654" s="0" t="s">
        <v>2243</v>
      </c>
      <c r="G1654" s="0" t="s">
        <v>2243</v>
      </c>
      <c r="H1654" s="0" t="s">
        <v>2243</v>
      </c>
      <c r="K1654" s="0" t="s">
        <v>2243</v>
      </c>
      <c r="L1654" s="0" t="s">
        <v>2243</v>
      </c>
      <c r="M1654" s="0" t="s">
        <v>2243</v>
      </c>
      <c r="N1654" s="0" t="s">
        <v>2243</v>
      </c>
      <c r="O1654" s="0" t="s">
        <v>2243</v>
      </c>
      <c r="P1654" s="0" t="s">
        <v>2243</v>
      </c>
    </row>
    <row r="1655" customFormat="false" ht="13.8" hidden="false" customHeight="false" outlineLevel="0" collapsed="false">
      <c r="A1655" s="207" t="s">
        <v>151</v>
      </c>
      <c r="B1655" s="207" t="s">
        <v>1621</v>
      </c>
      <c r="C1655" s="0" t="s">
        <v>1974</v>
      </c>
      <c r="D1655" s="0" t="n">
        <v>3</v>
      </c>
      <c r="E1655" s="0" t="n">
        <v>0</v>
      </c>
      <c r="F1655" s="0" t="s">
        <v>2243</v>
      </c>
      <c r="G1655" s="0" t="s">
        <v>2243</v>
      </c>
      <c r="H1655" s="0" t="s">
        <v>2243</v>
      </c>
      <c r="K1655" s="0" t="s">
        <v>2243</v>
      </c>
      <c r="L1655" s="0" t="s">
        <v>2243</v>
      </c>
      <c r="M1655" s="0" t="s">
        <v>2243</v>
      </c>
      <c r="N1655" s="0" t="s">
        <v>2243</v>
      </c>
      <c r="O1655" s="0" t="s">
        <v>2243</v>
      </c>
      <c r="P1655" s="0" t="s">
        <v>2243</v>
      </c>
    </row>
    <row r="1656" customFormat="false" ht="13.8" hidden="false" customHeight="false" outlineLevel="0" collapsed="false">
      <c r="A1656" s="207" t="s">
        <v>151</v>
      </c>
      <c r="B1656" s="207" t="s">
        <v>1622</v>
      </c>
      <c r="C1656" s="0" t="s">
        <v>1974</v>
      </c>
      <c r="D1656" s="0" t="n">
        <v>3</v>
      </c>
      <c r="E1656" s="0" t="n">
        <v>0</v>
      </c>
      <c r="F1656" s="0" t="s">
        <v>2243</v>
      </c>
      <c r="G1656" s="0" t="s">
        <v>2243</v>
      </c>
      <c r="H1656" s="0" t="s">
        <v>2243</v>
      </c>
      <c r="K1656" s="0" t="s">
        <v>2243</v>
      </c>
      <c r="L1656" s="0" t="s">
        <v>2243</v>
      </c>
      <c r="M1656" s="0" t="s">
        <v>2243</v>
      </c>
      <c r="N1656" s="0" t="s">
        <v>2243</v>
      </c>
      <c r="O1656" s="0" t="s">
        <v>2243</v>
      </c>
      <c r="P1656" s="0" t="s">
        <v>2243</v>
      </c>
    </row>
    <row r="1657" customFormat="false" ht="13.8" hidden="false" customHeight="false" outlineLevel="0" collapsed="false">
      <c r="A1657" s="207" t="s">
        <v>151</v>
      </c>
      <c r="B1657" s="207" t="s">
        <v>1623</v>
      </c>
      <c r="C1657" s="0" t="s">
        <v>1974</v>
      </c>
      <c r="D1657" s="0" t="n">
        <v>3</v>
      </c>
      <c r="E1657" s="0" t="n">
        <v>0</v>
      </c>
      <c r="F1657" s="0" t="s">
        <v>2243</v>
      </c>
      <c r="G1657" s="0" t="s">
        <v>2243</v>
      </c>
      <c r="H1657" s="0" t="s">
        <v>2243</v>
      </c>
      <c r="K1657" s="0" t="s">
        <v>2243</v>
      </c>
      <c r="L1657" s="0" t="s">
        <v>2243</v>
      </c>
      <c r="M1657" s="0" t="s">
        <v>2243</v>
      </c>
      <c r="N1657" s="0" t="s">
        <v>2243</v>
      </c>
      <c r="O1657" s="0" t="s">
        <v>2243</v>
      </c>
      <c r="P1657" s="0" t="s">
        <v>2243</v>
      </c>
    </row>
    <row r="1658" customFormat="false" ht="13.8" hidden="false" customHeight="false" outlineLevel="0" collapsed="false">
      <c r="A1658" s="207" t="s">
        <v>151</v>
      </c>
      <c r="B1658" s="207" t="s">
        <v>1624</v>
      </c>
      <c r="C1658" s="0" t="s">
        <v>1974</v>
      </c>
      <c r="D1658" s="0" t="n">
        <v>3</v>
      </c>
      <c r="E1658" s="0" t="n">
        <v>0</v>
      </c>
      <c r="F1658" s="0" t="s">
        <v>2243</v>
      </c>
      <c r="G1658" s="0" t="s">
        <v>2243</v>
      </c>
      <c r="H1658" s="0" t="s">
        <v>2243</v>
      </c>
      <c r="K1658" s="0" t="s">
        <v>2243</v>
      </c>
      <c r="L1658" s="0" t="s">
        <v>2243</v>
      </c>
      <c r="M1658" s="0" t="s">
        <v>2243</v>
      </c>
      <c r="N1658" s="0" t="s">
        <v>2243</v>
      </c>
      <c r="O1658" s="0" t="s">
        <v>2243</v>
      </c>
      <c r="P1658" s="0" t="s">
        <v>2243</v>
      </c>
    </row>
    <row r="1659" customFormat="false" ht="13.8" hidden="false" customHeight="false" outlineLevel="0" collapsed="false">
      <c r="A1659" s="207" t="s">
        <v>151</v>
      </c>
      <c r="B1659" s="207" t="s">
        <v>1625</v>
      </c>
      <c r="C1659" s="0" t="s">
        <v>1974</v>
      </c>
      <c r="D1659" s="0" t="n">
        <v>3</v>
      </c>
      <c r="E1659" s="0" t="n">
        <v>0</v>
      </c>
      <c r="F1659" s="0" t="s">
        <v>2243</v>
      </c>
      <c r="G1659" s="0" t="s">
        <v>2243</v>
      </c>
      <c r="H1659" s="0" t="s">
        <v>2243</v>
      </c>
      <c r="K1659" s="0" t="s">
        <v>2243</v>
      </c>
      <c r="L1659" s="0" t="s">
        <v>2243</v>
      </c>
      <c r="M1659" s="0" t="s">
        <v>2243</v>
      </c>
      <c r="N1659" s="0" t="s">
        <v>2243</v>
      </c>
      <c r="O1659" s="0" t="s">
        <v>2243</v>
      </c>
      <c r="P1659" s="0" t="s">
        <v>2243</v>
      </c>
    </row>
    <row r="1660" customFormat="false" ht="13.8" hidden="false" customHeight="false" outlineLevel="0" collapsed="false">
      <c r="A1660" s="207" t="s">
        <v>151</v>
      </c>
      <c r="B1660" s="207" t="s">
        <v>1626</v>
      </c>
      <c r="C1660" s="0" t="s">
        <v>1974</v>
      </c>
      <c r="D1660" s="0" t="n">
        <v>3</v>
      </c>
      <c r="E1660" s="0" t="n">
        <v>0</v>
      </c>
      <c r="F1660" s="0" t="s">
        <v>2243</v>
      </c>
      <c r="G1660" s="0" t="s">
        <v>2243</v>
      </c>
      <c r="H1660" s="0" t="s">
        <v>2243</v>
      </c>
      <c r="K1660" s="0" t="s">
        <v>2243</v>
      </c>
      <c r="L1660" s="0" t="s">
        <v>2243</v>
      </c>
      <c r="M1660" s="0" t="s">
        <v>2243</v>
      </c>
      <c r="N1660" s="0" t="s">
        <v>2243</v>
      </c>
      <c r="O1660" s="0" t="s">
        <v>2243</v>
      </c>
      <c r="P1660" s="0" t="s">
        <v>2243</v>
      </c>
    </row>
    <row r="1661" customFormat="false" ht="13.8" hidden="false" customHeight="false" outlineLevel="0" collapsed="false">
      <c r="A1661" s="207" t="s">
        <v>151</v>
      </c>
      <c r="B1661" s="207" t="s">
        <v>1627</v>
      </c>
      <c r="C1661" s="0" t="s">
        <v>1974</v>
      </c>
      <c r="D1661" s="0" t="n">
        <v>3</v>
      </c>
      <c r="E1661" s="0" t="n">
        <v>0</v>
      </c>
      <c r="F1661" s="0" t="s">
        <v>2243</v>
      </c>
      <c r="G1661" s="0" t="s">
        <v>2243</v>
      </c>
      <c r="H1661" s="0" t="s">
        <v>2243</v>
      </c>
      <c r="K1661" s="0" t="s">
        <v>2243</v>
      </c>
      <c r="L1661" s="0" t="s">
        <v>2243</v>
      </c>
      <c r="M1661" s="0" t="s">
        <v>2243</v>
      </c>
      <c r="N1661" s="0" t="s">
        <v>2243</v>
      </c>
      <c r="O1661" s="0" t="s">
        <v>2243</v>
      </c>
      <c r="P1661" s="0" t="s">
        <v>2243</v>
      </c>
    </row>
    <row r="1662" customFormat="false" ht="13.8" hidden="false" customHeight="false" outlineLevel="0" collapsed="false">
      <c r="A1662" s="207" t="s">
        <v>151</v>
      </c>
      <c r="B1662" s="207" t="s">
        <v>1628</v>
      </c>
      <c r="C1662" s="0" t="s">
        <v>1974</v>
      </c>
      <c r="D1662" s="0" t="n">
        <v>3</v>
      </c>
      <c r="E1662" s="0" t="n">
        <v>0</v>
      </c>
      <c r="F1662" s="0" t="s">
        <v>2243</v>
      </c>
      <c r="G1662" s="0" t="s">
        <v>2243</v>
      </c>
      <c r="H1662" s="0" t="s">
        <v>2243</v>
      </c>
      <c r="K1662" s="0" t="s">
        <v>2243</v>
      </c>
      <c r="L1662" s="0" t="s">
        <v>2243</v>
      </c>
      <c r="M1662" s="0" t="s">
        <v>2243</v>
      </c>
      <c r="N1662" s="0" t="s">
        <v>2243</v>
      </c>
      <c r="O1662" s="0" t="s">
        <v>2243</v>
      </c>
      <c r="P1662" s="0" t="s">
        <v>2243</v>
      </c>
    </row>
    <row r="1663" customFormat="false" ht="13.8" hidden="false" customHeight="false" outlineLevel="0" collapsed="false">
      <c r="A1663" s="207" t="s">
        <v>151</v>
      </c>
      <c r="B1663" s="207" t="s">
        <v>1629</v>
      </c>
      <c r="C1663" s="0" t="s">
        <v>1974</v>
      </c>
      <c r="D1663" s="0" t="n">
        <v>3</v>
      </c>
      <c r="E1663" s="0" t="n">
        <v>0</v>
      </c>
      <c r="F1663" s="0" t="s">
        <v>2243</v>
      </c>
      <c r="G1663" s="0" t="s">
        <v>2243</v>
      </c>
      <c r="H1663" s="0" t="s">
        <v>2243</v>
      </c>
      <c r="K1663" s="0" t="s">
        <v>2243</v>
      </c>
      <c r="L1663" s="0" t="s">
        <v>2243</v>
      </c>
      <c r="M1663" s="0" t="s">
        <v>2243</v>
      </c>
      <c r="N1663" s="0" t="s">
        <v>2243</v>
      </c>
      <c r="O1663" s="0" t="s">
        <v>2243</v>
      </c>
      <c r="P1663" s="0" t="s">
        <v>2243</v>
      </c>
    </row>
    <row r="1664" customFormat="false" ht="13.8" hidden="false" customHeight="false" outlineLevel="0" collapsed="false">
      <c r="A1664" s="207" t="s">
        <v>151</v>
      </c>
      <c r="B1664" s="207" t="s">
        <v>1630</v>
      </c>
      <c r="C1664" s="0" t="s">
        <v>1974</v>
      </c>
      <c r="D1664" s="0" t="n">
        <v>3</v>
      </c>
      <c r="E1664" s="0" t="n">
        <v>0</v>
      </c>
      <c r="F1664" s="0" t="s">
        <v>2243</v>
      </c>
      <c r="G1664" s="0" t="s">
        <v>2243</v>
      </c>
      <c r="H1664" s="0" t="s">
        <v>2243</v>
      </c>
      <c r="K1664" s="0" t="s">
        <v>2243</v>
      </c>
      <c r="L1664" s="0" t="s">
        <v>2243</v>
      </c>
      <c r="M1664" s="0" t="s">
        <v>2243</v>
      </c>
      <c r="N1664" s="0" t="s">
        <v>2243</v>
      </c>
      <c r="O1664" s="0" t="s">
        <v>2243</v>
      </c>
      <c r="P1664" s="0" t="s">
        <v>2243</v>
      </c>
    </row>
    <row r="1665" customFormat="false" ht="13.8" hidden="false" customHeight="false" outlineLevel="0" collapsed="false">
      <c r="A1665" s="207" t="s">
        <v>151</v>
      </c>
      <c r="B1665" s="207" t="s">
        <v>1631</v>
      </c>
      <c r="C1665" s="0" t="s">
        <v>1974</v>
      </c>
      <c r="D1665" s="0" t="n">
        <v>3</v>
      </c>
      <c r="E1665" s="0" t="n">
        <v>0</v>
      </c>
      <c r="F1665" s="0" t="s">
        <v>2243</v>
      </c>
      <c r="G1665" s="0" t="s">
        <v>2243</v>
      </c>
      <c r="H1665" s="0" t="s">
        <v>2243</v>
      </c>
      <c r="K1665" s="0" t="s">
        <v>2243</v>
      </c>
      <c r="L1665" s="0" t="s">
        <v>2243</v>
      </c>
      <c r="M1665" s="0" t="s">
        <v>2243</v>
      </c>
      <c r="N1665" s="0" t="s">
        <v>2243</v>
      </c>
      <c r="O1665" s="0" t="s">
        <v>2243</v>
      </c>
      <c r="P1665" s="0" t="s">
        <v>2243</v>
      </c>
    </row>
    <row r="1666" customFormat="false" ht="13.8" hidden="false" customHeight="false" outlineLevel="0" collapsed="false">
      <c r="A1666" s="207" t="s">
        <v>151</v>
      </c>
      <c r="B1666" s="207" t="s">
        <v>1632</v>
      </c>
      <c r="C1666" s="0" t="s">
        <v>1974</v>
      </c>
      <c r="D1666" s="0" t="n">
        <v>3</v>
      </c>
      <c r="E1666" s="0" t="n">
        <v>0</v>
      </c>
      <c r="F1666" s="0" t="s">
        <v>2243</v>
      </c>
      <c r="G1666" s="0" t="s">
        <v>2243</v>
      </c>
      <c r="H1666" s="0" t="s">
        <v>2243</v>
      </c>
      <c r="K1666" s="0" t="s">
        <v>2243</v>
      </c>
      <c r="L1666" s="0" t="s">
        <v>2243</v>
      </c>
      <c r="M1666" s="0" t="s">
        <v>2243</v>
      </c>
      <c r="N1666" s="0" t="s">
        <v>2243</v>
      </c>
      <c r="O1666" s="0" t="s">
        <v>2243</v>
      </c>
      <c r="P1666" s="0" t="s">
        <v>2243</v>
      </c>
    </row>
    <row r="1667" customFormat="false" ht="13.8" hidden="false" customHeight="false" outlineLevel="0" collapsed="false">
      <c r="A1667" s="207" t="s">
        <v>151</v>
      </c>
      <c r="B1667" s="207" t="s">
        <v>1633</v>
      </c>
      <c r="C1667" s="0" t="s">
        <v>1974</v>
      </c>
      <c r="D1667" s="0" t="n">
        <v>3</v>
      </c>
      <c r="E1667" s="0" t="n">
        <v>0</v>
      </c>
      <c r="F1667" s="0" t="s">
        <v>2243</v>
      </c>
      <c r="G1667" s="0" t="s">
        <v>2243</v>
      </c>
      <c r="H1667" s="0" t="s">
        <v>2243</v>
      </c>
      <c r="K1667" s="0" t="s">
        <v>2243</v>
      </c>
      <c r="L1667" s="0" t="s">
        <v>2243</v>
      </c>
      <c r="M1667" s="0" t="s">
        <v>2243</v>
      </c>
      <c r="N1667" s="0" t="s">
        <v>2243</v>
      </c>
      <c r="O1667" s="0" t="s">
        <v>2243</v>
      </c>
      <c r="P1667" s="0" t="s">
        <v>2243</v>
      </c>
    </row>
    <row r="1668" customFormat="false" ht="13.8" hidden="false" customHeight="false" outlineLevel="0" collapsed="false">
      <c r="A1668" s="207" t="s">
        <v>151</v>
      </c>
      <c r="B1668" s="207" t="s">
        <v>1634</v>
      </c>
      <c r="C1668" s="0" t="s">
        <v>1974</v>
      </c>
      <c r="D1668" s="0" t="n">
        <v>3</v>
      </c>
      <c r="E1668" s="0" t="n">
        <v>0</v>
      </c>
      <c r="F1668" s="0" t="s">
        <v>2243</v>
      </c>
      <c r="G1668" s="0" t="s">
        <v>2243</v>
      </c>
      <c r="H1668" s="0" t="s">
        <v>2243</v>
      </c>
      <c r="K1668" s="0" t="s">
        <v>2243</v>
      </c>
      <c r="L1668" s="0" t="s">
        <v>2243</v>
      </c>
      <c r="M1668" s="0" t="s">
        <v>2243</v>
      </c>
      <c r="N1668" s="0" t="s">
        <v>2243</v>
      </c>
      <c r="O1668" s="0" t="s">
        <v>2243</v>
      </c>
      <c r="P1668" s="0" t="s">
        <v>2243</v>
      </c>
    </row>
    <row r="1669" customFormat="false" ht="13.8" hidden="false" customHeight="false" outlineLevel="0" collapsed="false">
      <c r="A1669" s="207" t="s">
        <v>151</v>
      </c>
      <c r="B1669" s="207" t="s">
        <v>1635</v>
      </c>
      <c r="C1669" s="0" t="s">
        <v>1974</v>
      </c>
      <c r="D1669" s="0" t="n">
        <v>3</v>
      </c>
      <c r="E1669" s="0" t="n">
        <v>0</v>
      </c>
      <c r="F1669" s="0" t="s">
        <v>2243</v>
      </c>
      <c r="G1669" s="0" t="s">
        <v>2243</v>
      </c>
      <c r="H1669" s="0" t="s">
        <v>2243</v>
      </c>
      <c r="K1669" s="0" t="s">
        <v>2243</v>
      </c>
      <c r="L1669" s="0" t="s">
        <v>2243</v>
      </c>
      <c r="M1669" s="0" t="s">
        <v>2243</v>
      </c>
      <c r="N1669" s="0" t="s">
        <v>2243</v>
      </c>
      <c r="O1669" s="0" t="s">
        <v>2243</v>
      </c>
      <c r="P1669" s="0" t="s">
        <v>2243</v>
      </c>
    </row>
    <row r="1670" customFormat="false" ht="13.8" hidden="false" customHeight="false" outlineLevel="0" collapsed="false">
      <c r="A1670" s="207" t="s">
        <v>151</v>
      </c>
      <c r="B1670" s="207" t="s">
        <v>1636</v>
      </c>
      <c r="C1670" s="0" t="s">
        <v>1974</v>
      </c>
      <c r="D1670" s="0" t="n">
        <v>3</v>
      </c>
      <c r="E1670" s="0" t="n">
        <v>0</v>
      </c>
      <c r="F1670" s="0" t="s">
        <v>2243</v>
      </c>
      <c r="G1670" s="0" t="s">
        <v>2243</v>
      </c>
      <c r="H1670" s="0" t="s">
        <v>2243</v>
      </c>
      <c r="K1670" s="0" t="s">
        <v>2243</v>
      </c>
      <c r="L1670" s="0" t="s">
        <v>2243</v>
      </c>
      <c r="M1670" s="0" t="s">
        <v>2243</v>
      </c>
      <c r="N1670" s="0" t="s">
        <v>2243</v>
      </c>
      <c r="O1670" s="0" t="s">
        <v>2243</v>
      </c>
      <c r="P1670" s="0" t="s">
        <v>2243</v>
      </c>
    </row>
    <row r="1671" customFormat="false" ht="13.8" hidden="false" customHeight="false" outlineLevel="0" collapsed="false">
      <c r="A1671" s="207" t="s">
        <v>151</v>
      </c>
      <c r="B1671" s="207" t="s">
        <v>1637</v>
      </c>
      <c r="C1671" s="0" t="s">
        <v>1974</v>
      </c>
      <c r="D1671" s="0" t="n">
        <v>3</v>
      </c>
      <c r="E1671" s="0" t="n">
        <v>0</v>
      </c>
      <c r="F1671" s="0" t="s">
        <v>2243</v>
      </c>
      <c r="G1671" s="0" t="s">
        <v>2243</v>
      </c>
      <c r="H1671" s="0" t="s">
        <v>2243</v>
      </c>
      <c r="K1671" s="0" t="s">
        <v>2243</v>
      </c>
      <c r="L1671" s="0" t="s">
        <v>2243</v>
      </c>
      <c r="M1671" s="0" t="s">
        <v>2243</v>
      </c>
      <c r="N1671" s="0" t="s">
        <v>2243</v>
      </c>
      <c r="O1671" s="0" t="s">
        <v>2243</v>
      </c>
      <c r="P1671" s="0" t="s">
        <v>2243</v>
      </c>
    </row>
    <row r="1672" customFormat="false" ht="13.8" hidden="false" customHeight="false" outlineLevel="0" collapsed="false">
      <c r="A1672" s="207" t="s">
        <v>151</v>
      </c>
      <c r="B1672" s="207" t="s">
        <v>1638</v>
      </c>
      <c r="C1672" s="0" t="s">
        <v>1974</v>
      </c>
      <c r="D1672" s="0" t="n">
        <v>3</v>
      </c>
      <c r="E1672" s="0" t="n">
        <v>0</v>
      </c>
      <c r="F1672" s="0" t="s">
        <v>2243</v>
      </c>
      <c r="G1672" s="0" t="s">
        <v>2243</v>
      </c>
      <c r="H1672" s="0" t="s">
        <v>2243</v>
      </c>
      <c r="K1672" s="0" t="s">
        <v>2243</v>
      </c>
      <c r="L1672" s="0" t="s">
        <v>2243</v>
      </c>
      <c r="M1672" s="0" t="s">
        <v>2243</v>
      </c>
      <c r="N1672" s="0" t="s">
        <v>2243</v>
      </c>
      <c r="O1672" s="0" t="s">
        <v>2243</v>
      </c>
      <c r="P1672" s="0" t="s">
        <v>2243</v>
      </c>
    </row>
    <row r="1673" customFormat="false" ht="13.8" hidden="false" customHeight="false" outlineLevel="0" collapsed="false">
      <c r="A1673" s="207" t="s">
        <v>151</v>
      </c>
      <c r="B1673" s="207" t="s">
        <v>1639</v>
      </c>
      <c r="C1673" s="0" t="s">
        <v>1974</v>
      </c>
      <c r="D1673" s="0" t="n">
        <v>3</v>
      </c>
      <c r="E1673" s="0" t="n">
        <v>0</v>
      </c>
      <c r="F1673" s="0" t="s">
        <v>2243</v>
      </c>
      <c r="G1673" s="0" t="s">
        <v>2243</v>
      </c>
      <c r="H1673" s="0" t="s">
        <v>2243</v>
      </c>
      <c r="K1673" s="0" t="s">
        <v>2243</v>
      </c>
      <c r="L1673" s="0" t="s">
        <v>2243</v>
      </c>
      <c r="M1673" s="0" t="s">
        <v>2243</v>
      </c>
      <c r="N1673" s="0" t="s">
        <v>2243</v>
      </c>
      <c r="O1673" s="0" t="s">
        <v>2243</v>
      </c>
      <c r="P1673" s="0" t="s">
        <v>2243</v>
      </c>
    </row>
    <row r="1674" customFormat="false" ht="13.8" hidden="false" customHeight="false" outlineLevel="0" collapsed="false">
      <c r="A1674" s="207" t="s">
        <v>151</v>
      </c>
      <c r="B1674" s="207" t="s">
        <v>1640</v>
      </c>
      <c r="C1674" s="0" t="s">
        <v>536</v>
      </c>
      <c r="D1674" s="0" t="n">
        <v>45</v>
      </c>
      <c r="E1674" s="0" t="n">
        <v>0</v>
      </c>
      <c r="R1674" s="0" t="s">
        <v>1914</v>
      </c>
      <c r="S1674" s="0" t="s">
        <v>2243</v>
      </c>
      <c r="T1674" s="0" t="s">
        <v>2243</v>
      </c>
      <c r="U1674" s="0" t="s">
        <v>1903</v>
      </c>
      <c r="X1674" s="0" t="s">
        <v>2243</v>
      </c>
      <c r="Y1674" s="0" t="s">
        <v>1903</v>
      </c>
      <c r="AA1674" s="0" t="s">
        <v>1903</v>
      </c>
      <c r="AB1674" s="0" t="s">
        <v>2243</v>
      </c>
    </row>
    <row r="1675" customFormat="false" ht="13.8" hidden="false" customHeight="false" outlineLevel="0" collapsed="false">
      <c r="A1675" s="207" t="s">
        <v>151</v>
      </c>
      <c r="B1675" s="207" t="s">
        <v>1641</v>
      </c>
      <c r="C1675" s="0" t="s">
        <v>1974</v>
      </c>
      <c r="D1675" s="0" t="n">
        <v>3</v>
      </c>
      <c r="E1675" s="0" t="n">
        <v>0</v>
      </c>
      <c r="F1675" s="0" t="s">
        <v>2243</v>
      </c>
      <c r="G1675" s="0" t="s">
        <v>2243</v>
      </c>
      <c r="H1675" s="0" t="s">
        <v>2243</v>
      </c>
      <c r="K1675" s="0" t="s">
        <v>2243</v>
      </c>
      <c r="L1675" s="0" t="s">
        <v>2243</v>
      </c>
      <c r="M1675" s="0" t="s">
        <v>2243</v>
      </c>
      <c r="N1675" s="0" t="s">
        <v>2243</v>
      </c>
      <c r="O1675" s="0" t="s">
        <v>2243</v>
      </c>
      <c r="P1675" s="0" t="s">
        <v>2243</v>
      </c>
    </row>
    <row r="1676" customFormat="false" ht="13.8" hidden="false" customHeight="false" outlineLevel="0" collapsed="false">
      <c r="A1676" s="207" t="s">
        <v>151</v>
      </c>
      <c r="B1676" s="207" t="s">
        <v>1642</v>
      </c>
      <c r="C1676" s="0" t="s">
        <v>1974</v>
      </c>
      <c r="D1676" s="0" t="n">
        <v>3</v>
      </c>
      <c r="E1676" s="0" t="n">
        <v>0</v>
      </c>
      <c r="F1676" s="0" t="s">
        <v>2243</v>
      </c>
      <c r="G1676" s="0" t="s">
        <v>2243</v>
      </c>
      <c r="H1676" s="0" t="s">
        <v>2243</v>
      </c>
      <c r="K1676" s="0" t="s">
        <v>2243</v>
      </c>
      <c r="L1676" s="0" t="s">
        <v>2243</v>
      </c>
      <c r="M1676" s="0" t="s">
        <v>2243</v>
      </c>
      <c r="N1676" s="0" t="s">
        <v>2243</v>
      </c>
      <c r="O1676" s="0" t="s">
        <v>2243</v>
      </c>
      <c r="P1676" s="0" t="s">
        <v>2243</v>
      </c>
    </row>
    <row r="1677" customFormat="false" ht="13.8" hidden="false" customHeight="false" outlineLevel="0" collapsed="false">
      <c r="A1677" s="207" t="s">
        <v>151</v>
      </c>
      <c r="B1677" s="207" t="s">
        <v>1643</v>
      </c>
      <c r="C1677" s="0" t="s">
        <v>1974</v>
      </c>
      <c r="D1677" s="0" t="n">
        <v>3</v>
      </c>
      <c r="E1677" s="0" t="n">
        <v>0</v>
      </c>
      <c r="F1677" s="0" t="s">
        <v>2243</v>
      </c>
      <c r="G1677" s="0" t="s">
        <v>2243</v>
      </c>
      <c r="H1677" s="0" t="s">
        <v>2243</v>
      </c>
      <c r="K1677" s="0" t="s">
        <v>2243</v>
      </c>
      <c r="L1677" s="0" t="s">
        <v>2243</v>
      </c>
      <c r="M1677" s="0" t="s">
        <v>2243</v>
      </c>
      <c r="N1677" s="0" t="s">
        <v>2243</v>
      </c>
      <c r="O1677" s="0" t="s">
        <v>2243</v>
      </c>
      <c r="P1677" s="0" t="s">
        <v>2243</v>
      </c>
    </row>
    <row r="1678" customFormat="false" ht="13.8" hidden="false" customHeight="false" outlineLevel="0" collapsed="false">
      <c r="A1678" s="207" t="s">
        <v>151</v>
      </c>
      <c r="B1678" s="207" t="s">
        <v>1644</v>
      </c>
      <c r="C1678" s="0" t="s">
        <v>1974</v>
      </c>
      <c r="D1678" s="0" t="n">
        <v>3</v>
      </c>
      <c r="E1678" s="0" t="n">
        <v>0</v>
      </c>
      <c r="F1678" s="0" t="s">
        <v>2243</v>
      </c>
      <c r="G1678" s="0" t="s">
        <v>2243</v>
      </c>
      <c r="H1678" s="0" t="s">
        <v>2243</v>
      </c>
      <c r="K1678" s="0" t="s">
        <v>2243</v>
      </c>
      <c r="L1678" s="0" t="s">
        <v>2243</v>
      </c>
      <c r="M1678" s="0" t="s">
        <v>2243</v>
      </c>
      <c r="N1678" s="0" t="s">
        <v>2243</v>
      </c>
      <c r="O1678" s="0" t="s">
        <v>2243</v>
      </c>
      <c r="P1678" s="0" t="s">
        <v>2243</v>
      </c>
    </row>
    <row r="1679" customFormat="false" ht="13.8" hidden="false" customHeight="false" outlineLevel="0" collapsed="false">
      <c r="A1679" s="207" t="s">
        <v>151</v>
      </c>
      <c r="B1679" s="207" t="s">
        <v>1645</v>
      </c>
      <c r="C1679" s="0" t="s">
        <v>1974</v>
      </c>
      <c r="D1679" s="0" t="n">
        <v>3</v>
      </c>
      <c r="E1679" s="0" t="n">
        <v>0</v>
      </c>
      <c r="F1679" s="0" t="s">
        <v>2243</v>
      </c>
      <c r="G1679" s="0" t="s">
        <v>2243</v>
      </c>
      <c r="H1679" s="0" t="s">
        <v>2243</v>
      </c>
      <c r="K1679" s="0" t="s">
        <v>2243</v>
      </c>
      <c r="L1679" s="0" t="s">
        <v>2243</v>
      </c>
      <c r="M1679" s="0" t="s">
        <v>2243</v>
      </c>
      <c r="N1679" s="0" t="s">
        <v>2243</v>
      </c>
      <c r="O1679" s="0" t="s">
        <v>2243</v>
      </c>
      <c r="P1679" s="0" t="s">
        <v>2243</v>
      </c>
    </row>
    <row r="1680" customFormat="false" ht="13.8" hidden="false" customHeight="false" outlineLevel="0" collapsed="false">
      <c r="A1680" s="207" t="s">
        <v>151</v>
      </c>
      <c r="B1680" s="207" t="s">
        <v>1646</v>
      </c>
      <c r="C1680" s="0" t="s">
        <v>1974</v>
      </c>
      <c r="D1680" s="0" t="n">
        <v>3</v>
      </c>
      <c r="E1680" s="0" t="n">
        <v>0</v>
      </c>
      <c r="F1680" s="0" t="s">
        <v>2243</v>
      </c>
      <c r="G1680" s="0" t="s">
        <v>2243</v>
      </c>
      <c r="H1680" s="0" t="s">
        <v>2243</v>
      </c>
      <c r="K1680" s="0" t="s">
        <v>2243</v>
      </c>
      <c r="L1680" s="0" t="s">
        <v>2243</v>
      </c>
      <c r="M1680" s="0" t="s">
        <v>2243</v>
      </c>
      <c r="N1680" s="0" t="s">
        <v>2243</v>
      </c>
      <c r="O1680" s="0" t="s">
        <v>2243</v>
      </c>
      <c r="P1680" s="0" t="s">
        <v>2243</v>
      </c>
    </row>
    <row r="1681" customFormat="false" ht="13.8" hidden="false" customHeight="false" outlineLevel="0" collapsed="false">
      <c r="A1681" s="207" t="s">
        <v>151</v>
      </c>
      <c r="B1681" s="207" t="s">
        <v>1647</v>
      </c>
      <c r="C1681" s="0" t="s">
        <v>1974</v>
      </c>
      <c r="D1681" s="0" t="n">
        <v>3</v>
      </c>
      <c r="E1681" s="0" t="n">
        <v>0</v>
      </c>
      <c r="F1681" s="0" t="s">
        <v>2243</v>
      </c>
      <c r="G1681" s="0" t="s">
        <v>2243</v>
      </c>
      <c r="H1681" s="0" t="s">
        <v>2243</v>
      </c>
      <c r="K1681" s="0" t="s">
        <v>2243</v>
      </c>
      <c r="L1681" s="0" t="s">
        <v>2243</v>
      </c>
      <c r="M1681" s="0" t="s">
        <v>2243</v>
      </c>
      <c r="N1681" s="0" t="s">
        <v>2243</v>
      </c>
      <c r="O1681" s="0" t="s">
        <v>2243</v>
      </c>
      <c r="P1681" s="0" t="s">
        <v>2243</v>
      </c>
    </row>
    <row r="1682" customFormat="false" ht="13.8" hidden="false" customHeight="false" outlineLevel="0" collapsed="false">
      <c r="A1682" s="207" t="s">
        <v>151</v>
      </c>
      <c r="B1682" s="207" t="s">
        <v>1648</v>
      </c>
      <c r="C1682" s="0" t="s">
        <v>1974</v>
      </c>
      <c r="D1682" s="0" t="n">
        <v>3</v>
      </c>
      <c r="E1682" s="0" t="n">
        <v>0</v>
      </c>
      <c r="F1682" s="0" t="s">
        <v>2243</v>
      </c>
      <c r="G1682" s="0" t="s">
        <v>2243</v>
      </c>
      <c r="H1682" s="0" t="s">
        <v>2243</v>
      </c>
      <c r="K1682" s="0" t="s">
        <v>2243</v>
      </c>
      <c r="L1682" s="0" t="s">
        <v>2243</v>
      </c>
      <c r="M1682" s="0" t="s">
        <v>2243</v>
      </c>
      <c r="N1682" s="0" t="s">
        <v>2243</v>
      </c>
      <c r="O1682" s="0" t="s">
        <v>2243</v>
      </c>
      <c r="P1682" s="0" t="s">
        <v>2243</v>
      </c>
    </row>
    <row r="1683" customFormat="false" ht="13.8" hidden="false" customHeight="false" outlineLevel="0" collapsed="false">
      <c r="A1683" s="207" t="s">
        <v>151</v>
      </c>
      <c r="B1683" s="207" t="s">
        <v>1649</v>
      </c>
      <c r="C1683" s="0" t="s">
        <v>1974</v>
      </c>
      <c r="D1683" s="0" t="n">
        <v>3</v>
      </c>
      <c r="E1683" s="0" t="n">
        <v>0</v>
      </c>
      <c r="F1683" s="0" t="s">
        <v>2243</v>
      </c>
      <c r="G1683" s="0" t="s">
        <v>2243</v>
      </c>
      <c r="H1683" s="0" t="s">
        <v>2243</v>
      </c>
      <c r="K1683" s="0" t="s">
        <v>2243</v>
      </c>
      <c r="L1683" s="0" t="s">
        <v>2243</v>
      </c>
      <c r="M1683" s="0" t="s">
        <v>2243</v>
      </c>
      <c r="N1683" s="0" t="s">
        <v>2243</v>
      </c>
      <c r="O1683" s="0" t="s">
        <v>2243</v>
      </c>
      <c r="P1683" s="0" t="s">
        <v>2243</v>
      </c>
    </row>
    <row r="1684" customFormat="false" ht="13.8" hidden="false" customHeight="false" outlineLevel="0" collapsed="false">
      <c r="A1684" s="207" t="s">
        <v>151</v>
      </c>
      <c r="B1684" s="207" t="s">
        <v>1650</v>
      </c>
      <c r="C1684" s="0" t="s">
        <v>1974</v>
      </c>
      <c r="D1684" s="0" t="n">
        <v>3</v>
      </c>
      <c r="E1684" s="0" t="n">
        <v>0</v>
      </c>
      <c r="F1684" s="0" t="s">
        <v>2243</v>
      </c>
      <c r="G1684" s="0" t="s">
        <v>2243</v>
      </c>
      <c r="H1684" s="0" t="s">
        <v>2243</v>
      </c>
      <c r="K1684" s="0" t="s">
        <v>2243</v>
      </c>
      <c r="L1684" s="0" t="s">
        <v>2243</v>
      </c>
      <c r="M1684" s="0" t="s">
        <v>2243</v>
      </c>
      <c r="N1684" s="0" t="s">
        <v>2243</v>
      </c>
      <c r="O1684" s="0" t="s">
        <v>2243</v>
      </c>
      <c r="P1684" s="0" t="s">
        <v>2243</v>
      </c>
    </row>
    <row r="1685" customFormat="false" ht="13.8" hidden="false" customHeight="false" outlineLevel="0" collapsed="false">
      <c r="A1685" s="207" t="s">
        <v>151</v>
      </c>
      <c r="B1685" s="207" t="s">
        <v>1651</v>
      </c>
      <c r="C1685" s="0" t="s">
        <v>1974</v>
      </c>
      <c r="D1685" s="0" t="n">
        <v>3</v>
      </c>
      <c r="E1685" s="0" t="n">
        <v>0</v>
      </c>
      <c r="F1685" s="0" t="s">
        <v>2243</v>
      </c>
      <c r="G1685" s="0" t="s">
        <v>2243</v>
      </c>
      <c r="H1685" s="0" t="s">
        <v>2243</v>
      </c>
      <c r="K1685" s="0" t="s">
        <v>2243</v>
      </c>
      <c r="L1685" s="0" t="s">
        <v>2243</v>
      </c>
      <c r="M1685" s="0" t="s">
        <v>2243</v>
      </c>
      <c r="N1685" s="0" t="s">
        <v>2243</v>
      </c>
      <c r="O1685" s="0" t="s">
        <v>2243</v>
      </c>
      <c r="P1685" s="0" t="s">
        <v>2243</v>
      </c>
    </row>
    <row r="1686" customFormat="false" ht="13.8" hidden="false" customHeight="false" outlineLevel="0" collapsed="false">
      <c r="A1686" s="207" t="s">
        <v>151</v>
      </c>
      <c r="B1686" s="207" t="s">
        <v>1652</v>
      </c>
      <c r="C1686" s="0" t="s">
        <v>1974</v>
      </c>
      <c r="D1686" s="0" t="n">
        <v>3</v>
      </c>
      <c r="E1686" s="0" t="n">
        <v>0</v>
      </c>
      <c r="F1686" s="0" t="s">
        <v>2243</v>
      </c>
      <c r="G1686" s="0" t="s">
        <v>2243</v>
      </c>
      <c r="H1686" s="0" t="s">
        <v>2243</v>
      </c>
      <c r="K1686" s="0" t="s">
        <v>2243</v>
      </c>
      <c r="L1686" s="0" t="s">
        <v>2243</v>
      </c>
      <c r="M1686" s="0" t="s">
        <v>2243</v>
      </c>
      <c r="N1686" s="0" t="s">
        <v>2243</v>
      </c>
      <c r="O1686" s="0" t="s">
        <v>2243</v>
      </c>
      <c r="P1686" s="0" t="s">
        <v>2243</v>
      </c>
    </row>
    <row r="1687" customFormat="false" ht="13.8" hidden="false" customHeight="false" outlineLevel="0" collapsed="false">
      <c r="A1687" s="207" t="s">
        <v>151</v>
      </c>
      <c r="B1687" s="207" t="s">
        <v>1653</v>
      </c>
      <c r="C1687" s="0" t="s">
        <v>1974</v>
      </c>
      <c r="D1687" s="0" t="n">
        <v>3</v>
      </c>
      <c r="E1687" s="0" t="n">
        <v>0</v>
      </c>
      <c r="F1687" s="0" t="s">
        <v>2243</v>
      </c>
      <c r="G1687" s="0" t="s">
        <v>2243</v>
      </c>
      <c r="H1687" s="0" t="s">
        <v>2243</v>
      </c>
      <c r="K1687" s="0" t="s">
        <v>2243</v>
      </c>
      <c r="L1687" s="0" t="s">
        <v>2243</v>
      </c>
      <c r="M1687" s="0" t="s">
        <v>2243</v>
      </c>
      <c r="N1687" s="0" t="s">
        <v>2243</v>
      </c>
      <c r="O1687" s="0" t="s">
        <v>2243</v>
      </c>
      <c r="P1687" s="0" t="s">
        <v>2243</v>
      </c>
    </row>
    <row r="1688" customFormat="false" ht="13.8" hidden="false" customHeight="false" outlineLevel="0" collapsed="false">
      <c r="A1688" s="207" t="s">
        <v>151</v>
      </c>
      <c r="B1688" s="207" t="s">
        <v>1654</v>
      </c>
      <c r="C1688" s="0" t="s">
        <v>1974</v>
      </c>
      <c r="D1688" s="0" t="n">
        <v>3</v>
      </c>
      <c r="E1688" s="0" t="n">
        <v>0</v>
      </c>
      <c r="F1688" s="0" t="s">
        <v>2243</v>
      </c>
      <c r="G1688" s="0" t="s">
        <v>2243</v>
      </c>
      <c r="H1688" s="0" t="s">
        <v>2243</v>
      </c>
      <c r="K1688" s="0" t="s">
        <v>2243</v>
      </c>
      <c r="L1688" s="0" t="s">
        <v>2243</v>
      </c>
      <c r="M1688" s="0" t="s">
        <v>2243</v>
      </c>
      <c r="N1688" s="0" t="s">
        <v>2243</v>
      </c>
      <c r="O1688" s="0" t="s">
        <v>2243</v>
      </c>
      <c r="P1688" s="0" t="s">
        <v>2243</v>
      </c>
    </row>
    <row r="1689" customFormat="false" ht="13.8" hidden="false" customHeight="false" outlineLevel="0" collapsed="false">
      <c r="A1689" s="207" t="s">
        <v>151</v>
      </c>
      <c r="B1689" s="207" t="s">
        <v>1655</v>
      </c>
      <c r="C1689" s="0" t="s">
        <v>1974</v>
      </c>
      <c r="D1689" s="0" t="n">
        <v>3</v>
      </c>
      <c r="E1689" s="0" t="n">
        <v>0</v>
      </c>
      <c r="F1689" s="0" t="s">
        <v>2243</v>
      </c>
      <c r="G1689" s="0" t="s">
        <v>2243</v>
      </c>
      <c r="H1689" s="0" t="s">
        <v>2243</v>
      </c>
      <c r="K1689" s="0" t="s">
        <v>2243</v>
      </c>
      <c r="L1689" s="0" t="s">
        <v>2243</v>
      </c>
      <c r="M1689" s="0" t="s">
        <v>2243</v>
      </c>
      <c r="N1689" s="0" t="s">
        <v>2243</v>
      </c>
      <c r="O1689" s="0" t="s">
        <v>2243</v>
      </c>
      <c r="P1689" s="0" t="s">
        <v>2243</v>
      </c>
    </row>
    <row r="1690" customFormat="false" ht="13.8" hidden="false" customHeight="false" outlineLevel="0" collapsed="false">
      <c r="A1690" s="207" t="s">
        <v>151</v>
      </c>
      <c r="B1690" s="207" t="s">
        <v>1656</v>
      </c>
      <c r="C1690" s="0" t="s">
        <v>1974</v>
      </c>
      <c r="D1690" s="0" t="n">
        <v>3</v>
      </c>
      <c r="E1690" s="0" t="n">
        <v>0</v>
      </c>
      <c r="F1690" s="0" t="s">
        <v>2243</v>
      </c>
      <c r="G1690" s="0" t="s">
        <v>2243</v>
      </c>
      <c r="H1690" s="0" t="s">
        <v>2243</v>
      </c>
      <c r="K1690" s="0" t="s">
        <v>2243</v>
      </c>
      <c r="L1690" s="0" t="s">
        <v>2243</v>
      </c>
      <c r="M1690" s="0" t="s">
        <v>2243</v>
      </c>
      <c r="N1690" s="0" t="s">
        <v>2243</v>
      </c>
      <c r="O1690" s="0" t="s">
        <v>2243</v>
      </c>
      <c r="P1690" s="0" t="s">
        <v>2243</v>
      </c>
    </row>
    <row r="1691" customFormat="false" ht="13.8" hidden="false" customHeight="false" outlineLevel="0" collapsed="false">
      <c r="A1691" s="207" t="s">
        <v>151</v>
      </c>
      <c r="B1691" s="207" t="s">
        <v>1657</v>
      </c>
      <c r="C1691" s="0" t="s">
        <v>1974</v>
      </c>
      <c r="D1691" s="0" t="n">
        <v>3</v>
      </c>
      <c r="E1691" s="0" t="n">
        <v>0</v>
      </c>
      <c r="F1691" s="0" t="s">
        <v>2243</v>
      </c>
      <c r="G1691" s="0" t="s">
        <v>2243</v>
      </c>
      <c r="H1691" s="0" t="s">
        <v>2243</v>
      </c>
      <c r="K1691" s="0" t="s">
        <v>2243</v>
      </c>
      <c r="L1691" s="0" t="s">
        <v>2243</v>
      </c>
      <c r="M1691" s="0" t="s">
        <v>2243</v>
      </c>
      <c r="N1691" s="0" t="s">
        <v>2243</v>
      </c>
      <c r="O1691" s="0" t="s">
        <v>2243</v>
      </c>
      <c r="P1691" s="0" t="s">
        <v>2243</v>
      </c>
    </row>
    <row r="1692" customFormat="false" ht="13.8" hidden="false" customHeight="false" outlineLevel="0" collapsed="false">
      <c r="A1692" s="207" t="s">
        <v>151</v>
      </c>
      <c r="B1692" s="207" t="s">
        <v>1658</v>
      </c>
      <c r="C1692" s="0" t="s">
        <v>1974</v>
      </c>
      <c r="D1692" s="0" t="n">
        <v>3</v>
      </c>
      <c r="E1692" s="0" t="n">
        <v>0</v>
      </c>
      <c r="F1692" s="0" t="s">
        <v>2243</v>
      </c>
      <c r="G1692" s="0" t="s">
        <v>2243</v>
      </c>
      <c r="H1692" s="0" t="s">
        <v>2243</v>
      </c>
      <c r="K1692" s="0" t="s">
        <v>2243</v>
      </c>
      <c r="L1692" s="0" t="s">
        <v>2243</v>
      </c>
      <c r="M1692" s="0" t="s">
        <v>2243</v>
      </c>
      <c r="N1692" s="0" t="s">
        <v>2243</v>
      </c>
      <c r="O1692" s="0" t="s">
        <v>2243</v>
      </c>
      <c r="P1692" s="0" t="s">
        <v>2243</v>
      </c>
    </row>
    <row r="1693" customFormat="false" ht="13.8" hidden="false" customHeight="false" outlineLevel="0" collapsed="false">
      <c r="A1693" s="207" t="s">
        <v>151</v>
      </c>
      <c r="B1693" s="207" t="s">
        <v>1659</v>
      </c>
      <c r="C1693" s="0" t="s">
        <v>1974</v>
      </c>
      <c r="D1693" s="0" t="n">
        <v>3</v>
      </c>
      <c r="E1693" s="0" t="n">
        <v>0</v>
      </c>
      <c r="F1693" s="0" t="s">
        <v>2243</v>
      </c>
      <c r="G1693" s="0" t="s">
        <v>2243</v>
      </c>
      <c r="H1693" s="0" t="s">
        <v>2243</v>
      </c>
      <c r="K1693" s="0" t="s">
        <v>2243</v>
      </c>
      <c r="L1693" s="0" t="s">
        <v>2243</v>
      </c>
      <c r="M1693" s="0" t="s">
        <v>2243</v>
      </c>
      <c r="N1693" s="0" t="s">
        <v>2243</v>
      </c>
      <c r="O1693" s="0" t="s">
        <v>2243</v>
      </c>
      <c r="P1693" s="0" t="s">
        <v>2243</v>
      </c>
    </row>
    <row r="1694" customFormat="false" ht="13.8" hidden="false" customHeight="false" outlineLevel="0" collapsed="false">
      <c r="A1694" s="207" t="s">
        <v>151</v>
      </c>
      <c r="B1694" s="207" t="s">
        <v>1660</v>
      </c>
      <c r="C1694" s="0" t="s">
        <v>1974</v>
      </c>
      <c r="D1694" s="0" t="n">
        <v>3</v>
      </c>
      <c r="E1694" s="0" t="n">
        <v>0</v>
      </c>
      <c r="F1694" s="0" t="s">
        <v>2243</v>
      </c>
      <c r="G1694" s="0" t="s">
        <v>2243</v>
      </c>
      <c r="H1694" s="0" t="s">
        <v>2243</v>
      </c>
      <c r="K1694" s="0" t="s">
        <v>2243</v>
      </c>
      <c r="L1694" s="0" t="s">
        <v>2243</v>
      </c>
      <c r="M1694" s="0" t="s">
        <v>2243</v>
      </c>
      <c r="N1694" s="0" t="s">
        <v>2243</v>
      </c>
      <c r="O1694" s="0" t="s">
        <v>2243</v>
      </c>
      <c r="P1694" s="0" t="s">
        <v>2243</v>
      </c>
    </row>
    <row r="1695" customFormat="false" ht="13.8" hidden="false" customHeight="false" outlineLevel="0" collapsed="false">
      <c r="A1695" s="207" t="s">
        <v>151</v>
      </c>
      <c r="B1695" s="207" t="s">
        <v>1661</v>
      </c>
      <c r="C1695" s="0" t="s">
        <v>1974</v>
      </c>
      <c r="D1695" s="0" t="n">
        <v>3</v>
      </c>
      <c r="E1695" s="0" t="n">
        <v>0</v>
      </c>
      <c r="F1695" s="0" t="s">
        <v>2243</v>
      </c>
      <c r="G1695" s="0" t="s">
        <v>2243</v>
      </c>
      <c r="H1695" s="0" t="s">
        <v>2243</v>
      </c>
      <c r="K1695" s="0" t="s">
        <v>2243</v>
      </c>
      <c r="L1695" s="0" t="s">
        <v>2243</v>
      </c>
      <c r="M1695" s="0" t="s">
        <v>2243</v>
      </c>
      <c r="N1695" s="0" t="s">
        <v>2243</v>
      </c>
      <c r="O1695" s="0" t="s">
        <v>2243</v>
      </c>
      <c r="P1695" s="0" t="s">
        <v>2243</v>
      </c>
    </row>
    <row r="1696" customFormat="false" ht="13.8" hidden="false" customHeight="false" outlineLevel="0" collapsed="false">
      <c r="A1696" s="207" t="s">
        <v>151</v>
      </c>
      <c r="B1696" s="207" t="s">
        <v>1662</v>
      </c>
      <c r="C1696" s="0" t="s">
        <v>1974</v>
      </c>
      <c r="D1696" s="0" t="n">
        <v>3</v>
      </c>
      <c r="E1696" s="0" t="n">
        <v>0</v>
      </c>
      <c r="F1696" s="0" t="s">
        <v>2243</v>
      </c>
      <c r="G1696" s="0" t="s">
        <v>2243</v>
      </c>
      <c r="H1696" s="0" t="s">
        <v>2243</v>
      </c>
      <c r="K1696" s="0" t="s">
        <v>2243</v>
      </c>
      <c r="L1696" s="0" t="s">
        <v>2243</v>
      </c>
      <c r="M1696" s="0" t="s">
        <v>2243</v>
      </c>
      <c r="N1696" s="0" t="s">
        <v>2243</v>
      </c>
      <c r="O1696" s="0" t="s">
        <v>2243</v>
      </c>
      <c r="P1696" s="0" t="s">
        <v>2243</v>
      </c>
    </row>
    <row r="1697" customFormat="false" ht="13.8" hidden="false" customHeight="false" outlineLevel="0" collapsed="false">
      <c r="A1697" s="207" t="s">
        <v>151</v>
      </c>
      <c r="B1697" s="207" t="s">
        <v>1663</v>
      </c>
      <c r="C1697" s="0" t="s">
        <v>1974</v>
      </c>
      <c r="D1697" s="0" t="n">
        <v>3</v>
      </c>
      <c r="E1697" s="0" t="n">
        <v>0</v>
      </c>
      <c r="F1697" s="0" t="s">
        <v>2243</v>
      </c>
      <c r="G1697" s="0" t="s">
        <v>2243</v>
      </c>
      <c r="H1697" s="0" t="s">
        <v>2243</v>
      </c>
      <c r="K1697" s="0" t="s">
        <v>2243</v>
      </c>
      <c r="L1697" s="0" t="s">
        <v>2243</v>
      </c>
      <c r="M1697" s="0" t="s">
        <v>2243</v>
      </c>
      <c r="N1697" s="0" t="s">
        <v>2243</v>
      </c>
      <c r="O1697" s="0" t="s">
        <v>2243</v>
      </c>
      <c r="P1697" s="0" t="s">
        <v>2243</v>
      </c>
    </row>
    <row r="1698" customFormat="false" ht="13.8" hidden="false" customHeight="false" outlineLevel="0" collapsed="false">
      <c r="A1698" s="207" t="s">
        <v>151</v>
      </c>
      <c r="B1698" s="207" t="s">
        <v>1664</v>
      </c>
      <c r="C1698" s="0" t="s">
        <v>1974</v>
      </c>
      <c r="D1698" s="0" t="n">
        <v>3</v>
      </c>
      <c r="E1698" s="0" t="n">
        <v>0</v>
      </c>
      <c r="F1698" s="0" t="s">
        <v>2243</v>
      </c>
      <c r="G1698" s="0" t="s">
        <v>2243</v>
      </c>
      <c r="H1698" s="0" t="s">
        <v>2243</v>
      </c>
      <c r="K1698" s="0" t="s">
        <v>2243</v>
      </c>
      <c r="L1698" s="0" t="s">
        <v>2243</v>
      </c>
      <c r="M1698" s="0" t="s">
        <v>2243</v>
      </c>
      <c r="N1698" s="0" t="s">
        <v>2243</v>
      </c>
      <c r="O1698" s="0" t="s">
        <v>2243</v>
      </c>
      <c r="P1698" s="0" t="s">
        <v>2243</v>
      </c>
    </row>
    <row r="1699" customFormat="false" ht="13.8" hidden="false" customHeight="false" outlineLevel="0" collapsed="false">
      <c r="A1699" s="207" t="s">
        <v>151</v>
      </c>
      <c r="B1699" s="207" t="s">
        <v>1665</v>
      </c>
      <c r="C1699" s="0" t="s">
        <v>1974</v>
      </c>
      <c r="D1699" s="0" t="n">
        <v>3</v>
      </c>
      <c r="E1699" s="0" t="n">
        <v>0</v>
      </c>
      <c r="F1699" s="0" t="s">
        <v>2243</v>
      </c>
      <c r="G1699" s="0" t="s">
        <v>2243</v>
      </c>
      <c r="H1699" s="0" t="s">
        <v>2243</v>
      </c>
      <c r="K1699" s="0" t="s">
        <v>2243</v>
      </c>
      <c r="L1699" s="0" t="s">
        <v>2243</v>
      </c>
      <c r="M1699" s="0" t="s">
        <v>2243</v>
      </c>
      <c r="N1699" s="0" t="s">
        <v>2243</v>
      </c>
      <c r="O1699" s="0" t="s">
        <v>2243</v>
      </c>
      <c r="P1699" s="0" t="s">
        <v>2243</v>
      </c>
    </row>
    <row r="1700" customFormat="false" ht="13.8" hidden="false" customHeight="false" outlineLevel="0" collapsed="false">
      <c r="A1700" s="207" t="s">
        <v>151</v>
      </c>
      <c r="B1700" s="207" t="s">
        <v>45</v>
      </c>
      <c r="C1700" s="0" t="s">
        <v>1974</v>
      </c>
      <c r="D1700" s="0" t="n">
        <v>3</v>
      </c>
      <c r="E1700" s="0" t="n">
        <v>0</v>
      </c>
      <c r="F1700" s="0" t="s">
        <v>2243</v>
      </c>
      <c r="G1700" s="0" t="s">
        <v>2243</v>
      </c>
      <c r="H1700" s="0" t="s">
        <v>2243</v>
      </c>
      <c r="K1700" s="0" t="s">
        <v>2243</v>
      </c>
      <c r="L1700" s="0" t="s">
        <v>2243</v>
      </c>
      <c r="M1700" s="0" t="s">
        <v>2243</v>
      </c>
      <c r="N1700" s="0" t="s">
        <v>2243</v>
      </c>
      <c r="O1700" s="0" t="s">
        <v>2243</v>
      </c>
      <c r="P1700" s="0" t="s">
        <v>2243</v>
      </c>
    </row>
    <row r="1701" customFormat="false" ht="13.8" hidden="false" customHeight="false" outlineLevel="0" collapsed="false">
      <c r="A1701" s="207" t="s">
        <v>151</v>
      </c>
      <c r="B1701" s="207" t="s">
        <v>1165</v>
      </c>
      <c r="C1701" s="0" t="s">
        <v>1974</v>
      </c>
      <c r="D1701" s="0" t="n">
        <v>3</v>
      </c>
      <c r="E1701" s="0" t="n">
        <v>0</v>
      </c>
      <c r="F1701" s="0" t="s">
        <v>2243</v>
      </c>
      <c r="G1701" s="0" t="s">
        <v>2243</v>
      </c>
      <c r="H1701" s="0" t="s">
        <v>2243</v>
      </c>
      <c r="K1701" s="0" t="s">
        <v>2243</v>
      </c>
      <c r="L1701" s="0" t="s">
        <v>2243</v>
      </c>
      <c r="M1701" s="0" t="s">
        <v>2243</v>
      </c>
      <c r="N1701" s="0" t="s">
        <v>2243</v>
      </c>
      <c r="O1701" s="0" t="s">
        <v>2243</v>
      </c>
      <c r="P1701" s="0" t="s">
        <v>2243</v>
      </c>
    </row>
    <row r="1702" customFormat="false" ht="13.8" hidden="false" customHeight="false" outlineLevel="0" collapsed="false">
      <c r="A1702" s="207" t="s">
        <v>151</v>
      </c>
      <c r="B1702" s="207" t="s">
        <v>1666</v>
      </c>
      <c r="C1702" s="0" t="s">
        <v>1974</v>
      </c>
      <c r="D1702" s="0" t="n">
        <v>3</v>
      </c>
      <c r="E1702" s="0" t="n">
        <v>0</v>
      </c>
      <c r="F1702" s="0" t="s">
        <v>2243</v>
      </c>
      <c r="G1702" s="0" t="s">
        <v>2243</v>
      </c>
      <c r="H1702" s="0" t="s">
        <v>2243</v>
      </c>
      <c r="K1702" s="0" t="s">
        <v>2243</v>
      </c>
      <c r="L1702" s="0" t="s">
        <v>2243</v>
      </c>
      <c r="M1702" s="0" t="s">
        <v>2243</v>
      </c>
      <c r="N1702" s="0" t="s">
        <v>2243</v>
      </c>
      <c r="O1702" s="0" t="s">
        <v>2243</v>
      </c>
      <c r="P1702" s="0" t="s">
        <v>2243</v>
      </c>
    </row>
    <row r="1703" customFormat="false" ht="13.8" hidden="false" customHeight="false" outlineLevel="0" collapsed="false">
      <c r="A1703" s="207" t="s">
        <v>151</v>
      </c>
      <c r="B1703" s="207" t="s">
        <v>1667</v>
      </c>
      <c r="C1703" s="0" t="s">
        <v>1974</v>
      </c>
      <c r="D1703" s="0" t="n">
        <v>3</v>
      </c>
      <c r="E1703" s="0" t="n">
        <v>0</v>
      </c>
      <c r="F1703" s="0" t="s">
        <v>2243</v>
      </c>
      <c r="G1703" s="0" t="s">
        <v>2243</v>
      </c>
      <c r="H1703" s="0" t="s">
        <v>2243</v>
      </c>
      <c r="K1703" s="0" t="s">
        <v>2243</v>
      </c>
      <c r="L1703" s="0" t="s">
        <v>2243</v>
      </c>
      <c r="M1703" s="0" t="s">
        <v>2243</v>
      </c>
      <c r="N1703" s="0" t="s">
        <v>2243</v>
      </c>
      <c r="O1703" s="0" t="s">
        <v>2243</v>
      </c>
      <c r="P1703" s="0" t="s">
        <v>2243</v>
      </c>
    </row>
    <row r="1704" customFormat="false" ht="13.8" hidden="false" customHeight="false" outlineLevel="0" collapsed="false">
      <c r="A1704" s="207" t="s">
        <v>151</v>
      </c>
      <c r="B1704" s="207" t="s">
        <v>1668</v>
      </c>
      <c r="C1704" s="0" t="s">
        <v>1974</v>
      </c>
      <c r="D1704" s="0" t="n">
        <v>3</v>
      </c>
      <c r="E1704" s="0" t="n">
        <v>0</v>
      </c>
      <c r="F1704" s="0" t="s">
        <v>2243</v>
      </c>
      <c r="G1704" s="0" t="s">
        <v>2243</v>
      </c>
      <c r="H1704" s="0" t="s">
        <v>2243</v>
      </c>
      <c r="K1704" s="0" t="s">
        <v>2243</v>
      </c>
      <c r="L1704" s="0" t="s">
        <v>2243</v>
      </c>
      <c r="M1704" s="0" t="s">
        <v>2243</v>
      </c>
      <c r="N1704" s="0" t="s">
        <v>2243</v>
      </c>
      <c r="O1704" s="0" t="s">
        <v>2243</v>
      </c>
      <c r="P1704" s="0" t="s">
        <v>2243</v>
      </c>
    </row>
    <row r="1705" customFormat="false" ht="13.8" hidden="false" customHeight="false" outlineLevel="0" collapsed="false">
      <c r="A1705" s="207" t="s">
        <v>151</v>
      </c>
      <c r="B1705" s="207" t="s">
        <v>1669</v>
      </c>
      <c r="C1705" s="0" t="s">
        <v>536</v>
      </c>
      <c r="D1705" s="0" t="n">
        <v>45</v>
      </c>
      <c r="E1705" s="0" t="n">
        <v>0</v>
      </c>
      <c r="R1705" s="0" t="s">
        <v>1914</v>
      </c>
      <c r="S1705" s="0" t="s">
        <v>2243</v>
      </c>
      <c r="T1705" s="0" t="s">
        <v>2243</v>
      </c>
      <c r="U1705" s="0" t="s">
        <v>1903</v>
      </c>
      <c r="X1705" s="0" t="s">
        <v>2243</v>
      </c>
      <c r="Y1705" s="0" t="s">
        <v>1903</v>
      </c>
      <c r="AA1705" s="0" t="s">
        <v>1903</v>
      </c>
      <c r="AB1705" s="0" t="s">
        <v>2243</v>
      </c>
    </row>
    <row r="1706" customFormat="false" ht="13.8" hidden="false" customHeight="false" outlineLevel="0" collapsed="false">
      <c r="A1706" s="207" t="s">
        <v>151</v>
      </c>
      <c r="B1706" s="207" t="s">
        <v>1670</v>
      </c>
      <c r="C1706" s="0" t="s">
        <v>536</v>
      </c>
      <c r="D1706" s="0" t="n">
        <v>45</v>
      </c>
      <c r="E1706" s="0" t="n">
        <v>0</v>
      </c>
      <c r="R1706" s="0" t="s">
        <v>1914</v>
      </c>
      <c r="S1706" s="0" t="s">
        <v>2243</v>
      </c>
      <c r="T1706" s="0" t="s">
        <v>2243</v>
      </c>
      <c r="U1706" s="0" t="s">
        <v>1903</v>
      </c>
      <c r="X1706" s="0" t="s">
        <v>2243</v>
      </c>
      <c r="Y1706" s="0" t="s">
        <v>1903</v>
      </c>
      <c r="AA1706" s="0" t="s">
        <v>1903</v>
      </c>
      <c r="AB1706" s="0" t="s">
        <v>2243</v>
      </c>
    </row>
    <row r="1707" customFormat="false" ht="13.8" hidden="false" customHeight="false" outlineLevel="0" collapsed="false">
      <c r="A1707" s="207" t="s">
        <v>151</v>
      </c>
      <c r="B1707" s="207" t="s">
        <v>1671</v>
      </c>
      <c r="C1707" s="0" t="s">
        <v>536</v>
      </c>
      <c r="D1707" s="0" t="n">
        <v>45</v>
      </c>
      <c r="E1707" s="0" t="n">
        <v>0</v>
      </c>
      <c r="R1707" s="0" t="s">
        <v>1914</v>
      </c>
      <c r="S1707" s="0" t="s">
        <v>2243</v>
      </c>
      <c r="T1707" s="0" t="s">
        <v>2243</v>
      </c>
      <c r="U1707" s="0" t="s">
        <v>1903</v>
      </c>
      <c r="X1707" s="0" t="s">
        <v>2243</v>
      </c>
      <c r="Y1707" s="0" t="s">
        <v>1903</v>
      </c>
      <c r="AA1707" s="0" t="s">
        <v>1903</v>
      </c>
      <c r="AB1707" s="0" t="s">
        <v>2243</v>
      </c>
    </row>
    <row r="1708" customFormat="false" ht="13.8" hidden="false" customHeight="false" outlineLevel="0" collapsed="false">
      <c r="A1708" s="207" t="s">
        <v>151</v>
      </c>
      <c r="B1708" s="207" t="s">
        <v>1672</v>
      </c>
      <c r="C1708" s="0" t="s">
        <v>536</v>
      </c>
      <c r="D1708" s="0" t="n">
        <v>45</v>
      </c>
      <c r="E1708" s="0" t="n">
        <v>0</v>
      </c>
      <c r="R1708" s="0" t="s">
        <v>1914</v>
      </c>
      <c r="S1708" s="0" t="s">
        <v>2243</v>
      </c>
      <c r="T1708" s="0" t="s">
        <v>2243</v>
      </c>
      <c r="U1708" s="0" t="s">
        <v>1903</v>
      </c>
      <c r="X1708" s="0" t="s">
        <v>2243</v>
      </c>
      <c r="Y1708" s="0" t="s">
        <v>1903</v>
      </c>
      <c r="AA1708" s="0" t="s">
        <v>1903</v>
      </c>
      <c r="AB1708" s="0" t="s">
        <v>2243</v>
      </c>
    </row>
    <row r="1709" customFormat="false" ht="13.8" hidden="false" customHeight="false" outlineLevel="0" collapsed="false">
      <c r="A1709" s="207" t="s">
        <v>151</v>
      </c>
      <c r="B1709" s="207" t="s">
        <v>1673</v>
      </c>
      <c r="C1709" s="0" t="s">
        <v>1974</v>
      </c>
      <c r="D1709" s="0" t="n">
        <v>3</v>
      </c>
      <c r="E1709" s="0" t="n">
        <v>0</v>
      </c>
      <c r="F1709" s="0" t="s">
        <v>2243</v>
      </c>
      <c r="G1709" s="0" t="s">
        <v>2243</v>
      </c>
      <c r="H1709" s="0" t="s">
        <v>2243</v>
      </c>
      <c r="K1709" s="0" t="s">
        <v>2243</v>
      </c>
      <c r="L1709" s="0" t="s">
        <v>2243</v>
      </c>
      <c r="M1709" s="0" t="s">
        <v>2243</v>
      </c>
      <c r="N1709" s="0" t="s">
        <v>2243</v>
      </c>
      <c r="O1709" s="0" t="s">
        <v>2243</v>
      </c>
      <c r="P1709" s="0" t="s">
        <v>2243</v>
      </c>
    </row>
    <row r="1710" customFormat="false" ht="13.8" hidden="false" customHeight="false" outlineLevel="0" collapsed="false">
      <c r="A1710" s="207" t="s">
        <v>151</v>
      </c>
      <c r="B1710" s="207" t="s">
        <v>1674</v>
      </c>
      <c r="C1710" s="0" t="s">
        <v>1974</v>
      </c>
      <c r="D1710" s="0" t="n">
        <v>3</v>
      </c>
      <c r="E1710" s="0" t="n">
        <v>0</v>
      </c>
      <c r="F1710" s="0" t="s">
        <v>2243</v>
      </c>
      <c r="G1710" s="0" t="s">
        <v>2243</v>
      </c>
      <c r="H1710" s="0" t="s">
        <v>2243</v>
      </c>
      <c r="K1710" s="0" t="s">
        <v>2243</v>
      </c>
      <c r="L1710" s="0" t="s">
        <v>2243</v>
      </c>
      <c r="M1710" s="0" t="s">
        <v>2243</v>
      </c>
      <c r="N1710" s="0" t="s">
        <v>2243</v>
      </c>
      <c r="O1710" s="0" t="s">
        <v>2243</v>
      </c>
      <c r="P1710" s="0" t="s">
        <v>2243</v>
      </c>
    </row>
    <row r="1711" customFormat="false" ht="13.8" hidden="false" customHeight="false" outlineLevel="0" collapsed="false">
      <c r="A1711" s="207" t="s">
        <v>151</v>
      </c>
      <c r="B1711" s="207" t="s">
        <v>813</v>
      </c>
      <c r="C1711" s="0" t="s">
        <v>1974</v>
      </c>
      <c r="D1711" s="0" t="n">
        <v>3</v>
      </c>
      <c r="E1711" s="0" t="n">
        <v>0</v>
      </c>
      <c r="F1711" s="0" t="s">
        <v>2243</v>
      </c>
      <c r="G1711" s="0" t="s">
        <v>2243</v>
      </c>
      <c r="H1711" s="0" t="s">
        <v>2243</v>
      </c>
      <c r="K1711" s="0" t="s">
        <v>2243</v>
      </c>
      <c r="L1711" s="0" t="s">
        <v>2243</v>
      </c>
      <c r="M1711" s="0" t="s">
        <v>2243</v>
      </c>
      <c r="N1711" s="0" t="s">
        <v>2243</v>
      </c>
      <c r="O1711" s="0" t="s">
        <v>2243</v>
      </c>
      <c r="P1711" s="0" t="s">
        <v>2243</v>
      </c>
    </row>
    <row r="1712" customFormat="false" ht="13.8" hidden="false" customHeight="false" outlineLevel="0" collapsed="false">
      <c r="A1712" s="207" t="s">
        <v>151</v>
      </c>
      <c r="B1712" s="207" t="s">
        <v>1675</v>
      </c>
      <c r="C1712" s="0" t="s">
        <v>1974</v>
      </c>
      <c r="D1712" s="0" t="n">
        <v>3</v>
      </c>
      <c r="E1712" s="0" t="n">
        <v>0</v>
      </c>
      <c r="F1712" s="0" t="s">
        <v>2243</v>
      </c>
      <c r="G1712" s="0" t="s">
        <v>2243</v>
      </c>
      <c r="H1712" s="0" t="s">
        <v>2243</v>
      </c>
      <c r="K1712" s="0" t="s">
        <v>2243</v>
      </c>
      <c r="L1712" s="0" t="s">
        <v>2243</v>
      </c>
      <c r="M1712" s="0" t="s">
        <v>2243</v>
      </c>
      <c r="N1712" s="0" t="s">
        <v>2243</v>
      </c>
      <c r="O1712" s="0" t="s">
        <v>2243</v>
      </c>
      <c r="P1712" s="0" t="s">
        <v>2243</v>
      </c>
    </row>
    <row r="1713" customFormat="false" ht="13.8" hidden="false" customHeight="false" outlineLevel="0" collapsed="false">
      <c r="A1713" s="207" t="s">
        <v>151</v>
      </c>
      <c r="B1713" s="207" t="s">
        <v>823</v>
      </c>
      <c r="C1713" s="0" t="s">
        <v>1974</v>
      </c>
      <c r="D1713" s="0" t="n">
        <v>3</v>
      </c>
      <c r="E1713" s="0" t="n">
        <v>0</v>
      </c>
      <c r="F1713" s="0" t="s">
        <v>2243</v>
      </c>
      <c r="G1713" s="0" t="s">
        <v>2243</v>
      </c>
      <c r="H1713" s="0" t="s">
        <v>2243</v>
      </c>
      <c r="K1713" s="0" t="s">
        <v>2243</v>
      </c>
      <c r="L1713" s="0" t="s">
        <v>2243</v>
      </c>
      <c r="M1713" s="0" t="s">
        <v>2243</v>
      </c>
      <c r="N1713" s="0" t="s">
        <v>2243</v>
      </c>
      <c r="O1713" s="0" t="s">
        <v>2243</v>
      </c>
      <c r="P1713" s="0" t="s">
        <v>2243</v>
      </c>
    </row>
    <row r="1714" customFormat="false" ht="13.8" hidden="false" customHeight="false" outlineLevel="0" collapsed="false">
      <c r="A1714" s="207" t="s">
        <v>151</v>
      </c>
      <c r="B1714" s="207" t="s">
        <v>825</v>
      </c>
      <c r="C1714" s="0" t="s">
        <v>1974</v>
      </c>
      <c r="D1714" s="0" t="n">
        <v>3</v>
      </c>
      <c r="E1714" s="0" t="n">
        <v>0</v>
      </c>
      <c r="F1714" s="0" t="s">
        <v>2243</v>
      </c>
      <c r="G1714" s="0" t="s">
        <v>2243</v>
      </c>
      <c r="H1714" s="0" t="s">
        <v>2243</v>
      </c>
      <c r="K1714" s="0" t="s">
        <v>2243</v>
      </c>
      <c r="L1714" s="0" t="s">
        <v>2243</v>
      </c>
      <c r="M1714" s="0" t="s">
        <v>2243</v>
      </c>
      <c r="N1714" s="0" t="s">
        <v>2243</v>
      </c>
      <c r="O1714" s="0" t="s">
        <v>2243</v>
      </c>
      <c r="P1714" s="0" t="s">
        <v>2243</v>
      </c>
    </row>
    <row r="1715" customFormat="false" ht="13.8" hidden="false" customHeight="false" outlineLevel="0" collapsed="false">
      <c r="A1715" s="207" t="s">
        <v>151</v>
      </c>
      <c r="B1715" s="207" t="s">
        <v>1676</v>
      </c>
      <c r="C1715" s="0" t="s">
        <v>1974</v>
      </c>
      <c r="D1715" s="0" t="n">
        <v>3</v>
      </c>
      <c r="E1715" s="0" t="n">
        <v>0</v>
      </c>
      <c r="F1715" s="0" t="s">
        <v>2243</v>
      </c>
      <c r="G1715" s="0" t="s">
        <v>2243</v>
      </c>
      <c r="H1715" s="0" t="s">
        <v>2243</v>
      </c>
      <c r="K1715" s="0" t="s">
        <v>2243</v>
      </c>
      <c r="L1715" s="0" t="s">
        <v>2243</v>
      </c>
      <c r="M1715" s="0" t="s">
        <v>2243</v>
      </c>
      <c r="N1715" s="0" t="s">
        <v>2243</v>
      </c>
      <c r="O1715" s="0" t="s">
        <v>2243</v>
      </c>
      <c r="P1715" s="0" t="s">
        <v>2243</v>
      </c>
    </row>
    <row r="1716" customFormat="false" ht="13.8" hidden="false" customHeight="false" outlineLevel="0" collapsed="false">
      <c r="A1716" s="207" t="s">
        <v>151</v>
      </c>
      <c r="B1716" s="207" t="s">
        <v>1677</v>
      </c>
      <c r="C1716" s="0" t="s">
        <v>1974</v>
      </c>
      <c r="D1716" s="0" t="n">
        <v>3</v>
      </c>
      <c r="E1716" s="0" t="n">
        <v>0</v>
      </c>
      <c r="F1716" s="0" t="s">
        <v>2243</v>
      </c>
      <c r="G1716" s="0" t="s">
        <v>2243</v>
      </c>
      <c r="H1716" s="0" t="s">
        <v>2243</v>
      </c>
      <c r="K1716" s="0" t="s">
        <v>2243</v>
      </c>
      <c r="L1716" s="0" t="s">
        <v>2243</v>
      </c>
      <c r="M1716" s="0" t="s">
        <v>2243</v>
      </c>
      <c r="N1716" s="0" t="s">
        <v>2243</v>
      </c>
      <c r="O1716" s="0" t="s">
        <v>2243</v>
      </c>
      <c r="P1716" s="0" t="s">
        <v>2243</v>
      </c>
    </row>
    <row r="1717" customFormat="false" ht="13.8" hidden="false" customHeight="false" outlineLevel="0" collapsed="false">
      <c r="A1717" s="207" t="s">
        <v>151</v>
      </c>
      <c r="B1717" s="207" t="s">
        <v>828</v>
      </c>
      <c r="C1717" s="0" t="s">
        <v>1974</v>
      </c>
      <c r="D1717" s="0" t="n">
        <v>3</v>
      </c>
      <c r="E1717" s="0" t="n">
        <v>0</v>
      </c>
      <c r="F1717" s="0" t="s">
        <v>2243</v>
      </c>
      <c r="G1717" s="0" t="s">
        <v>2243</v>
      </c>
      <c r="H1717" s="0" t="s">
        <v>2243</v>
      </c>
      <c r="K1717" s="0" t="s">
        <v>2243</v>
      </c>
      <c r="L1717" s="0" t="s">
        <v>2243</v>
      </c>
      <c r="M1717" s="0" t="s">
        <v>2243</v>
      </c>
      <c r="N1717" s="0" t="s">
        <v>2243</v>
      </c>
      <c r="O1717" s="0" t="s">
        <v>2243</v>
      </c>
      <c r="P1717" s="0" t="s">
        <v>2243</v>
      </c>
    </row>
    <row r="1718" customFormat="false" ht="13.8" hidden="false" customHeight="false" outlineLevel="0" collapsed="false">
      <c r="A1718" s="207" t="s">
        <v>151</v>
      </c>
      <c r="B1718" s="207" t="s">
        <v>1678</v>
      </c>
      <c r="C1718" s="0" t="s">
        <v>1974</v>
      </c>
      <c r="D1718" s="0" t="n">
        <v>3</v>
      </c>
      <c r="E1718" s="0" t="n">
        <v>0</v>
      </c>
      <c r="F1718" s="0" t="s">
        <v>2243</v>
      </c>
      <c r="G1718" s="0" t="s">
        <v>2243</v>
      </c>
      <c r="H1718" s="0" t="s">
        <v>2243</v>
      </c>
      <c r="K1718" s="0" t="s">
        <v>2243</v>
      </c>
      <c r="L1718" s="0" t="s">
        <v>2243</v>
      </c>
      <c r="M1718" s="0" t="s">
        <v>2243</v>
      </c>
      <c r="N1718" s="0" t="s">
        <v>2243</v>
      </c>
      <c r="O1718" s="0" t="s">
        <v>2243</v>
      </c>
      <c r="P1718" s="0" t="s">
        <v>2243</v>
      </c>
    </row>
    <row r="1719" customFormat="false" ht="13.8" hidden="false" customHeight="false" outlineLevel="0" collapsed="false">
      <c r="A1719" s="207" t="s">
        <v>151</v>
      </c>
      <c r="B1719" s="207" t="s">
        <v>1679</v>
      </c>
      <c r="C1719" s="0" t="s">
        <v>1974</v>
      </c>
      <c r="D1719" s="0" t="n">
        <v>3</v>
      </c>
      <c r="E1719" s="0" t="n">
        <v>0</v>
      </c>
      <c r="F1719" s="0" t="s">
        <v>2243</v>
      </c>
      <c r="G1719" s="0" t="s">
        <v>2243</v>
      </c>
      <c r="H1719" s="0" t="s">
        <v>2243</v>
      </c>
      <c r="K1719" s="0" t="s">
        <v>2243</v>
      </c>
      <c r="L1719" s="0" t="s">
        <v>2243</v>
      </c>
      <c r="M1719" s="0" t="s">
        <v>2243</v>
      </c>
      <c r="N1719" s="0" t="s">
        <v>2243</v>
      </c>
      <c r="O1719" s="0" t="s">
        <v>2243</v>
      </c>
      <c r="P1719" s="0" t="s">
        <v>2243</v>
      </c>
    </row>
    <row r="1720" customFormat="false" ht="13.8" hidden="false" customHeight="false" outlineLevel="0" collapsed="false">
      <c r="A1720" s="207" t="s">
        <v>151</v>
      </c>
      <c r="B1720" s="207" t="s">
        <v>1680</v>
      </c>
      <c r="C1720" s="0" t="s">
        <v>1974</v>
      </c>
      <c r="D1720" s="0" t="n">
        <v>3</v>
      </c>
      <c r="E1720" s="0" t="n">
        <v>0</v>
      </c>
      <c r="F1720" s="0" t="s">
        <v>2243</v>
      </c>
      <c r="G1720" s="0" t="s">
        <v>2243</v>
      </c>
      <c r="H1720" s="0" t="s">
        <v>2243</v>
      </c>
      <c r="K1720" s="0" t="s">
        <v>2243</v>
      </c>
      <c r="L1720" s="0" t="s">
        <v>2243</v>
      </c>
      <c r="M1720" s="0" t="s">
        <v>2243</v>
      </c>
      <c r="N1720" s="0" t="s">
        <v>2243</v>
      </c>
      <c r="O1720" s="0" t="s">
        <v>2243</v>
      </c>
      <c r="P1720" s="0" t="s">
        <v>2243</v>
      </c>
    </row>
    <row r="1721" customFormat="false" ht="13.8" hidden="false" customHeight="false" outlineLevel="0" collapsed="false">
      <c r="A1721" s="207" t="s">
        <v>151</v>
      </c>
      <c r="B1721" s="207" t="s">
        <v>1681</v>
      </c>
      <c r="C1721" s="0" t="s">
        <v>536</v>
      </c>
      <c r="D1721" s="0" t="n">
        <v>45</v>
      </c>
      <c r="E1721" s="0" t="n">
        <v>0</v>
      </c>
      <c r="R1721" s="0" t="s">
        <v>1914</v>
      </c>
      <c r="S1721" s="0" t="s">
        <v>2243</v>
      </c>
      <c r="T1721" s="0" t="s">
        <v>2243</v>
      </c>
      <c r="U1721" s="0" t="s">
        <v>1903</v>
      </c>
      <c r="X1721" s="0" t="s">
        <v>2243</v>
      </c>
      <c r="Y1721" s="0" t="s">
        <v>1903</v>
      </c>
      <c r="AA1721" s="0" t="s">
        <v>1903</v>
      </c>
      <c r="AB1721" s="0" t="s">
        <v>2243</v>
      </c>
    </row>
    <row r="1722" customFormat="false" ht="13.8" hidden="false" customHeight="false" outlineLevel="0" collapsed="false">
      <c r="A1722" s="207" t="s">
        <v>151</v>
      </c>
      <c r="B1722" s="207" t="s">
        <v>1682</v>
      </c>
      <c r="C1722" s="0" t="s">
        <v>536</v>
      </c>
      <c r="D1722" s="0" t="n">
        <v>45</v>
      </c>
      <c r="E1722" s="0" t="n">
        <v>0</v>
      </c>
      <c r="R1722" s="0" t="s">
        <v>1914</v>
      </c>
      <c r="S1722" s="0" t="s">
        <v>2243</v>
      </c>
      <c r="T1722" s="0" t="s">
        <v>2243</v>
      </c>
      <c r="U1722" s="0" t="s">
        <v>1903</v>
      </c>
      <c r="X1722" s="0" t="s">
        <v>2243</v>
      </c>
      <c r="Y1722" s="0" t="s">
        <v>1903</v>
      </c>
      <c r="AA1722" s="0" t="s">
        <v>1903</v>
      </c>
      <c r="AB1722" s="0" t="s">
        <v>2243</v>
      </c>
    </row>
    <row r="1723" customFormat="false" ht="13.8" hidden="false" customHeight="false" outlineLevel="0" collapsed="false">
      <c r="A1723" s="207" t="s">
        <v>151</v>
      </c>
      <c r="B1723" s="207" t="s">
        <v>1683</v>
      </c>
      <c r="C1723" s="0" t="s">
        <v>536</v>
      </c>
      <c r="D1723" s="0" t="n">
        <v>45</v>
      </c>
      <c r="E1723" s="0" t="n">
        <v>0</v>
      </c>
      <c r="R1723" s="0" t="s">
        <v>1914</v>
      </c>
      <c r="S1723" s="0" t="s">
        <v>2243</v>
      </c>
      <c r="T1723" s="0" t="s">
        <v>2243</v>
      </c>
      <c r="U1723" s="0" t="s">
        <v>1903</v>
      </c>
      <c r="X1723" s="0" t="s">
        <v>2243</v>
      </c>
      <c r="Y1723" s="0" t="s">
        <v>1903</v>
      </c>
      <c r="AA1723" s="0" t="s">
        <v>1903</v>
      </c>
      <c r="AB1723" s="0" t="s">
        <v>2243</v>
      </c>
    </row>
    <row r="1724" customFormat="false" ht="13.8" hidden="false" customHeight="false" outlineLevel="0" collapsed="false">
      <c r="A1724" s="207" t="s">
        <v>151</v>
      </c>
      <c r="B1724" s="207" t="s">
        <v>1684</v>
      </c>
      <c r="C1724" s="0" t="s">
        <v>536</v>
      </c>
      <c r="D1724" s="0" t="n">
        <v>45</v>
      </c>
      <c r="E1724" s="0" t="n">
        <v>0</v>
      </c>
      <c r="R1724" s="0" t="s">
        <v>1914</v>
      </c>
      <c r="S1724" s="0" t="s">
        <v>2243</v>
      </c>
      <c r="T1724" s="0" t="s">
        <v>2243</v>
      </c>
      <c r="U1724" s="0" t="s">
        <v>1903</v>
      </c>
      <c r="X1724" s="0" t="s">
        <v>2243</v>
      </c>
      <c r="Y1724" s="0" t="s">
        <v>1903</v>
      </c>
      <c r="AA1724" s="0" t="s">
        <v>1903</v>
      </c>
      <c r="AB1724" s="0" t="s">
        <v>2243</v>
      </c>
    </row>
    <row r="1725" customFormat="false" ht="13.8" hidden="false" customHeight="false" outlineLevel="0" collapsed="false">
      <c r="A1725" s="207" t="s">
        <v>151</v>
      </c>
      <c r="B1725" s="207" t="s">
        <v>1685</v>
      </c>
      <c r="C1725" s="0" t="s">
        <v>1974</v>
      </c>
      <c r="D1725" s="0" t="n">
        <v>3</v>
      </c>
      <c r="E1725" s="0" t="n">
        <v>0</v>
      </c>
      <c r="F1725" s="0" t="s">
        <v>2243</v>
      </c>
      <c r="G1725" s="0" t="s">
        <v>2243</v>
      </c>
      <c r="H1725" s="0" t="s">
        <v>2243</v>
      </c>
      <c r="K1725" s="0" t="s">
        <v>2243</v>
      </c>
      <c r="L1725" s="0" t="s">
        <v>2243</v>
      </c>
      <c r="M1725" s="0" t="s">
        <v>2243</v>
      </c>
      <c r="N1725" s="0" t="s">
        <v>2243</v>
      </c>
      <c r="O1725" s="0" t="s">
        <v>2243</v>
      </c>
      <c r="P1725" s="0" t="s">
        <v>2243</v>
      </c>
    </row>
    <row r="1726" customFormat="false" ht="13.8" hidden="false" customHeight="false" outlineLevel="0" collapsed="false">
      <c r="A1726" s="207" t="s">
        <v>151</v>
      </c>
      <c r="B1726" s="207" t="s">
        <v>1686</v>
      </c>
      <c r="C1726" s="0" t="s">
        <v>1974</v>
      </c>
      <c r="D1726" s="0" t="n">
        <v>3</v>
      </c>
      <c r="E1726" s="0" t="n">
        <v>0</v>
      </c>
      <c r="F1726" s="0" t="s">
        <v>2243</v>
      </c>
      <c r="G1726" s="0" t="s">
        <v>2243</v>
      </c>
      <c r="H1726" s="0" t="s">
        <v>2243</v>
      </c>
      <c r="K1726" s="0" t="s">
        <v>2243</v>
      </c>
      <c r="L1726" s="0" t="s">
        <v>2243</v>
      </c>
      <c r="M1726" s="0" t="s">
        <v>2243</v>
      </c>
      <c r="N1726" s="0" t="s">
        <v>2243</v>
      </c>
      <c r="O1726" s="0" t="s">
        <v>2243</v>
      </c>
      <c r="P1726" s="0" t="s">
        <v>2243</v>
      </c>
    </row>
    <row r="1727" customFormat="false" ht="13.8" hidden="false" customHeight="false" outlineLevel="0" collapsed="false">
      <c r="A1727" s="207" t="s">
        <v>151</v>
      </c>
      <c r="B1727" s="207" t="s">
        <v>1687</v>
      </c>
      <c r="C1727" s="0" t="s">
        <v>1974</v>
      </c>
      <c r="D1727" s="0" t="n">
        <v>3</v>
      </c>
      <c r="E1727" s="0" t="n">
        <v>0</v>
      </c>
      <c r="F1727" s="0" t="s">
        <v>2243</v>
      </c>
      <c r="G1727" s="0" t="s">
        <v>2243</v>
      </c>
      <c r="H1727" s="0" t="s">
        <v>2243</v>
      </c>
      <c r="K1727" s="0" t="s">
        <v>2243</v>
      </c>
      <c r="L1727" s="0" t="s">
        <v>2243</v>
      </c>
      <c r="M1727" s="0" t="s">
        <v>2243</v>
      </c>
      <c r="N1727" s="0" t="s">
        <v>2243</v>
      </c>
      <c r="O1727" s="0" t="s">
        <v>2243</v>
      </c>
      <c r="P1727" s="0" t="s">
        <v>2243</v>
      </c>
    </row>
    <row r="1728" customFormat="false" ht="13.8" hidden="false" customHeight="false" outlineLevel="0" collapsed="false">
      <c r="A1728" s="207" t="s">
        <v>151</v>
      </c>
      <c r="B1728" s="207" t="s">
        <v>1688</v>
      </c>
      <c r="C1728" s="0" t="s">
        <v>1974</v>
      </c>
      <c r="D1728" s="0" t="n">
        <v>3</v>
      </c>
      <c r="E1728" s="0" t="n">
        <v>0</v>
      </c>
      <c r="F1728" s="0" t="s">
        <v>2243</v>
      </c>
      <c r="G1728" s="0" t="s">
        <v>2243</v>
      </c>
      <c r="H1728" s="0" t="s">
        <v>2243</v>
      </c>
      <c r="K1728" s="0" t="s">
        <v>2243</v>
      </c>
      <c r="L1728" s="0" t="s">
        <v>2243</v>
      </c>
      <c r="M1728" s="0" t="s">
        <v>2243</v>
      </c>
      <c r="N1728" s="0" t="s">
        <v>2243</v>
      </c>
      <c r="O1728" s="0" t="s">
        <v>2243</v>
      </c>
      <c r="P1728" s="0" t="s">
        <v>2243</v>
      </c>
    </row>
    <row r="1729" customFormat="false" ht="13.8" hidden="false" customHeight="false" outlineLevel="0" collapsed="false">
      <c r="A1729" s="207" t="s">
        <v>151</v>
      </c>
      <c r="B1729" s="207" t="s">
        <v>1689</v>
      </c>
      <c r="C1729" s="0" t="s">
        <v>1974</v>
      </c>
      <c r="D1729" s="0" t="n">
        <v>3</v>
      </c>
      <c r="E1729" s="0" t="n">
        <v>0</v>
      </c>
      <c r="F1729" s="0" t="s">
        <v>2243</v>
      </c>
      <c r="G1729" s="0" t="s">
        <v>2243</v>
      </c>
      <c r="H1729" s="0" t="s">
        <v>2243</v>
      </c>
      <c r="K1729" s="0" t="s">
        <v>2243</v>
      </c>
      <c r="L1729" s="0" t="s">
        <v>2243</v>
      </c>
      <c r="M1729" s="0" t="s">
        <v>2243</v>
      </c>
      <c r="N1729" s="0" t="s">
        <v>2243</v>
      </c>
      <c r="O1729" s="0" t="s">
        <v>2243</v>
      </c>
      <c r="P1729" s="0" t="s">
        <v>2243</v>
      </c>
    </row>
    <row r="1730" customFormat="false" ht="13.8" hidden="false" customHeight="false" outlineLevel="0" collapsed="false">
      <c r="A1730" s="207" t="s">
        <v>151</v>
      </c>
      <c r="B1730" s="207" t="s">
        <v>1690</v>
      </c>
      <c r="C1730" s="0" t="s">
        <v>1974</v>
      </c>
      <c r="D1730" s="0" t="n">
        <v>3</v>
      </c>
      <c r="E1730" s="0" t="n">
        <v>0</v>
      </c>
      <c r="F1730" s="0" t="s">
        <v>2243</v>
      </c>
      <c r="G1730" s="0" t="s">
        <v>2243</v>
      </c>
      <c r="H1730" s="0" t="s">
        <v>2243</v>
      </c>
      <c r="K1730" s="0" t="s">
        <v>2243</v>
      </c>
      <c r="L1730" s="0" t="s">
        <v>2243</v>
      </c>
      <c r="M1730" s="0" t="s">
        <v>2243</v>
      </c>
      <c r="N1730" s="0" t="s">
        <v>2243</v>
      </c>
      <c r="O1730" s="0" t="s">
        <v>2243</v>
      </c>
      <c r="P1730" s="0" t="s">
        <v>2243</v>
      </c>
    </row>
    <row r="1731" customFormat="false" ht="13.8" hidden="false" customHeight="false" outlineLevel="0" collapsed="false">
      <c r="A1731" s="207" t="s">
        <v>151</v>
      </c>
      <c r="B1731" s="207" t="s">
        <v>1691</v>
      </c>
      <c r="C1731" s="0" t="s">
        <v>1974</v>
      </c>
      <c r="D1731" s="0" t="n">
        <v>3</v>
      </c>
      <c r="E1731" s="0" t="n">
        <v>0</v>
      </c>
      <c r="F1731" s="0" t="s">
        <v>2243</v>
      </c>
      <c r="G1731" s="0" t="s">
        <v>2243</v>
      </c>
      <c r="H1731" s="0" t="s">
        <v>2243</v>
      </c>
      <c r="K1731" s="0" t="s">
        <v>2243</v>
      </c>
      <c r="L1731" s="0" t="s">
        <v>2243</v>
      </c>
      <c r="M1731" s="0" t="s">
        <v>2243</v>
      </c>
      <c r="N1731" s="0" t="s">
        <v>2243</v>
      </c>
      <c r="O1731" s="0" t="s">
        <v>2243</v>
      </c>
      <c r="P1731" s="0" t="s">
        <v>2243</v>
      </c>
    </row>
    <row r="1732" customFormat="false" ht="13.8" hidden="false" customHeight="false" outlineLevel="0" collapsed="false">
      <c r="A1732" s="207" t="s">
        <v>151</v>
      </c>
      <c r="B1732" s="207" t="s">
        <v>1692</v>
      </c>
      <c r="C1732" s="0" t="s">
        <v>1974</v>
      </c>
      <c r="D1732" s="0" t="n">
        <v>3</v>
      </c>
      <c r="E1732" s="0" t="n">
        <v>0</v>
      </c>
      <c r="F1732" s="0" t="s">
        <v>2243</v>
      </c>
      <c r="G1732" s="0" t="s">
        <v>2243</v>
      </c>
      <c r="H1732" s="0" t="s">
        <v>2243</v>
      </c>
      <c r="K1732" s="0" t="s">
        <v>2243</v>
      </c>
      <c r="L1732" s="0" t="s">
        <v>2243</v>
      </c>
      <c r="M1732" s="0" t="s">
        <v>2243</v>
      </c>
      <c r="N1732" s="0" t="s">
        <v>2243</v>
      </c>
      <c r="O1732" s="0" t="s">
        <v>2243</v>
      </c>
      <c r="P1732" s="0" t="s">
        <v>2243</v>
      </c>
    </row>
    <row r="1733" customFormat="false" ht="13.8" hidden="false" customHeight="false" outlineLevel="0" collapsed="false">
      <c r="A1733" s="207" t="s">
        <v>151</v>
      </c>
      <c r="B1733" s="207" t="s">
        <v>1693</v>
      </c>
      <c r="C1733" s="0" t="s">
        <v>1974</v>
      </c>
      <c r="D1733" s="0" t="n">
        <v>3</v>
      </c>
      <c r="E1733" s="0" t="n">
        <v>0</v>
      </c>
      <c r="F1733" s="0" t="s">
        <v>2243</v>
      </c>
      <c r="G1733" s="0" t="s">
        <v>2243</v>
      </c>
      <c r="H1733" s="0" t="s">
        <v>2243</v>
      </c>
      <c r="K1733" s="0" t="s">
        <v>2243</v>
      </c>
      <c r="L1733" s="0" t="s">
        <v>2243</v>
      </c>
      <c r="M1733" s="0" t="s">
        <v>2243</v>
      </c>
      <c r="N1733" s="0" t="s">
        <v>2243</v>
      </c>
      <c r="O1733" s="0" t="s">
        <v>2243</v>
      </c>
      <c r="P1733" s="0" t="s">
        <v>2243</v>
      </c>
    </row>
    <row r="1734" customFormat="false" ht="13.8" hidden="false" customHeight="false" outlineLevel="0" collapsed="false">
      <c r="A1734" s="207" t="s">
        <v>151</v>
      </c>
      <c r="B1734" s="207" t="s">
        <v>1694</v>
      </c>
      <c r="C1734" s="0" t="s">
        <v>1974</v>
      </c>
      <c r="D1734" s="0" t="n">
        <v>3</v>
      </c>
      <c r="E1734" s="0" t="n">
        <v>0</v>
      </c>
      <c r="F1734" s="0" t="s">
        <v>2243</v>
      </c>
      <c r="G1734" s="0" t="s">
        <v>2243</v>
      </c>
      <c r="H1734" s="0" t="s">
        <v>2243</v>
      </c>
      <c r="K1734" s="0" t="s">
        <v>2243</v>
      </c>
      <c r="L1734" s="0" t="s">
        <v>2243</v>
      </c>
      <c r="M1734" s="0" t="s">
        <v>2243</v>
      </c>
      <c r="N1734" s="0" t="s">
        <v>2243</v>
      </c>
      <c r="O1734" s="0" t="s">
        <v>2243</v>
      </c>
      <c r="P1734" s="0" t="s">
        <v>2243</v>
      </c>
    </row>
    <row r="1735" customFormat="false" ht="13.8" hidden="false" customHeight="false" outlineLevel="0" collapsed="false">
      <c r="A1735" s="207" t="s">
        <v>151</v>
      </c>
      <c r="B1735" s="207" t="s">
        <v>1695</v>
      </c>
      <c r="C1735" s="0" t="s">
        <v>1974</v>
      </c>
      <c r="D1735" s="0" t="n">
        <v>3</v>
      </c>
      <c r="E1735" s="0" t="n">
        <v>0</v>
      </c>
      <c r="F1735" s="0" t="s">
        <v>2243</v>
      </c>
      <c r="G1735" s="0" t="s">
        <v>2243</v>
      </c>
      <c r="H1735" s="0" t="s">
        <v>2243</v>
      </c>
      <c r="K1735" s="0" t="s">
        <v>2243</v>
      </c>
      <c r="L1735" s="0" t="s">
        <v>2243</v>
      </c>
      <c r="M1735" s="0" t="s">
        <v>2243</v>
      </c>
      <c r="N1735" s="0" t="s">
        <v>2243</v>
      </c>
      <c r="O1735" s="0" t="s">
        <v>2243</v>
      </c>
      <c r="P1735" s="0" t="s">
        <v>2243</v>
      </c>
    </row>
    <row r="1736" customFormat="false" ht="13.8" hidden="false" customHeight="false" outlineLevel="0" collapsed="false">
      <c r="A1736" s="207" t="s">
        <v>151</v>
      </c>
      <c r="B1736" s="207" t="s">
        <v>1696</v>
      </c>
      <c r="C1736" s="0" t="s">
        <v>1974</v>
      </c>
      <c r="D1736" s="0" t="n">
        <v>3</v>
      </c>
      <c r="E1736" s="0" t="n">
        <v>0</v>
      </c>
      <c r="F1736" s="0" t="s">
        <v>2243</v>
      </c>
      <c r="G1736" s="0" t="s">
        <v>2243</v>
      </c>
      <c r="H1736" s="0" t="s">
        <v>2243</v>
      </c>
      <c r="K1736" s="0" t="s">
        <v>2243</v>
      </c>
      <c r="L1736" s="0" t="s">
        <v>2243</v>
      </c>
      <c r="M1736" s="0" t="s">
        <v>2243</v>
      </c>
      <c r="N1736" s="0" t="s">
        <v>2243</v>
      </c>
      <c r="O1736" s="0" t="s">
        <v>2243</v>
      </c>
      <c r="P1736" s="0" t="s">
        <v>2243</v>
      </c>
    </row>
    <row r="1737" customFormat="false" ht="13.8" hidden="false" customHeight="false" outlineLevel="0" collapsed="false">
      <c r="A1737" s="207" t="s">
        <v>151</v>
      </c>
      <c r="B1737" s="207" t="s">
        <v>1697</v>
      </c>
      <c r="C1737" s="0" t="s">
        <v>536</v>
      </c>
      <c r="D1737" s="0" t="n">
        <v>45</v>
      </c>
      <c r="E1737" s="0" t="n">
        <v>0</v>
      </c>
      <c r="R1737" s="0" t="s">
        <v>1914</v>
      </c>
      <c r="S1737" s="0" t="s">
        <v>2243</v>
      </c>
      <c r="T1737" s="0" t="s">
        <v>2243</v>
      </c>
      <c r="U1737" s="0" t="s">
        <v>1903</v>
      </c>
      <c r="X1737" s="0" t="s">
        <v>2243</v>
      </c>
      <c r="Y1737" s="0" t="s">
        <v>1903</v>
      </c>
      <c r="AA1737" s="0" t="s">
        <v>1903</v>
      </c>
      <c r="AB1737" s="0" t="s">
        <v>2243</v>
      </c>
    </row>
    <row r="1738" customFormat="false" ht="13.8" hidden="false" customHeight="false" outlineLevel="0" collapsed="false">
      <c r="A1738" s="207" t="s">
        <v>151</v>
      </c>
      <c r="B1738" s="207" t="s">
        <v>1698</v>
      </c>
      <c r="C1738" s="0" t="s">
        <v>536</v>
      </c>
      <c r="D1738" s="0" t="n">
        <v>45</v>
      </c>
      <c r="E1738" s="0" t="n">
        <v>0</v>
      </c>
      <c r="R1738" s="0" t="s">
        <v>1914</v>
      </c>
      <c r="S1738" s="0" t="s">
        <v>2243</v>
      </c>
      <c r="T1738" s="0" t="s">
        <v>2243</v>
      </c>
      <c r="U1738" s="0" t="s">
        <v>1903</v>
      </c>
      <c r="X1738" s="0" t="s">
        <v>2243</v>
      </c>
      <c r="Y1738" s="0" t="s">
        <v>1903</v>
      </c>
      <c r="AA1738" s="0" t="s">
        <v>1903</v>
      </c>
      <c r="AB1738" s="0" t="s">
        <v>2243</v>
      </c>
    </row>
    <row r="1739" customFormat="false" ht="13.8" hidden="false" customHeight="false" outlineLevel="0" collapsed="false">
      <c r="A1739" s="207" t="s">
        <v>151</v>
      </c>
      <c r="B1739" s="207" t="s">
        <v>1699</v>
      </c>
      <c r="C1739" s="0" t="s">
        <v>536</v>
      </c>
      <c r="D1739" s="0" t="n">
        <v>45</v>
      </c>
      <c r="E1739" s="0" t="n">
        <v>0</v>
      </c>
      <c r="R1739" s="0" t="s">
        <v>1914</v>
      </c>
      <c r="S1739" s="0" t="s">
        <v>2243</v>
      </c>
      <c r="T1739" s="0" t="s">
        <v>2243</v>
      </c>
      <c r="U1739" s="0" t="s">
        <v>1903</v>
      </c>
      <c r="X1739" s="0" t="s">
        <v>2243</v>
      </c>
      <c r="Y1739" s="0" t="s">
        <v>1903</v>
      </c>
      <c r="AA1739" s="0" t="s">
        <v>1903</v>
      </c>
      <c r="AB1739" s="0" t="s">
        <v>2243</v>
      </c>
    </row>
    <row r="1740" customFormat="false" ht="13.8" hidden="false" customHeight="false" outlineLevel="0" collapsed="false">
      <c r="A1740" s="207" t="s">
        <v>151</v>
      </c>
      <c r="B1740" s="207" t="s">
        <v>1700</v>
      </c>
      <c r="C1740" s="0" t="s">
        <v>536</v>
      </c>
      <c r="D1740" s="0" t="n">
        <v>45</v>
      </c>
      <c r="E1740" s="0" t="n">
        <v>0</v>
      </c>
      <c r="R1740" s="0" t="s">
        <v>1914</v>
      </c>
      <c r="S1740" s="0" t="s">
        <v>2243</v>
      </c>
      <c r="T1740" s="0" t="s">
        <v>2243</v>
      </c>
      <c r="U1740" s="0" t="s">
        <v>1903</v>
      </c>
      <c r="X1740" s="0" t="s">
        <v>2243</v>
      </c>
      <c r="Y1740" s="0" t="s">
        <v>1903</v>
      </c>
      <c r="AA1740" s="0" t="s">
        <v>1903</v>
      </c>
      <c r="AB1740" s="0" t="s">
        <v>2243</v>
      </c>
    </row>
    <row r="1741" customFormat="false" ht="13.8" hidden="false" customHeight="false" outlineLevel="0" collapsed="false">
      <c r="A1741" s="207" t="s">
        <v>151</v>
      </c>
      <c r="B1741" s="207" t="s">
        <v>1701</v>
      </c>
      <c r="C1741" s="0" t="s">
        <v>536</v>
      </c>
      <c r="D1741" s="0" t="n">
        <v>45</v>
      </c>
      <c r="E1741" s="0" t="n">
        <v>0</v>
      </c>
      <c r="R1741" s="0" t="s">
        <v>1914</v>
      </c>
      <c r="S1741" s="0" t="s">
        <v>2243</v>
      </c>
      <c r="T1741" s="0" t="s">
        <v>2243</v>
      </c>
      <c r="U1741" s="0" t="s">
        <v>1903</v>
      </c>
      <c r="X1741" s="0" t="s">
        <v>2243</v>
      </c>
      <c r="Y1741" s="0" t="s">
        <v>1903</v>
      </c>
      <c r="AA1741" s="0" t="s">
        <v>1903</v>
      </c>
      <c r="AB1741" s="0" t="s">
        <v>2243</v>
      </c>
    </row>
    <row r="1742" customFormat="false" ht="13.8" hidden="false" customHeight="false" outlineLevel="0" collapsed="false">
      <c r="A1742" s="207" t="s">
        <v>151</v>
      </c>
      <c r="B1742" s="207" t="s">
        <v>1702</v>
      </c>
      <c r="C1742" s="0" t="s">
        <v>536</v>
      </c>
      <c r="D1742" s="0" t="n">
        <v>45</v>
      </c>
      <c r="E1742" s="0" t="n">
        <v>0</v>
      </c>
      <c r="R1742" s="0" t="s">
        <v>1914</v>
      </c>
      <c r="S1742" s="0" t="s">
        <v>2243</v>
      </c>
      <c r="T1742" s="0" t="s">
        <v>2243</v>
      </c>
      <c r="U1742" s="0" t="s">
        <v>1903</v>
      </c>
      <c r="X1742" s="0" t="s">
        <v>2243</v>
      </c>
      <c r="Y1742" s="0" t="s">
        <v>1903</v>
      </c>
      <c r="AA1742" s="0" t="s">
        <v>1903</v>
      </c>
      <c r="AB1742" s="0" t="s">
        <v>2243</v>
      </c>
    </row>
    <row r="1743" customFormat="false" ht="13.8" hidden="false" customHeight="false" outlineLevel="0" collapsed="false">
      <c r="A1743" s="207" t="s">
        <v>151</v>
      </c>
      <c r="B1743" s="207" t="s">
        <v>1703</v>
      </c>
      <c r="C1743" s="0" t="s">
        <v>536</v>
      </c>
      <c r="D1743" s="0" t="n">
        <v>45</v>
      </c>
      <c r="E1743" s="0" t="n">
        <v>0</v>
      </c>
      <c r="R1743" s="0" t="s">
        <v>1914</v>
      </c>
      <c r="S1743" s="0" t="s">
        <v>2243</v>
      </c>
      <c r="T1743" s="0" t="s">
        <v>2243</v>
      </c>
      <c r="U1743" s="0" t="s">
        <v>1903</v>
      </c>
      <c r="X1743" s="0" t="s">
        <v>2243</v>
      </c>
      <c r="Y1743" s="0" t="s">
        <v>1903</v>
      </c>
      <c r="AA1743" s="0" t="s">
        <v>1903</v>
      </c>
      <c r="AB1743" s="0" t="s">
        <v>2243</v>
      </c>
    </row>
    <row r="1744" customFormat="false" ht="13.8" hidden="false" customHeight="false" outlineLevel="0" collapsed="false">
      <c r="A1744" s="207" t="s">
        <v>151</v>
      </c>
      <c r="B1744" s="207" t="s">
        <v>1704</v>
      </c>
      <c r="C1744" s="0" t="s">
        <v>536</v>
      </c>
      <c r="D1744" s="0" t="n">
        <v>45</v>
      </c>
      <c r="E1744" s="0" t="n">
        <v>0</v>
      </c>
      <c r="R1744" s="0" t="s">
        <v>1914</v>
      </c>
      <c r="S1744" s="0" t="s">
        <v>2243</v>
      </c>
      <c r="T1744" s="0" t="s">
        <v>2243</v>
      </c>
      <c r="U1744" s="0" t="s">
        <v>1903</v>
      </c>
      <c r="X1744" s="0" t="s">
        <v>2243</v>
      </c>
      <c r="Y1744" s="0" t="s">
        <v>1903</v>
      </c>
      <c r="AA1744" s="0" t="s">
        <v>1903</v>
      </c>
      <c r="AB1744" s="0" t="s">
        <v>2243</v>
      </c>
    </row>
    <row r="1745" customFormat="false" ht="13.8" hidden="false" customHeight="false" outlineLevel="0" collapsed="false">
      <c r="A1745" s="207" t="s">
        <v>151</v>
      </c>
      <c r="B1745" s="207" t="s">
        <v>1705</v>
      </c>
      <c r="C1745" s="0" t="s">
        <v>536</v>
      </c>
      <c r="D1745" s="0" t="n">
        <v>45</v>
      </c>
      <c r="E1745" s="0" t="n">
        <v>0</v>
      </c>
      <c r="R1745" s="0" t="s">
        <v>1914</v>
      </c>
      <c r="S1745" s="0" t="s">
        <v>2243</v>
      </c>
      <c r="T1745" s="0" t="s">
        <v>2243</v>
      </c>
      <c r="U1745" s="0" t="s">
        <v>1903</v>
      </c>
      <c r="X1745" s="0" t="s">
        <v>2243</v>
      </c>
      <c r="Y1745" s="0" t="s">
        <v>1903</v>
      </c>
      <c r="AA1745" s="0" t="s">
        <v>1903</v>
      </c>
      <c r="AB1745" s="0" t="s">
        <v>2243</v>
      </c>
    </row>
    <row r="1746" customFormat="false" ht="13.8" hidden="false" customHeight="false" outlineLevel="0" collapsed="false">
      <c r="A1746" s="207" t="s">
        <v>151</v>
      </c>
      <c r="B1746" s="207" t="s">
        <v>1706</v>
      </c>
      <c r="C1746" s="0" t="s">
        <v>536</v>
      </c>
      <c r="D1746" s="0" t="n">
        <v>45</v>
      </c>
      <c r="E1746" s="0" t="n">
        <v>0</v>
      </c>
      <c r="R1746" s="0" t="s">
        <v>1914</v>
      </c>
      <c r="S1746" s="0" t="s">
        <v>2243</v>
      </c>
      <c r="T1746" s="0" t="s">
        <v>2243</v>
      </c>
      <c r="U1746" s="0" t="s">
        <v>1903</v>
      </c>
      <c r="X1746" s="0" t="s">
        <v>2243</v>
      </c>
      <c r="Y1746" s="0" t="s">
        <v>1903</v>
      </c>
      <c r="AA1746" s="0" t="s">
        <v>1903</v>
      </c>
      <c r="AB1746" s="0" t="s">
        <v>2243</v>
      </c>
    </row>
    <row r="1747" customFormat="false" ht="13.8" hidden="false" customHeight="false" outlineLevel="0" collapsed="false">
      <c r="A1747" s="207" t="s">
        <v>151</v>
      </c>
      <c r="B1747" s="207" t="s">
        <v>1707</v>
      </c>
      <c r="C1747" s="0" t="s">
        <v>536</v>
      </c>
      <c r="D1747" s="0" t="n">
        <v>45</v>
      </c>
      <c r="E1747" s="0" t="n">
        <v>0</v>
      </c>
      <c r="R1747" s="0" t="s">
        <v>1914</v>
      </c>
      <c r="S1747" s="0" t="s">
        <v>2243</v>
      </c>
      <c r="T1747" s="0" t="s">
        <v>2243</v>
      </c>
      <c r="U1747" s="0" t="s">
        <v>1903</v>
      </c>
      <c r="X1747" s="0" t="s">
        <v>2243</v>
      </c>
      <c r="Y1747" s="0" t="s">
        <v>1903</v>
      </c>
      <c r="AA1747" s="0" t="s">
        <v>1903</v>
      </c>
      <c r="AB1747" s="0" t="s">
        <v>2243</v>
      </c>
    </row>
    <row r="1748" customFormat="false" ht="13.8" hidden="false" customHeight="false" outlineLevel="0" collapsed="false">
      <c r="A1748" s="207" t="s">
        <v>151</v>
      </c>
      <c r="B1748" s="207" t="s">
        <v>1708</v>
      </c>
      <c r="C1748" s="0" t="s">
        <v>1974</v>
      </c>
      <c r="D1748" s="0" t="n">
        <v>3</v>
      </c>
      <c r="E1748" s="0" t="n">
        <v>0</v>
      </c>
      <c r="F1748" s="0" t="s">
        <v>2243</v>
      </c>
      <c r="G1748" s="0" t="s">
        <v>2243</v>
      </c>
      <c r="H1748" s="0" t="s">
        <v>2243</v>
      </c>
      <c r="K1748" s="0" t="s">
        <v>2243</v>
      </c>
      <c r="L1748" s="0" t="s">
        <v>2243</v>
      </c>
      <c r="M1748" s="0" t="s">
        <v>2243</v>
      </c>
      <c r="N1748" s="0" t="s">
        <v>2243</v>
      </c>
      <c r="O1748" s="0" t="s">
        <v>2243</v>
      </c>
      <c r="P1748" s="0" t="s">
        <v>2243</v>
      </c>
    </row>
    <row r="1749" customFormat="false" ht="13.8" hidden="false" customHeight="false" outlineLevel="0" collapsed="false">
      <c r="A1749" s="207" t="s">
        <v>151</v>
      </c>
      <c r="B1749" s="207" t="s">
        <v>1709</v>
      </c>
      <c r="C1749" s="0" t="s">
        <v>1974</v>
      </c>
      <c r="D1749" s="0" t="n">
        <v>3</v>
      </c>
      <c r="E1749" s="0" t="n">
        <v>0</v>
      </c>
      <c r="F1749" s="0" t="s">
        <v>2243</v>
      </c>
      <c r="G1749" s="0" t="s">
        <v>2243</v>
      </c>
      <c r="H1749" s="0" t="s">
        <v>2243</v>
      </c>
      <c r="K1749" s="0" t="s">
        <v>2243</v>
      </c>
      <c r="L1749" s="0" t="s">
        <v>2243</v>
      </c>
      <c r="M1749" s="0" t="s">
        <v>2243</v>
      </c>
      <c r="N1749" s="0" t="s">
        <v>2243</v>
      </c>
      <c r="O1749" s="0" t="s">
        <v>2243</v>
      </c>
      <c r="P1749" s="0" t="s">
        <v>2243</v>
      </c>
    </row>
    <row r="1750" customFormat="false" ht="13.8" hidden="false" customHeight="false" outlineLevel="0" collapsed="false">
      <c r="A1750" s="207" t="s">
        <v>151</v>
      </c>
      <c r="B1750" s="207" t="s">
        <v>1709</v>
      </c>
      <c r="C1750" s="0" t="s">
        <v>1974</v>
      </c>
      <c r="D1750" s="0" t="n">
        <v>3</v>
      </c>
      <c r="E1750" s="0" t="n">
        <v>0</v>
      </c>
      <c r="F1750" s="0" t="s">
        <v>2243</v>
      </c>
      <c r="G1750" s="0" t="s">
        <v>2243</v>
      </c>
      <c r="H1750" s="0" t="s">
        <v>2243</v>
      </c>
      <c r="K1750" s="0" t="s">
        <v>2243</v>
      </c>
      <c r="L1750" s="0" t="s">
        <v>2243</v>
      </c>
      <c r="M1750" s="0" t="s">
        <v>2243</v>
      </c>
      <c r="N1750" s="0" t="s">
        <v>2243</v>
      </c>
      <c r="O1750" s="0" t="s">
        <v>2243</v>
      </c>
      <c r="P1750" s="0" t="s">
        <v>2243</v>
      </c>
    </row>
    <row r="1751" customFormat="false" ht="13.8" hidden="false" customHeight="false" outlineLevel="0" collapsed="false">
      <c r="A1751" s="207" t="s">
        <v>151</v>
      </c>
      <c r="B1751" s="207" t="s">
        <v>1710</v>
      </c>
      <c r="C1751" s="0" t="s">
        <v>1974</v>
      </c>
      <c r="D1751" s="0" t="n">
        <v>3</v>
      </c>
      <c r="E1751" s="0" t="n">
        <v>0</v>
      </c>
      <c r="F1751" s="0" t="s">
        <v>2243</v>
      </c>
      <c r="G1751" s="0" t="s">
        <v>2243</v>
      </c>
      <c r="H1751" s="0" t="s">
        <v>2243</v>
      </c>
      <c r="K1751" s="0" t="s">
        <v>2243</v>
      </c>
      <c r="L1751" s="0" t="s">
        <v>2243</v>
      </c>
      <c r="M1751" s="0" t="s">
        <v>2243</v>
      </c>
      <c r="N1751" s="0" t="s">
        <v>2243</v>
      </c>
      <c r="O1751" s="0" t="s">
        <v>2243</v>
      </c>
      <c r="P1751" s="0" t="s">
        <v>2243</v>
      </c>
    </row>
    <row r="1752" customFormat="false" ht="13.8" hidden="false" customHeight="false" outlineLevel="0" collapsed="false">
      <c r="A1752" s="207" t="s">
        <v>151</v>
      </c>
      <c r="B1752" s="207" t="s">
        <v>1711</v>
      </c>
      <c r="C1752" s="0" t="s">
        <v>1974</v>
      </c>
      <c r="D1752" s="0" t="n">
        <v>3</v>
      </c>
      <c r="E1752" s="0" t="n">
        <v>0</v>
      </c>
      <c r="F1752" s="0" t="s">
        <v>2243</v>
      </c>
      <c r="G1752" s="0" t="s">
        <v>2243</v>
      </c>
      <c r="H1752" s="0" t="s">
        <v>2243</v>
      </c>
      <c r="K1752" s="0" t="s">
        <v>2243</v>
      </c>
      <c r="L1752" s="0" t="s">
        <v>2243</v>
      </c>
      <c r="M1752" s="0" t="s">
        <v>2243</v>
      </c>
      <c r="N1752" s="0" t="s">
        <v>2243</v>
      </c>
      <c r="O1752" s="0" t="s">
        <v>2243</v>
      </c>
      <c r="P1752" s="0" t="s">
        <v>2243</v>
      </c>
    </row>
    <row r="1753" customFormat="false" ht="13.8" hidden="false" customHeight="false" outlineLevel="0" collapsed="false">
      <c r="A1753" s="207" t="s">
        <v>151</v>
      </c>
      <c r="B1753" s="207" t="s">
        <v>1711</v>
      </c>
      <c r="C1753" s="0" t="s">
        <v>1974</v>
      </c>
      <c r="D1753" s="0" t="n">
        <v>3</v>
      </c>
      <c r="E1753" s="0" t="n">
        <v>0</v>
      </c>
      <c r="F1753" s="0" t="s">
        <v>2243</v>
      </c>
      <c r="G1753" s="0" t="s">
        <v>2243</v>
      </c>
      <c r="H1753" s="0" t="s">
        <v>2243</v>
      </c>
      <c r="K1753" s="0" t="s">
        <v>2243</v>
      </c>
      <c r="L1753" s="0" t="s">
        <v>2243</v>
      </c>
      <c r="M1753" s="0" t="s">
        <v>2243</v>
      </c>
      <c r="N1753" s="0" t="s">
        <v>2243</v>
      </c>
      <c r="O1753" s="0" t="s">
        <v>2243</v>
      </c>
      <c r="P1753" s="0" t="s">
        <v>2243</v>
      </c>
    </row>
    <row r="1754" customFormat="false" ht="13.8" hidden="false" customHeight="false" outlineLevel="0" collapsed="false">
      <c r="A1754" s="207" t="s">
        <v>152</v>
      </c>
      <c r="B1754" s="207" t="s">
        <v>1673</v>
      </c>
      <c r="C1754" s="0" t="s">
        <v>1974</v>
      </c>
      <c r="D1754" s="0" t="n">
        <v>3</v>
      </c>
      <c r="E1754" s="0" t="n">
        <v>0</v>
      </c>
      <c r="F1754" s="0" t="s">
        <v>2243</v>
      </c>
      <c r="G1754" s="0" t="s">
        <v>2243</v>
      </c>
      <c r="H1754" s="0" t="s">
        <v>2243</v>
      </c>
      <c r="K1754" s="0" t="s">
        <v>2243</v>
      </c>
      <c r="L1754" s="0" t="s">
        <v>2243</v>
      </c>
      <c r="M1754" s="0" t="s">
        <v>2243</v>
      </c>
      <c r="N1754" s="0" t="s">
        <v>2243</v>
      </c>
      <c r="O1754" s="0" t="s">
        <v>2243</v>
      </c>
      <c r="P1754" s="0" t="s">
        <v>2243</v>
      </c>
    </row>
    <row r="1755" customFormat="false" ht="13.8" hidden="false" customHeight="false" outlineLevel="0" collapsed="false">
      <c r="A1755" s="207" t="s">
        <v>152</v>
      </c>
      <c r="B1755" s="207" t="s">
        <v>813</v>
      </c>
      <c r="C1755" s="0" t="s">
        <v>1974</v>
      </c>
      <c r="D1755" s="0" t="n">
        <v>3</v>
      </c>
      <c r="E1755" s="0" t="n">
        <v>0</v>
      </c>
      <c r="F1755" s="0" t="s">
        <v>2243</v>
      </c>
      <c r="G1755" s="0" t="s">
        <v>2243</v>
      </c>
      <c r="H1755" s="0" t="s">
        <v>2243</v>
      </c>
      <c r="K1755" s="0" t="s">
        <v>2243</v>
      </c>
      <c r="L1755" s="0" t="s">
        <v>2243</v>
      </c>
      <c r="M1755" s="0" t="s">
        <v>2243</v>
      </c>
      <c r="N1755" s="0" t="s">
        <v>2243</v>
      </c>
      <c r="O1755" s="0" t="s">
        <v>2243</v>
      </c>
      <c r="P1755" s="0" t="s">
        <v>2243</v>
      </c>
    </row>
    <row r="1756" customFormat="false" ht="13.8" hidden="false" customHeight="false" outlineLevel="0" collapsed="false">
      <c r="A1756" s="207" t="s">
        <v>152</v>
      </c>
      <c r="B1756" s="207" t="s">
        <v>816</v>
      </c>
      <c r="C1756" s="0" t="s">
        <v>1974</v>
      </c>
      <c r="D1756" s="0" t="n">
        <v>3</v>
      </c>
      <c r="E1756" s="0" t="n">
        <v>0</v>
      </c>
      <c r="F1756" s="0" t="s">
        <v>2243</v>
      </c>
      <c r="G1756" s="0" t="s">
        <v>2243</v>
      </c>
      <c r="H1756" s="0" t="s">
        <v>2243</v>
      </c>
      <c r="K1756" s="0" t="s">
        <v>2243</v>
      </c>
      <c r="L1756" s="0" t="s">
        <v>2243</v>
      </c>
      <c r="M1756" s="0" t="s">
        <v>2243</v>
      </c>
      <c r="N1756" s="0" t="s">
        <v>2243</v>
      </c>
      <c r="O1756" s="0" t="s">
        <v>2243</v>
      </c>
      <c r="P1756" s="0" t="s">
        <v>2243</v>
      </c>
    </row>
    <row r="1757" customFormat="false" ht="13.8" hidden="false" customHeight="false" outlineLevel="0" collapsed="false">
      <c r="A1757" s="207" t="s">
        <v>152</v>
      </c>
      <c r="B1757" s="207" t="s">
        <v>1712</v>
      </c>
      <c r="C1757" s="0" t="s">
        <v>1974</v>
      </c>
      <c r="D1757" s="0" t="n">
        <v>3</v>
      </c>
      <c r="E1757" s="0" t="n">
        <v>0</v>
      </c>
      <c r="F1757" s="0" t="s">
        <v>2243</v>
      </c>
      <c r="G1757" s="0" t="s">
        <v>2243</v>
      </c>
      <c r="H1757" s="0" t="s">
        <v>2243</v>
      </c>
      <c r="K1757" s="0" t="s">
        <v>2243</v>
      </c>
      <c r="L1757" s="0" t="s">
        <v>2243</v>
      </c>
      <c r="M1757" s="0" t="s">
        <v>2243</v>
      </c>
      <c r="N1757" s="0" t="s">
        <v>2243</v>
      </c>
      <c r="O1757" s="0" t="s">
        <v>2243</v>
      </c>
      <c r="P1757" s="0" t="s">
        <v>2243</v>
      </c>
    </row>
    <row r="1758" customFormat="false" ht="13.8" hidden="false" customHeight="false" outlineLevel="0" collapsed="false">
      <c r="A1758" s="207" t="s">
        <v>152</v>
      </c>
      <c r="B1758" s="207" t="s">
        <v>823</v>
      </c>
      <c r="C1758" s="0" t="s">
        <v>1974</v>
      </c>
      <c r="D1758" s="0" t="n">
        <v>3</v>
      </c>
      <c r="E1758" s="0" t="n">
        <v>0</v>
      </c>
      <c r="F1758" s="0" t="s">
        <v>2243</v>
      </c>
      <c r="G1758" s="0" t="s">
        <v>2243</v>
      </c>
      <c r="H1758" s="0" t="s">
        <v>2243</v>
      </c>
      <c r="K1758" s="0" t="s">
        <v>2243</v>
      </c>
      <c r="L1758" s="0" t="s">
        <v>2243</v>
      </c>
      <c r="M1758" s="0" t="s">
        <v>2243</v>
      </c>
      <c r="N1758" s="0" t="s">
        <v>2243</v>
      </c>
      <c r="O1758" s="0" t="s">
        <v>2243</v>
      </c>
      <c r="P1758" s="0" t="s">
        <v>2243</v>
      </c>
    </row>
    <row r="1759" customFormat="false" ht="13.8" hidden="false" customHeight="false" outlineLevel="0" collapsed="false">
      <c r="A1759" s="207" t="s">
        <v>152</v>
      </c>
      <c r="B1759" s="207" t="s">
        <v>824</v>
      </c>
      <c r="C1759" s="0" t="s">
        <v>1974</v>
      </c>
      <c r="D1759" s="0" t="n">
        <v>3</v>
      </c>
      <c r="E1759" s="0" t="n">
        <v>0</v>
      </c>
      <c r="F1759" s="0" t="s">
        <v>2243</v>
      </c>
      <c r="G1759" s="0" t="s">
        <v>2243</v>
      </c>
      <c r="H1759" s="0" t="s">
        <v>2243</v>
      </c>
      <c r="K1759" s="0" t="s">
        <v>2243</v>
      </c>
      <c r="L1759" s="0" t="s">
        <v>2243</v>
      </c>
      <c r="M1759" s="0" t="s">
        <v>2243</v>
      </c>
      <c r="N1759" s="0" t="s">
        <v>2243</v>
      </c>
      <c r="O1759" s="0" t="s">
        <v>2243</v>
      </c>
      <c r="P1759" s="0" t="s">
        <v>2243</v>
      </c>
    </row>
    <row r="1760" customFormat="false" ht="13.8" hidden="false" customHeight="false" outlineLevel="0" collapsed="false">
      <c r="A1760" s="207" t="s">
        <v>152</v>
      </c>
      <c r="B1760" s="207" t="s">
        <v>825</v>
      </c>
      <c r="C1760" s="0" t="s">
        <v>1974</v>
      </c>
      <c r="D1760" s="0" t="n">
        <v>3</v>
      </c>
      <c r="E1760" s="0" t="n">
        <v>0</v>
      </c>
      <c r="F1760" s="0" t="s">
        <v>2243</v>
      </c>
      <c r="G1760" s="0" t="s">
        <v>2243</v>
      </c>
      <c r="H1760" s="0" t="s">
        <v>2243</v>
      </c>
      <c r="K1760" s="0" t="s">
        <v>2243</v>
      </c>
      <c r="L1760" s="0" t="s">
        <v>2243</v>
      </c>
      <c r="M1760" s="0" t="s">
        <v>2243</v>
      </c>
      <c r="N1760" s="0" t="s">
        <v>2243</v>
      </c>
      <c r="O1760" s="0" t="s">
        <v>2243</v>
      </c>
      <c r="P1760" s="0" t="s">
        <v>2243</v>
      </c>
    </row>
    <row r="1761" customFormat="false" ht="13.8" hidden="false" customHeight="false" outlineLevel="0" collapsed="false">
      <c r="A1761" s="207" t="s">
        <v>152</v>
      </c>
      <c r="B1761" s="207" t="s">
        <v>1713</v>
      </c>
      <c r="C1761" s="0" t="s">
        <v>1974</v>
      </c>
      <c r="D1761" s="0" t="n">
        <v>3</v>
      </c>
      <c r="E1761" s="0" t="n">
        <v>0</v>
      </c>
      <c r="F1761" s="0" t="s">
        <v>2243</v>
      </c>
      <c r="G1761" s="0" t="s">
        <v>2243</v>
      </c>
      <c r="H1761" s="0" t="s">
        <v>2243</v>
      </c>
      <c r="K1761" s="0" t="s">
        <v>2243</v>
      </c>
      <c r="L1761" s="0" t="s">
        <v>2243</v>
      </c>
      <c r="M1761" s="0" t="s">
        <v>2243</v>
      </c>
      <c r="N1761" s="0" t="s">
        <v>2243</v>
      </c>
      <c r="O1761" s="0" t="s">
        <v>2243</v>
      </c>
      <c r="P1761" s="0" t="s">
        <v>2243</v>
      </c>
    </row>
    <row r="1762" customFormat="false" ht="13.8" hidden="false" customHeight="false" outlineLevel="0" collapsed="false">
      <c r="A1762" s="207" t="s">
        <v>152</v>
      </c>
      <c r="B1762" s="207" t="s">
        <v>1676</v>
      </c>
      <c r="C1762" s="0" t="s">
        <v>1974</v>
      </c>
      <c r="D1762" s="0" t="n">
        <v>3</v>
      </c>
      <c r="E1762" s="0" t="n">
        <v>0</v>
      </c>
      <c r="F1762" s="0" t="s">
        <v>2243</v>
      </c>
      <c r="G1762" s="0" t="s">
        <v>2243</v>
      </c>
      <c r="H1762" s="0" t="s">
        <v>2243</v>
      </c>
      <c r="K1762" s="0" t="s">
        <v>2243</v>
      </c>
      <c r="L1762" s="0" t="s">
        <v>2243</v>
      </c>
      <c r="M1762" s="0" t="s">
        <v>2243</v>
      </c>
      <c r="N1762" s="0" t="s">
        <v>2243</v>
      </c>
      <c r="O1762" s="0" t="s">
        <v>2243</v>
      </c>
      <c r="P1762" s="0" t="s">
        <v>2243</v>
      </c>
    </row>
    <row r="1763" customFormat="false" ht="13.8" hidden="false" customHeight="false" outlineLevel="0" collapsed="false">
      <c r="A1763" s="207" t="s">
        <v>152</v>
      </c>
      <c r="B1763" s="207" t="s">
        <v>1677</v>
      </c>
      <c r="C1763" s="0" t="s">
        <v>1974</v>
      </c>
      <c r="D1763" s="0" t="n">
        <v>3</v>
      </c>
      <c r="E1763" s="0" t="n">
        <v>0</v>
      </c>
      <c r="F1763" s="0" t="s">
        <v>2243</v>
      </c>
      <c r="G1763" s="0" t="s">
        <v>2243</v>
      </c>
      <c r="H1763" s="0" t="s">
        <v>2243</v>
      </c>
      <c r="K1763" s="0" t="s">
        <v>2243</v>
      </c>
      <c r="L1763" s="0" t="s">
        <v>2243</v>
      </c>
      <c r="M1763" s="0" t="s">
        <v>2243</v>
      </c>
      <c r="N1763" s="0" t="s">
        <v>2243</v>
      </c>
      <c r="O1763" s="0" t="s">
        <v>2243</v>
      </c>
      <c r="P1763" s="0" t="s">
        <v>2243</v>
      </c>
    </row>
    <row r="1764" customFormat="false" ht="13.8" hidden="false" customHeight="false" outlineLevel="0" collapsed="false">
      <c r="A1764" s="207" t="s">
        <v>152</v>
      </c>
      <c r="B1764" s="207" t="s">
        <v>828</v>
      </c>
      <c r="C1764" s="0" t="s">
        <v>1974</v>
      </c>
      <c r="D1764" s="0" t="n">
        <v>3</v>
      </c>
      <c r="E1764" s="0" t="n">
        <v>0</v>
      </c>
      <c r="F1764" s="0" t="s">
        <v>2243</v>
      </c>
      <c r="G1764" s="0" t="s">
        <v>2243</v>
      </c>
      <c r="H1764" s="0" t="s">
        <v>2243</v>
      </c>
      <c r="K1764" s="0" t="s">
        <v>2243</v>
      </c>
      <c r="L1764" s="0" t="s">
        <v>2243</v>
      </c>
      <c r="M1764" s="0" t="s">
        <v>2243</v>
      </c>
      <c r="N1764" s="0" t="s">
        <v>2243</v>
      </c>
      <c r="O1764" s="0" t="s">
        <v>2243</v>
      </c>
      <c r="P1764" s="0" t="s">
        <v>2243</v>
      </c>
    </row>
    <row r="1765" customFormat="false" ht="13.8" hidden="false" customHeight="false" outlineLevel="0" collapsed="false">
      <c r="A1765" s="207" t="s">
        <v>153</v>
      </c>
      <c r="B1765" s="207" t="s">
        <v>1714</v>
      </c>
      <c r="C1765" s="0" t="s">
        <v>1974</v>
      </c>
      <c r="D1765" s="0" t="n">
        <v>3</v>
      </c>
      <c r="E1765" s="0" t="n">
        <v>0</v>
      </c>
      <c r="F1765" s="0" t="s">
        <v>2243</v>
      </c>
      <c r="G1765" s="0" t="s">
        <v>2243</v>
      </c>
      <c r="H1765" s="0" t="s">
        <v>2243</v>
      </c>
      <c r="K1765" s="0" t="s">
        <v>2243</v>
      </c>
      <c r="L1765" s="0" t="s">
        <v>2243</v>
      </c>
      <c r="M1765" s="0" t="s">
        <v>2243</v>
      </c>
      <c r="N1765" s="0" t="s">
        <v>2243</v>
      </c>
      <c r="O1765" s="0" t="s">
        <v>2243</v>
      </c>
      <c r="P1765" s="0" t="s">
        <v>2243</v>
      </c>
    </row>
    <row r="1766" customFormat="false" ht="13.8" hidden="false" customHeight="false" outlineLevel="0" collapsed="false">
      <c r="A1766" s="207" t="s">
        <v>154</v>
      </c>
      <c r="B1766" s="207" t="s">
        <v>1715</v>
      </c>
      <c r="C1766" s="0" t="s">
        <v>1959</v>
      </c>
      <c r="D1766" s="0" t="n">
        <v>0</v>
      </c>
      <c r="E1766" s="0" t="n">
        <v>0</v>
      </c>
      <c r="F1766" s="0" t="s">
        <v>2243</v>
      </c>
      <c r="G1766" s="0" t="s">
        <v>2243</v>
      </c>
    </row>
    <row r="1767" customFormat="false" ht="13.8" hidden="false" customHeight="false" outlineLevel="0" collapsed="false">
      <c r="A1767" s="207" t="s">
        <v>155</v>
      </c>
      <c r="B1767" s="207" t="s">
        <v>449</v>
      </c>
      <c r="C1767" s="0" t="s">
        <v>1959</v>
      </c>
      <c r="D1767" s="0" t="n">
        <v>0</v>
      </c>
      <c r="E1767" s="0" t="n">
        <v>0</v>
      </c>
      <c r="F1767" s="0" t="s">
        <v>2243</v>
      </c>
      <c r="G1767" s="0" t="s">
        <v>2243</v>
      </c>
    </row>
    <row r="1768" customFormat="false" ht="13.8" hidden="false" customHeight="false" outlineLevel="0" collapsed="false">
      <c r="A1768" s="207" t="s">
        <v>155</v>
      </c>
      <c r="B1768" s="207" t="s">
        <v>1716</v>
      </c>
      <c r="C1768" s="0" t="s">
        <v>1959</v>
      </c>
      <c r="D1768" s="0" t="n">
        <v>0</v>
      </c>
      <c r="E1768" s="0" t="n">
        <v>0</v>
      </c>
      <c r="F1768" s="0" t="s">
        <v>2243</v>
      </c>
      <c r="G1768" s="0" t="s">
        <v>2243</v>
      </c>
    </row>
    <row r="1769" customFormat="false" ht="13.8" hidden="false" customHeight="false" outlineLevel="0" collapsed="false">
      <c r="A1769" s="207" t="s">
        <v>155</v>
      </c>
      <c r="B1769" s="207" t="s">
        <v>513</v>
      </c>
      <c r="C1769" s="0" t="s">
        <v>1959</v>
      </c>
      <c r="D1769" s="0" t="n">
        <v>0</v>
      </c>
      <c r="E1769" s="0" t="n">
        <v>0</v>
      </c>
      <c r="F1769" s="0" t="s">
        <v>2243</v>
      </c>
      <c r="G1769" s="0" t="s">
        <v>2243</v>
      </c>
    </row>
    <row r="1770" customFormat="false" ht="13.8" hidden="false" customHeight="false" outlineLevel="0" collapsed="false">
      <c r="A1770" s="207" t="s">
        <v>156</v>
      </c>
      <c r="B1770" s="207" t="s">
        <v>1717</v>
      </c>
      <c r="C1770" s="0" t="s">
        <v>1974</v>
      </c>
      <c r="D1770" s="0" t="n">
        <v>3</v>
      </c>
      <c r="E1770" s="0" t="n">
        <v>0</v>
      </c>
      <c r="F1770" s="0" t="s">
        <v>2243</v>
      </c>
      <c r="G1770" s="0" t="s">
        <v>2243</v>
      </c>
      <c r="H1770" s="0" t="s">
        <v>2243</v>
      </c>
      <c r="K1770" s="0" t="s">
        <v>2243</v>
      </c>
      <c r="L1770" s="0" t="s">
        <v>2243</v>
      </c>
      <c r="M1770" s="0" t="s">
        <v>2243</v>
      </c>
      <c r="N1770" s="0" t="s">
        <v>2243</v>
      </c>
      <c r="O1770" s="0" t="s">
        <v>2243</v>
      </c>
      <c r="P1770" s="0" t="s">
        <v>2243</v>
      </c>
    </row>
    <row r="1771" customFormat="false" ht="13.8" hidden="false" customHeight="false" outlineLevel="0" collapsed="false">
      <c r="A1771" s="207" t="s">
        <v>156</v>
      </c>
      <c r="B1771" s="207" t="s">
        <v>1718</v>
      </c>
      <c r="C1771" s="0" t="s">
        <v>1974</v>
      </c>
      <c r="D1771" s="0" t="n">
        <v>3</v>
      </c>
      <c r="E1771" s="0" t="n">
        <v>0</v>
      </c>
      <c r="F1771" s="0" t="s">
        <v>2243</v>
      </c>
      <c r="G1771" s="0" t="s">
        <v>2243</v>
      </c>
      <c r="H1771" s="0" t="s">
        <v>2243</v>
      </c>
      <c r="K1771" s="0" t="s">
        <v>2243</v>
      </c>
      <c r="L1771" s="0" t="s">
        <v>2243</v>
      </c>
      <c r="M1771" s="0" t="s">
        <v>2243</v>
      </c>
      <c r="N1771" s="0" t="s">
        <v>2243</v>
      </c>
      <c r="O1771" s="0" t="s">
        <v>2243</v>
      </c>
      <c r="P1771" s="0" t="s">
        <v>2243</v>
      </c>
    </row>
    <row r="1772" customFormat="false" ht="13.8" hidden="false" customHeight="false" outlineLevel="0" collapsed="false">
      <c r="A1772" s="207" t="s">
        <v>156</v>
      </c>
      <c r="B1772" s="207" t="s">
        <v>75</v>
      </c>
      <c r="C1772" s="0" t="s">
        <v>1974</v>
      </c>
      <c r="D1772" s="0" t="n">
        <v>3</v>
      </c>
      <c r="E1772" s="0" t="n">
        <v>0</v>
      </c>
      <c r="F1772" s="0" t="s">
        <v>2243</v>
      </c>
      <c r="G1772" s="0" t="s">
        <v>2243</v>
      </c>
      <c r="H1772" s="0" t="s">
        <v>2243</v>
      </c>
      <c r="K1772" s="0" t="s">
        <v>2243</v>
      </c>
      <c r="L1772" s="0" t="s">
        <v>2243</v>
      </c>
      <c r="M1772" s="0" t="s">
        <v>2243</v>
      </c>
      <c r="N1772" s="0" t="s">
        <v>2243</v>
      </c>
      <c r="O1772" s="0" t="s">
        <v>2243</v>
      </c>
      <c r="P1772" s="0" t="s">
        <v>2243</v>
      </c>
    </row>
    <row r="1773" customFormat="false" ht="13.8" hidden="false" customHeight="false" outlineLevel="0" collapsed="false">
      <c r="A1773" s="207" t="s">
        <v>156</v>
      </c>
      <c r="B1773" s="207" t="s">
        <v>1719</v>
      </c>
      <c r="C1773" s="0" t="s">
        <v>1974</v>
      </c>
      <c r="D1773" s="0" t="n">
        <v>3</v>
      </c>
      <c r="E1773" s="0" t="n">
        <v>0</v>
      </c>
      <c r="F1773" s="0" t="s">
        <v>2243</v>
      </c>
      <c r="G1773" s="0" t="s">
        <v>2243</v>
      </c>
      <c r="H1773" s="0" t="s">
        <v>2243</v>
      </c>
      <c r="K1773" s="0" t="s">
        <v>2243</v>
      </c>
      <c r="L1773" s="0" t="s">
        <v>2243</v>
      </c>
      <c r="M1773" s="0" t="s">
        <v>2243</v>
      </c>
      <c r="N1773" s="0" t="s">
        <v>2243</v>
      </c>
      <c r="O1773" s="0" t="s">
        <v>2243</v>
      </c>
      <c r="P1773" s="0" t="s">
        <v>2243</v>
      </c>
    </row>
    <row r="1774" customFormat="false" ht="13.8" hidden="false" customHeight="false" outlineLevel="0" collapsed="false">
      <c r="A1774" s="207" t="s">
        <v>156</v>
      </c>
      <c r="B1774" s="207" t="s">
        <v>1720</v>
      </c>
      <c r="C1774" s="0" t="s">
        <v>1974</v>
      </c>
      <c r="D1774" s="0" t="n">
        <v>3</v>
      </c>
      <c r="E1774" s="0" t="n">
        <v>0</v>
      </c>
      <c r="F1774" s="0" t="s">
        <v>2243</v>
      </c>
      <c r="G1774" s="0" t="s">
        <v>2243</v>
      </c>
      <c r="H1774" s="0" t="s">
        <v>2243</v>
      </c>
      <c r="K1774" s="0" t="s">
        <v>2243</v>
      </c>
      <c r="L1774" s="0" t="s">
        <v>2243</v>
      </c>
      <c r="M1774" s="0" t="s">
        <v>2243</v>
      </c>
      <c r="N1774" s="0" t="s">
        <v>2243</v>
      </c>
      <c r="O1774" s="0" t="s">
        <v>2243</v>
      </c>
      <c r="P1774" s="0" t="s">
        <v>2243</v>
      </c>
    </row>
    <row r="1775" customFormat="false" ht="13.8" hidden="false" customHeight="false" outlineLevel="0" collapsed="false">
      <c r="A1775" s="207" t="s">
        <v>156</v>
      </c>
      <c r="B1775" s="207" t="s">
        <v>1721</v>
      </c>
      <c r="C1775" s="0" t="s">
        <v>1974</v>
      </c>
      <c r="D1775" s="0" t="n">
        <v>3</v>
      </c>
      <c r="E1775" s="0" t="n">
        <v>0</v>
      </c>
      <c r="F1775" s="0" t="s">
        <v>2243</v>
      </c>
      <c r="G1775" s="0" t="s">
        <v>2243</v>
      </c>
      <c r="H1775" s="0" t="s">
        <v>2243</v>
      </c>
      <c r="K1775" s="0" t="s">
        <v>2243</v>
      </c>
      <c r="L1775" s="0" t="s">
        <v>2243</v>
      </c>
      <c r="M1775" s="0" t="s">
        <v>2243</v>
      </c>
      <c r="N1775" s="0" t="s">
        <v>2243</v>
      </c>
      <c r="O1775" s="0" t="s">
        <v>2243</v>
      </c>
      <c r="P1775" s="0" t="s">
        <v>2243</v>
      </c>
    </row>
    <row r="1776" customFormat="false" ht="13.8" hidden="false" customHeight="false" outlineLevel="0" collapsed="false">
      <c r="A1776" s="207" t="s">
        <v>156</v>
      </c>
      <c r="B1776" s="207" t="s">
        <v>1722</v>
      </c>
      <c r="C1776" s="0" t="s">
        <v>1974</v>
      </c>
      <c r="D1776" s="0" t="n">
        <v>3</v>
      </c>
      <c r="E1776" s="0" t="n">
        <v>0</v>
      </c>
      <c r="F1776" s="0" t="s">
        <v>2243</v>
      </c>
      <c r="G1776" s="0" t="s">
        <v>2243</v>
      </c>
      <c r="H1776" s="0" t="s">
        <v>2243</v>
      </c>
      <c r="K1776" s="0" t="s">
        <v>2243</v>
      </c>
      <c r="L1776" s="0" t="s">
        <v>2243</v>
      </c>
      <c r="M1776" s="0" t="s">
        <v>2243</v>
      </c>
      <c r="N1776" s="0" t="s">
        <v>2243</v>
      </c>
      <c r="O1776" s="0" t="s">
        <v>2243</v>
      </c>
      <c r="P1776" s="0" t="s">
        <v>2243</v>
      </c>
    </row>
    <row r="1777" customFormat="false" ht="13.8" hidden="false" customHeight="false" outlineLevel="0" collapsed="false">
      <c r="A1777" s="207" t="s">
        <v>156</v>
      </c>
      <c r="B1777" s="207" t="s">
        <v>1723</v>
      </c>
      <c r="C1777" s="0" t="s">
        <v>1974</v>
      </c>
      <c r="D1777" s="0" t="n">
        <v>3</v>
      </c>
      <c r="E1777" s="0" t="n">
        <v>0</v>
      </c>
      <c r="F1777" s="0" t="s">
        <v>2243</v>
      </c>
      <c r="G1777" s="0" t="s">
        <v>2243</v>
      </c>
      <c r="H1777" s="0" t="s">
        <v>2243</v>
      </c>
      <c r="K1777" s="0" t="s">
        <v>2243</v>
      </c>
      <c r="L1777" s="0" t="s">
        <v>2243</v>
      </c>
      <c r="M1777" s="0" t="s">
        <v>2243</v>
      </c>
      <c r="N1777" s="0" t="s">
        <v>2243</v>
      </c>
      <c r="O1777" s="0" t="s">
        <v>2243</v>
      </c>
      <c r="P1777" s="0" t="s">
        <v>2243</v>
      </c>
    </row>
    <row r="1778" customFormat="false" ht="13.8" hidden="false" customHeight="false" outlineLevel="0" collapsed="false">
      <c r="A1778" s="207" t="s">
        <v>156</v>
      </c>
      <c r="B1778" s="207" t="s">
        <v>147</v>
      </c>
      <c r="C1778" s="0" t="s">
        <v>1974</v>
      </c>
      <c r="D1778" s="0" t="n">
        <v>3</v>
      </c>
      <c r="E1778" s="0" t="n">
        <v>0</v>
      </c>
      <c r="F1778" s="0" t="s">
        <v>2243</v>
      </c>
      <c r="G1778" s="0" t="s">
        <v>2243</v>
      </c>
      <c r="H1778" s="0" t="s">
        <v>2243</v>
      </c>
      <c r="K1778" s="0" t="s">
        <v>2243</v>
      </c>
      <c r="L1778" s="0" t="s">
        <v>2243</v>
      </c>
      <c r="M1778" s="0" t="s">
        <v>2243</v>
      </c>
      <c r="N1778" s="0" t="s">
        <v>2243</v>
      </c>
      <c r="O1778" s="0" t="s">
        <v>2243</v>
      </c>
      <c r="P1778" s="0" t="s">
        <v>2243</v>
      </c>
    </row>
    <row r="1779" customFormat="false" ht="13.8" hidden="false" customHeight="false" outlineLevel="0" collapsed="false">
      <c r="A1779" s="207" t="s">
        <v>157</v>
      </c>
      <c r="B1779" s="207" t="n">
        <v>86</v>
      </c>
      <c r="C1779" s="0" t="s">
        <v>2245</v>
      </c>
      <c r="D1779" s="0" t="n">
        <v>5</v>
      </c>
      <c r="E1779" s="0" t="n">
        <v>0</v>
      </c>
      <c r="Q1779" s="0" t="s">
        <v>1914</v>
      </c>
      <c r="T1779" s="0" t="s">
        <v>2243</v>
      </c>
      <c r="V1779" s="0" t="s">
        <v>1903</v>
      </c>
      <c r="W1779" s="0" t="s">
        <v>1903</v>
      </c>
      <c r="X1779" s="0" t="s">
        <v>2243</v>
      </c>
      <c r="Y1779" s="0" t="s">
        <v>1903</v>
      </c>
      <c r="Z1779" s="0" t="s">
        <v>1903</v>
      </c>
      <c r="AB1779" s="0" t="s">
        <v>2243</v>
      </c>
    </row>
    <row r="1780" customFormat="false" ht="13.8" hidden="false" customHeight="false" outlineLevel="0" collapsed="false">
      <c r="A1780" s="207" t="s">
        <v>157</v>
      </c>
      <c r="B1780" s="207" t="s">
        <v>1725</v>
      </c>
      <c r="C1780" s="0" t="s">
        <v>2242</v>
      </c>
      <c r="D1780" s="0" t="n">
        <v>7</v>
      </c>
      <c r="E1780" s="0" t="n">
        <v>0</v>
      </c>
      <c r="Q1780" s="0" t="s">
        <v>1914</v>
      </c>
      <c r="T1780" s="0" t="s">
        <v>2243</v>
      </c>
      <c r="V1780" s="0" t="s">
        <v>1903</v>
      </c>
      <c r="W1780" s="0" t="s">
        <v>1903</v>
      </c>
      <c r="X1780" s="0" t="s">
        <v>2243</v>
      </c>
      <c r="Y1780" s="0" t="s">
        <v>1903</v>
      </c>
      <c r="Z1780" s="0" t="s">
        <v>1903</v>
      </c>
      <c r="AB1780" s="0" t="s">
        <v>2243</v>
      </c>
    </row>
    <row r="1781" customFormat="false" ht="13.8" hidden="false" customHeight="false" outlineLevel="0" collapsed="false">
      <c r="A1781" s="207" t="s">
        <v>157</v>
      </c>
      <c r="B1781" s="207" t="s">
        <v>1726</v>
      </c>
      <c r="C1781" s="0" t="s">
        <v>1991</v>
      </c>
      <c r="D1781" s="0" t="n">
        <v>5</v>
      </c>
      <c r="E1781" s="0" t="n">
        <v>0</v>
      </c>
      <c r="Q1781" s="0" t="s">
        <v>1914</v>
      </c>
      <c r="T1781" s="0" t="s">
        <v>2243</v>
      </c>
      <c r="V1781" s="0" t="s">
        <v>1903</v>
      </c>
      <c r="W1781" s="0" t="s">
        <v>1903</v>
      </c>
      <c r="X1781" s="0" t="s">
        <v>2243</v>
      </c>
      <c r="Y1781" s="0" t="s">
        <v>1903</v>
      </c>
      <c r="Z1781" s="0" t="s">
        <v>1903</v>
      </c>
      <c r="AB1781" s="0" t="s">
        <v>2243</v>
      </c>
    </row>
    <row r="1782" customFormat="false" ht="13.8" hidden="false" customHeight="false" outlineLevel="0" collapsed="false">
      <c r="A1782" s="207" t="s">
        <v>157</v>
      </c>
      <c r="B1782" s="207" t="s">
        <v>1727</v>
      </c>
      <c r="C1782" s="0" t="s">
        <v>1991</v>
      </c>
      <c r="D1782" s="0" t="n">
        <v>5</v>
      </c>
      <c r="E1782" s="0" t="n">
        <v>0</v>
      </c>
      <c r="Q1782" s="0" t="s">
        <v>1914</v>
      </c>
      <c r="T1782" s="0" t="s">
        <v>2243</v>
      </c>
      <c r="V1782" s="0" t="s">
        <v>1903</v>
      </c>
      <c r="W1782" s="0" t="s">
        <v>1903</v>
      </c>
      <c r="X1782" s="0" t="s">
        <v>2243</v>
      </c>
      <c r="Y1782" s="0" t="s">
        <v>1903</v>
      </c>
      <c r="Z1782" s="0" t="s">
        <v>1903</v>
      </c>
      <c r="AB1782" s="0" t="s">
        <v>2243</v>
      </c>
    </row>
    <row r="1783" customFormat="false" ht="13.8" hidden="false" customHeight="false" outlineLevel="0" collapsed="false">
      <c r="A1783" s="207" t="s">
        <v>157</v>
      </c>
      <c r="B1783" s="207" t="s">
        <v>1728</v>
      </c>
      <c r="C1783" s="0" t="s">
        <v>1991</v>
      </c>
      <c r="D1783" s="0" t="n">
        <v>5</v>
      </c>
      <c r="E1783" s="0" t="n">
        <v>0</v>
      </c>
      <c r="Q1783" s="0" t="s">
        <v>1914</v>
      </c>
      <c r="T1783" s="0" t="s">
        <v>2243</v>
      </c>
      <c r="V1783" s="0" t="s">
        <v>1903</v>
      </c>
      <c r="W1783" s="0" t="s">
        <v>1903</v>
      </c>
      <c r="X1783" s="0" t="s">
        <v>2243</v>
      </c>
      <c r="Y1783" s="0" t="s">
        <v>1903</v>
      </c>
      <c r="Z1783" s="0" t="s">
        <v>1903</v>
      </c>
      <c r="AB1783" s="0" t="s">
        <v>2243</v>
      </c>
    </row>
    <row r="1784" customFormat="false" ht="13.8" hidden="false" customHeight="false" outlineLevel="0" collapsed="false">
      <c r="A1784" s="207" t="s">
        <v>157</v>
      </c>
      <c r="B1784" s="207" t="s">
        <v>1729</v>
      </c>
      <c r="C1784" s="0" t="s">
        <v>1991</v>
      </c>
      <c r="D1784" s="0" t="n">
        <v>5</v>
      </c>
      <c r="E1784" s="0" t="n">
        <v>0</v>
      </c>
      <c r="Q1784" s="0" t="s">
        <v>1914</v>
      </c>
      <c r="T1784" s="0" t="s">
        <v>2243</v>
      </c>
      <c r="V1784" s="0" t="s">
        <v>1903</v>
      </c>
      <c r="W1784" s="0" t="s">
        <v>1903</v>
      </c>
      <c r="X1784" s="0" t="s">
        <v>2243</v>
      </c>
      <c r="Y1784" s="0" t="s">
        <v>1903</v>
      </c>
      <c r="Z1784" s="0" t="s">
        <v>1903</v>
      </c>
      <c r="AB1784" s="0" t="s">
        <v>2243</v>
      </c>
    </row>
    <row r="1785" customFormat="false" ht="13.8" hidden="false" customHeight="false" outlineLevel="0" collapsed="false">
      <c r="A1785" s="207" t="s">
        <v>157</v>
      </c>
      <c r="B1785" s="207" t="s">
        <v>1730</v>
      </c>
      <c r="C1785" s="0" t="s">
        <v>2248</v>
      </c>
      <c r="D1785" s="0" t="n">
        <v>7</v>
      </c>
      <c r="E1785" s="0" t="n">
        <v>0</v>
      </c>
      <c r="Q1785" s="0" t="s">
        <v>1914</v>
      </c>
      <c r="T1785" s="0" t="s">
        <v>2243</v>
      </c>
      <c r="V1785" s="0" t="s">
        <v>1903</v>
      </c>
      <c r="W1785" s="0" t="s">
        <v>1903</v>
      </c>
      <c r="X1785" s="0" t="s">
        <v>2243</v>
      </c>
      <c r="Y1785" s="0" t="s">
        <v>1903</v>
      </c>
      <c r="Z1785" s="0" t="s">
        <v>1903</v>
      </c>
      <c r="AB1785" s="0" t="s">
        <v>2243</v>
      </c>
    </row>
    <row r="1786" customFormat="false" ht="13.8" hidden="false" customHeight="false" outlineLevel="0" collapsed="false">
      <c r="A1786" s="207" t="s">
        <v>157</v>
      </c>
      <c r="B1786" s="207" t="s">
        <v>1731</v>
      </c>
      <c r="C1786" s="0" t="s">
        <v>2244</v>
      </c>
      <c r="D1786" s="0" t="n">
        <v>5</v>
      </c>
      <c r="E1786" s="0" t="n">
        <v>0</v>
      </c>
      <c r="Q1786" s="0" t="s">
        <v>1914</v>
      </c>
      <c r="T1786" s="0" t="s">
        <v>2243</v>
      </c>
      <c r="V1786" s="0" t="s">
        <v>1903</v>
      </c>
      <c r="W1786" s="0" t="s">
        <v>1903</v>
      </c>
      <c r="X1786" s="0" t="s">
        <v>2243</v>
      </c>
      <c r="Y1786" s="0" t="s">
        <v>1903</v>
      </c>
      <c r="Z1786" s="0" t="s">
        <v>1903</v>
      </c>
      <c r="AB1786" s="0" t="s">
        <v>2243</v>
      </c>
    </row>
    <row r="1787" customFormat="false" ht="13.8" hidden="false" customHeight="false" outlineLevel="0" collapsed="false">
      <c r="A1787" s="207" t="s">
        <v>157</v>
      </c>
      <c r="B1787" s="207" t="s">
        <v>1732</v>
      </c>
      <c r="C1787" s="0" t="s">
        <v>1991</v>
      </c>
      <c r="D1787" s="0" t="n">
        <v>5</v>
      </c>
      <c r="E1787" s="0" t="n">
        <v>0</v>
      </c>
      <c r="Q1787" s="0" t="s">
        <v>1914</v>
      </c>
      <c r="T1787" s="0" t="s">
        <v>2243</v>
      </c>
      <c r="V1787" s="0" t="s">
        <v>1903</v>
      </c>
      <c r="W1787" s="0" t="s">
        <v>1903</v>
      </c>
      <c r="X1787" s="0" t="s">
        <v>2243</v>
      </c>
      <c r="Y1787" s="0" t="s">
        <v>1903</v>
      </c>
      <c r="Z1787" s="0" t="s">
        <v>1903</v>
      </c>
      <c r="AB1787" s="0" t="s">
        <v>2243</v>
      </c>
    </row>
    <row r="1788" customFormat="false" ht="13.8" hidden="false" customHeight="false" outlineLevel="0" collapsed="false">
      <c r="A1788" s="207" t="s">
        <v>157</v>
      </c>
      <c r="B1788" s="207" t="s">
        <v>1733</v>
      </c>
      <c r="C1788" s="0" t="s">
        <v>1991</v>
      </c>
      <c r="D1788" s="0" t="n">
        <v>5</v>
      </c>
      <c r="E1788" s="0" t="n">
        <v>0</v>
      </c>
      <c r="Q1788" s="0" t="s">
        <v>1914</v>
      </c>
      <c r="T1788" s="0" t="s">
        <v>2243</v>
      </c>
      <c r="V1788" s="0" t="s">
        <v>1903</v>
      </c>
      <c r="W1788" s="0" t="s">
        <v>1903</v>
      </c>
      <c r="X1788" s="0" t="s">
        <v>2243</v>
      </c>
      <c r="Y1788" s="0" t="s">
        <v>1903</v>
      </c>
      <c r="Z1788" s="0" t="s">
        <v>1903</v>
      </c>
      <c r="AB1788" s="0" t="s">
        <v>2243</v>
      </c>
    </row>
    <row r="1789" customFormat="false" ht="13.8" hidden="false" customHeight="false" outlineLevel="0" collapsed="false">
      <c r="A1789" s="207" t="s">
        <v>157</v>
      </c>
      <c r="B1789" s="207" t="s">
        <v>1734</v>
      </c>
      <c r="C1789" s="0" t="s">
        <v>1991</v>
      </c>
      <c r="D1789" s="0" t="n">
        <v>5</v>
      </c>
      <c r="E1789" s="0" t="n">
        <v>0</v>
      </c>
      <c r="Q1789" s="0" t="s">
        <v>1914</v>
      </c>
      <c r="T1789" s="0" t="s">
        <v>2243</v>
      </c>
      <c r="V1789" s="0" t="s">
        <v>1903</v>
      </c>
      <c r="W1789" s="0" t="s">
        <v>1903</v>
      </c>
      <c r="X1789" s="0" t="s">
        <v>2243</v>
      </c>
      <c r="Y1789" s="0" t="s">
        <v>1903</v>
      </c>
      <c r="Z1789" s="0" t="s">
        <v>1903</v>
      </c>
      <c r="AB1789" s="0" t="s">
        <v>2243</v>
      </c>
    </row>
    <row r="1790" customFormat="false" ht="13.8" hidden="false" customHeight="false" outlineLevel="0" collapsed="false">
      <c r="A1790" s="207" t="s">
        <v>157</v>
      </c>
      <c r="B1790" s="207" t="s">
        <v>1735</v>
      </c>
      <c r="C1790" s="0" t="s">
        <v>1991</v>
      </c>
      <c r="D1790" s="0" t="n">
        <v>5</v>
      </c>
      <c r="E1790" s="0" t="n">
        <v>0</v>
      </c>
      <c r="Q1790" s="0" t="s">
        <v>1914</v>
      </c>
      <c r="T1790" s="0" t="s">
        <v>2243</v>
      </c>
      <c r="V1790" s="0" t="s">
        <v>1903</v>
      </c>
      <c r="W1790" s="0" t="s">
        <v>1903</v>
      </c>
      <c r="X1790" s="0" t="s">
        <v>2243</v>
      </c>
      <c r="Y1790" s="0" t="s">
        <v>1903</v>
      </c>
      <c r="Z1790" s="0" t="s">
        <v>1903</v>
      </c>
      <c r="AB1790" s="0" t="s">
        <v>2243</v>
      </c>
    </row>
    <row r="1791" customFormat="false" ht="13.8" hidden="false" customHeight="false" outlineLevel="0" collapsed="false">
      <c r="A1791" s="207" t="s">
        <v>157</v>
      </c>
      <c r="B1791" s="207" t="s">
        <v>1736</v>
      </c>
      <c r="C1791" s="0" t="s">
        <v>1991</v>
      </c>
      <c r="D1791" s="0" t="n">
        <v>5</v>
      </c>
      <c r="E1791" s="0" t="n">
        <v>0</v>
      </c>
      <c r="Q1791" s="0" t="s">
        <v>1914</v>
      </c>
      <c r="T1791" s="0" t="s">
        <v>2243</v>
      </c>
      <c r="V1791" s="0" t="s">
        <v>1903</v>
      </c>
      <c r="W1791" s="0" t="s">
        <v>1903</v>
      </c>
      <c r="X1791" s="0" t="s">
        <v>2243</v>
      </c>
      <c r="Y1791" s="0" t="s">
        <v>1903</v>
      </c>
      <c r="Z1791" s="0" t="s">
        <v>1903</v>
      </c>
      <c r="AB1791" s="0" t="s">
        <v>2243</v>
      </c>
    </row>
    <row r="1792" customFormat="false" ht="13.8" hidden="false" customHeight="false" outlineLevel="0" collapsed="false">
      <c r="A1792" s="207" t="s">
        <v>157</v>
      </c>
      <c r="B1792" s="207" t="s">
        <v>1737</v>
      </c>
      <c r="C1792" s="0" t="s">
        <v>2245</v>
      </c>
      <c r="D1792" s="0" t="n">
        <v>5</v>
      </c>
      <c r="E1792" s="0" t="n">
        <v>0</v>
      </c>
      <c r="Q1792" s="0" t="s">
        <v>1914</v>
      </c>
      <c r="T1792" s="0" t="s">
        <v>2243</v>
      </c>
      <c r="V1792" s="0" t="s">
        <v>1903</v>
      </c>
      <c r="W1792" s="0" t="s">
        <v>1903</v>
      </c>
      <c r="X1792" s="0" t="s">
        <v>2243</v>
      </c>
      <c r="Y1792" s="0" t="s">
        <v>1903</v>
      </c>
      <c r="Z1792" s="0" t="s">
        <v>1903</v>
      </c>
      <c r="AB1792" s="0" t="s">
        <v>2243</v>
      </c>
    </row>
    <row r="1793" customFormat="false" ht="13.8" hidden="false" customHeight="false" outlineLevel="0" collapsed="false">
      <c r="A1793" s="207" t="s">
        <v>157</v>
      </c>
      <c r="B1793" s="207" t="s">
        <v>1738</v>
      </c>
      <c r="C1793" s="0" t="s">
        <v>1991</v>
      </c>
      <c r="D1793" s="0" t="n">
        <v>5</v>
      </c>
      <c r="E1793" s="0" t="n">
        <v>0</v>
      </c>
      <c r="Q1793" s="0" t="s">
        <v>1914</v>
      </c>
      <c r="T1793" s="0" t="s">
        <v>2243</v>
      </c>
      <c r="V1793" s="0" t="s">
        <v>1903</v>
      </c>
      <c r="W1793" s="0" t="s">
        <v>1903</v>
      </c>
      <c r="X1793" s="0" t="s">
        <v>2243</v>
      </c>
      <c r="Y1793" s="0" t="s">
        <v>1903</v>
      </c>
      <c r="Z1793" s="0" t="s">
        <v>1903</v>
      </c>
      <c r="AB1793" s="0" t="s">
        <v>2243</v>
      </c>
    </row>
    <row r="1794" customFormat="false" ht="13.8" hidden="false" customHeight="false" outlineLevel="0" collapsed="false">
      <c r="A1794" s="207" t="s">
        <v>157</v>
      </c>
      <c r="B1794" s="207" t="s">
        <v>1739</v>
      </c>
      <c r="C1794" s="0" t="s">
        <v>2242</v>
      </c>
      <c r="D1794" s="0" t="n">
        <v>7</v>
      </c>
      <c r="E1794" s="0" t="n">
        <v>0</v>
      </c>
      <c r="Q1794" s="0" t="s">
        <v>1914</v>
      </c>
      <c r="T1794" s="0" t="s">
        <v>2243</v>
      </c>
      <c r="V1794" s="0" t="s">
        <v>1903</v>
      </c>
      <c r="W1794" s="0" t="s">
        <v>1903</v>
      </c>
      <c r="X1794" s="0" t="s">
        <v>2243</v>
      </c>
      <c r="Y1794" s="0" t="s">
        <v>1903</v>
      </c>
      <c r="Z1794" s="0" t="s">
        <v>1903</v>
      </c>
      <c r="AB1794" s="0" t="s">
        <v>2243</v>
      </c>
    </row>
    <row r="1795" customFormat="false" ht="13.8" hidden="false" customHeight="false" outlineLevel="0" collapsed="false">
      <c r="A1795" s="207" t="s">
        <v>157</v>
      </c>
      <c r="B1795" s="207" t="s">
        <v>1740</v>
      </c>
      <c r="C1795" s="0" t="s">
        <v>2242</v>
      </c>
      <c r="D1795" s="0" t="n">
        <v>7</v>
      </c>
      <c r="E1795" s="0" t="n">
        <v>0</v>
      </c>
      <c r="Q1795" s="0" t="s">
        <v>1914</v>
      </c>
      <c r="T1795" s="0" t="s">
        <v>2243</v>
      </c>
      <c r="V1795" s="0" t="s">
        <v>1903</v>
      </c>
      <c r="W1795" s="0" t="s">
        <v>1903</v>
      </c>
      <c r="X1795" s="0" t="s">
        <v>2243</v>
      </c>
      <c r="Y1795" s="0" t="s">
        <v>1903</v>
      </c>
      <c r="Z1795" s="0" t="s">
        <v>1903</v>
      </c>
      <c r="AB1795" s="0" t="s">
        <v>2243</v>
      </c>
    </row>
    <row r="1796" customFormat="false" ht="13.8" hidden="false" customHeight="false" outlineLevel="0" collapsed="false">
      <c r="A1796" s="207" t="s">
        <v>157</v>
      </c>
      <c r="B1796" s="207" t="s">
        <v>1741</v>
      </c>
      <c r="C1796" s="0" t="s">
        <v>2242</v>
      </c>
      <c r="D1796" s="0" t="n">
        <v>7</v>
      </c>
      <c r="E1796" s="0" t="n">
        <v>0</v>
      </c>
      <c r="Q1796" s="0" t="s">
        <v>1914</v>
      </c>
      <c r="T1796" s="0" t="s">
        <v>2243</v>
      </c>
      <c r="V1796" s="0" t="s">
        <v>1903</v>
      </c>
      <c r="W1796" s="0" t="s">
        <v>1903</v>
      </c>
      <c r="X1796" s="0" t="s">
        <v>2243</v>
      </c>
      <c r="Y1796" s="0" t="s">
        <v>1903</v>
      </c>
      <c r="Z1796" s="0" t="s">
        <v>1903</v>
      </c>
      <c r="AB1796" s="0" t="s">
        <v>2243</v>
      </c>
    </row>
    <row r="1797" customFormat="false" ht="13.8" hidden="false" customHeight="false" outlineLevel="0" collapsed="false">
      <c r="A1797" s="207" t="s">
        <v>157</v>
      </c>
      <c r="B1797" s="207" t="s">
        <v>1742</v>
      </c>
      <c r="C1797" s="0" t="s">
        <v>2242</v>
      </c>
      <c r="D1797" s="0" t="n">
        <v>7</v>
      </c>
      <c r="E1797" s="0" t="n">
        <v>0</v>
      </c>
      <c r="Q1797" s="0" t="s">
        <v>1914</v>
      </c>
      <c r="T1797" s="0" t="s">
        <v>2243</v>
      </c>
      <c r="V1797" s="0" t="s">
        <v>1903</v>
      </c>
      <c r="W1797" s="0" t="s">
        <v>1903</v>
      </c>
      <c r="X1797" s="0" t="s">
        <v>2243</v>
      </c>
      <c r="Y1797" s="0" t="s">
        <v>1903</v>
      </c>
      <c r="Z1797" s="0" t="s">
        <v>1903</v>
      </c>
      <c r="AB1797" s="0" t="s">
        <v>2243</v>
      </c>
    </row>
    <row r="1798" customFormat="false" ht="13.8" hidden="false" customHeight="false" outlineLevel="0" collapsed="false">
      <c r="A1798" s="207" t="s">
        <v>157</v>
      </c>
      <c r="B1798" s="207" t="s">
        <v>1743</v>
      </c>
      <c r="C1798" s="0" t="s">
        <v>2242</v>
      </c>
      <c r="D1798" s="0" t="n">
        <v>7</v>
      </c>
      <c r="E1798" s="0" t="n">
        <v>0</v>
      </c>
      <c r="Q1798" s="0" t="s">
        <v>1914</v>
      </c>
      <c r="T1798" s="0" t="s">
        <v>2243</v>
      </c>
      <c r="V1798" s="0" t="s">
        <v>1903</v>
      </c>
      <c r="W1798" s="0" t="s">
        <v>1903</v>
      </c>
      <c r="X1798" s="0" t="s">
        <v>2243</v>
      </c>
      <c r="Y1798" s="0" t="s">
        <v>1903</v>
      </c>
      <c r="Z1798" s="0" t="s">
        <v>1903</v>
      </c>
      <c r="AB1798" s="0" t="s">
        <v>2243</v>
      </c>
    </row>
    <row r="1799" customFormat="false" ht="13.8" hidden="false" customHeight="false" outlineLevel="0" collapsed="false">
      <c r="A1799" s="207" t="s">
        <v>157</v>
      </c>
      <c r="B1799" s="207" t="s">
        <v>1744</v>
      </c>
      <c r="C1799" s="0" t="s">
        <v>2242</v>
      </c>
      <c r="D1799" s="0" t="n">
        <v>7</v>
      </c>
      <c r="E1799" s="0" t="n">
        <v>0</v>
      </c>
      <c r="Q1799" s="0" t="s">
        <v>1914</v>
      </c>
      <c r="T1799" s="0" t="s">
        <v>2243</v>
      </c>
      <c r="V1799" s="0" t="s">
        <v>1903</v>
      </c>
      <c r="W1799" s="0" t="s">
        <v>1903</v>
      </c>
      <c r="X1799" s="0" t="s">
        <v>2243</v>
      </c>
      <c r="Y1799" s="0" t="s">
        <v>1903</v>
      </c>
      <c r="Z1799" s="0" t="s">
        <v>1903</v>
      </c>
      <c r="AB1799" s="0" t="s">
        <v>2243</v>
      </c>
    </row>
    <row r="1800" customFormat="false" ht="13.8" hidden="false" customHeight="false" outlineLevel="0" collapsed="false">
      <c r="A1800" s="207" t="s">
        <v>157</v>
      </c>
      <c r="B1800" s="207" t="s">
        <v>1745</v>
      </c>
      <c r="C1800" s="0" t="s">
        <v>2242</v>
      </c>
      <c r="D1800" s="0" t="n">
        <v>7</v>
      </c>
      <c r="E1800" s="0" t="n">
        <v>0</v>
      </c>
      <c r="Q1800" s="0" t="s">
        <v>1914</v>
      </c>
      <c r="T1800" s="0" t="s">
        <v>2243</v>
      </c>
      <c r="V1800" s="0" t="s">
        <v>1903</v>
      </c>
      <c r="W1800" s="0" t="s">
        <v>1903</v>
      </c>
      <c r="X1800" s="0" t="s">
        <v>2243</v>
      </c>
      <c r="Y1800" s="0" t="s">
        <v>1903</v>
      </c>
      <c r="Z1800" s="0" t="s">
        <v>1903</v>
      </c>
      <c r="AB1800" s="0" t="s">
        <v>2243</v>
      </c>
    </row>
    <row r="1801" customFormat="false" ht="13.8" hidden="false" customHeight="false" outlineLevel="0" collapsed="false">
      <c r="A1801" s="207" t="s">
        <v>157</v>
      </c>
      <c r="B1801" s="207" t="s">
        <v>1746</v>
      </c>
      <c r="C1801" s="0" t="s">
        <v>1976</v>
      </c>
      <c r="D1801" s="0" t="n">
        <v>5</v>
      </c>
      <c r="E1801" s="0" t="n">
        <v>0</v>
      </c>
      <c r="I1801" s="0" t="s">
        <v>2243</v>
      </c>
    </row>
    <row r="1802" customFormat="false" ht="13.8" hidden="false" customHeight="false" outlineLevel="0" collapsed="false">
      <c r="A1802" s="207" t="s">
        <v>157</v>
      </c>
      <c r="B1802" s="207" t="s">
        <v>1747</v>
      </c>
      <c r="C1802" s="0" t="s">
        <v>2242</v>
      </c>
      <c r="D1802" s="0" t="n">
        <v>7</v>
      </c>
      <c r="E1802" s="0" t="n">
        <v>0</v>
      </c>
      <c r="Q1802" s="0" t="s">
        <v>1914</v>
      </c>
      <c r="T1802" s="0" t="s">
        <v>2243</v>
      </c>
      <c r="V1802" s="0" t="s">
        <v>1903</v>
      </c>
      <c r="W1802" s="0" t="s">
        <v>1903</v>
      </c>
      <c r="X1802" s="0" t="s">
        <v>2243</v>
      </c>
      <c r="Y1802" s="0" t="s">
        <v>1903</v>
      </c>
      <c r="Z1802" s="0" t="s">
        <v>1903</v>
      </c>
      <c r="AB1802" s="0" t="s">
        <v>2243</v>
      </c>
    </row>
    <row r="1803" customFormat="false" ht="13.8" hidden="false" customHeight="false" outlineLevel="0" collapsed="false">
      <c r="A1803" s="207" t="s">
        <v>157</v>
      </c>
      <c r="B1803" s="207" t="s">
        <v>1748</v>
      </c>
      <c r="C1803" s="0" t="s">
        <v>2248</v>
      </c>
      <c r="D1803" s="0" t="n">
        <v>7</v>
      </c>
      <c r="E1803" s="0" t="n">
        <v>0</v>
      </c>
      <c r="Q1803" s="0" t="s">
        <v>1914</v>
      </c>
      <c r="T1803" s="0" t="s">
        <v>2243</v>
      </c>
      <c r="V1803" s="0" t="s">
        <v>1903</v>
      </c>
      <c r="W1803" s="0" t="s">
        <v>1903</v>
      </c>
      <c r="X1803" s="0" t="s">
        <v>2243</v>
      </c>
      <c r="Y1803" s="0" t="s">
        <v>1903</v>
      </c>
      <c r="Z1803" s="0" t="s">
        <v>1903</v>
      </c>
      <c r="AB1803" s="0" t="s">
        <v>2243</v>
      </c>
    </row>
    <row r="1804" customFormat="false" ht="13.8" hidden="false" customHeight="false" outlineLevel="0" collapsed="false">
      <c r="A1804" s="207" t="s">
        <v>157</v>
      </c>
      <c r="B1804" s="207" t="s">
        <v>1749</v>
      </c>
      <c r="C1804" s="0" t="s">
        <v>2248</v>
      </c>
      <c r="D1804" s="0" t="n">
        <v>7</v>
      </c>
      <c r="E1804" s="0" t="n">
        <v>0</v>
      </c>
      <c r="Q1804" s="0" t="s">
        <v>1914</v>
      </c>
      <c r="T1804" s="0" t="s">
        <v>2243</v>
      </c>
      <c r="V1804" s="0" t="s">
        <v>1903</v>
      </c>
      <c r="W1804" s="0" t="s">
        <v>1903</v>
      </c>
      <c r="X1804" s="0" t="s">
        <v>2243</v>
      </c>
      <c r="Y1804" s="0" t="s">
        <v>1903</v>
      </c>
      <c r="Z1804" s="0" t="s">
        <v>1903</v>
      </c>
      <c r="AB1804" s="0" t="s">
        <v>2243</v>
      </c>
    </row>
    <row r="1805" customFormat="false" ht="13.8" hidden="false" customHeight="false" outlineLevel="0" collapsed="false">
      <c r="A1805" s="207" t="s">
        <v>157</v>
      </c>
      <c r="B1805" s="207" t="s">
        <v>1750</v>
      </c>
      <c r="C1805" s="0" t="s">
        <v>2248</v>
      </c>
      <c r="D1805" s="0" t="n">
        <v>7</v>
      </c>
      <c r="E1805" s="0" t="n">
        <v>0</v>
      </c>
      <c r="Q1805" s="0" t="s">
        <v>1914</v>
      </c>
      <c r="T1805" s="0" t="s">
        <v>2243</v>
      </c>
      <c r="V1805" s="0" t="s">
        <v>1903</v>
      </c>
      <c r="W1805" s="0" t="s">
        <v>1903</v>
      </c>
      <c r="X1805" s="0" t="s">
        <v>2243</v>
      </c>
      <c r="Y1805" s="0" t="s">
        <v>1903</v>
      </c>
      <c r="Z1805" s="0" t="s">
        <v>1903</v>
      </c>
      <c r="AB1805" s="0" t="s">
        <v>2243</v>
      </c>
    </row>
    <row r="1806" customFormat="false" ht="13.8" hidden="false" customHeight="false" outlineLevel="0" collapsed="false">
      <c r="A1806" s="207" t="s">
        <v>157</v>
      </c>
      <c r="B1806" s="207" t="s">
        <v>1751</v>
      </c>
      <c r="C1806" s="0" t="s">
        <v>2248</v>
      </c>
      <c r="D1806" s="0" t="n">
        <v>7</v>
      </c>
      <c r="E1806" s="0" t="n">
        <v>0</v>
      </c>
      <c r="Q1806" s="0" t="s">
        <v>1914</v>
      </c>
      <c r="T1806" s="0" t="s">
        <v>2243</v>
      </c>
      <c r="V1806" s="0" t="s">
        <v>1903</v>
      </c>
      <c r="W1806" s="0" t="s">
        <v>1903</v>
      </c>
      <c r="X1806" s="0" t="s">
        <v>2243</v>
      </c>
      <c r="Y1806" s="0" t="s">
        <v>1903</v>
      </c>
      <c r="Z1806" s="0" t="s">
        <v>1903</v>
      </c>
      <c r="AB1806" s="0" t="s">
        <v>2243</v>
      </c>
    </row>
    <row r="1807" customFormat="false" ht="13.8" hidden="false" customHeight="false" outlineLevel="0" collapsed="false">
      <c r="A1807" s="207" t="s">
        <v>157</v>
      </c>
      <c r="B1807" s="207" t="s">
        <v>1752</v>
      </c>
      <c r="C1807" s="0" t="s">
        <v>2242</v>
      </c>
      <c r="D1807" s="0" t="n">
        <v>7</v>
      </c>
      <c r="E1807" s="0" t="n">
        <v>0</v>
      </c>
      <c r="Q1807" s="0" t="s">
        <v>1914</v>
      </c>
      <c r="T1807" s="0" t="s">
        <v>2243</v>
      </c>
      <c r="V1807" s="0" t="s">
        <v>1903</v>
      </c>
      <c r="W1807" s="0" t="s">
        <v>1903</v>
      </c>
      <c r="X1807" s="0" t="s">
        <v>2243</v>
      </c>
      <c r="Y1807" s="0" t="s">
        <v>1903</v>
      </c>
      <c r="Z1807" s="0" t="s">
        <v>1903</v>
      </c>
      <c r="AB1807" s="0" t="s">
        <v>2243</v>
      </c>
    </row>
    <row r="1808" customFormat="false" ht="13.8" hidden="false" customHeight="false" outlineLevel="0" collapsed="false">
      <c r="A1808" s="207" t="s">
        <v>157</v>
      </c>
      <c r="B1808" s="207" t="s">
        <v>1753</v>
      </c>
      <c r="C1808" s="0" t="s">
        <v>2244</v>
      </c>
      <c r="D1808" s="0" t="n">
        <v>5</v>
      </c>
      <c r="E1808" s="0" t="n">
        <v>0</v>
      </c>
      <c r="Q1808" s="0" t="s">
        <v>1914</v>
      </c>
      <c r="T1808" s="0" t="s">
        <v>2243</v>
      </c>
      <c r="V1808" s="0" t="s">
        <v>1903</v>
      </c>
      <c r="W1808" s="0" t="s">
        <v>1903</v>
      </c>
      <c r="X1808" s="0" t="s">
        <v>2243</v>
      </c>
      <c r="Y1808" s="0" t="s">
        <v>1903</v>
      </c>
      <c r="Z1808" s="0" t="s">
        <v>1903</v>
      </c>
      <c r="AB1808" s="0" t="s">
        <v>2243</v>
      </c>
    </row>
    <row r="1809" customFormat="false" ht="13.8" hidden="false" customHeight="false" outlineLevel="0" collapsed="false">
      <c r="A1809" s="207" t="s">
        <v>157</v>
      </c>
      <c r="B1809" s="207" t="s">
        <v>1754</v>
      </c>
      <c r="C1809" s="0" t="s">
        <v>2242</v>
      </c>
      <c r="D1809" s="0" t="n">
        <v>7</v>
      </c>
      <c r="E1809" s="0" t="n">
        <v>0</v>
      </c>
      <c r="Q1809" s="0" t="s">
        <v>1914</v>
      </c>
      <c r="T1809" s="0" t="s">
        <v>2243</v>
      </c>
      <c r="V1809" s="0" t="s">
        <v>1903</v>
      </c>
      <c r="W1809" s="0" t="s">
        <v>1903</v>
      </c>
      <c r="X1809" s="0" t="s">
        <v>2243</v>
      </c>
      <c r="Y1809" s="0" t="s">
        <v>1903</v>
      </c>
      <c r="Z1809" s="0" t="s">
        <v>1903</v>
      </c>
      <c r="AB1809" s="0" t="s">
        <v>2243</v>
      </c>
    </row>
    <row r="1810" customFormat="false" ht="13.8" hidden="false" customHeight="false" outlineLevel="0" collapsed="false">
      <c r="A1810" s="207" t="s">
        <v>157</v>
      </c>
      <c r="B1810" s="207" t="s">
        <v>1755</v>
      </c>
      <c r="C1810" s="0" t="s">
        <v>2248</v>
      </c>
      <c r="D1810" s="0" t="n">
        <v>7</v>
      </c>
      <c r="E1810" s="0" t="n">
        <v>0</v>
      </c>
      <c r="Q1810" s="0" t="s">
        <v>1914</v>
      </c>
      <c r="T1810" s="0" t="s">
        <v>2243</v>
      </c>
      <c r="V1810" s="0" t="s">
        <v>1903</v>
      </c>
      <c r="W1810" s="0" t="s">
        <v>1903</v>
      </c>
      <c r="X1810" s="0" t="s">
        <v>2243</v>
      </c>
      <c r="Y1810" s="0" t="s">
        <v>1903</v>
      </c>
      <c r="Z1810" s="0" t="s">
        <v>1903</v>
      </c>
      <c r="AB1810" s="0" t="s">
        <v>2243</v>
      </c>
    </row>
    <row r="1811" customFormat="false" ht="13.8" hidden="false" customHeight="false" outlineLevel="0" collapsed="false">
      <c r="A1811" s="207" t="s">
        <v>157</v>
      </c>
      <c r="B1811" s="207" t="s">
        <v>1756</v>
      </c>
      <c r="C1811" s="0" t="s">
        <v>2242</v>
      </c>
      <c r="D1811" s="0" t="n">
        <v>7</v>
      </c>
      <c r="E1811" s="0" t="n">
        <v>0</v>
      </c>
      <c r="Q1811" s="0" t="s">
        <v>1914</v>
      </c>
      <c r="T1811" s="0" t="s">
        <v>2243</v>
      </c>
      <c r="V1811" s="0" t="s">
        <v>1903</v>
      </c>
      <c r="W1811" s="0" t="s">
        <v>1903</v>
      </c>
      <c r="X1811" s="0" t="s">
        <v>2243</v>
      </c>
      <c r="Y1811" s="0" t="s">
        <v>1903</v>
      </c>
      <c r="Z1811" s="0" t="s">
        <v>1903</v>
      </c>
      <c r="AB1811" s="0" t="s">
        <v>2243</v>
      </c>
    </row>
    <row r="1812" customFormat="false" ht="13.8" hidden="false" customHeight="false" outlineLevel="0" collapsed="false">
      <c r="A1812" s="207" t="s">
        <v>157</v>
      </c>
      <c r="B1812" s="207" t="s">
        <v>1757</v>
      </c>
      <c r="C1812" s="0" t="s">
        <v>2248</v>
      </c>
      <c r="D1812" s="0" t="n">
        <v>7</v>
      </c>
      <c r="E1812" s="0" t="n">
        <v>0</v>
      </c>
      <c r="Q1812" s="0" t="s">
        <v>1914</v>
      </c>
      <c r="T1812" s="0" t="s">
        <v>2243</v>
      </c>
      <c r="V1812" s="0" t="s">
        <v>1903</v>
      </c>
      <c r="W1812" s="0" t="s">
        <v>1903</v>
      </c>
      <c r="X1812" s="0" t="s">
        <v>2243</v>
      </c>
      <c r="Y1812" s="0" t="s">
        <v>1903</v>
      </c>
      <c r="Z1812" s="0" t="s">
        <v>1903</v>
      </c>
      <c r="AB1812" s="0" t="s">
        <v>2243</v>
      </c>
    </row>
    <row r="1813" customFormat="false" ht="13.8" hidden="false" customHeight="false" outlineLevel="0" collapsed="false">
      <c r="A1813" s="207" t="s">
        <v>157</v>
      </c>
      <c r="B1813" s="207" t="s">
        <v>1758</v>
      </c>
      <c r="C1813" s="0" t="s">
        <v>2248</v>
      </c>
      <c r="D1813" s="0" t="n">
        <v>7</v>
      </c>
      <c r="E1813" s="0" t="n">
        <v>0</v>
      </c>
      <c r="Q1813" s="0" t="s">
        <v>1914</v>
      </c>
      <c r="T1813" s="0" t="s">
        <v>2243</v>
      </c>
      <c r="V1813" s="0" t="s">
        <v>1903</v>
      </c>
      <c r="W1813" s="0" t="s">
        <v>1903</v>
      </c>
      <c r="X1813" s="0" t="s">
        <v>2243</v>
      </c>
      <c r="Y1813" s="0" t="s">
        <v>1903</v>
      </c>
      <c r="Z1813" s="0" t="s">
        <v>1903</v>
      </c>
      <c r="AB1813" s="0" t="s">
        <v>2243</v>
      </c>
    </row>
    <row r="1814" customFormat="false" ht="13.8" hidden="false" customHeight="false" outlineLevel="0" collapsed="false">
      <c r="A1814" s="207" t="s">
        <v>157</v>
      </c>
      <c r="B1814" s="207" t="s">
        <v>1759</v>
      </c>
      <c r="C1814" s="0" t="s">
        <v>2008</v>
      </c>
      <c r="D1814" s="0" t="n">
        <v>5</v>
      </c>
      <c r="E1814" s="0" t="n">
        <v>0</v>
      </c>
      <c r="AC1814" s="0" t="s">
        <v>2243</v>
      </c>
      <c r="AD1814" s="0" t="s">
        <v>2243</v>
      </c>
      <c r="AE1814" s="0" t="s">
        <v>2243</v>
      </c>
    </row>
    <row r="1815" customFormat="false" ht="13.8" hidden="false" customHeight="false" outlineLevel="0" collapsed="false">
      <c r="A1815" s="207" t="s">
        <v>157</v>
      </c>
      <c r="B1815" s="207" t="s">
        <v>1760</v>
      </c>
      <c r="C1815" s="0" t="s">
        <v>2242</v>
      </c>
      <c r="D1815" s="0" t="n">
        <v>7</v>
      </c>
      <c r="E1815" s="0" t="n">
        <v>0</v>
      </c>
      <c r="Q1815" s="0" t="s">
        <v>1914</v>
      </c>
      <c r="T1815" s="0" t="s">
        <v>2243</v>
      </c>
      <c r="V1815" s="0" t="s">
        <v>1903</v>
      </c>
      <c r="W1815" s="0" t="s">
        <v>1903</v>
      </c>
      <c r="X1815" s="0" t="s">
        <v>2243</v>
      </c>
      <c r="Y1815" s="0" t="s">
        <v>1903</v>
      </c>
      <c r="Z1815" s="0" t="s">
        <v>1903</v>
      </c>
      <c r="AB1815" s="0" t="s">
        <v>2243</v>
      </c>
    </row>
    <row r="1816" customFormat="false" ht="13.8" hidden="false" customHeight="false" outlineLevel="0" collapsed="false">
      <c r="A1816" s="207" t="s">
        <v>157</v>
      </c>
      <c r="B1816" s="207" t="s">
        <v>1761</v>
      </c>
      <c r="C1816" s="0" t="s">
        <v>1991</v>
      </c>
      <c r="D1816" s="0" t="n">
        <v>5</v>
      </c>
      <c r="E1816" s="0" t="n">
        <v>0</v>
      </c>
      <c r="Q1816" s="0" t="s">
        <v>1914</v>
      </c>
      <c r="T1816" s="0" t="s">
        <v>2243</v>
      </c>
      <c r="V1816" s="0" t="s">
        <v>1903</v>
      </c>
      <c r="W1816" s="0" t="s">
        <v>1903</v>
      </c>
      <c r="X1816" s="0" t="s">
        <v>2243</v>
      </c>
      <c r="Y1816" s="0" t="s">
        <v>1903</v>
      </c>
      <c r="Z1816" s="0" t="s">
        <v>1903</v>
      </c>
      <c r="AB1816" s="0" t="s">
        <v>2243</v>
      </c>
    </row>
    <row r="1817" customFormat="false" ht="13.8" hidden="false" customHeight="false" outlineLevel="0" collapsed="false">
      <c r="A1817" s="207" t="s">
        <v>157</v>
      </c>
      <c r="B1817" s="207" t="s">
        <v>1762</v>
      </c>
      <c r="C1817" s="0" t="s">
        <v>1991</v>
      </c>
      <c r="D1817" s="0" t="n">
        <v>5</v>
      </c>
      <c r="E1817" s="0" t="n">
        <v>0</v>
      </c>
      <c r="Q1817" s="0" t="s">
        <v>1914</v>
      </c>
      <c r="T1817" s="0" t="s">
        <v>2243</v>
      </c>
      <c r="V1817" s="0" t="s">
        <v>1903</v>
      </c>
      <c r="W1817" s="0" t="s">
        <v>1903</v>
      </c>
      <c r="X1817" s="0" t="s">
        <v>2243</v>
      </c>
      <c r="Y1817" s="0" t="s">
        <v>1903</v>
      </c>
      <c r="Z1817" s="0" t="s">
        <v>1903</v>
      </c>
      <c r="AB1817" s="0" t="s">
        <v>2243</v>
      </c>
    </row>
    <row r="1818" customFormat="false" ht="13.8" hidden="false" customHeight="false" outlineLevel="0" collapsed="false">
      <c r="A1818" s="207" t="s">
        <v>157</v>
      </c>
      <c r="B1818" s="207" t="s">
        <v>1763</v>
      </c>
      <c r="C1818" s="0" t="s">
        <v>1991</v>
      </c>
      <c r="D1818" s="0" t="n">
        <v>5</v>
      </c>
      <c r="E1818" s="0" t="n">
        <v>0</v>
      </c>
      <c r="Q1818" s="0" t="s">
        <v>1914</v>
      </c>
      <c r="T1818" s="0" t="s">
        <v>2243</v>
      </c>
      <c r="V1818" s="0" t="s">
        <v>1903</v>
      </c>
      <c r="W1818" s="0" t="s">
        <v>1903</v>
      </c>
      <c r="X1818" s="0" t="s">
        <v>2243</v>
      </c>
      <c r="Y1818" s="0" t="s">
        <v>1903</v>
      </c>
      <c r="Z1818" s="0" t="s">
        <v>1903</v>
      </c>
      <c r="AB1818" s="0" t="s">
        <v>2243</v>
      </c>
    </row>
    <row r="1819" customFormat="false" ht="13.8" hidden="false" customHeight="false" outlineLevel="0" collapsed="false">
      <c r="A1819" s="207" t="s">
        <v>157</v>
      </c>
      <c r="B1819" s="207" t="s">
        <v>1764</v>
      </c>
      <c r="C1819" s="0" t="s">
        <v>1991</v>
      </c>
      <c r="D1819" s="0" t="n">
        <v>5</v>
      </c>
      <c r="E1819" s="0" t="n">
        <v>0</v>
      </c>
      <c r="Q1819" s="0" t="s">
        <v>1914</v>
      </c>
      <c r="T1819" s="0" t="s">
        <v>2243</v>
      </c>
      <c r="V1819" s="0" t="s">
        <v>1903</v>
      </c>
      <c r="W1819" s="0" t="s">
        <v>1903</v>
      </c>
      <c r="X1819" s="0" t="s">
        <v>2243</v>
      </c>
      <c r="Y1819" s="0" t="s">
        <v>1903</v>
      </c>
      <c r="Z1819" s="0" t="s">
        <v>1903</v>
      </c>
      <c r="AB1819" s="0" t="s">
        <v>2243</v>
      </c>
    </row>
    <row r="1820" customFormat="false" ht="13.8" hidden="false" customHeight="false" outlineLevel="0" collapsed="false">
      <c r="A1820" s="207" t="s">
        <v>157</v>
      </c>
      <c r="B1820" s="207" t="s">
        <v>1765</v>
      </c>
      <c r="C1820" s="0" t="s">
        <v>1991</v>
      </c>
      <c r="D1820" s="0" t="n">
        <v>5</v>
      </c>
      <c r="E1820" s="0" t="n">
        <v>0</v>
      </c>
      <c r="Q1820" s="0" t="s">
        <v>1914</v>
      </c>
      <c r="T1820" s="0" t="s">
        <v>2243</v>
      </c>
      <c r="V1820" s="0" t="s">
        <v>1903</v>
      </c>
      <c r="W1820" s="0" t="s">
        <v>1903</v>
      </c>
      <c r="X1820" s="0" t="s">
        <v>2243</v>
      </c>
      <c r="Y1820" s="0" t="s">
        <v>1903</v>
      </c>
      <c r="Z1820" s="0" t="s">
        <v>1903</v>
      </c>
      <c r="AB1820" s="0" t="s">
        <v>2243</v>
      </c>
    </row>
    <row r="1821" customFormat="false" ht="13.8" hidden="false" customHeight="false" outlineLevel="0" collapsed="false">
      <c r="A1821" s="207" t="s">
        <v>157</v>
      </c>
      <c r="B1821" s="207" t="s">
        <v>1766</v>
      </c>
      <c r="C1821" s="0" t="s">
        <v>2248</v>
      </c>
      <c r="D1821" s="0" t="n">
        <v>7</v>
      </c>
      <c r="E1821" s="0" t="n">
        <v>0</v>
      </c>
      <c r="Q1821" s="0" t="s">
        <v>1914</v>
      </c>
      <c r="T1821" s="0" t="s">
        <v>2243</v>
      </c>
      <c r="V1821" s="0" t="s">
        <v>1903</v>
      </c>
      <c r="W1821" s="0" t="s">
        <v>1903</v>
      </c>
      <c r="X1821" s="0" t="s">
        <v>2243</v>
      </c>
      <c r="Y1821" s="0" t="s">
        <v>1903</v>
      </c>
      <c r="Z1821" s="0" t="s">
        <v>1903</v>
      </c>
      <c r="AB1821" s="0" t="s">
        <v>2243</v>
      </c>
    </row>
    <row r="1822" customFormat="false" ht="13.8" hidden="false" customHeight="false" outlineLevel="0" collapsed="false">
      <c r="A1822" s="207" t="s">
        <v>157</v>
      </c>
      <c r="B1822" s="207" t="s">
        <v>1767</v>
      </c>
      <c r="C1822" s="0" t="s">
        <v>2244</v>
      </c>
      <c r="D1822" s="0" t="n">
        <v>5</v>
      </c>
      <c r="E1822" s="0" t="n">
        <v>0</v>
      </c>
      <c r="Q1822" s="0" t="s">
        <v>1914</v>
      </c>
      <c r="T1822" s="0" t="s">
        <v>2243</v>
      </c>
      <c r="V1822" s="0" t="s">
        <v>1903</v>
      </c>
      <c r="W1822" s="0" t="s">
        <v>1903</v>
      </c>
      <c r="X1822" s="0" t="s">
        <v>2243</v>
      </c>
      <c r="Y1822" s="0" t="s">
        <v>1903</v>
      </c>
      <c r="Z1822" s="0" t="s">
        <v>1903</v>
      </c>
      <c r="AB1822" s="0" t="s">
        <v>2243</v>
      </c>
    </row>
    <row r="1823" customFormat="false" ht="13.8" hidden="false" customHeight="false" outlineLevel="0" collapsed="false">
      <c r="A1823" s="207" t="s">
        <v>157</v>
      </c>
      <c r="B1823" s="207" t="s">
        <v>1768</v>
      </c>
      <c r="C1823" s="0" t="s">
        <v>2244</v>
      </c>
      <c r="D1823" s="0" t="n">
        <v>5</v>
      </c>
      <c r="E1823" s="0" t="n">
        <v>0</v>
      </c>
      <c r="Q1823" s="0" t="s">
        <v>1914</v>
      </c>
      <c r="T1823" s="0" t="s">
        <v>2243</v>
      </c>
      <c r="V1823" s="0" t="s">
        <v>1903</v>
      </c>
      <c r="W1823" s="0" t="s">
        <v>1903</v>
      </c>
      <c r="X1823" s="0" t="s">
        <v>2243</v>
      </c>
      <c r="Y1823" s="0" t="s">
        <v>1903</v>
      </c>
      <c r="Z1823" s="0" t="s">
        <v>1903</v>
      </c>
      <c r="AB1823" s="0" t="s">
        <v>2243</v>
      </c>
    </row>
    <row r="1824" customFormat="false" ht="13.8" hidden="false" customHeight="false" outlineLevel="0" collapsed="false">
      <c r="A1824" s="207" t="s">
        <v>157</v>
      </c>
      <c r="B1824" s="207" t="s">
        <v>1769</v>
      </c>
      <c r="C1824" s="0" t="s">
        <v>2244</v>
      </c>
      <c r="D1824" s="0" t="n">
        <v>5</v>
      </c>
      <c r="E1824" s="0" t="n">
        <v>0</v>
      </c>
      <c r="Q1824" s="0" t="s">
        <v>1914</v>
      </c>
      <c r="T1824" s="0" t="s">
        <v>2243</v>
      </c>
      <c r="V1824" s="0" t="s">
        <v>1903</v>
      </c>
      <c r="W1824" s="0" t="s">
        <v>1903</v>
      </c>
      <c r="X1824" s="0" t="s">
        <v>2243</v>
      </c>
      <c r="Y1824" s="0" t="s">
        <v>1903</v>
      </c>
      <c r="Z1824" s="0" t="s">
        <v>1903</v>
      </c>
      <c r="AB1824" s="0" t="s">
        <v>2243</v>
      </c>
    </row>
    <row r="1825" customFormat="false" ht="13.8" hidden="false" customHeight="false" outlineLevel="0" collapsed="false">
      <c r="A1825" s="207" t="s">
        <v>157</v>
      </c>
      <c r="B1825" s="207" t="s">
        <v>1770</v>
      </c>
      <c r="C1825" s="0" t="s">
        <v>2244</v>
      </c>
      <c r="D1825" s="0" t="n">
        <v>5</v>
      </c>
      <c r="E1825" s="0" t="n">
        <v>0</v>
      </c>
      <c r="Q1825" s="0" t="s">
        <v>1914</v>
      </c>
      <c r="T1825" s="0" t="s">
        <v>2243</v>
      </c>
      <c r="V1825" s="0" t="s">
        <v>1903</v>
      </c>
      <c r="W1825" s="0" t="s">
        <v>1903</v>
      </c>
      <c r="X1825" s="0" t="s">
        <v>2243</v>
      </c>
      <c r="Y1825" s="0" t="s">
        <v>1903</v>
      </c>
      <c r="Z1825" s="0" t="s">
        <v>1903</v>
      </c>
      <c r="AB1825" s="0" t="s">
        <v>2243</v>
      </c>
    </row>
    <row r="1826" customFormat="false" ht="13.8" hidden="false" customHeight="false" outlineLevel="0" collapsed="false">
      <c r="A1826" s="207" t="s">
        <v>157</v>
      </c>
      <c r="B1826" s="207" t="s">
        <v>1771</v>
      </c>
      <c r="C1826" s="0" t="s">
        <v>2244</v>
      </c>
      <c r="D1826" s="0" t="n">
        <v>5</v>
      </c>
      <c r="E1826" s="0" t="n">
        <v>0</v>
      </c>
      <c r="Q1826" s="0" t="s">
        <v>1914</v>
      </c>
      <c r="T1826" s="0" t="s">
        <v>2243</v>
      </c>
      <c r="V1826" s="0" t="s">
        <v>1903</v>
      </c>
      <c r="W1826" s="0" t="s">
        <v>1903</v>
      </c>
      <c r="X1826" s="0" t="s">
        <v>2243</v>
      </c>
      <c r="Y1826" s="0" t="s">
        <v>1903</v>
      </c>
      <c r="Z1826" s="0" t="s">
        <v>1903</v>
      </c>
      <c r="AB1826" s="0" t="s">
        <v>2243</v>
      </c>
    </row>
    <row r="1827" customFormat="false" ht="13.8" hidden="false" customHeight="false" outlineLevel="0" collapsed="false">
      <c r="A1827" s="207" t="s">
        <v>157</v>
      </c>
      <c r="B1827" s="207" t="s">
        <v>1772</v>
      </c>
      <c r="C1827" s="0" t="s">
        <v>2244</v>
      </c>
      <c r="D1827" s="0" t="n">
        <v>5</v>
      </c>
      <c r="E1827" s="0" t="n">
        <v>0</v>
      </c>
      <c r="Q1827" s="0" t="s">
        <v>1914</v>
      </c>
      <c r="T1827" s="0" t="s">
        <v>2243</v>
      </c>
      <c r="V1827" s="0" t="s">
        <v>1903</v>
      </c>
      <c r="W1827" s="0" t="s">
        <v>1903</v>
      </c>
      <c r="X1827" s="0" t="s">
        <v>2243</v>
      </c>
      <c r="Y1827" s="0" t="s">
        <v>1903</v>
      </c>
      <c r="Z1827" s="0" t="s">
        <v>1903</v>
      </c>
      <c r="AB1827" s="0" t="s">
        <v>2243</v>
      </c>
    </row>
    <row r="1828" customFormat="false" ht="13.8" hidden="false" customHeight="false" outlineLevel="0" collapsed="false">
      <c r="A1828" s="207" t="s">
        <v>157</v>
      </c>
      <c r="B1828" s="207" t="s">
        <v>1773</v>
      </c>
      <c r="C1828" s="0" t="s">
        <v>2242</v>
      </c>
      <c r="D1828" s="0" t="n">
        <v>7</v>
      </c>
      <c r="E1828" s="0" t="n">
        <v>0</v>
      </c>
      <c r="Q1828" s="0" t="s">
        <v>1914</v>
      </c>
      <c r="T1828" s="0" t="s">
        <v>2243</v>
      </c>
      <c r="V1828" s="0" t="s">
        <v>1903</v>
      </c>
      <c r="W1828" s="0" t="s">
        <v>1903</v>
      </c>
      <c r="X1828" s="0" t="s">
        <v>2243</v>
      </c>
      <c r="Y1828" s="0" t="s">
        <v>1903</v>
      </c>
      <c r="Z1828" s="0" t="s">
        <v>1903</v>
      </c>
      <c r="AB1828" s="0" t="s">
        <v>2243</v>
      </c>
    </row>
    <row r="1829" customFormat="false" ht="13.8" hidden="false" customHeight="false" outlineLevel="0" collapsed="false">
      <c r="A1829" s="207" t="s">
        <v>157</v>
      </c>
      <c r="B1829" s="207" t="s">
        <v>1774</v>
      </c>
      <c r="C1829" s="0" t="s">
        <v>2242</v>
      </c>
      <c r="D1829" s="0" t="n">
        <v>7</v>
      </c>
      <c r="E1829" s="0" t="n">
        <v>0</v>
      </c>
      <c r="Q1829" s="0" t="s">
        <v>1914</v>
      </c>
      <c r="T1829" s="0" t="s">
        <v>2243</v>
      </c>
      <c r="V1829" s="0" t="s">
        <v>1903</v>
      </c>
      <c r="W1829" s="0" t="s">
        <v>1903</v>
      </c>
      <c r="X1829" s="0" t="s">
        <v>2243</v>
      </c>
      <c r="Y1829" s="0" t="s">
        <v>1903</v>
      </c>
      <c r="Z1829" s="0" t="s">
        <v>1903</v>
      </c>
      <c r="AB1829" s="0" t="s">
        <v>2243</v>
      </c>
    </row>
    <row r="1830" customFormat="false" ht="13.8" hidden="false" customHeight="false" outlineLevel="0" collapsed="false">
      <c r="A1830" s="207" t="s">
        <v>157</v>
      </c>
      <c r="B1830" s="207" t="s">
        <v>1775</v>
      </c>
      <c r="C1830" s="0" t="s">
        <v>1976</v>
      </c>
      <c r="D1830" s="0" t="n">
        <v>5</v>
      </c>
      <c r="E1830" s="0" t="n">
        <v>0</v>
      </c>
      <c r="I1830" s="0" t="s">
        <v>2243</v>
      </c>
    </row>
    <row r="1831" customFormat="false" ht="13.8" hidden="false" customHeight="false" outlineLevel="0" collapsed="false">
      <c r="A1831" s="207" t="s">
        <v>157</v>
      </c>
      <c r="B1831" s="207" t="s">
        <v>1776</v>
      </c>
      <c r="C1831" s="0" t="s">
        <v>536</v>
      </c>
      <c r="D1831" s="0" t="n">
        <v>16</v>
      </c>
      <c r="E1831" s="0" t="n">
        <v>0</v>
      </c>
      <c r="R1831" s="0" t="s">
        <v>1914</v>
      </c>
      <c r="S1831" s="0" t="s">
        <v>2243</v>
      </c>
      <c r="T1831" s="0" t="s">
        <v>2243</v>
      </c>
      <c r="U1831" s="0" t="s">
        <v>1903</v>
      </c>
      <c r="X1831" s="0" t="s">
        <v>2243</v>
      </c>
      <c r="Y1831" s="0" t="s">
        <v>1903</v>
      </c>
      <c r="AA1831" s="0" t="s">
        <v>1903</v>
      </c>
      <c r="AB1831" s="0" t="s">
        <v>2243</v>
      </c>
    </row>
    <row r="1832" customFormat="false" ht="13.8" hidden="false" customHeight="false" outlineLevel="0" collapsed="false">
      <c r="A1832" s="207" t="s">
        <v>157</v>
      </c>
      <c r="B1832" s="207" t="s">
        <v>1777</v>
      </c>
      <c r="C1832" s="0" t="s">
        <v>536</v>
      </c>
      <c r="D1832" s="0" t="n">
        <v>16</v>
      </c>
      <c r="E1832" s="0" t="n">
        <v>0</v>
      </c>
      <c r="R1832" s="0" t="s">
        <v>1914</v>
      </c>
      <c r="S1832" s="0" t="s">
        <v>2243</v>
      </c>
      <c r="T1832" s="0" t="s">
        <v>2243</v>
      </c>
      <c r="U1832" s="0" t="s">
        <v>1903</v>
      </c>
      <c r="X1832" s="0" t="s">
        <v>2243</v>
      </c>
      <c r="Y1832" s="0" t="s">
        <v>1903</v>
      </c>
      <c r="AA1832" s="0" t="s">
        <v>1903</v>
      </c>
      <c r="AB1832" s="0" t="s">
        <v>2243</v>
      </c>
    </row>
    <row r="1833" customFormat="false" ht="13.8" hidden="false" customHeight="false" outlineLevel="0" collapsed="false">
      <c r="A1833" s="207" t="s">
        <v>157</v>
      </c>
      <c r="B1833" s="207" t="s">
        <v>1778</v>
      </c>
      <c r="C1833" s="0" t="s">
        <v>536</v>
      </c>
      <c r="D1833" s="0" t="n">
        <v>16</v>
      </c>
      <c r="E1833" s="0" t="n">
        <v>0</v>
      </c>
      <c r="R1833" s="0" t="s">
        <v>1914</v>
      </c>
      <c r="S1833" s="0" t="s">
        <v>2243</v>
      </c>
      <c r="T1833" s="0" t="s">
        <v>2243</v>
      </c>
      <c r="U1833" s="0" t="s">
        <v>1903</v>
      </c>
      <c r="X1833" s="0" t="s">
        <v>2243</v>
      </c>
      <c r="Y1833" s="0" t="s">
        <v>1903</v>
      </c>
      <c r="AA1833" s="0" t="s">
        <v>1903</v>
      </c>
      <c r="AB1833" s="0" t="s">
        <v>2243</v>
      </c>
    </row>
    <row r="1834" customFormat="false" ht="13.8" hidden="false" customHeight="false" outlineLevel="0" collapsed="false">
      <c r="A1834" s="207" t="s">
        <v>157</v>
      </c>
      <c r="B1834" s="207" t="s">
        <v>1779</v>
      </c>
      <c r="C1834" s="0" t="s">
        <v>1976</v>
      </c>
      <c r="D1834" s="0" t="n">
        <v>2</v>
      </c>
      <c r="E1834" s="0" t="n">
        <v>0</v>
      </c>
      <c r="J1834" s="0" t="s">
        <v>2243</v>
      </c>
    </row>
    <row r="1835" customFormat="false" ht="13.8" hidden="false" customHeight="false" outlineLevel="0" collapsed="false">
      <c r="A1835" s="207" t="s">
        <v>157</v>
      </c>
      <c r="B1835" s="207" t="s">
        <v>1780</v>
      </c>
      <c r="C1835" s="0" t="s">
        <v>2008</v>
      </c>
      <c r="D1835" s="0" t="n">
        <v>5</v>
      </c>
      <c r="E1835" s="0" t="n">
        <v>0</v>
      </c>
      <c r="AC1835" s="0" t="s">
        <v>2243</v>
      </c>
      <c r="AD1835" s="0" t="s">
        <v>2243</v>
      </c>
      <c r="AE1835" s="0" t="s">
        <v>2243</v>
      </c>
    </row>
    <row r="1836" customFormat="false" ht="13.8" hidden="false" customHeight="false" outlineLevel="0" collapsed="false">
      <c r="A1836" s="207" t="s">
        <v>157</v>
      </c>
      <c r="B1836" s="207" t="s">
        <v>1781</v>
      </c>
      <c r="C1836" s="0" t="s">
        <v>2008</v>
      </c>
      <c r="D1836" s="0" t="n">
        <v>5</v>
      </c>
      <c r="E1836" s="0" t="n">
        <v>0</v>
      </c>
      <c r="AC1836" s="0" t="s">
        <v>2243</v>
      </c>
      <c r="AD1836" s="0" t="s">
        <v>2243</v>
      </c>
      <c r="AE1836" s="0" t="s">
        <v>2243</v>
      </c>
    </row>
    <row r="1837" customFormat="false" ht="13.8" hidden="false" customHeight="false" outlineLevel="0" collapsed="false">
      <c r="A1837" s="207" t="s">
        <v>157</v>
      </c>
      <c r="B1837" s="207" t="s">
        <v>1782</v>
      </c>
      <c r="C1837" s="0" t="s">
        <v>2008</v>
      </c>
      <c r="D1837" s="0" t="n">
        <v>5</v>
      </c>
      <c r="E1837" s="0" t="n">
        <v>0</v>
      </c>
      <c r="AC1837" s="0" t="s">
        <v>2243</v>
      </c>
      <c r="AD1837" s="0" t="s">
        <v>2243</v>
      </c>
      <c r="AE1837" s="0" t="s">
        <v>2243</v>
      </c>
    </row>
    <row r="1838" customFormat="false" ht="13.8" hidden="false" customHeight="false" outlineLevel="0" collapsed="false">
      <c r="A1838" s="207" t="s">
        <v>157</v>
      </c>
      <c r="B1838" s="207" t="s">
        <v>1783</v>
      </c>
      <c r="C1838" s="0" t="s">
        <v>2008</v>
      </c>
      <c r="D1838" s="0" t="n">
        <v>5</v>
      </c>
      <c r="E1838" s="0" t="n">
        <v>0</v>
      </c>
      <c r="AC1838" s="0" t="s">
        <v>2243</v>
      </c>
      <c r="AD1838" s="0" t="s">
        <v>2243</v>
      </c>
      <c r="AE1838" s="0" t="s">
        <v>2243</v>
      </c>
    </row>
    <row r="1839" customFormat="false" ht="13.8" hidden="false" customHeight="false" outlineLevel="0" collapsed="false">
      <c r="A1839" s="207" t="s">
        <v>157</v>
      </c>
      <c r="B1839" s="207" t="s">
        <v>1784</v>
      </c>
      <c r="C1839" s="0" t="s">
        <v>536</v>
      </c>
      <c r="D1839" s="0" t="n">
        <v>29</v>
      </c>
      <c r="E1839" s="0" t="n">
        <v>0</v>
      </c>
      <c r="R1839" s="0" t="s">
        <v>1914</v>
      </c>
      <c r="S1839" s="0" t="s">
        <v>2243</v>
      </c>
      <c r="T1839" s="0" t="s">
        <v>2243</v>
      </c>
      <c r="U1839" s="0" t="s">
        <v>1903</v>
      </c>
      <c r="X1839" s="0" t="s">
        <v>2243</v>
      </c>
      <c r="Y1839" s="0" t="s">
        <v>1903</v>
      </c>
      <c r="AA1839" s="0" t="s">
        <v>1903</v>
      </c>
      <c r="AB1839" s="0" t="s">
        <v>2243</v>
      </c>
    </row>
    <row r="1840" customFormat="false" ht="13.8" hidden="false" customHeight="false" outlineLevel="0" collapsed="false">
      <c r="A1840" s="207" t="s">
        <v>157</v>
      </c>
      <c r="B1840" s="207" t="s">
        <v>1759</v>
      </c>
      <c r="C1840" s="0" t="s">
        <v>2008</v>
      </c>
      <c r="D1840" s="0" t="n">
        <v>5</v>
      </c>
      <c r="E1840" s="0" t="n">
        <v>0</v>
      </c>
      <c r="AC1840" s="0" t="s">
        <v>2243</v>
      </c>
      <c r="AD1840" s="0" t="s">
        <v>2243</v>
      </c>
      <c r="AE1840" s="0" t="s">
        <v>2243</v>
      </c>
    </row>
    <row r="1841" customFormat="false" ht="13.8" hidden="false" customHeight="false" outlineLevel="0" collapsed="false">
      <c r="A1841" s="207" t="s">
        <v>157</v>
      </c>
      <c r="B1841" s="207" t="s">
        <v>189</v>
      </c>
      <c r="C1841" s="0" t="s">
        <v>1976</v>
      </c>
      <c r="D1841" s="0" t="n">
        <v>2</v>
      </c>
      <c r="E1841" s="0" t="n">
        <v>0</v>
      </c>
      <c r="F1841" s="0" t="s">
        <v>2243</v>
      </c>
      <c r="G1841" s="0" t="s">
        <v>2243</v>
      </c>
      <c r="H1841" s="0" t="s">
        <v>2243</v>
      </c>
      <c r="K1841" s="0" t="s">
        <v>2243</v>
      </c>
      <c r="L1841" s="0" t="s">
        <v>2243</v>
      </c>
      <c r="M1841" s="0" t="s">
        <v>2243</v>
      </c>
      <c r="N1841" s="0" t="s">
        <v>2243</v>
      </c>
      <c r="O1841" s="0" t="s">
        <v>2243</v>
      </c>
      <c r="P1841" s="0" t="s">
        <v>2243</v>
      </c>
    </row>
    <row r="1842" customFormat="false" ht="13.8" hidden="false" customHeight="false" outlineLevel="0" collapsed="false">
      <c r="A1842" s="207" t="s">
        <v>157</v>
      </c>
      <c r="B1842" s="207" t="s">
        <v>188</v>
      </c>
      <c r="C1842" s="0" t="s">
        <v>1976</v>
      </c>
      <c r="D1842" s="0" t="n">
        <v>2</v>
      </c>
      <c r="E1842" s="0" t="n">
        <v>0</v>
      </c>
      <c r="F1842" s="0" t="s">
        <v>2243</v>
      </c>
      <c r="G1842" s="0" t="s">
        <v>2243</v>
      </c>
      <c r="H1842" s="0" t="s">
        <v>2243</v>
      </c>
      <c r="K1842" s="0" t="s">
        <v>2243</v>
      </c>
      <c r="L1842" s="0" t="s">
        <v>2243</v>
      </c>
      <c r="M1842" s="0" t="s">
        <v>2243</v>
      </c>
      <c r="N1842" s="0" t="s">
        <v>2243</v>
      </c>
      <c r="O1842" s="0" t="s">
        <v>2243</v>
      </c>
      <c r="P1842" s="0" t="s">
        <v>2243</v>
      </c>
    </row>
    <row r="1843" customFormat="false" ht="13.8" hidden="false" customHeight="false" outlineLevel="0" collapsed="false">
      <c r="A1843" s="207" t="s">
        <v>157</v>
      </c>
      <c r="B1843" s="207" t="s">
        <v>191</v>
      </c>
      <c r="C1843" s="0" t="s">
        <v>1976</v>
      </c>
      <c r="D1843" s="0" t="n">
        <v>2</v>
      </c>
      <c r="E1843" s="0" t="n">
        <v>0</v>
      </c>
      <c r="F1843" s="0" t="s">
        <v>2243</v>
      </c>
      <c r="G1843" s="0" t="s">
        <v>2243</v>
      </c>
      <c r="H1843" s="0" t="s">
        <v>2243</v>
      </c>
      <c r="K1843" s="0" t="s">
        <v>2243</v>
      </c>
      <c r="L1843" s="0" t="s">
        <v>2243</v>
      </c>
      <c r="M1843" s="0" t="s">
        <v>2243</v>
      </c>
      <c r="N1843" s="0" t="s">
        <v>2243</v>
      </c>
      <c r="O1843" s="0" t="s">
        <v>2243</v>
      </c>
      <c r="P1843" s="0" t="s">
        <v>2243</v>
      </c>
    </row>
    <row r="1844" customFormat="false" ht="13.8" hidden="false" customHeight="false" outlineLevel="0" collapsed="false">
      <c r="A1844" s="207" t="s">
        <v>157</v>
      </c>
      <c r="B1844" s="207" t="s">
        <v>190</v>
      </c>
      <c r="C1844" s="0" t="s">
        <v>1976</v>
      </c>
      <c r="D1844" s="0" t="n">
        <v>2</v>
      </c>
      <c r="E1844" s="0" t="n">
        <v>0</v>
      </c>
      <c r="F1844" s="0" t="s">
        <v>2243</v>
      </c>
      <c r="G1844" s="0" t="s">
        <v>2243</v>
      </c>
      <c r="H1844" s="0" t="s">
        <v>2243</v>
      </c>
      <c r="K1844" s="0" t="s">
        <v>2243</v>
      </c>
      <c r="L1844" s="0" t="s">
        <v>2243</v>
      </c>
      <c r="M1844" s="0" t="s">
        <v>2243</v>
      </c>
      <c r="N1844" s="0" t="s">
        <v>2243</v>
      </c>
      <c r="O1844" s="0" t="s">
        <v>2243</v>
      </c>
      <c r="P1844" s="0" t="s">
        <v>2243</v>
      </c>
    </row>
    <row r="1845" customFormat="false" ht="13.8" hidden="false" customHeight="false" outlineLevel="0" collapsed="false">
      <c r="A1845" s="207" t="s">
        <v>157</v>
      </c>
      <c r="B1845" s="207" t="s">
        <v>192</v>
      </c>
      <c r="C1845" s="0" t="s">
        <v>1976</v>
      </c>
      <c r="D1845" s="0" t="n">
        <v>2</v>
      </c>
      <c r="E1845" s="0" t="n">
        <v>0</v>
      </c>
      <c r="F1845" s="0" t="s">
        <v>2243</v>
      </c>
      <c r="G1845" s="0" t="s">
        <v>2243</v>
      </c>
      <c r="H1845" s="0" t="s">
        <v>2243</v>
      </c>
      <c r="K1845" s="0" t="s">
        <v>2243</v>
      </c>
      <c r="L1845" s="0" t="s">
        <v>2243</v>
      </c>
      <c r="M1845" s="0" t="s">
        <v>2243</v>
      </c>
      <c r="N1845" s="0" t="s">
        <v>2243</v>
      </c>
      <c r="O1845" s="0" t="s">
        <v>2243</v>
      </c>
      <c r="P1845" s="0" t="s">
        <v>2243</v>
      </c>
    </row>
    <row r="1846" customFormat="false" ht="13.8" hidden="false" customHeight="false" outlineLevel="0" collapsed="false">
      <c r="A1846" s="207" t="s">
        <v>157</v>
      </c>
      <c r="B1846" s="207" t="s">
        <v>194</v>
      </c>
      <c r="C1846" s="0" t="s">
        <v>1976</v>
      </c>
      <c r="D1846" s="0" t="n">
        <v>2</v>
      </c>
      <c r="E1846" s="0" t="n">
        <v>0</v>
      </c>
      <c r="F1846" s="0" t="s">
        <v>2243</v>
      </c>
      <c r="G1846" s="0" t="s">
        <v>2243</v>
      </c>
      <c r="H1846" s="0" t="s">
        <v>2243</v>
      </c>
      <c r="K1846" s="0" t="s">
        <v>2243</v>
      </c>
      <c r="L1846" s="0" t="s">
        <v>2243</v>
      </c>
      <c r="M1846" s="0" t="s">
        <v>2243</v>
      </c>
      <c r="N1846" s="0" t="s">
        <v>2243</v>
      </c>
      <c r="O1846" s="0" t="s">
        <v>2243</v>
      </c>
      <c r="P1846" s="0" t="s">
        <v>2243</v>
      </c>
    </row>
    <row r="1847" customFormat="false" ht="13.8" hidden="false" customHeight="false" outlineLevel="0" collapsed="false">
      <c r="A1847" s="207" t="s">
        <v>157</v>
      </c>
      <c r="B1847" s="207" t="s">
        <v>193</v>
      </c>
      <c r="C1847" s="0" t="s">
        <v>1976</v>
      </c>
      <c r="D1847" s="0" t="n">
        <v>2</v>
      </c>
      <c r="E1847" s="0" t="n">
        <v>0</v>
      </c>
      <c r="F1847" s="0" t="s">
        <v>2243</v>
      </c>
      <c r="G1847" s="0" t="s">
        <v>2243</v>
      </c>
      <c r="H1847" s="0" t="s">
        <v>2243</v>
      </c>
      <c r="K1847" s="0" t="s">
        <v>2243</v>
      </c>
      <c r="L1847" s="0" t="s">
        <v>2243</v>
      </c>
      <c r="M1847" s="0" t="s">
        <v>2243</v>
      </c>
      <c r="N1847" s="0" t="s">
        <v>2243</v>
      </c>
      <c r="O1847" s="0" t="s">
        <v>2243</v>
      </c>
      <c r="P1847" s="0" t="s">
        <v>2243</v>
      </c>
    </row>
    <row r="1848" customFormat="false" ht="13.8" hidden="false" customHeight="false" outlineLevel="0" collapsed="false">
      <c r="A1848" s="207" t="s">
        <v>157</v>
      </c>
      <c r="B1848" s="207" t="s">
        <v>196</v>
      </c>
      <c r="C1848" s="0" t="s">
        <v>1976</v>
      </c>
      <c r="D1848" s="0" t="n">
        <v>2</v>
      </c>
      <c r="E1848" s="0" t="n">
        <v>0</v>
      </c>
      <c r="F1848" s="0" t="s">
        <v>2243</v>
      </c>
      <c r="G1848" s="0" t="s">
        <v>2243</v>
      </c>
      <c r="H1848" s="0" t="s">
        <v>2243</v>
      </c>
      <c r="K1848" s="0" t="s">
        <v>2243</v>
      </c>
      <c r="L1848" s="0" t="s">
        <v>2243</v>
      </c>
      <c r="M1848" s="0" t="s">
        <v>2243</v>
      </c>
      <c r="N1848" s="0" t="s">
        <v>2243</v>
      </c>
      <c r="O1848" s="0" t="s">
        <v>2243</v>
      </c>
      <c r="P1848" s="0" t="s">
        <v>2243</v>
      </c>
    </row>
    <row r="1849" customFormat="false" ht="13.8" hidden="false" customHeight="false" outlineLevel="0" collapsed="false">
      <c r="A1849" s="207" t="s">
        <v>157</v>
      </c>
      <c r="B1849" s="207" t="s">
        <v>195</v>
      </c>
      <c r="C1849" s="0" t="s">
        <v>1976</v>
      </c>
      <c r="D1849" s="0" t="n">
        <v>2</v>
      </c>
      <c r="E1849" s="0" t="n">
        <v>0</v>
      </c>
      <c r="F1849" s="0" t="s">
        <v>2243</v>
      </c>
      <c r="G1849" s="0" t="s">
        <v>2243</v>
      </c>
      <c r="H1849" s="0" t="s">
        <v>2243</v>
      </c>
      <c r="K1849" s="0" t="s">
        <v>2243</v>
      </c>
      <c r="L1849" s="0" t="s">
        <v>2243</v>
      </c>
      <c r="M1849" s="0" t="s">
        <v>2243</v>
      </c>
      <c r="N1849" s="0" t="s">
        <v>2243</v>
      </c>
      <c r="O1849" s="0" t="s">
        <v>2243</v>
      </c>
      <c r="P1849" s="0" t="s">
        <v>2243</v>
      </c>
    </row>
    <row r="1850" customFormat="false" ht="13.8" hidden="false" customHeight="false" outlineLevel="0" collapsed="false">
      <c r="A1850" s="207" t="s">
        <v>158</v>
      </c>
      <c r="B1850" s="207" t="s">
        <v>1785</v>
      </c>
      <c r="C1850" s="0" t="s">
        <v>536</v>
      </c>
      <c r="D1850" s="0" t="n">
        <v>29</v>
      </c>
      <c r="E1850" s="0" t="n">
        <v>0</v>
      </c>
      <c r="R1850" s="0" t="s">
        <v>1914</v>
      </c>
      <c r="S1850" s="0" t="s">
        <v>2243</v>
      </c>
      <c r="T1850" s="0" t="s">
        <v>2243</v>
      </c>
      <c r="U1850" s="0" t="s">
        <v>1903</v>
      </c>
      <c r="X1850" s="0" t="s">
        <v>2243</v>
      </c>
      <c r="Y1850" s="0" t="s">
        <v>1903</v>
      </c>
      <c r="AA1850" s="0" t="s">
        <v>1903</v>
      </c>
      <c r="AB1850" s="0" t="s">
        <v>2243</v>
      </c>
    </row>
    <row r="1851" customFormat="false" ht="13.8" hidden="false" customHeight="false" outlineLevel="0" collapsed="false">
      <c r="A1851" s="207" t="s">
        <v>158</v>
      </c>
      <c r="B1851" s="207" t="s">
        <v>1786</v>
      </c>
      <c r="C1851" s="0" t="s">
        <v>536</v>
      </c>
      <c r="D1851" s="0" t="n">
        <v>29</v>
      </c>
      <c r="E1851" s="0" t="n">
        <v>0</v>
      </c>
      <c r="R1851" s="0" t="s">
        <v>1914</v>
      </c>
      <c r="S1851" s="0" t="s">
        <v>2243</v>
      </c>
      <c r="T1851" s="0" t="s">
        <v>2243</v>
      </c>
      <c r="U1851" s="0" t="s">
        <v>1903</v>
      </c>
      <c r="X1851" s="0" t="s">
        <v>2243</v>
      </c>
      <c r="Y1851" s="0" t="s">
        <v>1903</v>
      </c>
      <c r="AA1851" s="0" t="s">
        <v>1903</v>
      </c>
      <c r="AB1851" s="0" t="s">
        <v>2243</v>
      </c>
    </row>
    <row r="1852" customFormat="false" ht="13.8" hidden="false" customHeight="false" outlineLevel="0" collapsed="false">
      <c r="A1852" s="207" t="s">
        <v>158</v>
      </c>
      <c r="B1852" s="207" t="s">
        <v>1787</v>
      </c>
      <c r="C1852" s="0" t="s">
        <v>536</v>
      </c>
      <c r="D1852" s="0" t="n">
        <v>29</v>
      </c>
      <c r="E1852" s="0" t="n">
        <v>0</v>
      </c>
      <c r="R1852" s="0" t="s">
        <v>1914</v>
      </c>
      <c r="S1852" s="0" t="s">
        <v>2243</v>
      </c>
      <c r="T1852" s="0" t="s">
        <v>2243</v>
      </c>
      <c r="U1852" s="0" t="s">
        <v>1903</v>
      </c>
      <c r="X1852" s="0" t="s">
        <v>2243</v>
      </c>
      <c r="Y1852" s="0" t="s">
        <v>1903</v>
      </c>
      <c r="AA1852" s="0" t="s">
        <v>1903</v>
      </c>
      <c r="AB1852" s="0" t="s">
        <v>2243</v>
      </c>
    </row>
    <row r="1853" customFormat="false" ht="13.8" hidden="false" customHeight="false" outlineLevel="0" collapsed="false">
      <c r="A1853" s="207" t="s">
        <v>158</v>
      </c>
      <c r="B1853" s="207" t="s">
        <v>1788</v>
      </c>
      <c r="C1853" s="0" t="s">
        <v>536</v>
      </c>
      <c r="D1853" s="0" t="n">
        <v>29</v>
      </c>
      <c r="E1853" s="0" t="n">
        <v>0</v>
      </c>
      <c r="R1853" s="0" t="s">
        <v>1914</v>
      </c>
      <c r="S1853" s="0" t="s">
        <v>2243</v>
      </c>
      <c r="T1853" s="0" t="s">
        <v>2243</v>
      </c>
      <c r="U1853" s="0" t="s">
        <v>1903</v>
      </c>
      <c r="X1853" s="0" t="s">
        <v>2243</v>
      </c>
      <c r="Y1853" s="0" t="s">
        <v>1903</v>
      </c>
      <c r="AA1853" s="0" t="s">
        <v>1903</v>
      </c>
      <c r="AB1853" s="0" t="s">
        <v>2243</v>
      </c>
    </row>
    <row r="1854" customFormat="false" ht="13.8" hidden="false" customHeight="false" outlineLevel="0" collapsed="false">
      <c r="A1854" s="207" t="s">
        <v>158</v>
      </c>
      <c r="B1854" s="207" t="s">
        <v>1789</v>
      </c>
      <c r="C1854" s="0" t="s">
        <v>1974</v>
      </c>
      <c r="D1854" s="0" t="n">
        <v>3</v>
      </c>
      <c r="E1854" s="0" t="n">
        <v>0</v>
      </c>
      <c r="F1854" s="0" t="s">
        <v>2243</v>
      </c>
      <c r="G1854" s="0" t="s">
        <v>2243</v>
      </c>
      <c r="H1854" s="0" t="s">
        <v>2243</v>
      </c>
      <c r="K1854" s="0" t="s">
        <v>2243</v>
      </c>
      <c r="L1854" s="0" t="s">
        <v>2243</v>
      </c>
      <c r="M1854" s="0" t="s">
        <v>2243</v>
      </c>
      <c r="N1854" s="0" t="s">
        <v>2243</v>
      </c>
      <c r="O1854" s="0" t="s">
        <v>2243</v>
      </c>
      <c r="P1854" s="0" t="s">
        <v>2243</v>
      </c>
    </row>
    <row r="1855" customFormat="false" ht="13.8" hidden="false" customHeight="false" outlineLevel="0" collapsed="false">
      <c r="A1855" s="207" t="s">
        <v>158</v>
      </c>
      <c r="B1855" s="207" t="s">
        <v>1790</v>
      </c>
      <c r="C1855" s="0" t="s">
        <v>536</v>
      </c>
      <c r="D1855" s="0" t="n">
        <v>34</v>
      </c>
      <c r="E1855" s="0" t="n">
        <v>0</v>
      </c>
      <c r="R1855" s="0" t="s">
        <v>1914</v>
      </c>
      <c r="S1855" s="0" t="s">
        <v>2243</v>
      </c>
      <c r="T1855" s="0" t="s">
        <v>2243</v>
      </c>
      <c r="U1855" s="0" t="s">
        <v>1903</v>
      </c>
      <c r="X1855" s="0" t="s">
        <v>2243</v>
      </c>
      <c r="Y1855" s="0" t="s">
        <v>1903</v>
      </c>
      <c r="AA1855" s="0" t="s">
        <v>1903</v>
      </c>
      <c r="AB1855" s="0" t="s">
        <v>2243</v>
      </c>
    </row>
    <row r="1856" customFormat="false" ht="13.8" hidden="false" customHeight="false" outlineLevel="0" collapsed="false">
      <c r="A1856" s="207" t="s">
        <v>158</v>
      </c>
      <c r="B1856" s="207" t="s">
        <v>1791</v>
      </c>
      <c r="C1856" s="0" t="s">
        <v>536</v>
      </c>
      <c r="D1856" s="0" t="n">
        <v>29</v>
      </c>
      <c r="E1856" s="0" t="n">
        <v>0</v>
      </c>
      <c r="R1856" s="0" t="s">
        <v>1914</v>
      </c>
      <c r="S1856" s="0" t="s">
        <v>2243</v>
      </c>
      <c r="T1856" s="0" t="s">
        <v>2243</v>
      </c>
      <c r="U1856" s="0" t="s">
        <v>1903</v>
      </c>
      <c r="X1856" s="0" t="s">
        <v>2243</v>
      </c>
      <c r="Y1856" s="0" t="s">
        <v>1903</v>
      </c>
      <c r="AA1856" s="0" t="s">
        <v>1903</v>
      </c>
      <c r="AB1856" s="0" t="s">
        <v>2243</v>
      </c>
    </row>
    <row r="1857" customFormat="false" ht="13.8" hidden="false" customHeight="false" outlineLevel="0" collapsed="false">
      <c r="A1857" s="207" t="s">
        <v>158</v>
      </c>
      <c r="B1857" s="207" t="s">
        <v>1792</v>
      </c>
      <c r="C1857" s="0" t="s">
        <v>536</v>
      </c>
      <c r="D1857" s="0" t="n">
        <v>34</v>
      </c>
      <c r="E1857" s="0" t="n">
        <v>0</v>
      </c>
      <c r="R1857" s="0" t="s">
        <v>1914</v>
      </c>
      <c r="S1857" s="0" t="s">
        <v>2243</v>
      </c>
      <c r="T1857" s="0" t="s">
        <v>2243</v>
      </c>
      <c r="U1857" s="0" t="s">
        <v>1903</v>
      </c>
      <c r="X1857" s="0" t="s">
        <v>2243</v>
      </c>
      <c r="Y1857" s="0" t="s">
        <v>1903</v>
      </c>
      <c r="AA1857" s="0" t="s">
        <v>1903</v>
      </c>
      <c r="AB1857" s="0" t="s">
        <v>2243</v>
      </c>
    </row>
    <row r="1858" customFormat="false" ht="13.8" hidden="false" customHeight="false" outlineLevel="0" collapsed="false">
      <c r="A1858" s="207" t="s">
        <v>158</v>
      </c>
      <c r="B1858" s="207" t="s">
        <v>1793</v>
      </c>
      <c r="C1858" s="0" t="s">
        <v>536</v>
      </c>
      <c r="D1858" s="0" t="n">
        <v>39</v>
      </c>
      <c r="E1858" s="0" t="n">
        <v>0</v>
      </c>
      <c r="R1858" s="0" t="s">
        <v>1914</v>
      </c>
      <c r="S1858" s="0" t="s">
        <v>2243</v>
      </c>
      <c r="T1858" s="0" t="s">
        <v>2243</v>
      </c>
      <c r="U1858" s="0" t="s">
        <v>1903</v>
      </c>
      <c r="X1858" s="0" t="s">
        <v>2243</v>
      </c>
      <c r="Y1858" s="0" t="s">
        <v>1903</v>
      </c>
      <c r="AA1858" s="0" t="s">
        <v>1903</v>
      </c>
      <c r="AB1858" s="0" t="s">
        <v>2243</v>
      </c>
    </row>
    <row r="1859" customFormat="false" ht="13.8" hidden="false" customHeight="false" outlineLevel="0" collapsed="false">
      <c r="A1859" s="207" t="s">
        <v>158</v>
      </c>
      <c r="B1859" s="207" t="s">
        <v>1794</v>
      </c>
      <c r="C1859" s="0" t="s">
        <v>536</v>
      </c>
      <c r="D1859" s="0" t="n">
        <v>45</v>
      </c>
      <c r="E1859" s="0" t="n">
        <v>0</v>
      </c>
      <c r="R1859" s="0" t="s">
        <v>1914</v>
      </c>
      <c r="S1859" s="0" t="s">
        <v>2243</v>
      </c>
      <c r="T1859" s="0" t="s">
        <v>2243</v>
      </c>
      <c r="U1859" s="0" t="s">
        <v>1903</v>
      </c>
      <c r="X1859" s="0" t="s">
        <v>2243</v>
      </c>
      <c r="Y1859" s="0" t="s">
        <v>1903</v>
      </c>
      <c r="AA1859" s="0" t="s">
        <v>1903</v>
      </c>
      <c r="AB1859" s="0" t="s">
        <v>2243</v>
      </c>
    </row>
    <row r="1860" customFormat="false" ht="13.8" hidden="false" customHeight="false" outlineLevel="0" collapsed="false">
      <c r="A1860" s="207" t="s">
        <v>158</v>
      </c>
      <c r="B1860" s="207" t="s">
        <v>1795</v>
      </c>
      <c r="C1860" s="0" t="s">
        <v>536</v>
      </c>
      <c r="D1860" s="0" t="n">
        <v>45</v>
      </c>
      <c r="E1860" s="0" t="n">
        <v>0</v>
      </c>
      <c r="R1860" s="0" t="s">
        <v>1914</v>
      </c>
      <c r="S1860" s="0" t="s">
        <v>2243</v>
      </c>
      <c r="T1860" s="0" t="s">
        <v>2243</v>
      </c>
      <c r="U1860" s="0" t="s">
        <v>1903</v>
      </c>
      <c r="X1860" s="0" t="s">
        <v>2243</v>
      </c>
      <c r="Y1860" s="0" t="s">
        <v>1903</v>
      </c>
      <c r="AA1860" s="0" t="s">
        <v>1903</v>
      </c>
      <c r="AB1860" s="0" t="s">
        <v>2243</v>
      </c>
    </row>
    <row r="1861" customFormat="false" ht="13.8" hidden="false" customHeight="false" outlineLevel="0" collapsed="false">
      <c r="A1861" s="207" t="s">
        <v>159</v>
      </c>
      <c r="B1861" s="207" t="s">
        <v>1796</v>
      </c>
      <c r="C1861" s="0" t="s">
        <v>536</v>
      </c>
      <c r="D1861" s="0" t="n">
        <v>45</v>
      </c>
      <c r="E1861" s="0" t="n">
        <v>0</v>
      </c>
      <c r="R1861" s="0" t="s">
        <v>1914</v>
      </c>
      <c r="S1861" s="0" t="s">
        <v>2243</v>
      </c>
      <c r="T1861" s="0" t="s">
        <v>2243</v>
      </c>
      <c r="U1861" s="0" t="s">
        <v>1903</v>
      </c>
      <c r="X1861" s="0" t="s">
        <v>2243</v>
      </c>
      <c r="Y1861" s="0" t="s">
        <v>1903</v>
      </c>
      <c r="AA1861" s="0" t="s">
        <v>1903</v>
      </c>
      <c r="AB1861" s="0" t="s">
        <v>2243</v>
      </c>
    </row>
    <row r="1862" customFormat="false" ht="13.8" hidden="false" customHeight="false" outlineLevel="0" collapsed="false">
      <c r="A1862" s="207" t="s">
        <v>159</v>
      </c>
      <c r="B1862" s="207" t="s">
        <v>1797</v>
      </c>
      <c r="C1862" s="0" t="s">
        <v>536</v>
      </c>
      <c r="D1862" s="0" t="n">
        <v>45</v>
      </c>
      <c r="E1862" s="0" t="n">
        <v>0</v>
      </c>
      <c r="R1862" s="0" t="s">
        <v>1914</v>
      </c>
      <c r="S1862" s="0" t="s">
        <v>2243</v>
      </c>
      <c r="T1862" s="0" t="s">
        <v>2243</v>
      </c>
      <c r="U1862" s="0" t="s">
        <v>1903</v>
      </c>
      <c r="X1862" s="0" t="s">
        <v>2243</v>
      </c>
      <c r="Y1862" s="0" t="s">
        <v>1903</v>
      </c>
      <c r="AA1862" s="0" t="s">
        <v>1903</v>
      </c>
      <c r="AB1862" s="0" t="s">
        <v>2243</v>
      </c>
    </row>
    <row r="1863" customFormat="false" ht="13.8" hidden="false" customHeight="false" outlineLevel="0" collapsed="false">
      <c r="A1863" s="207" t="s">
        <v>159</v>
      </c>
      <c r="B1863" s="207" t="s">
        <v>1798</v>
      </c>
      <c r="C1863" s="0" t="s">
        <v>536</v>
      </c>
      <c r="D1863" s="0" t="n">
        <v>45</v>
      </c>
      <c r="E1863" s="0" t="n">
        <v>0</v>
      </c>
      <c r="R1863" s="0" t="s">
        <v>1914</v>
      </c>
      <c r="S1863" s="0" t="s">
        <v>2243</v>
      </c>
      <c r="T1863" s="0" t="s">
        <v>2243</v>
      </c>
      <c r="U1863" s="0" t="s">
        <v>1903</v>
      </c>
      <c r="X1863" s="0" t="s">
        <v>2243</v>
      </c>
      <c r="Y1863" s="0" t="s">
        <v>1903</v>
      </c>
      <c r="AA1863" s="0" t="s">
        <v>1903</v>
      </c>
      <c r="AB1863" s="0" t="s">
        <v>2243</v>
      </c>
    </row>
    <row r="1864" customFormat="false" ht="13.8" hidden="false" customHeight="false" outlineLevel="0" collapsed="false">
      <c r="A1864" s="207" t="s">
        <v>159</v>
      </c>
      <c r="B1864" s="207" t="s">
        <v>1799</v>
      </c>
      <c r="C1864" s="0" t="s">
        <v>536</v>
      </c>
      <c r="D1864" s="0" t="n">
        <v>45</v>
      </c>
      <c r="E1864" s="0" t="n">
        <v>0</v>
      </c>
      <c r="R1864" s="0" t="s">
        <v>1914</v>
      </c>
      <c r="S1864" s="0" t="s">
        <v>2243</v>
      </c>
      <c r="T1864" s="0" t="s">
        <v>2243</v>
      </c>
      <c r="U1864" s="0" t="s">
        <v>1903</v>
      </c>
      <c r="X1864" s="0" t="s">
        <v>2243</v>
      </c>
      <c r="Y1864" s="0" t="s">
        <v>1903</v>
      </c>
      <c r="AA1864" s="0" t="s">
        <v>1903</v>
      </c>
      <c r="AB1864" s="0" t="s">
        <v>2243</v>
      </c>
    </row>
    <row r="1865" customFormat="false" ht="13.8" hidden="false" customHeight="false" outlineLevel="0" collapsed="false">
      <c r="A1865" s="207" t="s">
        <v>159</v>
      </c>
      <c r="B1865" s="207" t="s">
        <v>1800</v>
      </c>
      <c r="C1865" s="0" t="s">
        <v>536</v>
      </c>
      <c r="D1865" s="0" t="n">
        <v>45</v>
      </c>
      <c r="E1865" s="0" t="n">
        <v>0</v>
      </c>
      <c r="R1865" s="0" t="s">
        <v>1914</v>
      </c>
      <c r="S1865" s="0" t="s">
        <v>2243</v>
      </c>
      <c r="T1865" s="0" t="s">
        <v>2243</v>
      </c>
      <c r="U1865" s="0" t="s">
        <v>1903</v>
      </c>
      <c r="X1865" s="0" t="s">
        <v>2243</v>
      </c>
      <c r="Y1865" s="0" t="s">
        <v>1903</v>
      </c>
      <c r="AA1865" s="0" t="s">
        <v>1903</v>
      </c>
      <c r="AB1865" s="0" t="s">
        <v>2243</v>
      </c>
    </row>
    <row r="1866" customFormat="false" ht="13.8" hidden="false" customHeight="false" outlineLevel="0" collapsed="false">
      <c r="A1866" s="207" t="s">
        <v>159</v>
      </c>
      <c r="B1866" s="207" t="s">
        <v>1801</v>
      </c>
      <c r="C1866" s="0" t="s">
        <v>536</v>
      </c>
      <c r="D1866" s="0" t="n">
        <v>45</v>
      </c>
      <c r="E1866" s="0" t="n">
        <v>0</v>
      </c>
      <c r="R1866" s="0" t="s">
        <v>1914</v>
      </c>
      <c r="S1866" s="0" t="s">
        <v>2243</v>
      </c>
      <c r="T1866" s="0" t="s">
        <v>2243</v>
      </c>
      <c r="U1866" s="0" t="s">
        <v>1903</v>
      </c>
      <c r="X1866" s="0" t="s">
        <v>2243</v>
      </c>
      <c r="Y1866" s="0" t="s">
        <v>1903</v>
      </c>
      <c r="AA1866" s="0" t="s">
        <v>1903</v>
      </c>
      <c r="AB1866" s="0" t="s">
        <v>2243</v>
      </c>
    </row>
    <row r="1867" customFormat="false" ht="13.8" hidden="false" customHeight="false" outlineLevel="0" collapsed="false">
      <c r="A1867" s="207" t="s">
        <v>159</v>
      </c>
      <c r="B1867" s="207" t="s">
        <v>1802</v>
      </c>
      <c r="C1867" s="0" t="s">
        <v>536</v>
      </c>
      <c r="D1867" s="0" t="n">
        <v>45</v>
      </c>
      <c r="E1867" s="0" t="n">
        <v>0</v>
      </c>
      <c r="R1867" s="0" t="s">
        <v>1914</v>
      </c>
      <c r="S1867" s="0" t="s">
        <v>2243</v>
      </c>
      <c r="T1867" s="0" t="s">
        <v>2243</v>
      </c>
      <c r="U1867" s="0" t="s">
        <v>1903</v>
      </c>
      <c r="X1867" s="0" t="s">
        <v>2243</v>
      </c>
      <c r="Y1867" s="0" t="s">
        <v>1903</v>
      </c>
      <c r="AA1867" s="0" t="s">
        <v>1903</v>
      </c>
      <c r="AB1867" s="0" t="s">
        <v>2243</v>
      </c>
    </row>
    <row r="1868" customFormat="false" ht="13.8" hidden="false" customHeight="false" outlineLevel="0" collapsed="false">
      <c r="A1868" s="207" t="s">
        <v>159</v>
      </c>
      <c r="B1868" s="207" t="s">
        <v>1803</v>
      </c>
      <c r="C1868" s="0" t="s">
        <v>536</v>
      </c>
      <c r="D1868" s="0" t="n">
        <v>45</v>
      </c>
      <c r="E1868" s="0" t="n">
        <v>0</v>
      </c>
      <c r="R1868" s="0" t="s">
        <v>1914</v>
      </c>
      <c r="S1868" s="0" t="s">
        <v>2243</v>
      </c>
      <c r="T1868" s="0" t="s">
        <v>2243</v>
      </c>
      <c r="U1868" s="0" t="s">
        <v>1903</v>
      </c>
      <c r="X1868" s="0" t="s">
        <v>2243</v>
      </c>
      <c r="Y1868" s="0" t="s">
        <v>1903</v>
      </c>
      <c r="AA1868" s="0" t="s">
        <v>1903</v>
      </c>
      <c r="AB1868" s="0" t="s">
        <v>2243</v>
      </c>
    </row>
    <row r="1869" customFormat="false" ht="13.8" hidden="false" customHeight="false" outlineLevel="0" collapsed="false">
      <c r="A1869" s="207" t="s">
        <v>159</v>
      </c>
      <c r="B1869" s="207" t="s">
        <v>1804</v>
      </c>
      <c r="C1869" s="0" t="s">
        <v>536</v>
      </c>
      <c r="D1869" s="0" t="n">
        <v>45</v>
      </c>
      <c r="E1869" s="0" t="n">
        <v>0</v>
      </c>
      <c r="R1869" s="0" t="s">
        <v>1914</v>
      </c>
      <c r="S1869" s="0" t="s">
        <v>2243</v>
      </c>
      <c r="T1869" s="0" t="s">
        <v>2243</v>
      </c>
      <c r="U1869" s="0" t="s">
        <v>1903</v>
      </c>
      <c r="X1869" s="0" t="s">
        <v>2243</v>
      </c>
      <c r="Y1869" s="0" t="s">
        <v>1903</v>
      </c>
      <c r="AA1869" s="0" t="s">
        <v>1903</v>
      </c>
      <c r="AB1869" s="0" t="s">
        <v>2243</v>
      </c>
    </row>
    <row r="1870" customFormat="false" ht="13.8" hidden="false" customHeight="false" outlineLevel="0" collapsed="false">
      <c r="A1870" s="207" t="s">
        <v>159</v>
      </c>
      <c r="B1870" s="207" t="s">
        <v>1805</v>
      </c>
      <c r="C1870" s="0" t="s">
        <v>536</v>
      </c>
      <c r="D1870" s="0" t="n">
        <v>45</v>
      </c>
      <c r="E1870" s="0" t="n">
        <v>0</v>
      </c>
      <c r="R1870" s="0" t="s">
        <v>1914</v>
      </c>
      <c r="S1870" s="0" t="s">
        <v>2243</v>
      </c>
      <c r="T1870" s="0" t="s">
        <v>2243</v>
      </c>
      <c r="U1870" s="0" t="s">
        <v>1903</v>
      </c>
      <c r="X1870" s="0" t="s">
        <v>2243</v>
      </c>
      <c r="Y1870" s="0" t="s">
        <v>1903</v>
      </c>
      <c r="AA1870" s="0" t="s">
        <v>1903</v>
      </c>
      <c r="AB1870" s="0" t="s">
        <v>2243</v>
      </c>
    </row>
    <row r="1871" customFormat="false" ht="13.8" hidden="false" customHeight="false" outlineLevel="0" collapsed="false">
      <c r="A1871" s="207" t="s">
        <v>159</v>
      </c>
      <c r="B1871" s="207" t="s">
        <v>1806</v>
      </c>
      <c r="C1871" s="0" t="s">
        <v>536</v>
      </c>
      <c r="D1871" s="0" t="n">
        <v>45</v>
      </c>
      <c r="E1871" s="0" t="n">
        <v>0</v>
      </c>
      <c r="R1871" s="0" t="s">
        <v>1914</v>
      </c>
      <c r="S1871" s="0" t="s">
        <v>2243</v>
      </c>
      <c r="T1871" s="0" t="s">
        <v>2243</v>
      </c>
      <c r="U1871" s="0" t="s">
        <v>1903</v>
      </c>
      <c r="X1871" s="0" t="s">
        <v>2243</v>
      </c>
      <c r="Y1871" s="0" t="s">
        <v>1903</v>
      </c>
      <c r="AA1871" s="0" t="s">
        <v>1903</v>
      </c>
      <c r="AB1871" s="0" t="s">
        <v>2243</v>
      </c>
    </row>
    <row r="1872" customFormat="false" ht="13.8" hidden="false" customHeight="false" outlineLevel="0" collapsed="false">
      <c r="A1872" s="207" t="s">
        <v>159</v>
      </c>
      <c r="B1872" s="207" t="s">
        <v>1807</v>
      </c>
      <c r="C1872" s="0" t="s">
        <v>536</v>
      </c>
      <c r="D1872" s="0" t="n">
        <v>45</v>
      </c>
      <c r="E1872" s="0" t="n">
        <v>0</v>
      </c>
      <c r="R1872" s="0" t="s">
        <v>1914</v>
      </c>
      <c r="S1872" s="0" t="s">
        <v>2243</v>
      </c>
      <c r="T1872" s="0" t="s">
        <v>2243</v>
      </c>
      <c r="U1872" s="0" t="s">
        <v>1903</v>
      </c>
      <c r="X1872" s="0" t="s">
        <v>2243</v>
      </c>
      <c r="Y1872" s="0" t="s">
        <v>1903</v>
      </c>
      <c r="AA1872" s="0" t="s">
        <v>1903</v>
      </c>
      <c r="AB1872" s="0" t="s">
        <v>2243</v>
      </c>
    </row>
    <row r="1873" customFormat="false" ht="13.8" hidden="false" customHeight="false" outlineLevel="0" collapsed="false">
      <c r="A1873" s="207" t="s">
        <v>159</v>
      </c>
      <c r="B1873" s="207" t="s">
        <v>1808</v>
      </c>
      <c r="C1873" s="0" t="s">
        <v>536</v>
      </c>
      <c r="D1873" s="0" t="n">
        <v>29</v>
      </c>
      <c r="E1873" s="0" t="n">
        <v>0</v>
      </c>
      <c r="R1873" s="0" t="s">
        <v>1914</v>
      </c>
      <c r="S1873" s="0" t="s">
        <v>2243</v>
      </c>
      <c r="T1873" s="0" t="s">
        <v>2243</v>
      </c>
      <c r="U1873" s="0" t="s">
        <v>1903</v>
      </c>
      <c r="X1873" s="0" t="s">
        <v>2243</v>
      </c>
      <c r="Y1873" s="0" t="s">
        <v>1903</v>
      </c>
      <c r="AA1873" s="0" t="s">
        <v>1903</v>
      </c>
      <c r="AB1873" s="0" t="s">
        <v>2243</v>
      </c>
    </row>
    <row r="1874" customFormat="false" ht="13.8" hidden="false" customHeight="false" outlineLevel="0" collapsed="false">
      <c r="A1874" s="207" t="s">
        <v>159</v>
      </c>
      <c r="B1874" s="207" t="s">
        <v>1809</v>
      </c>
      <c r="C1874" s="0" t="s">
        <v>536</v>
      </c>
      <c r="D1874" s="0" t="n">
        <v>45</v>
      </c>
      <c r="E1874" s="0" t="n">
        <v>0</v>
      </c>
      <c r="R1874" s="0" t="s">
        <v>1914</v>
      </c>
      <c r="S1874" s="0" t="s">
        <v>2243</v>
      </c>
      <c r="T1874" s="0" t="s">
        <v>2243</v>
      </c>
      <c r="U1874" s="0" t="s">
        <v>1903</v>
      </c>
      <c r="X1874" s="0" t="s">
        <v>2243</v>
      </c>
      <c r="Y1874" s="0" t="s">
        <v>1903</v>
      </c>
      <c r="AA1874" s="0" t="s">
        <v>1903</v>
      </c>
      <c r="AB1874" s="0" t="s">
        <v>2243</v>
      </c>
    </row>
    <row r="1875" customFormat="false" ht="13.8" hidden="false" customHeight="false" outlineLevel="0" collapsed="false">
      <c r="A1875" s="207" t="s">
        <v>159</v>
      </c>
      <c r="B1875" s="207" t="s">
        <v>1810</v>
      </c>
      <c r="C1875" s="0" t="s">
        <v>536</v>
      </c>
      <c r="D1875" s="0" t="n">
        <v>45</v>
      </c>
      <c r="E1875" s="0" t="n">
        <v>0</v>
      </c>
      <c r="R1875" s="0" t="s">
        <v>1914</v>
      </c>
      <c r="S1875" s="0" t="s">
        <v>2243</v>
      </c>
      <c r="T1875" s="0" t="s">
        <v>2243</v>
      </c>
      <c r="U1875" s="0" t="s">
        <v>1903</v>
      </c>
      <c r="X1875" s="0" t="s">
        <v>2243</v>
      </c>
      <c r="Y1875" s="0" t="s">
        <v>1903</v>
      </c>
      <c r="AA1875" s="0" t="s">
        <v>1903</v>
      </c>
      <c r="AB1875" s="0" t="s">
        <v>2243</v>
      </c>
    </row>
    <row r="1876" customFormat="false" ht="13.8" hidden="false" customHeight="false" outlineLevel="0" collapsed="false">
      <c r="A1876" s="207" t="s">
        <v>159</v>
      </c>
      <c r="B1876" s="207" t="s">
        <v>1811</v>
      </c>
      <c r="C1876" s="0" t="s">
        <v>536</v>
      </c>
      <c r="D1876" s="0" t="n">
        <v>45</v>
      </c>
      <c r="E1876" s="0" t="n">
        <v>0</v>
      </c>
      <c r="R1876" s="0" t="s">
        <v>1914</v>
      </c>
      <c r="S1876" s="0" t="s">
        <v>2243</v>
      </c>
      <c r="T1876" s="0" t="s">
        <v>2243</v>
      </c>
      <c r="U1876" s="0" t="s">
        <v>1903</v>
      </c>
      <c r="X1876" s="0" t="s">
        <v>2243</v>
      </c>
      <c r="Y1876" s="0" t="s">
        <v>1903</v>
      </c>
      <c r="AA1876" s="0" t="s">
        <v>1903</v>
      </c>
      <c r="AB1876" s="0" t="s">
        <v>2243</v>
      </c>
    </row>
    <row r="1877" customFormat="false" ht="13.8" hidden="false" customHeight="false" outlineLevel="0" collapsed="false">
      <c r="A1877" s="207" t="s">
        <v>160</v>
      </c>
      <c r="B1877" s="207" t="s">
        <v>328</v>
      </c>
      <c r="C1877" s="0" t="s">
        <v>1974</v>
      </c>
      <c r="D1877" s="0" t="n">
        <v>3</v>
      </c>
      <c r="E1877" s="0" t="n">
        <v>0</v>
      </c>
      <c r="F1877" s="0" t="s">
        <v>2243</v>
      </c>
      <c r="G1877" s="0" t="s">
        <v>2243</v>
      </c>
      <c r="H1877" s="0" t="s">
        <v>2243</v>
      </c>
      <c r="K1877" s="0" t="s">
        <v>2243</v>
      </c>
      <c r="L1877" s="0" t="s">
        <v>2243</v>
      </c>
      <c r="M1877" s="0" t="s">
        <v>2243</v>
      </c>
      <c r="N1877" s="0" t="s">
        <v>2243</v>
      </c>
      <c r="O1877" s="0" t="s">
        <v>2243</v>
      </c>
      <c r="P1877" s="0" t="s">
        <v>2243</v>
      </c>
    </row>
    <row r="1878" customFormat="false" ht="13.8" hidden="false" customHeight="false" outlineLevel="0" collapsed="false">
      <c r="A1878" s="207" t="s">
        <v>160</v>
      </c>
      <c r="B1878" s="207" t="s">
        <v>1812</v>
      </c>
      <c r="C1878" s="0" t="s">
        <v>1974</v>
      </c>
      <c r="D1878" s="0" t="n">
        <v>3</v>
      </c>
      <c r="E1878" s="0" t="n">
        <v>0</v>
      </c>
      <c r="F1878" s="0" t="s">
        <v>2243</v>
      </c>
      <c r="G1878" s="0" t="s">
        <v>2243</v>
      </c>
      <c r="H1878" s="0" t="s">
        <v>2243</v>
      </c>
      <c r="K1878" s="0" t="s">
        <v>2243</v>
      </c>
      <c r="L1878" s="0" t="s">
        <v>2243</v>
      </c>
      <c r="M1878" s="0" t="s">
        <v>2243</v>
      </c>
      <c r="N1878" s="0" t="s">
        <v>2243</v>
      </c>
      <c r="O1878" s="0" t="s">
        <v>2243</v>
      </c>
      <c r="P1878" s="0" t="s">
        <v>2243</v>
      </c>
    </row>
    <row r="1879" customFormat="false" ht="13.8" hidden="false" customHeight="false" outlineLevel="0" collapsed="false">
      <c r="A1879" s="207" t="s">
        <v>160</v>
      </c>
      <c r="B1879" s="207" t="s">
        <v>1813</v>
      </c>
      <c r="C1879" s="0" t="s">
        <v>1974</v>
      </c>
      <c r="D1879" s="0" t="n">
        <v>3</v>
      </c>
      <c r="E1879" s="0" t="n">
        <v>0</v>
      </c>
      <c r="F1879" s="0" t="s">
        <v>2243</v>
      </c>
      <c r="G1879" s="0" t="s">
        <v>2243</v>
      </c>
      <c r="H1879" s="0" t="s">
        <v>2243</v>
      </c>
      <c r="K1879" s="0" t="s">
        <v>2243</v>
      </c>
      <c r="L1879" s="0" t="s">
        <v>2243</v>
      </c>
      <c r="M1879" s="0" t="s">
        <v>2243</v>
      </c>
      <c r="N1879" s="0" t="s">
        <v>2243</v>
      </c>
      <c r="O1879" s="0" t="s">
        <v>2243</v>
      </c>
      <c r="P1879" s="0" t="s">
        <v>2243</v>
      </c>
    </row>
    <row r="1880" customFormat="false" ht="13.8" hidden="false" customHeight="false" outlineLevel="0" collapsed="false">
      <c r="A1880" s="207" t="s">
        <v>161</v>
      </c>
      <c r="B1880" s="207" t="s">
        <v>19</v>
      </c>
      <c r="C1880" s="0" t="s">
        <v>1974</v>
      </c>
      <c r="D1880" s="0" t="n">
        <v>3</v>
      </c>
      <c r="E1880" s="0" t="n">
        <v>0</v>
      </c>
      <c r="F1880" s="0" t="s">
        <v>2243</v>
      </c>
      <c r="G1880" s="0" t="s">
        <v>2243</v>
      </c>
      <c r="H1880" s="0" t="s">
        <v>2243</v>
      </c>
      <c r="K1880" s="0" t="s">
        <v>2243</v>
      </c>
      <c r="L1880" s="0" t="s">
        <v>2243</v>
      </c>
      <c r="M1880" s="0" t="s">
        <v>2243</v>
      </c>
      <c r="N1880" s="0" t="s">
        <v>2243</v>
      </c>
      <c r="O1880" s="0" t="s">
        <v>2243</v>
      </c>
      <c r="P1880" s="0" t="s">
        <v>2243</v>
      </c>
    </row>
    <row r="1881" customFormat="false" ht="13.8" hidden="false" customHeight="false" outlineLevel="0" collapsed="false">
      <c r="A1881" s="207" t="s">
        <v>161</v>
      </c>
      <c r="B1881" s="207" t="s">
        <v>1814</v>
      </c>
      <c r="C1881" s="0" t="s">
        <v>536</v>
      </c>
      <c r="D1881" s="0" t="n">
        <v>48</v>
      </c>
      <c r="E1881" s="0" t="n">
        <v>0</v>
      </c>
      <c r="R1881" s="0" t="s">
        <v>1914</v>
      </c>
      <c r="S1881" s="0" t="s">
        <v>2243</v>
      </c>
      <c r="T1881" s="0" t="s">
        <v>2243</v>
      </c>
      <c r="U1881" s="0" t="s">
        <v>1903</v>
      </c>
      <c r="X1881" s="0" t="s">
        <v>2243</v>
      </c>
      <c r="Y1881" s="0" t="s">
        <v>1903</v>
      </c>
      <c r="AA1881" s="0" t="s">
        <v>1903</v>
      </c>
      <c r="AB1881" s="0" t="s">
        <v>2243</v>
      </c>
    </row>
    <row r="1882" customFormat="false" ht="13.8" hidden="false" customHeight="false" outlineLevel="0" collapsed="false">
      <c r="A1882" s="207" t="s">
        <v>161</v>
      </c>
      <c r="B1882" s="207" t="s">
        <v>1815</v>
      </c>
      <c r="C1882" s="0" t="s">
        <v>1974</v>
      </c>
      <c r="D1882" s="0" t="n">
        <v>3</v>
      </c>
      <c r="E1882" s="0" t="n">
        <v>0</v>
      </c>
      <c r="F1882" s="0" t="s">
        <v>2243</v>
      </c>
      <c r="G1882" s="0" t="s">
        <v>2243</v>
      </c>
      <c r="H1882" s="0" t="s">
        <v>2243</v>
      </c>
      <c r="K1882" s="0" t="s">
        <v>2243</v>
      </c>
      <c r="L1882" s="0" t="s">
        <v>2243</v>
      </c>
      <c r="M1882" s="0" t="s">
        <v>2243</v>
      </c>
      <c r="N1882" s="0" t="s">
        <v>2243</v>
      </c>
      <c r="O1882" s="0" t="s">
        <v>2243</v>
      </c>
      <c r="P1882" s="0" t="s">
        <v>2243</v>
      </c>
    </row>
    <row r="1883" customFormat="false" ht="13.8" hidden="false" customHeight="false" outlineLevel="0" collapsed="false">
      <c r="A1883" s="207" t="s">
        <v>161</v>
      </c>
      <c r="B1883" s="207" t="s">
        <v>1816</v>
      </c>
      <c r="C1883" s="0" t="s">
        <v>1974</v>
      </c>
      <c r="D1883" s="0" t="n">
        <v>3</v>
      </c>
      <c r="E1883" s="0" t="n">
        <v>0</v>
      </c>
      <c r="F1883" s="0" t="s">
        <v>2243</v>
      </c>
      <c r="G1883" s="0" t="s">
        <v>2243</v>
      </c>
      <c r="H1883" s="0" t="s">
        <v>2243</v>
      </c>
      <c r="K1883" s="0" t="s">
        <v>2243</v>
      </c>
      <c r="L1883" s="0" t="s">
        <v>2243</v>
      </c>
      <c r="M1883" s="0" t="s">
        <v>2243</v>
      </c>
      <c r="N1883" s="0" t="s">
        <v>2243</v>
      </c>
      <c r="O1883" s="0" t="s">
        <v>2243</v>
      </c>
      <c r="P1883" s="0" t="s">
        <v>2243</v>
      </c>
    </row>
    <row r="1884" customFormat="false" ht="13.8" hidden="false" customHeight="false" outlineLevel="0" collapsed="false">
      <c r="A1884" s="207" t="s">
        <v>161</v>
      </c>
      <c r="B1884" s="207" t="s">
        <v>1817</v>
      </c>
      <c r="C1884" s="0" t="s">
        <v>1974</v>
      </c>
      <c r="D1884" s="0" t="n">
        <v>3</v>
      </c>
      <c r="E1884" s="0" t="n">
        <v>0</v>
      </c>
      <c r="F1884" s="0" t="s">
        <v>2243</v>
      </c>
      <c r="G1884" s="0" t="s">
        <v>2243</v>
      </c>
      <c r="H1884" s="0" t="s">
        <v>2243</v>
      </c>
      <c r="K1884" s="0" t="s">
        <v>2243</v>
      </c>
      <c r="L1884" s="0" t="s">
        <v>2243</v>
      </c>
      <c r="M1884" s="0" t="s">
        <v>2243</v>
      </c>
      <c r="N1884" s="0" t="s">
        <v>2243</v>
      </c>
      <c r="O1884" s="0" t="s">
        <v>2243</v>
      </c>
      <c r="P1884" s="0" t="s">
        <v>2243</v>
      </c>
    </row>
    <row r="1885" customFormat="false" ht="13.8" hidden="false" customHeight="false" outlineLevel="0" collapsed="false">
      <c r="A1885" s="207" t="s">
        <v>161</v>
      </c>
      <c r="B1885" s="207" t="s">
        <v>1818</v>
      </c>
      <c r="C1885" s="0" t="s">
        <v>1974</v>
      </c>
      <c r="D1885" s="0" t="n">
        <v>3</v>
      </c>
      <c r="E1885" s="0" t="n">
        <v>0</v>
      </c>
      <c r="F1885" s="0" t="s">
        <v>2243</v>
      </c>
      <c r="G1885" s="0" t="s">
        <v>2243</v>
      </c>
      <c r="H1885" s="0" t="s">
        <v>2243</v>
      </c>
      <c r="K1885" s="0" t="s">
        <v>2243</v>
      </c>
      <c r="L1885" s="0" t="s">
        <v>2243</v>
      </c>
      <c r="M1885" s="0" t="s">
        <v>2243</v>
      </c>
      <c r="N1885" s="0" t="s">
        <v>2243</v>
      </c>
      <c r="O1885" s="0" t="s">
        <v>2243</v>
      </c>
      <c r="P1885" s="0" t="s">
        <v>2243</v>
      </c>
    </row>
    <row r="1886" customFormat="false" ht="13.8" hidden="false" customHeight="false" outlineLevel="0" collapsed="false">
      <c r="A1886" s="207" t="s">
        <v>161</v>
      </c>
      <c r="B1886" s="207" t="s">
        <v>1819</v>
      </c>
      <c r="C1886" s="0" t="s">
        <v>1974</v>
      </c>
      <c r="D1886" s="0" t="n">
        <v>3</v>
      </c>
      <c r="E1886" s="0" t="n">
        <v>0</v>
      </c>
      <c r="F1886" s="0" t="s">
        <v>2243</v>
      </c>
      <c r="G1886" s="0" t="s">
        <v>2243</v>
      </c>
      <c r="H1886" s="0" t="s">
        <v>2243</v>
      </c>
      <c r="K1886" s="0" t="s">
        <v>2243</v>
      </c>
      <c r="L1886" s="0" t="s">
        <v>2243</v>
      </c>
      <c r="M1886" s="0" t="s">
        <v>2243</v>
      </c>
      <c r="N1886" s="0" t="s">
        <v>2243</v>
      </c>
      <c r="O1886" s="0" t="s">
        <v>2243</v>
      </c>
      <c r="P1886" s="0" t="s">
        <v>2243</v>
      </c>
    </row>
    <row r="1887" customFormat="false" ht="13.8" hidden="false" customHeight="false" outlineLevel="0" collapsed="false">
      <c r="A1887" s="207" t="s">
        <v>161</v>
      </c>
      <c r="B1887" s="207" t="s">
        <v>1820</v>
      </c>
      <c r="C1887" s="0" t="s">
        <v>1974</v>
      </c>
      <c r="D1887" s="0" t="n">
        <v>3</v>
      </c>
      <c r="E1887" s="0" t="n">
        <v>0</v>
      </c>
      <c r="F1887" s="0" t="s">
        <v>2243</v>
      </c>
      <c r="G1887" s="0" t="s">
        <v>2243</v>
      </c>
      <c r="H1887" s="0" t="s">
        <v>2243</v>
      </c>
      <c r="K1887" s="0" t="s">
        <v>2243</v>
      </c>
      <c r="L1887" s="0" t="s">
        <v>2243</v>
      </c>
      <c r="M1887" s="0" t="s">
        <v>2243</v>
      </c>
      <c r="N1887" s="0" t="s">
        <v>2243</v>
      </c>
      <c r="O1887" s="0" t="s">
        <v>2243</v>
      </c>
      <c r="P1887" s="0" t="s">
        <v>2243</v>
      </c>
    </row>
    <row r="1888" customFormat="false" ht="13.8" hidden="false" customHeight="false" outlineLevel="0" collapsed="false">
      <c r="A1888" s="207" t="s">
        <v>161</v>
      </c>
      <c r="B1888" s="207" t="s">
        <v>1821</v>
      </c>
      <c r="C1888" s="0" t="s">
        <v>1974</v>
      </c>
      <c r="D1888" s="0" t="n">
        <v>3</v>
      </c>
      <c r="E1888" s="0" t="n">
        <v>0</v>
      </c>
      <c r="F1888" s="0" t="s">
        <v>2243</v>
      </c>
      <c r="G1888" s="0" t="s">
        <v>2243</v>
      </c>
      <c r="H1888" s="0" t="s">
        <v>2243</v>
      </c>
      <c r="K1888" s="0" t="s">
        <v>2243</v>
      </c>
      <c r="L1888" s="0" t="s">
        <v>2243</v>
      </c>
      <c r="M1888" s="0" t="s">
        <v>2243</v>
      </c>
      <c r="N1888" s="0" t="s">
        <v>2243</v>
      </c>
      <c r="O1888" s="0" t="s">
        <v>2243</v>
      </c>
      <c r="P1888" s="0" t="s">
        <v>2243</v>
      </c>
    </row>
    <row r="1889" customFormat="false" ht="13.8" hidden="false" customHeight="false" outlineLevel="0" collapsed="false">
      <c r="A1889" s="207" t="s">
        <v>161</v>
      </c>
      <c r="B1889" s="207" t="s">
        <v>1822</v>
      </c>
      <c r="C1889" s="0" t="s">
        <v>1974</v>
      </c>
      <c r="D1889" s="0" t="n">
        <v>3</v>
      </c>
      <c r="E1889" s="0" t="n">
        <v>0</v>
      </c>
      <c r="F1889" s="0" t="s">
        <v>2243</v>
      </c>
      <c r="G1889" s="0" t="s">
        <v>2243</v>
      </c>
      <c r="H1889" s="0" t="s">
        <v>2243</v>
      </c>
      <c r="K1889" s="0" t="s">
        <v>2243</v>
      </c>
      <c r="L1889" s="0" t="s">
        <v>2243</v>
      </c>
      <c r="M1889" s="0" t="s">
        <v>2243</v>
      </c>
      <c r="N1889" s="0" t="s">
        <v>2243</v>
      </c>
      <c r="O1889" s="0" t="s">
        <v>2243</v>
      </c>
      <c r="P1889" s="0" t="s">
        <v>2243</v>
      </c>
    </row>
    <row r="1890" customFormat="false" ht="13.8" hidden="false" customHeight="false" outlineLevel="0" collapsed="false">
      <c r="A1890" s="207" t="s">
        <v>161</v>
      </c>
      <c r="B1890" s="207" t="s">
        <v>1823</v>
      </c>
      <c r="C1890" s="0" t="s">
        <v>1974</v>
      </c>
      <c r="D1890" s="0" t="n">
        <v>3</v>
      </c>
      <c r="E1890" s="0" t="n">
        <v>0</v>
      </c>
      <c r="F1890" s="0" t="s">
        <v>2243</v>
      </c>
      <c r="G1890" s="0" t="s">
        <v>2243</v>
      </c>
      <c r="H1890" s="0" t="s">
        <v>2243</v>
      </c>
      <c r="K1890" s="0" t="s">
        <v>2243</v>
      </c>
      <c r="L1890" s="0" t="s">
        <v>2243</v>
      </c>
      <c r="M1890" s="0" t="s">
        <v>2243</v>
      </c>
      <c r="N1890" s="0" t="s">
        <v>2243</v>
      </c>
      <c r="O1890" s="0" t="s">
        <v>2243</v>
      </c>
      <c r="P1890" s="0" t="s">
        <v>2243</v>
      </c>
    </row>
    <row r="1891" customFormat="false" ht="13.8" hidden="false" customHeight="false" outlineLevel="0" collapsed="false">
      <c r="A1891" s="207" t="s">
        <v>161</v>
      </c>
      <c r="B1891" s="207" t="s">
        <v>1824</v>
      </c>
      <c r="C1891" s="0" t="s">
        <v>1974</v>
      </c>
      <c r="D1891" s="0" t="n">
        <v>3</v>
      </c>
      <c r="E1891" s="0" t="n">
        <v>0</v>
      </c>
      <c r="F1891" s="0" t="s">
        <v>2243</v>
      </c>
      <c r="G1891" s="0" t="s">
        <v>2243</v>
      </c>
      <c r="H1891" s="0" t="s">
        <v>2243</v>
      </c>
      <c r="K1891" s="0" t="s">
        <v>2243</v>
      </c>
      <c r="L1891" s="0" t="s">
        <v>2243</v>
      </c>
      <c r="M1891" s="0" t="s">
        <v>2243</v>
      </c>
      <c r="N1891" s="0" t="s">
        <v>2243</v>
      </c>
      <c r="O1891" s="0" t="s">
        <v>2243</v>
      </c>
      <c r="P1891" s="0" t="s">
        <v>2243</v>
      </c>
    </row>
    <row r="1892" customFormat="false" ht="13.8" hidden="false" customHeight="false" outlineLevel="0" collapsed="false">
      <c r="A1892" s="207" t="s">
        <v>161</v>
      </c>
      <c r="B1892" s="207" t="s">
        <v>1825</v>
      </c>
      <c r="C1892" s="0" t="s">
        <v>1974</v>
      </c>
      <c r="D1892" s="0" t="n">
        <v>3</v>
      </c>
      <c r="E1892" s="0" t="n">
        <v>0</v>
      </c>
      <c r="F1892" s="0" t="s">
        <v>2243</v>
      </c>
      <c r="G1892" s="0" t="s">
        <v>2243</v>
      </c>
      <c r="H1892" s="0" t="s">
        <v>2243</v>
      </c>
      <c r="K1892" s="0" t="s">
        <v>2243</v>
      </c>
      <c r="L1892" s="0" t="s">
        <v>2243</v>
      </c>
      <c r="M1892" s="0" t="s">
        <v>2243</v>
      </c>
      <c r="N1892" s="0" t="s">
        <v>2243</v>
      </c>
      <c r="O1892" s="0" t="s">
        <v>2243</v>
      </c>
      <c r="P1892" s="0" t="s">
        <v>2243</v>
      </c>
    </row>
    <row r="1893" customFormat="false" ht="13.8" hidden="false" customHeight="false" outlineLevel="0" collapsed="false">
      <c r="A1893" s="207" t="s">
        <v>161</v>
      </c>
      <c r="B1893" s="207" t="s">
        <v>1826</v>
      </c>
      <c r="C1893" s="0" t="s">
        <v>1974</v>
      </c>
      <c r="D1893" s="0" t="n">
        <v>3</v>
      </c>
      <c r="E1893" s="0" t="n">
        <v>0</v>
      </c>
      <c r="F1893" s="0" t="s">
        <v>2243</v>
      </c>
      <c r="G1893" s="0" t="s">
        <v>2243</v>
      </c>
      <c r="H1893" s="0" t="s">
        <v>2243</v>
      </c>
      <c r="K1893" s="0" t="s">
        <v>2243</v>
      </c>
      <c r="L1893" s="0" t="s">
        <v>2243</v>
      </c>
      <c r="M1893" s="0" t="s">
        <v>2243</v>
      </c>
      <c r="N1893" s="0" t="s">
        <v>2243</v>
      </c>
      <c r="O1893" s="0" t="s">
        <v>2243</v>
      </c>
      <c r="P1893" s="0" t="s">
        <v>2243</v>
      </c>
    </row>
    <row r="1894" customFormat="false" ht="13.8" hidden="false" customHeight="false" outlineLevel="0" collapsed="false">
      <c r="A1894" s="207" t="s">
        <v>161</v>
      </c>
      <c r="B1894" s="207" t="s">
        <v>1827</v>
      </c>
      <c r="C1894" s="0" t="s">
        <v>1974</v>
      </c>
      <c r="D1894" s="0" t="n">
        <v>3</v>
      </c>
      <c r="E1894" s="0" t="n">
        <v>0</v>
      </c>
      <c r="F1894" s="0" t="s">
        <v>2243</v>
      </c>
      <c r="G1894" s="0" t="s">
        <v>2243</v>
      </c>
      <c r="H1894" s="0" t="s">
        <v>2243</v>
      </c>
      <c r="K1894" s="0" t="s">
        <v>2243</v>
      </c>
      <c r="L1894" s="0" t="s">
        <v>2243</v>
      </c>
      <c r="M1894" s="0" t="s">
        <v>2243</v>
      </c>
      <c r="N1894" s="0" t="s">
        <v>2243</v>
      </c>
      <c r="O1894" s="0" t="s">
        <v>2243</v>
      </c>
      <c r="P1894" s="0" t="s">
        <v>2243</v>
      </c>
    </row>
    <row r="1895" customFormat="false" ht="13.8" hidden="false" customHeight="false" outlineLevel="0" collapsed="false">
      <c r="A1895" s="207" t="s">
        <v>161</v>
      </c>
      <c r="B1895" s="207" t="s">
        <v>1828</v>
      </c>
      <c r="C1895" s="0" t="s">
        <v>1974</v>
      </c>
      <c r="D1895" s="0" t="n">
        <v>3</v>
      </c>
      <c r="E1895" s="0" t="n">
        <v>0</v>
      </c>
      <c r="F1895" s="0" t="s">
        <v>2243</v>
      </c>
      <c r="G1895" s="0" t="s">
        <v>2243</v>
      </c>
      <c r="H1895" s="0" t="s">
        <v>2243</v>
      </c>
      <c r="K1895" s="0" t="s">
        <v>2243</v>
      </c>
      <c r="L1895" s="0" t="s">
        <v>2243</v>
      </c>
      <c r="M1895" s="0" t="s">
        <v>2243</v>
      </c>
      <c r="N1895" s="0" t="s">
        <v>2243</v>
      </c>
      <c r="O1895" s="0" t="s">
        <v>2243</v>
      </c>
      <c r="P1895" s="0" t="s">
        <v>2243</v>
      </c>
    </row>
    <row r="1896" customFormat="false" ht="13.8" hidden="false" customHeight="false" outlineLevel="0" collapsed="false">
      <c r="A1896" s="207" t="s">
        <v>161</v>
      </c>
      <c r="B1896" s="207" t="s">
        <v>1829</v>
      </c>
      <c r="C1896" s="0" t="s">
        <v>1974</v>
      </c>
      <c r="D1896" s="0" t="n">
        <v>3</v>
      </c>
      <c r="E1896" s="0" t="n">
        <v>0</v>
      </c>
      <c r="F1896" s="0" t="s">
        <v>2243</v>
      </c>
      <c r="G1896" s="0" t="s">
        <v>2243</v>
      </c>
      <c r="H1896" s="0" t="s">
        <v>2243</v>
      </c>
      <c r="K1896" s="0" t="s">
        <v>2243</v>
      </c>
      <c r="L1896" s="0" t="s">
        <v>2243</v>
      </c>
      <c r="M1896" s="0" t="s">
        <v>2243</v>
      </c>
      <c r="N1896" s="0" t="s">
        <v>2243</v>
      </c>
      <c r="O1896" s="0" t="s">
        <v>2243</v>
      </c>
      <c r="P1896" s="0" t="s">
        <v>2243</v>
      </c>
    </row>
    <row r="1897" customFormat="false" ht="13.8" hidden="false" customHeight="false" outlineLevel="0" collapsed="false">
      <c r="A1897" s="207" t="s">
        <v>161</v>
      </c>
      <c r="B1897" s="207" t="s">
        <v>1830</v>
      </c>
      <c r="C1897" s="0" t="s">
        <v>1974</v>
      </c>
      <c r="D1897" s="0" t="n">
        <v>3</v>
      </c>
      <c r="E1897" s="0" t="n">
        <v>0</v>
      </c>
      <c r="F1897" s="0" t="s">
        <v>2243</v>
      </c>
      <c r="G1897" s="0" t="s">
        <v>2243</v>
      </c>
      <c r="H1897" s="0" t="s">
        <v>2243</v>
      </c>
      <c r="K1897" s="0" t="s">
        <v>2243</v>
      </c>
      <c r="L1897" s="0" t="s">
        <v>2243</v>
      </c>
      <c r="M1897" s="0" t="s">
        <v>2243</v>
      </c>
      <c r="N1897" s="0" t="s">
        <v>2243</v>
      </c>
      <c r="O1897" s="0" t="s">
        <v>2243</v>
      </c>
      <c r="P1897" s="0" t="s">
        <v>2243</v>
      </c>
    </row>
    <row r="1898" customFormat="false" ht="13.8" hidden="false" customHeight="false" outlineLevel="0" collapsed="false">
      <c r="A1898" s="207" t="s">
        <v>161</v>
      </c>
      <c r="B1898" s="207" t="s">
        <v>1831</v>
      </c>
      <c r="C1898" s="0" t="s">
        <v>1974</v>
      </c>
      <c r="D1898" s="0" t="n">
        <v>3</v>
      </c>
      <c r="E1898" s="0" t="n">
        <v>0</v>
      </c>
      <c r="F1898" s="0" t="s">
        <v>2243</v>
      </c>
      <c r="G1898" s="0" t="s">
        <v>2243</v>
      </c>
      <c r="H1898" s="0" t="s">
        <v>2243</v>
      </c>
      <c r="K1898" s="0" t="s">
        <v>2243</v>
      </c>
      <c r="L1898" s="0" t="s">
        <v>2243</v>
      </c>
      <c r="M1898" s="0" t="s">
        <v>2243</v>
      </c>
      <c r="N1898" s="0" t="s">
        <v>2243</v>
      </c>
      <c r="O1898" s="0" t="s">
        <v>2243</v>
      </c>
      <c r="P1898" s="0" t="s">
        <v>2243</v>
      </c>
    </row>
    <row r="1899" customFormat="false" ht="13.8" hidden="false" customHeight="false" outlineLevel="0" collapsed="false">
      <c r="A1899" s="207" t="s">
        <v>161</v>
      </c>
      <c r="B1899" s="207" t="s">
        <v>1832</v>
      </c>
      <c r="C1899" s="0" t="s">
        <v>1974</v>
      </c>
      <c r="D1899" s="0" t="n">
        <v>3</v>
      </c>
      <c r="E1899" s="0" t="n">
        <v>0</v>
      </c>
      <c r="F1899" s="0" t="s">
        <v>2243</v>
      </c>
      <c r="G1899" s="0" t="s">
        <v>2243</v>
      </c>
      <c r="H1899" s="0" t="s">
        <v>2243</v>
      </c>
      <c r="K1899" s="0" t="s">
        <v>2243</v>
      </c>
      <c r="L1899" s="0" t="s">
        <v>2243</v>
      </c>
      <c r="M1899" s="0" t="s">
        <v>2243</v>
      </c>
      <c r="N1899" s="0" t="s">
        <v>2243</v>
      </c>
      <c r="O1899" s="0" t="s">
        <v>2243</v>
      </c>
      <c r="P1899" s="0" t="s">
        <v>2243</v>
      </c>
    </row>
    <row r="1900" customFormat="false" ht="13.8" hidden="false" customHeight="false" outlineLevel="0" collapsed="false">
      <c r="A1900" s="207" t="s">
        <v>161</v>
      </c>
      <c r="B1900" s="207" t="s">
        <v>1833</v>
      </c>
      <c r="C1900" s="0" t="s">
        <v>1974</v>
      </c>
      <c r="D1900" s="0" t="n">
        <v>3</v>
      </c>
      <c r="E1900" s="0" t="n">
        <v>0</v>
      </c>
      <c r="F1900" s="0" t="s">
        <v>2243</v>
      </c>
      <c r="G1900" s="0" t="s">
        <v>2243</v>
      </c>
      <c r="H1900" s="0" t="s">
        <v>2243</v>
      </c>
      <c r="K1900" s="0" t="s">
        <v>2243</v>
      </c>
      <c r="L1900" s="0" t="s">
        <v>2243</v>
      </c>
      <c r="M1900" s="0" t="s">
        <v>2243</v>
      </c>
      <c r="N1900" s="0" t="s">
        <v>2243</v>
      </c>
      <c r="O1900" s="0" t="s">
        <v>2243</v>
      </c>
      <c r="P1900" s="0" t="s">
        <v>2243</v>
      </c>
    </row>
    <row r="1901" customFormat="false" ht="13.8" hidden="false" customHeight="false" outlineLevel="0" collapsed="false">
      <c r="A1901" s="207" t="s">
        <v>161</v>
      </c>
      <c r="B1901" s="207" t="s">
        <v>1834</v>
      </c>
      <c r="C1901" s="0" t="s">
        <v>1974</v>
      </c>
      <c r="D1901" s="0" t="n">
        <v>3</v>
      </c>
      <c r="E1901" s="0" t="n">
        <v>0</v>
      </c>
      <c r="F1901" s="0" t="s">
        <v>2243</v>
      </c>
      <c r="G1901" s="0" t="s">
        <v>2243</v>
      </c>
      <c r="H1901" s="0" t="s">
        <v>2243</v>
      </c>
      <c r="K1901" s="0" t="s">
        <v>2243</v>
      </c>
      <c r="L1901" s="0" t="s">
        <v>2243</v>
      </c>
      <c r="M1901" s="0" t="s">
        <v>2243</v>
      </c>
      <c r="N1901" s="0" t="s">
        <v>2243</v>
      </c>
      <c r="O1901" s="0" t="s">
        <v>2243</v>
      </c>
      <c r="P1901" s="0" t="s">
        <v>2243</v>
      </c>
    </row>
    <row r="1902" customFormat="false" ht="13.8" hidden="false" customHeight="false" outlineLevel="0" collapsed="false">
      <c r="A1902" s="207" t="s">
        <v>161</v>
      </c>
      <c r="B1902" s="207" t="s">
        <v>1835</v>
      </c>
      <c r="C1902" s="0" t="s">
        <v>1974</v>
      </c>
      <c r="D1902" s="0" t="n">
        <v>3</v>
      </c>
      <c r="E1902" s="0" t="n">
        <v>0</v>
      </c>
      <c r="F1902" s="0" t="s">
        <v>2243</v>
      </c>
      <c r="G1902" s="0" t="s">
        <v>2243</v>
      </c>
      <c r="H1902" s="0" t="s">
        <v>2243</v>
      </c>
      <c r="K1902" s="0" t="s">
        <v>2243</v>
      </c>
      <c r="L1902" s="0" t="s">
        <v>2243</v>
      </c>
      <c r="M1902" s="0" t="s">
        <v>2243</v>
      </c>
      <c r="N1902" s="0" t="s">
        <v>2243</v>
      </c>
      <c r="O1902" s="0" t="s">
        <v>2243</v>
      </c>
      <c r="P1902" s="0" t="s">
        <v>2243</v>
      </c>
    </row>
    <row r="1903" customFormat="false" ht="13.8" hidden="false" customHeight="false" outlineLevel="0" collapsed="false">
      <c r="A1903" s="207" t="s">
        <v>161</v>
      </c>
      <c r="B1903" s="207" t="s">
        <v>1836</v>
      </c>
      <c r="C1903" s="0" t="s">
        <v>1974</v>
      </c>
      <c r="D1903" s="0" t="n">
        <v>3</v>
      </c>
      <c r="E1903" s="0" t="n">
        <v>0</v>
      </c>
      <c r="F1903" s="0" t="s">
        <v>2243</v>
      </c>
      <c r="G1903" s="0" t="s">
        <v>2243</v>
      </c>
      <c r="H1903" s="0" t="s">
        <v>2243</v>
      </c>
      <c r="K1903" s="0" t="s">
        <v>2243</v>
      </c>
      <c r="L1903" s="0" t="s">
        <v>2243</v>
      </c>
      <c r="M1903" s="0" t="s">
        <v>2243</v>
      </c>
      <c r="N1903" s="0" t="s">
        <v>2243</v>
      </c>
      <c r="O1903" s="0" t="s">
        <v>2243</v>
      </c>
      <c r="P1903" s="0" t="s">
        <v>2243</v>
      </c>
    </row>
    <row r="1904" customFormat="false" ht="13.8" hidden="false" customHeight="false" outlineLevel="0" collapsed="false">
      <c r="A1904" s="207" t="s">
        <v>161</v>
      </c>
      <c r="B1904" s="207" t="s">
        <v>1837</v>
      </c>
      <c r="C1904" s="0" t="s">
        <v>1974</v>
      </c>
      <c r="D1904" s="0" t="n">
        <v>3</v>
      </c>
      <c r="E1904" s="0" t="n">
        <v>0</v>
      </c>
      <c r="F1904" s="0" t="s">
        <v>2243</v>
      </c>
      <c r="G1904" s="0" t="s">
        <v>2243</v>
      </c>
      <c r="H1904" s="0" t="s">
        <v>2243</v>
      </c>
      <c r="K1904" s="0" t="s">
        <v>2243</v>
      </c>
      <c r="L1904" s="0" t="s">
        <v>2243</v>
      </c>
      <c r="M1904" s="0" t="s">
        <v>2243</v>
      </c>
      <c r="N1904" s="0" t="s">
        <v>2243</v>
      </c>
      <c r="O1904" s="0" t="s">
        <v>2243</v>
      </c>
      <c r="P1904" s="0" t="s">
        <v>2243</v>
      </c>
    </row>
    <row r="1905" customFormat="false" ht="13.8" hidden="false" customHeight="false" outlineLevel="0" collapsed="false">
      <c r="A1905" s="207" t="s">
        <v>161</v>
      </c>
      <c r="B1905" s="207" t="s">
        <v>1838</v>
      </c>
      <c r="C1905" s="0" t="s">
        <v>1974</v>
      </c>
      <c r="D1905" s="0" t="n">
        <v>3</v>
      </c>
      <c r="E1905" s="0" t="n">
        <v>0</v>
      </c>
      <c r="F1905" s="0" t="s">
        <v>2243</v>
      </c>
      <c r="G1905" s="0" t="s">
        <v>2243</v>
      </c>
      <c r="H1905" s="0" t="s">
        <v>2243</v>
      </c>
      <c r="K1905" s="0" t="s">
        <v>2243</v>
      </c>
      <c r="L1905" s="0" t="s">
        <v>2243</v>
      </c>
      <c r="M1905" s="0" t="s">
        <v>2243</v>
      </c>
      <c r="N1905" s="0" t="s">
        <v>2243</v>
      </c>
      <c r="O1905" s="0" t="s">
        <v>2243</v>
      </c>
      <c r="P1905" s="0" t="s">
        <v>2243</v>
      </c>
    </row>
    <row r="1906" customFormat="false" ht="13.8" hidden="false" customHeight="false" outlineLevel="0" collapsed="false">
      <c r="A1906" s="207" t="s">
        <v>161</v>
      </c>
      <c r="B1906" s="207" t="s">
        <v>1839</v>
      </c>
      <c r="C1906" s="0" t="s">
        <v>1974</v>
      </c>
      <c r="D1906" s="0" t="n">
        <v>3</v>
      </c>
      <c r="E1906" s="0" t="n">
        <v>0</v>
      </c>
      <c r="F1906" s="0" t="s">
        <v>2243</v>
      </c>
      <c r="G1906" s="0" t="s">
        <v>2243</v>
      </c>
      <c r="H1906" s="0" t="s">
        <v>2243</v>
      </c>
      <c r="K1906" s="0" t="s">
        <v>2243</v>
      </c>
      <c r="L1906" s="0" t="s">
        <v>2243</v>
      </c>
      <c r="M1906" s="0" t="s">
        <v>2243</v>
      </c>
      <c r="N1906" s="0" t="s">
        <v>2243</v>
      </c>
      <c r="O1906" s="0" t="s">
        <v>2243</v>
      </c>
      <c r="P1906" s="0" t="s">
        <v>2243</v>
      </c>
    </row>
    <row r="1907" customFormat="false" ht="13.8" hidden="false" customHeight="false" outlineLevel="0" collapsed="false">
      <c r="A1907" s="207" t="s">
        <v>162</v>
      </c>
      <c r="B1907" s="207" t="s">
        <v>334</v>
      </c>
      <c r="C1907" s="0" t="s">
        <v>1974</v>
      </c>
      <c r="D1907" s="0" t="n">
        <v>3</v>
      </c>
      <c r="E1907" s="0" t="n">
        <v>0</v>
      </c>
      <c r="F1907" s="0" t="s">
        <v>2243</v>
      </c>
      <c r="G1907" s="0" t="s">
        <v>2243</v>
      </c>
      <c r="H1907" s="0" t="s">
        <v>2243</v>
      </c>
      <c r="K1907" s="0" t="s">
        <v>2243</v>
      </c>
      <c r="L1907" s="0" t="s">
        <v>2243</v>
      </c>
      <c r="M1907" s="0" t="s">
        <v>2243</v>
      </c>
      <c r="N1907" s="0" t="s">
        <v>2243</v>
      </c>
      <c r="O1907" s="0" t="s">
        <v>2243</v>
      </c>
      <c r="P1907" s="0" t="s">
        <v>2243</v>
      </c>
    </row>
    <row r="1908" customFormat="false" ht="13.8" hidden="false" customHeight="false" outlineLevel="0" collapsed="false">
      <c r="A1908" s="207" t="s">
        <v>163</v>
      </c>
      <c r="B1908" s="207" t="s">
        <v>1840</v>
      </c>
      <c r="C1908" s="0" t="s">
        <v>1974</v>
      </c>
      <c r="D1908" s="0" t="n">
        <v>3</v>
      </c>
      <c r="E1908" s="0" t="n">
        <v>0</v>
      </c>
      <c r="F1908" s="0" t="s">
        <v>2243</v>
      </c>
      <c r="G1908" s="0" t="s">
        <v>2243</v>
      </c>
      <c r="H1908" s="0" t="s">
        <v>2243</v>
      </c>
      <c r="K1908" s="0" t="s">
        <v>2243</v>
      </c>
      <c r="L1908" s="0" t="s">
        <v>2243</v>
      </c>
      <c r="M1908" s="0" t="s">
        <v>2243</v>
      </c>
      <c r="N1908" s="0" t="s">
        <v>2243</v>
      </c>
      <c r="O1908" s="0" t="s">
        <v>2243</v>
      </c>
      <c r="P1908" s="0" t="s">
        <v>2243</v>
      </c>
    </row>
    <row r="1909" customFormat="false" ht="13.8" hidden="false" customHeight="false" outlineLevel="0" collapsed="false">
      <c r="A1909" s="207" t="s">
        <v>163</v>
      </c>
      <c r="B1909" s="207" t="s">
        <v>1841</v>
      </c>
      <c r="C1909" s="0" t="s">
        <v>536</v>
      </c>
      <c r="D1909" s="0" t="n">
        <v>40</v>
      </c>
      <c r="E1909" s="0" t="n">
        <v>0</v>
      </c>
      <c r="R1909" s="0" t="s">
        <v>1914</v>
      </c>
      <c r="S1909" s="0" t="s">
        <v>2243</v>
      </c>
      <c r="T1909" s="0" t="s">
        <v>2243</v>
      </c>
      <c r="U1909" s="0" t="s">
        <v>1903</v>
      </c>
      <c r="X1909" s="0" t="s">
        <v>2243</v>
      </c>
      <c r="Y1909" s="0" t="s">
        <v>1903</v>
      </c>
      <c r="AA1909" s="0" t="s">
        <v>1903</v>
      </c>
      <c r="AB1909" s="0" t="s">
        <v>2243</v>
      </c>
    </row>
    <row r="1910" customFormat="false" ht="13.8" hidden="false" customHeight="false" outlineLevel="0" collapsed="false">
      <c r="A1910" s="207" t="s">
        <v>163</v>
      </c>
      <c r="B1910" s="207" t="s">
        <v>1842</v>
      </c>
      <c r="C1910" s="0" t="s">
        <v>536</v>
      </c>
      <c r="D1910" s="0" t="n">
        <v>47</v>
      </c>
      <c r="E1910" s="0" t="n">
        <v>0</v>
      </c>
      <c r="R1910" s="0" t="s">
        <v>1914</v>
      </c>
      <c r="S1910" s="0" t="s">
        <v>2243</v>
      </c>
      <c r="T1910" s="0" t="s">
        <v>2243</v>
      </c>
      <c r="U1910" s="0" t="s">
        <v>1903</v>
      </c>
      <c r="X1910" s="0" t="s">
        <v>2243</v>
      </c>
      <c r="Y1910" s="0" t="s">
        <v>1903</v>
      </c>
      <c r="AA1910" s="0" t="s">
        <v>1903</v>
      </c>
      <c r="AB1910" s="0" t="s">
        <v>2243</v>
      </c>
    </row>
    <row r="1911" customFormat="false" ht="13.8" hidden="false" customHeight="false" outlineLevel="0" collapsed="false">
      <c r="A1911" s="207" t="s">
        <v>163</v>
      </c>
      <c r="B1911" s="207" t="s">
        <v>1843</v>
      </c>
      <c r="C1911" s="0" t="s">
        <v>536</v>
      </c>
      <c r="D1911" s="0" t="n">
        <v>52</v>
      </c>
      <c r="E1911" s="0" t="n">
        <v>0</v>
      </c>
      <c r="R1911" s="0" t="s">
        <v>1914</v>
      </c>
      <c r="S1911" s="0" t="s">
        <v>2243</v>
      </c>
      <c r="T1911" s="0" t="s">
        <v>2243</v>
      </c>
      <c r="U1911" s="0" t="s">
        <v>1903</v>
      </c>
      <c r="X1911" s="0" t="s">
        <v>2243</v>
      </c>
      <c r="Y1911" s="0" t="s">
        <v>1903</v>
      </c>
      <c r="AA1911" s="0" t="s">
        <v>1903</v>
      </c>
      <c r="AB1911" s="0" t="s">
        <v>2243</v>
      </c>
    </row>
    <row r="1912" customFormat="false" ht="13.8" hidden="false" customHeight="false" outlineLevel="0" collapsed="false">
      <c r="A1912" s="207" t="s">
        <v>163</v>
      </c>
      <c r="B1912" s="207" t="s">
        <v>328</v>
      </c>
      <c r="C1912" s="0" t="s">
        <v>1974</v>
      </c>
      <c r="D1912" s="0" t="n">
        <v>3</v>
      </c>
      <c r="E1912" s="0" t="n">
        <v>0</v>
      </c>
      <c r="F1912" s="0" t="s">
        <v>2243</v>
      </c>
      <c r="G1912" s="0" t="s">
        <v>2243</v>
      </c>
      <c r="H1912" s="0" t="s">
        <v>2243</v>
      </c>
      <c r="K1912" s="0" t="s">
        <v>2243</v>
      </c>
      <c r="L1912" s="0" t="s">
        <v>2243</v>
      </c>
      <c r="M1912" s="0" t="s">
        <v>2243</v>
      </c>
      <c r="N1912" s="0" t="s">
        <v>2243</v>
      </c>
      <c r="O1912" s="0" t="s">
        <v>2243</v>
      </c>
      <c r="P1912" s="0" t="s">
        <v>2243</v>
      </c>
    </row>
    <row r="1913" customFormat="false" ht="13.8" hidden="false" customHeight="false" outlineLevel="0" collapsed="false">
      <c r="A1913" s="207" t="s">
        <v>163</v>
      </c>
      <c r="B1913" s="207" t="s">
        <v>1844</v>
      </c>
      <c r="C1913" s="0" t="s">
        <v>536</v>
      </c>
      <c r="D1913" s="0" t="n">
        <v>29</v>
      </c>
      <c r="E1913" s="0" t="n">
        <v>0</v>
      </c>
      <c r="R1913" s="0" t="s">
        <v>1914</v>
      </c>
      <c r="S1913" s="0" t="s">
        <v>2243</v>
      </c>
      <c r="T1913" s="0" t="s">
        <v>2243</v>
      </c>
      <c r="U1913" s="0" t="s">
        <v>1903</v>
      </c>
      <c r="X1913" s="0" t="s">
        <v>2243</v>
      </c>
      <c r="Y1913" s="0" t="s">
        <v>1903</v>
      </c>
      <c r="AA1913" s="0" t="s">
        <v>1903</v>
      </c>
      <c r="AB1913" s="0" t="s">
        <v>2243</v>
      </c>
    </row>
    <row r="1914" customFormat="false" ht="13.8" hidden="false" customHeight="false" outlineLevel="0" collapsed="false">
      <c r="A1914" s="207" t="s">
        <v>163</v>
      </c>
      <c r="B1914" s="207" t="s">
        <v>1845</v>
      </c>
      <c r="C1914" s="0" t="s">
        <v>1974</v>
      </c>
      <c r="D1914" s="0" t="n">
        <v>3</v>
      </c>
      <c r="E1914" s="0" t="n">
        <v>0</v>
      </c>
      <c r="F1914" s="0" t="s">
        <v>2243</v>
      </c>
      <c r="G1914" s="0" t="s">
        <v>2243</v>
      </c>
      <c r="H1914" s="0" t="s">
        <v>2243</v>
      </c>
      <c r="K1914" s="0" t="s">
        <v>2243</v>
      </c>
      <c r="L1914" s="0" t="s">
        <v>2243</v>
      </c>
      <c r="M1914" s="0" t="s">
        <v>2243</v>
      </c>
      <c r="N1914" s="0" t="s">
        <v>2243</v>
      </c>
      <c r="O1914" s="0" t="s">
        <v>2243</v>
      </c>
      <c r="P1914" s="0" t="s">
        <v>2243</v>
      </c>
    </row>
    <row r="1915" customFormat="false" ht="13.8" hidden="false" customHeight="false" outlineLevel="0" collapsed="false">
      <c r="A1915" s="207" t="s">
        <v>163</v>
      </c>
      <c r="B1915" s="207" t="s">
        <v>1846</v>
      </c>
      <c r="C1915" s="0" t="s">
        <v>1974</v>
      </c>
      <c r="D1915" s="0" t="n">
        <v>3</v>
      </c>
      <c r="E1915" s="0" t="n">
        <v>0</v>
      </c>
      <c r="F1915" s="0" t="s">
        <v>2243</v>
      </c>
      <c r="G1915" s="0" t="s">
        <v>2243</v>
      </c>
      <c r="H1915" s="0" t="s">
        <v>2243</v>
      </c>
      <c r="K1915" s="0" t="s">
        <v>2243</v>
      </c>
      <c r="L1915" s="0" t="s">
        <v>2243</v>
      </c>
      <c r="M1915" s="0" t="s">
        <v>2243</v>
      </c>
      <c r="N1915" s="0" t="s">
        <v>2243</v>
      </c>
      <c r="O1915" s="0" t="s">
        <v>2243</v>
      </c>
      <c r="P1915" s="0" t="s">
        <v>2243</v>
      </c>
    </row>
    <row r="1916" customFormat="false" ht="13.8" hidden="false" customHeight="false" outlineLevel="0" collapsed="false">
      <c r="A1916" s="207" t="s">
        <v>163</v>
      </c>
      <c r="B1916" s="207" t="s">
        <v>1847</v>
      </c>
      <c r="C1916" s="0" t="s">
        <v>1974</v>
      </c>
      <c r="D1916" s="0" t="n">
        <v>3</v>
      </c>
      <c r="E1916" s="0" t="n">
        <v>0</v>
      </c>
      <c r="F1916" s="0" t="s">
        <v>2243</v>
      </c>
      <c r="G1916" s="0" t="s">
        <v>2243</v>
      </c>
      <c r="H1916" s="0" t="s">
        <v>2243</v>
      </c>
      <c r="K1916" s="0" t="s">
        <v>2243</v>
      </c>
      <c r="L1916" s="0" t="s">
        <v>2243</v>
      </c>
      <c r="M1916" s="0" t="s">
        <v>2243</v>
      </c>
      <c r="N1916" s="0" t="s">
        <v>2243</v>
      </c>
      <c r="O1916" s="0" t="s">
        <v>2243</v>
      </c>
      <c r="P1916" s="0" t="s">
        <v>2243</v>
      </c>
    </row>
    <row r="1917" customFormat="false" ht="13.8" hidden="false" customHeight="false" outlineLevel="0" collapsed="false">
      <c r="A1917" s="207" t="s">
        <v>163</v>
      </c>
      <c r="B1917" s="207" t="s">
        <v>1848</v>
      </c>
      <c r="C1917" s="0" t="s">
        <v>536</v>
      </c>
      <c r="D1917" s="0" t="n">
        <v>43</v>
      </c>
      <c r="E1917" s="0" t="n">
        <v>0</v>
      </c>
      <c r="R1917" s="0" t="s">
        <v>1914</v>
      </c>
      <c r="S1917" s="0" t="s">
        <v>2243</v>
      </c>
      <c r="T1917" s="0" t="s">
        <v>2243</v>
      </c>
      <c r="U1917" s="0" t="s">
        <v>1903</v>
      </c>
      <c r="X1917" s="0" t="s">
        <v>2243</v>
      </c>
      <c r="Y1917" s="0" t="s">
        <v>1903</v>
      </c>
      <c r="AA1917" s="0" t="s">
        <v>1903</v>
      </c>
      <c r="AB1917" s="0" t="s">
        <v>2243</v>
      </c>
    </row>
    <row r="1918" customFormat="false" ht="13.8" hidden="false" customHeight="false" outlineLevel="0" collapsed="false">
      <c r="A1918" s="207" t="s">
        <v>163</v>
      </c>
      <c r="B1918" s="207" t="s">
        <v>1849</v>
      </c>
      <c r="C1918" s="0" t="s">
        <v>536</v>
      </c>
      <c r="D1918" s="0" t="n">
        <v>45</v>
      </c>
      <c r="E1918" s="0" t="n">
        <v>0</v>
      </c>
      <c r="R1918" s="0" t="s">
        <v>1914</v>
      </c>
      <c r="S1918" s="0" t="s">
        <v>2243</v>
      </c>
      <c r="T1918" s="0" t="s">
        <v>2243</v>
      </c>
      <c r="U1918" s="0" t="s">
        <v>1903</v>
      </c>
      <c r="X1918" s="0" t="s">
        <v>2243</v>
      </c>
      <c r="Y1918" s="0" t="s">
        <v>1903</v>
      </c>
      <c r="AA1918" s="0" t="s">
        <v>1903</v>
      </c>
      <c r="AB1918" s="0" t="s">
        <v>2243</v>
      </c>
    </row>
    <row r="1919" customFormat="false" ht="13.8" hidden="false" customHeight="false" outlineLevel="0" collapsed="false">
      <c r="A1919" s="207" t="s">
        <v>163</v>
      </c>
      <c r="B1919" s="207" t="s">
        <v>1850</v>
      </c>
      <c r="C1919" s="0" t="s">
        <v>536</v>
      </c>
      <c r="D1919" s="0" t="n">
        <v>47</v>
      </c>
      <c r="E1919" s="0" t="n">
        <v>0</v>
      </c>
      <c r="R1919" s="0" t="s">
        <v>1914</v>
      </c>
      <c r="S1919" s="0" t="s">
        <v>2243</v>
      </c>
      <c r="T1919" s="0" t="s">
        <v>2243</v>
      </c>
      <c r="U1919" s="0" t="s">
        <v>1903</v>
      </c>
      <c r="X1919" s="0" t="s">
        <v>2243</v>
      </c>
      <c r="Y1919" s="0" t="s">
        <v>1903</v>
      </c>
      <c r="AA1919" s="0" t="s">
        <v>1903</v>
      </c>
      <c r="AB1919" s="0" t="s">
        <v>2243</v>
      </c>
    </row>
    <row r="1920" customFormat="false" ht="13.8" hidden="false" customHeight="false" outlineLevel="0" collapsed="false">
      <c r="A1920" s="207" t="s">
        <v>163</v>
      </c>
      <c r="B1920" s="207" t="s">
        <v>1851</v>
      </c>
      <c r="C1920" s="0" t="s">
        <v>536</v>
      </c>
      <c r="D1920" s="0" t="n">
        <v>45</v>
      </c>
      <c r="E1920" s="0" t="n">
        <v>0</v>
      </c>
      <c r="R1920" s="0" t="s">
        <v>1914</v>
      </c>
      <c r="S1920" s="0" t="s">
        <v>2243</v>
      </c>
      <c r="T1920" s="0" t="s">
        <v>2243</v>
      </c>
      <c r="U1920" s="0" t="s">
        <v>1903</v>
      </c>
      <c r="X1920" s="0" t="s">
        <v>2243</v>
      </c>
      <c r="Y1920" s="0" t="s">
        <v>1903</v>
      </c>
      <c r="AA1920" s="0" t="s">
        <v>1903</v>
      </c>
      <c r="AB1920" s="0" t="s">
        <v>2243</v>
      </c>
    </row>
    <row r="1921" customFormat="false" ht="13.8" hidden="false" customHeight="false" outlineLevel="0" collapsed="false">
      <c r="A1921" s="207" t="s">
        <v>163</v>
      </c>
      <c r="B1921" s="207" t="s">
        <v>1852</v>
      </c>
      <c r="C1921" s="0" t="s">
        <v>536</v>
      </c>
      <c r="D1921" s="0" t="n">
        <v>47</v>
      </c>
      <c r="E1921" s="0" t="n">
        <v>0</v>
      </c>
      <c r="R1921" s="0" t="s">
        <v>1914</v>
      </c>
      <c r="S1921" s="0" t="s">
        <v>2243</v>
      </c>
      <c r="T1921" s="0" t="s">
        <v>2243</v>
      </c>
      <c r="U1921" s="0" t="s">
        <v>1903</v>
      </c>
      <c r="X1921" s="0" t="s">
        <v>2243</v>
      </c>
      <c r="Y1921" s="0" t="s">
        <v>1903</v>
      </c>
      <c r="AA1921" s="0" t="s">
        <v>1903</v>
      </c>
      <c r="AB1921" s="0" t="s">
        <v>2243</v>
      </c>
    </row>
    <row r="1922" customFormat="false" ht="13.8" hidden="false" customHeight="false" outlineLevel="0" collapsed="false">
      <c r="A1922" s="207" t="s">
        <v>164</v>
      </c>
      <c r="B1922" s="207" t="s">
        <v>1853</v>
      </c>
      <c r="C1922" s="0" t="s">
        <v>1974</v>
      </c>
      <c r="D1922" s="0" t="n">
        <v>3</v>
      </c>
      <c r="E1922" s="0" t="n">
        <v>0</v>
      </c>
      <c r="F1922" s="0" t="s">
        <v>2243</v>
      </c>
      <c r="G1922" s="0" t="s">
        <v>2243</v>
      </c>
      <c r="H1922" s="0" t="s">
        <v>2243</v>
      </c>
      <c r="K1922" s="0" t="s">
        <v>2243</v>
      </c>
      <c r="L1922" s="0" t="s">
        <v>2243</v>
      </c>
      <c r="M1922" s="0" t="s">
        <v>2243</v>
      </c>
      <c r="N1922" s="0" t="s">
        <v>2243</v>
      </c>
      <c r="O1922" s="0" t="s">
        <v>2243</v>
      </c>
      <c r="P1922" s="0" t="s">
        <v>2243</v>
      </c>
    </row>
    <row r="1923" customFormat="false" ht="13.8" hidden="false" customHeight="false" outlineLevel="0" collapsed="false">
      <c r="A1923" s="207" t="s">
        <v>164</v>
      </c>
      <c r="B1923" s="207" t="s">
        <v>328</v>
      </c>
      <c r="C1923" s="0" t="s">
        <v>1974</v>
      </c>
      <c r="D1923" s="0" t="n">
        <v>3</v>
      </c>
      <c r="E1923" s="0" t="n">
        <v>0</v>
      </c>
      <c r="F1923" s="0" t="s">
        <v>2243</v>
      </c>
      <c r="G1923" s="0" t="s">
        <v>2243</v>
      </c>
      <c r="H1923" s="0" t="s">
        <v>2243</v>
      </c>
      <c r="K1923" s="0" t="s">
        <v>2243</v>
      </c>
      <c r="L1923" s="0" t="s">
        <v>2243</v>
      </c>
      <c r="M1923" s="0" t="s">
        <v>2243</v>
      </c>
      <c r="N1923" s="0" t="s">
        <v>2243</v>
      </c>
      <c r="O1923" s="0" t="s">
        <v>2243</v>
      </c>
      <c r="P1923" s="0" t="s">
        <v>2243</v>
      </c>
    </row>
    <row r="1924" customFormat="false" ht="13.8" hidden="false" customHeight="false" outlineLevel="0" collapsed="false">
      <c r="A1924" s="207" t="s">
        <v>164</v>
      </c>
      <c r="B1924" s="207" t="s">
        <v>1854</v>
      </c>
      <c r="C1924" s="0" t="s">
        <v>1974</v>
      </c>
      <c r="D1924" s="0" t="n">
        <v>3</v>
      </c>
      <c r="E1924" s="0" t="n">
        <v>0</v>
      </c>
      <c r="F1924" s="0" t="s">
        <v>2243</v>
      </c>
      <c r="G1924" s="0" t="s">
        <v>2243</v>
      </c>
      <c r="H1924" s="0" t="s">
        <v>2243</v>
      </c>
      <c r="K1924" s="0" t="s">
        <v>2243</v>
      </c>
      <c r="L1924" s="0" t="s">
        <v>2243</v>
      </c>
      <c r="M1924" s="0" t="s">
        <v>2243</v>
      </c>
      <c r="N1924" s="0" t="s">
        <v>2243</v>
      </c>
      <c r="O1924" s="0" t="s">
        <v>2243</v>
      </c>
      <c r="P1924" s="0" t="s">
        <v>2243</v>
      </c>
    </row>
    <row r="1925" customFormat="false" ht="13.8" hidden="false" customHeight="false" outlineLevel="0" collapsed="false">
      <c r="A1925" s="207" t="s">
        <v>164</v>
      </c>
      <c r="B1925" s="207" t="s">
        <v>1855</v>
      </c>
      <c r="C1925" s="0" t="s">
        <v>1974</v>
      </c>
      <c r="D1925" s="0" t="n">
        <v>3</v>
      </c>
      <c r="E1925" s="0" t="n">
        <v>0</v>
      </c>
      <c r="F1925" s="0" t="s">
        <v>2243</v>
      </c>
      <c r="G1925" s="0" t="s">
        <v>2243</v>
      </c>
      <c r="H1925" s="0" t="s">
        <v>2243</v>
      </c>
      <c r="K1925" s="0" t="s">
        <v>2243</v>
      </c>
      <c r="L1925" s="0" t="s">
        <v>2243</v>
      </c>
      <c r="M1925" s="0" t="s">
        <v>2243</v>
      </c>
      <c r="N1925" s="0" t="s">
        <v>2243</v>
      </c>
      <c r="O1925" s="0" t="s">
        <v>2243</v>
      </c>
      <c r="P1925" s="0" t="s">
        <v>2243</v>
      </c>
    </row>
    <row r="1926" customFormat="false" ht="13.8" hidden="false" customHeight="false" outlineLevel="0" collapsed="false">
      <c r="A1926" s="207" t="s">
        <v>164</v>
      </c>
      <c r="B1926" s="207" t="s">
        <v>1856</v>
      </c>
      <c r="C1926" s="0" t="s">
        <v>1974</v>
      </c>
      <c r="D1926" s="0" t="n">
        <v>3</v>
      </c>
      <c r="E1926" s="0" t="n">
        <v>0</v>
      </c>
      <c r="F1926" s="0" t="s">
        <v>2243</v>
      </c>
      <c r="G1926" s="0" t="s">
        <v>2243</v>
      </c>
      <c r="H1926" s="0" t="s">
        <v>2243</v>
      </c>
      <c r="K1926" s="0" t="s">
        <v>2243</v>
      </c>
      <c r="L1926" s="0" t="s">
        <v>2243</v>
      </c>
      <c r="M1926" s="0" t="s">
        <v>2243</v>
      </c>
      <c r="N1926" s="0" t="s">
        <v>2243</v>
      </c>
      <c r="O1926" s="0" t="s">
        <v>2243</v>
      </c>
      <c r="P1926" s="0" t="s">
        <v>2243</v>
      </c>
    </row>
    <row r="1927" customFormat="false" ht="13.8" hidden="false" customHeight="false" outlineLevel="0" collapsed="false">
      <c r="A1927" s="207" t="s">
        <v>164</v>
      </c>
      <c r="B1927" s="207" t="s">
        <v>1857</v>
      </c>
      <c r="C1927" s="0" t="s">
        <v>1974</v>
      </c>
      <c r="D1927" s="0" t="n">
        <v>3</v>
      </c>
      <c r="E1927" s="0" t="n">
        <v>0</v>
      </c>
      <c r="F1927" s="0" t="s">
        <v>2243</v>
      </c>
      <c r="G1927" s="0" t="s">
        <v>2243</v>
      </c>
      <c r="H1927" s="0" t="s">
        <v>2243</v>
      </c>
      <c r="K1927" s="0" t="s">
        <v>2243</v>
      </c>
      <c r="L1927" s="0" t="s">
        <v>2243</v>
      </c>
      <c r="M1927" s="0" t="s">
        <v>2243</v>
      </c>
      <c r="N1927" s="0" t="s">
        <v>2243</v>
      </c>
      <c r="O1927" s="0" t="s">
        <v>2243</v>
      </c>
      <c r="P1927" s="0" t="s">
        <v>2243</v>
      </c>
    </row>
    <row r="1928" customFormat="false" ht="13.8" hidden="false" customHeight="false" outlineLevel="0" collapsed="false">
      <c r="A1928" s="207" t="s">
        <v>164</v>
      </c>
      <c r="B1928" s="207" t="s">
        <v>1858</v>
      </c>
      <c r="C1928" s="0" t="s">
        <v>1974</v>
      </c>
      <c r="D1928" s="0" t="n">
        <v>3</v>
      </c>
      <c r="E1928" s="0" t="n">
        <v>0</v>
      </c>
      <c r="F1928" s="0" t="s">
        <v>2243</v>
      </c>
      <c r="G1928" s="0" t="s">
        <v>2243</v>
      </c>
      <c r="H1928" s="0" t="s">
        <v>2243</v>
      </c>
      <c r="K1928" s="0" t="s">
        <v>2243</v>
      </c>
      <c r="L1928" s="0" t="s">
        <v>2243</v>
      </c>
      <c r="M1928" s="0" t="s">
        <v>2243</v>
      </c>
      <c r="N1928" s="0" t="s">
        <v>2243</v>
      </c>
      <c r="O1928" s="0" t="s">
        <v>2243</v>
      </c>
      <c r="P1928" s="0" t="s">
        <v>2243</v>
      </c>
    </row>
    <row r="1929" customFormat="false" ht="13.8" hidden="false" customHeight="false" outlineLevel="0" collapsed="false">
      <c r="A1929" s="207" t="s">
        <v>164</v>
      </c>
      <c r="B1929" s="207" t="s">
        <v>85</v>
      </c>
      <c r="C1929" s="0" t="s">
        <v>1974</v>
      </c>
      <c r="D1929" s="0" t="n">
        <v>3</v>
      </c>
      <c r="E1929" s="0" t="n">
        <v>0</v>
      </c>
      <c r="F1929" s="0" t="s">
        <v>2243</v>
      </c>
      <c r="G1929" s="0" t="s">
        <v>2243</v>
      </c>
      <c r="H1929" s="0" t="s">
        <v>2243</v>
      </c>
      <c r="K1929" s="0" t="s">
        <v>2243</v>
      </c>
      <c r="L1929" s="0" t="s">
        <v>2243</v>
      </c>
      <c r="M1929" s="0" t="s">
        <v>2243</v>
      </c>
      <c r="N1929" s="0" t="s">
        <v>2243</v>
      </c>
      <c r="O1929" s="0" t="s">
        <v>2243</v>
      </c>
      <c r="P1929" s="0" t="s">
        <v>2243</v>
      </c>
    </row>
    <row r="1930" customFormat="false" ht="13.8" hidden="false" customHeight="false" outlineLevel="0" collapsed="false">
      <c r="A1930" s="207" t="s">
        <v>164</v>
      </c>
      <c r="B1930" s="207" t="s">
        <v>1859</v>
      </c>
      <c r="C1930" s="0" t="s">
        <v>1974</v>
      </c>
      <c r="D1930" s="0" t="n">
        <v>3</v>
      </c>
      <c r="E1930" s="0" t="n">
        <v>0</v>
      </c>
      <c r="F1930" s="0" t="s">
        <v>2243</v>
      </c>
      <c r="G1930" s="0" t="s">
        <v>2243</v>
      </c>
      <c r="H1930" s="0" t="s">
        <v>2243</v>
      </c>
      <c r="K1930" s="0" t="s">
        <v>2243</v>
      </c>
      <c r="L1930" s="0" t="s">
        <v>2243</v>
      </c>
      <c r="M1930" s="0" t="s">
        <v>2243</v>
      </c>
      <c r="N1930" s="0" t="s">
        <v>2243</v>
      </c>
      <c r="O1930" s="0" t="s">
        <v>2243</v>
      </c>
      <c r="P1930" s="0" t="s">
        <v>2243</v>
      </c>
    </row>
    <row r="1931" customFormat="false" ht="13.8" hidden="false" customHeight="false" outlineLevel="0" collapsed="false">
      <c r="A1931" s="207" t="s">
        <v>164</v>
      </c>
      <c r="B1931" s="207" t="s">
        <v>334</v>
      </c>
      <c r="C1931" s="0" t="s">
        <v>1974</v>
      </c>
      <c r="D1931" s="0" t="n">
        <v>3</v>
      </c>
      <c r="E1931" s="0" t="n">
        <v>0</v>
      </c>
      <c r="F1931" s="0" t="s">
        <v>2243</v>
      </c>
      <c r="G1931" s="0" t="s">
        <v>2243</v>
      </c>
      <c r="H1931" s="0" t="s">
        <v>2243</v>
      </c>
      <c r="K1931" s="0" t="s">
        <v>2243</v>
      </c>
      <c r="L1931" s="0" t="s">
        <v>2243</v>
      </c>
      <c r="M1931" s="0" t="s">
        <v>2243</v>
      </c>
      <c r="N1931" s="0" t="s">
        <v>2243</v>
      </c>
      <c r="O1931" s="0" t="s">
        <v>2243</v>
      </c>
      <c r="P1931" s="0" t="s">
        <v>2243</v>
      </c>
    </row>
    <row r="1932" customFormat="false" ht="13.8" hidden="false" customHeight="false" outlineLevel="0" collapsed="false">
      <c r="A1932" s="207" t="s">
        <v>164</v>
      </c>
      <c r="B1932" s="207" t="s">
        <v>1860</v>
      </c>
      <c r="C1932" s="0" t="s">
        <v>1974</v>
      </c>
      <c r="D1932" s="0" t="n">
        <v>3</v>
      </c>
      <c r="E1932" s="0" t="n">
        <v>0</v>
      </c>
      <c r="F1932" s="0" t="s">
        <v>2243</v>
      </c>
      <c r="G1932" s="0" t="s">
        <v>2243</v>
      </c>
      <c r="H1932" s="0" t="s">
        <v>2243</v>
      </c>
      <c r="K1932" s="0" t="s">
        <v>2243</v>
      </c>
      <c r="L1932" s="0" t="s">
        <v>2243</v>
      </c>
      <c r="M1932" s="0" t="s">
        <v>2243</v>
      </c>
      <c r="N1932" s="0" t="s">
        <v>2243</v>
      </c>
      <c r="O1932" s="0" t="s">
        <v>2243</v>
      </c>
      <c r="P1932" s="0" t="s">
        <v>2243</v>
      </c>
    </row>
    <row r="1933" customFormat="false" ht="13.8" hidden="false" customHeight="false" outlineLevel="0" collapsed="false">
      <c r="A1933" s="207" t="s">
        <v>164</v>
      </c>
      <c r="B1933" s="207" t="s">
        <v>1861</v>
      </c>
      <c r="C1933" s="0" t="s">
        <v>1974</v>
      </c>
      <c r="D1933" s="0" t="n">
        <v>3</v>
      </c>
      <c r="E1933" s="0" t="n">
        <v>0</v>
      </c>
      <c r="F1933" s="0" t="s">
        <v>2243</v>
      </c>
      <c r="G1933" s="0" t="s">
        <v>2243</v>
      </c>
      <c r="H1933" s="0" t="s">
        <v>2243</v>
      </c>
      <c r="K1933" s="0" t="s">
        <v>2243</v>
      </c>
      <c r="L1933" s="0" t="s">
        <v>2243</v>
      </c>
      <c r="M1933" s="0" t="s">
        <v>2243</v>
      </c>
      <c r="N1933" s="0" t="s">
        <v>2243</v>
      </c>
      <c r="O1933" s="0" t="s">
        <v>2243</v>
      </c>
      <c r="P1933" s="0" t="s">
        <v>2243</v>
      </c>
    </row>
    <row r="1934" customFormat="false" ht="13.8" hidden="false" customHeight="false" outlineLevel="0" collapsed="false">
      <c r="A1934" s="207" t="s">
        <v>164</v>
      </c>
      <c r="B1934" s="207" t="s">
        <v>1862</v>
      </c>
      <c r="C1934" s="0" t="s">
        <v>2244</v>
      </c>
      <c r="D1934" s="0" t="n">
        <v>5</v>
      </c>
      <c r="E1934" s="0" t="n">
        <v>0</v>
      </c>
      <c r="Q1934" s="0" t="s">
        <v>1914</v>
      </c>
      <c r="T1934" s="0" t="s">
        <v>2243</v>
      </c>
      <c r="V1934" s="0" t="s">
        <v>1903</v>
      </c>
      <c r="W1934" s="0" t="s">
        <v>1903</v>
      </c>
      <c r="X1934" s="0" t="s">
        <v>2243</v>
      </c>
      <c r="Y1934" s="0" t="s">
        <v>1903</v>
      </c>
      <c r="Z1934" s="0" t="s">
        <v>1903</v>
      </c>
      <c r="AB1934" s="0" t="s">
        <v>2243</v>
      </c>
    </row>
    <row r="1935" customFormat="false" ht="13.8" hidden="false" customHeight="false" outlineLevel="0" collapsed="false">
      <c r="A1935" s="207" t="s">
        <v>164</v>
      </c>
      <c r="B1935" s="207" t="s">
        <v>1863</v>
      </c>
      <c r="C1935" s="0" t="s">
        <v>2244</v>
      </c>
      <c r="D1935" s="0" t="n">
        <v>5</v>
      </c>
      <c r="E1935" s="0" t="n">
        <v>0</v>
      </c>
      <c r="Q1935" s="0" t="s">
        <v>1914</v>
      </c>
      <c r="T1935" s="0" t="s">
        <v>2243</v>
      </c>
      <c r="V1935" s="0" t="s">
        <v>1903</v>
      </c>
      <c r="W1935" s="0" t="s">
        <v>1903</v>
      </c>
      <c r="X1935" s="0" t="s">
        <v>2243</v>
      </c>
      <c r="Y1935" s="0" t="s">
        <v>1903</v>
      </c>
      <c r="Z1935" s="0" t="s">
        <v>1903</v>
      </c>
      <c r="AB1935" s="0" t="s">
        <v>2243</v>
      </c>
    </row>
    <row r="1936" customFormat="false" ht="13.8" hidden="false" customHeight="false" outlineLevel="0" collapsed="false">
      <c r="A1936" s="207" t="s">
        <v>164</v>
      </c>
      <c r="B1936" s="207" t="s">
        <v>1864</v>
      </c>
      <c r="C1936" s="0" t="s">
        <v>2244</v>
      </c>
      <c r="D1936" s="0" t="n">
        <v>5</v>
      </c>
      <c r="E1936" s="0" t="n">
        <v>0</v>
      </c>
      <c r="Q1936" s="0" t="s">
        <v>1914</v>
      </c>
      <c r="T1936" s="0" t="s">
        <v>2243</v>
      </c>
      <c r="V1936" s="0" t="s">
        <v>1903</v>
      </c>
      <c r="W1936" s="0" t="s">
        <v>1903</v>
      </c>
      <c r="X1936" s="0" t="s">
        <v>2243</v>
      </c>
      <c r="Y1936" s="0" t="s">
        <v>1903</v>
      </c>
      <c r="Z1936" s="0" t="s">
        <v>1903</v>
      </c>
      <c r="AB1936" s="0" t="s">
        <v>2243</v>
      </c>
    </row>
    <row r="1937" customFormat="false" ht="13.8" hidden="false" customHeight="false" outlineLevel="0" collapsed="false">
      <c r="A1937" s="207" t="s">
        <v>165</v>
      </c>
      <c r="B1937" s="207" t="s">
        <v>1865</v>
      </c>
      <c r="C1937" s="0" t="s">
        <v>2244</v>
      </c>
      <c r="D1937" s="0" t="n">
        <v>5</v>
      </c>
      <c r="E1937" s="0" t="n">
        <v>0</v>
      </c>
      <c r="Q1937" s="0" t="s">
        <v>1914</v>
      </c>
      <c r="T1937" s="0" t="s">
        <v>2243</v>
      </c>
      <c r="V1937" s="0" t="s">
        <v>1903</v>
      </c>
      <c r="W1937" s="0" t="s">
        <v>1903</v>
      </c>
      <c r="X1937" s="0" t="s">
        <v>2243</v>
      </c>
      <c r="Y1937" s="0" t="s">
        <v>1903</v>
      </c>
      <c r="Z1937" s="0" t="s">
        <v>1903</v>
      </c>
      <c r="AB1937" s="0" t="s">
        <v>2243</v>
      </c>
    </row>
    <row r="1938" customFormat="false" ht="13.8" hidden="false" customHeight="false" outlineLevel="0" collapsed="false">
      <c r="A1938" s="207" t="s">
        <v>165</v>
      </c>
      <c r="B1938" s="207" t="s">
        <v>1866</v>
      </c>
      <c r="C1938" s="0" t="s">
        <v>1991</v>
      </c>
      <c r="D1938" s="0" t="n">
        <v>5</v>
      </c>
      <c r="E1938" s="0" t="n">
        <v>0</v>
      </c>
      <c r="Q1938" s="0" t="s">
        <v>1914</v>
      </c>
      <c r="T1938" s="0" t="s">
        <v>2243</v>
      </c>
      <c r="V1938" s="0" t="s">
        <v>1903</v>
      </c>
      <c r="W1938" s="0" t="s">
        <v>1903</v>
      </c>
      <c r="X1938" s="0" t="s">
        <v>2243</v>
      </c>
      <c r="Y1938" s="0" t="s">
        <v>1903</v>
      </c>
      <c r="Z1938" s="0" t="s">
        <v>1903</v>
      </c>
      <c r="AB1938" s="0" t="s">
        <v>2243</v>
      </c>
    </row>
    <row r="1939" customFormat="false" ht="13.8" hidden="false" customHeight="false" outlineLevel="0" collapsed="false">
      <c r="A1939" s="207" t="s">
        <v>165</v>
      </c>
      <c r="B1939" s="207" t="s">
        <v>1867</v>
      </c>
      <c r="C1939" s="0" t="s">
        <v>2242</v>
      </c>
      <c r="D1939" s="0" t="n">
        <v>7</v>
      </c>
      <c r="E1939" s="0" t="n">
        <v>0</v>
      </c>
      <c r="Q1939" s="0" t="s">
        <v>1914</v>
      </c>
      <c r="T1939" s="0" t="s">
        <v>2243</v>
      </c>
      <c r="V1939" s="0" t="s">
        <v>1903</v>
      </c>
      <c r="W1939" s="0" t="s">
        <v>1903</v>
      </c>
      <c r="X1939" s="0" t="s">
        <v>2243</v>
      </c>
      <c r="Y1939" s="0" t="s">
        <v>1903</v>
      </c>
      <c r="Z1939" s="0" t="s">
        <v>1903</v>
      </c>
      <c r="AB1939" s="0" t="s">
        <v>2243</v>
      </c>
    </row>
    <row r="1940" customFormat="false" ht="13.8" hidden="false" customHeight="false" outlineLevel="0" collapsed="false">
      <c r="A1940" s="207" t="s">
        <v>165</v>
      </c>
      <c r="B1940" s="207" t="s">
        <v>1868</v>
      </c>
      <c r="C1940" s="0" t="s">
        <v>2242</v>
      </c>
      <c r="D1940" s="0" t="n">
        <v>7</v>
      </c>
      <c r="E1940" s="0" t="n">
        <v>0</v>
      </c>
      <c r="Q1940" s="0" t="s">
        <v>1914</v>
      </c>
      <c r="T1940" s="0" t="s">
        <v>2243</v>
      </c>
      <c r="V1940" s="0" t="s">
        <v>1903</v>
      </c>
      <c r="W1940" s="0" t="s">
        <v>1903</v>
      </c>
      <c r="X1940" s="0" t="s">
        <v>2243</v>
      </c>
      <c r="Y1940" s="0" t="s">
        <v>1903</v>
      </c>
      <c r="Z1940" s="0" t="s">
        <v>1903</v>
      </c>
      <c r="AB1940" s="0" t="s">
        <v>2243</v>
      </c>
    </row>
    <row r="1941" customFormat="false" ht="13.8" hidden="false" customHeight="false" outlineLevel="0" collapsed="false">
      <c r="A1941" s="207" t="s">
        <v>165</v>
      </c>
      <c r="B1941" s="207" t="s">
        <v>1869</v>
      </c>
      <c r="C1941" s="0" t="s">
        <v>2242</v>
      </c>
      <c r="D1941" s="0" t="n">
        <v>7</v>
      </c>
      <c r="E1941" s="0" t="n">
        <v>0</v>
      </c>
      <c r="Q1941" s="0" t="s">
        <v>1914</v>
      </c>
      <c r="T1941" s="0" t="s">
        <v>2243</v>
      </c>
      <c r="V1941" s="0" t="s">
        <v>1903</v>
      </c>
      <c r="W1941" s="0" t="s">
        <v>1903</v>
      </c>
      <c r="X1941" s="0" t="s">
        <v>2243</v>
      </c>
      <c r="Y1941" s="0" t="s">
        <v>1903</v>
      </c>
      <c r="Z1941" s="0" t="s">
        <v>1903</v>
      </c>
      <c r="AB1941" s="0" t="s">
        <v>2243</v>
      </c>
    </row>
    <row r="1942" customFormat="false" ht="13.8" hidden="false" customHeight="false" outlineLevel="0" collapsed="false">
      <c r="A1942" s="207" t="s">
        <v>165</v>
      </c>
      <c r="B1942" s="207" t="s">
        <v>1870</v>
      </c>
      <c r="C1942" s="0" t="s">
        <v>2242</v>
      </c>
      <c r="D1942" s="0" t="n">
        <v>7</v>
      </c>
      <c r="E1942" s="0" t="n">
        <v>0</v>
      </c>
      <c r="Q1942" s="0" t="s">
        <v>1914</v>
      </c>
      <c r="T1942" s="0" t="s">
        <v>2243</v>
      </c>
      <c r="V1942" s="0" t="s">
        <v>1903</v>
      </c>
      <c r="W1942" s="0" t="s">
        <v>1903</v>
      </c>
      <c r="X1942" s="0" t="s">
        <v>2243</v>
      </c>
      <c r="Y1942" s="0" t="s">
        <v>1903</v>
      </c>
      <c r="Z1942" s="0" t="s">
        <v>1903</v>
      </c>
      <c r="AB1942" s="0" t="s">
        <v>2243</v>
      </c>
    </row>
    <row r="1943" customFormat="false" ht="13.8" hidden="false" customHeight="false" outlineLevel="0" collapsed="false">
      <c r="A1943" s="207" t="s">
        <v>165</v>
      </c>
      <c r="B1943" s="207" t="s">
        <v>1871</v>
      </c>
      <c r="C1943" s="0" t="s">
        <v>2242</v>
      </c>
      <c r="D1943" s="0" t="n">
        <v>7</v>
      </c>
      <c r="E1943" s="0" t="n">
        <v>0</v>
      </c>
      <c r="Q1943" s="0" t="s">
        <v>1914</v>
      </c>
      <c r="T1943" s="0" t="s">
        <v>2243</v>
      </c>
      <c r="V1943" s="0" t="s">
        <v>1903</v>
      </c>
      <c r="W1943" s="0" t="s">
        <v>1903</v>
      </c>
      <c r="X1943" s="0" t="s">
        <v>2243</v>
      </c>
      <c r="Y1943" s="0" t="s">
        <v>1903</v>
      </c>
      <c r="Z1943" s="0" t="s">
        <v>1903</v>
      </c>
      <c r="AB1943" s="0" t="s">
        <v>2243</v>
      </c>
    </row>
    <row r="1944" customFormat="false" ht="13.8" hidden="false" customHeight="false" outlineLevel="0" collapsed="false">
      <c r="A1944" s="207" t="s">
        <v>166</v>
      </c>
      <c r="B1944" s="207" t="s">
        <v>1872</v>
      </c>
      <c r="C1944" s="0" t="s">
        <v>1974</v>
      </c>
      <c r="D1944" s="0" t="n">
        <v>3</v>
      </c>
      <c r="E1944" s="0" t="n">
        <v>0</v>
      </c>
      <c r="F1944" s="0" t="s">
        <v>2243</v>
      </c>
      <c r="G1944" s="0" t="s">
        <v>2243</v>
      </c>
      <c r="H1944" s="0" t="s">
        <v>2243</v>
      </c>
      <c r="K1944" s="0" t="s">
        <v>2243</v>
      </c>
      <c r="L1944" s="0" t="s">
        <v>2243</v>
      </c>
      <c r="M1944" s="0" t="s">
        <v>2243</v>
      </c>
      <c r="N1944" s="0" t="s">
        <v>2243</v>
      </c>
      <c r="O1944" s="0" t="s">
        <v>2243</v>
      </c>
      <c r="P1944" s="0" t="s">
        <v>2243</v>
      </c>
    </row>
    <row r="1945" customFormat="false" ht="13.8" hidden="false" customHeight="false" outlineLevel="0" collapsed="false">
      <c r="A1945" s="207" t="s">
        <v>166</v>
      </c>
      <c r="B1945" s="207" t="s">
        <v>1873</v>
      </c>
      <c r="C1945" s="0" t="s">
        <v>1974</v>
      </c>
      <c r="D1945" s="0" t="n">
        <v>3</v>
      </c>
      <c r="E1945" s="0" t="n">
        <v>0</v>
      </c>
      <c r="F1945" s="0" t="s">
        <v>2243</v>
      </c>
      <c r="G1945" s="0" t="s">
        <v>2243</v>
      </c>
      <c r="H1945" s="0" t="s">
        <v>2243</v>
      </c>
      <c r="K1945" s="0" t="s">
        <v>2243</v>
      </c>
      <c r="L1945" s="0" t="s">
        <v>2243</v>
      </c>
      <c r="M1945" s="0" t="s">
        <v>2243</v>
      </c>
      <c r="N1945" s="0" t="s">
        <v>2243</v>
      </c>
      <c r="O1945" s="0" t="s">
        <v>2243</v>
      </c>
      <c r="P1945" s="0" t="s">
        <v>2243</v>
      </c>
    </row>
    <row r="1946" customFormat="false" ht="13.8" hidden="false" customHeight="false" outlineLevel="0" collapsed="false">
      <c r="A1946" s="207" t="s">
        <v>167</v>
      </c>
      <c r="B1946" s="207" t="s">
        <v>1872</v>
      </c>
      <c r="C1946" s="0" t="s">
        <v>1974</v>
      </c>
      <c r="D1946" s="0" t="n">
        <v>3</v>
      </c>
      <c r="E1946" s="0" t="n">
        <v>0</v>
      </c>
      <c r="F1946" s="0" t="s">
        <v>2243</v>
      </c>
      <c r="G1946" s="0" t="s">
        <v>2243</v>
      </c>
      <c r="H1946" s="0" t="s">
        <v>2243</v>
      </c>
      <c r="K1946" s="0" t="s">
        <v>2243</v>
      </c>
      <c r="L1946" s="0" t="s">
        <v>2243</v>
      </c>
      <c r="M1946" s="0" t="s">
        <v>2243</v>
      </c>
      <c r="N1946" s="0" t="s">
        <v>2243</v>
      </c>
      <c r="O1946" s="0" t="s">
        <v>2243</v>
      </c>
      <c r="P1946" s="0" t="s">
        <v>2243</v>
      </c>
    </row>
    <row r="1947" customFormat="false" ht="13.8" hidden="false" customHeight="false" outlineLevel="0" collapsed="false">
      <c r="A1947" s="207" t="s">
        <v>168</v>
      </c>
      <c r="B1947" s="207" t="s">
        <v>1874</v>
      </c>
      <c r="C1947" s="0" t="s">
        <v>2245</v>
      </c>
      <c r="D1947" s="0" t="n">
        <v>5</v>
      </c>
      <c r="E1947" s="0" t="n">
        <v>0</v>
      </c>
      <c r="Q1947" s="0" t="s">
        <v>1914</v>
      </c>
      <c r="T1947" s="0" t="s">
        <v>2243</v>
      </c>
      <c r="V1947" s="0" t="s">
        <v>1903</v>
      </c>
      <c r="W1947" s="0" t="s">
        <v>1903</v>
      </c>
      <c r="X1947" s="0" t="s">
        <v>2243</v>
      </c>
      <c r="Y1947" s="0" t="s">
        <v>1903</v>
      </c>
      <c r="Z1947" s="0" t="s">
        <v>1903</v>
      </c>
      <c r="AB1947" s="0" t="s">
        <v>2243</v>
      </c>
    </row>
    <row r="1948" customFormat="false" ht="13.8" hidden="false" customHeight="false" outlineLevel="0" collapsed="false">
      <c r="A1948" s="207" t="s">
        <v>168</v>
      </c>
      <c r="B1948" s="207" t="s">
        <v>1875</v>
      </c>
      <c r="C1948" s="0" t="s">
        <v>1991</v>
      </c>
      <c r="D1948" s="0" t="n">
        <v>5</v>
      </c>
      <c r="E1948" s="0" t="n">
        <v>0</v>
      </c>
      <c r="Q1948" s="0" t="s">
        <v>1914</v>
      </c>
      <c r="T1948" s="0" t="s">
        <v>2243</v>
      </c>
      <c r="V1948" s="0" t="s">
        <v>1903</v>
      </c>
      <c r="W1948" s="0" t="s">
        <v>1903</v>
      </c>
      <c r="X1948" s="0" t="s">
        <v>2243</v>
      </c>
      <c r="Y1948" s="0" t="s">
        <v>1903</v>
      </c>
      <c r="Z1948" s="0" t="s">
        <v>1903</v>
      </c>
      <c r="AB1948" s="0" t="s">
        <v>2243</v>
      </c>
    </row>
    <row r="1949" customFormat="false" ht="13.8" hidden="false" customHeight="false" outlineLevel="0" collapsed="false">
      <c r="A1949" s="207" t="s">
        <v>168</v>
      </c>
      <c r="B1949" s="207" t="s">
        <v>1876</v>
      </c>
      <c r="C1949" s="0" t="s">
        <v>1991</v>
      </c>
      <c r="D1949" s="0" t="n">
        <v>5</v>
      </c>
      <c r="E1949" s="0" t="n">
        <v>0</v>
      </c>
      <c r="Q1949" s="0" t="s">
        <v>1914</v>
      </c>
      <c r="T1949" s="0" t="s">
        <v>2243</v>
      </c>
      <c r="V1949" s="0" t="s">
        <v>1903</v>
      </c>
      <c r="W1949" s="0" t="s">
        <v>1903</v>
      </c>
      <c r="X1949" s="0" t="s">
        <v>2243</v>
      </c>
      <c r="Y1949" s="0" t="s">
        <v>1903</v>
      </c>
      <c r="Z1949" s="0" t="s">
        <v>1903</v>
      </c>
      <c r="AB1949" s="0" t="s">
        <v>2243</v>
      </c>
    </row>
    <row r="1950" customFormat="false" ht="13.8" hidden="false" customHeight="false" outlineLevel="0" collapsed="false">
      <c r="A1950" s="207" t="s">
        <v>168</v>
      </c>
      <c r="B1950" s="207" t="s">
        <v>1877</v>
      </c>
      <c r="C1950" s="0" t="s">
        <v>2244</v>
      </c>
      <c r="D1950" s="0" t="n">
        <v>5</v>
      </c>
      <c r="E1950" s="0" t="n">
        <v>0</v>
      </c>
      <c r="Q1950" s="0" t="s">
        <v>1914</v>
      </c>
      <c r="T1950" s="0" t="s">
        <v>2243</v>
      </c>
      <c r="V1950" s="0" t="s">
        <v>1903</v>
      </c>
      <c r="W1950" s="0" t="s">
        <v>1903</v>
      </c>
      <c r="X1950" s="0" t="s">
        <v>2243</v>
      </c>
      <c r="Y1950" s="0" t="s">
        <v>1903</v>
      </c>
      <c r="Z1950" s="0" t="s">
        <v>1903</v>
      </c>
      <c r="AB1950" s="0" t="s">
        <v>2243</v>
      </c>
    </row>
    <row r="1951" customFormat="false" ht="13.8" hidden="false" customHeight="false" outlineLevel="0" collapsed="false">
      <c r="A1951" s="207" t="s">
        <v>168</v>
      </c>
      <c r="B1951" s="207" t="s">
        <v>1878</v>
      </c>
      <c r="C1951" s="0" t="s">
        <v>1991</v>
      </c>
      <c r="D1951" s="0" t="n">
        <v>5</v>
      </c>
      <c r="E1951" s="0" t="n">
        <v>0</v>
      </c>
      <c r="Q1951" s="0" t="s">
        <v>1914</v>
      </c>
      <c r="T1951" s="0" t="s">
        <v>2243</v>
      </c>
      <c r="V1951" s="0" t="s">
        <v>1903</v>
      </c>
      <c r="W1951" s="0" t="s">
        <v>1903</v>
      </c>
      <c r="X1951" s="0" t="s">
        <v>2243</v>
      </c>
      <c r="Y1951" s="0" t="s">
        <v>1903</v>
      </c>
      <c r="Z1951" s="0" t="s">
        <v>1903</v>
      </c>
      <c r="AB1951" s="0" t="s">
        <v>2243</v>
      </c>
    </row>
    <row r="1952" customFormat="false" ht="13.8" hidden="false" customHeight="false" outlineLevel="0" collapsed="false">
      <c r="A1952" s="207" t="s">
        <v>168</v>
      </c>
      <c r="B1952" s="207" t="s">
        <v>1879</v>
      </c>
      <c r="C1952" s="0" t="s">
        <v>2244</v>
      </c>
      <c r="D1952" s="0" t="n">
        <v>5</v>
      </c>
      <c r="E1952" s="0" t="n">
        <v>0</v>
      </c>
      <c r="Q1952" s="0" t="s">
        <v>1914</v>
      </c>
      <c r="T1952" s="0" t="s">
        <v>2243</v>
      </c>
      <c r="V1952" s="0" t="s">
        <v>1903</v>
      </c>
      <c r="W1952" s="0" t="s">
        <v>1903</v>
      </c>
      <c r="X1952" s="0" t="s">
        <v>2243</v>
      </c>
      <c r="Y1952" s="0" t="s">
        <v>1903</v>
      </c>
      <c r="Z1952" s="0" t="s">
        <v>1903</v>
      </c>
      <c r="AB1952" s="0" t="s">
        <v>2243</v>
      </c>
    </row>
    <row r="1953" customFormat="false" ht="13.8" hidden="false" customHeight="false" outlineLevel="0" collapsed="false">
      <c r="A1953" s="207" t="s">
        <v>168</v>
      </c>
      <c r="B1953" s="207" t="s">
        <v>1880</v>
      </c>
      <c r="C1953" s="0" t="s">
        <v>2248</v>
      </c>
      <c r="D1953" s="0" t="n">
        <v>7</v>
      </c>
      <c r="E1953" s="0" t="n">
        <v>0</v>
      </c>
      <c r="Q1953" s="0" t="s">
        <v>1914</v>
      </c>
      <c r="T1953" s="0" t="s">
        <v>2243</v>
      </c>
      <c r="V1953" s="0" t="s">
        <v>1903</v>
      </c>
      <c r="W1953" s="0" t="s">
        <v>1903</v>
      </c>
      <c r="X1953" s="0" t="s">
        <v>2243</v>
      </c>
      <c r="Y1953" s="0" t="s">
        <v>1903</v>
      </c>
      <c r="Z1953" s="0" t="s">
        <v>1903</v>
      </c>
      <c r="AB1953" s="0" t="s">
        <v>2243</v>
      </c>
    </row>
    <row r="1954" customFormat="false" ht="13.8" hidden="false" customHeight="false" outlineLevel="0" collapsed="false">
      <c r="A1954" s="207" t="s">
        <v>168</v>
      </c>
      <c r="B1954" s="207" t="s">
        <v>1881</v>
      </c>
      <c r="C1954" s="0" t="s">
        <v>2242</v>
      </c>
      <c r="D1954" s="0" t="n">
        <v>7</v>
      </c>
      <c r="E1954" s="0" t="n">
        <v>0</v>
      </c>
      <c r="Q1954" s="0" t="s">
        <v>1914</v>
      </c>
      <c r="T1954" s="0" t="s">
        <v>2243</v>
      </c>
      <c r="V1954" s="0" t="s">
        <v>1903</v>
      </c>
      <c r="W1954" s="0" t="s">
        <v>1903</v>
      </c>
      <c r="X1954" s="0" t="s">
        <v>2243</v>
      </c>
      <c r="Y1954" s="0" t="s">
        <v>1903</v>
      </c>
      <c r="Z1954" s="0" t="s">
        <v>1903</v>
      </c>
      <c r="AB1954" s="0" t="s">
        <v>2243</v>
      </c>
    </row>
    <row r="1955" customFormat="false" ht="13.8" hidden="false" customHeight="false" outlineLevel="0" collapsed="false">
      <c r="A1955" s="207" t="s">
        <v>168</v>
      </c>
      <c r="B1955" s="207" t="s">
        <v>1882</v>
      </c>
      <c r="C1955" s="0" t="s">
        <v>2242</v>
      </c>
      <c r="D1955" s="0" t="n">
        <v>7</v>
      </c>
      <c r="E1955" s="0" t="n">
        <v>0</v>
      </c>
      <c r="Q1955" s="0" t="s">
        <v>1914</v>
      </c>
      <c r="T1955" s="0" t="s">
        <v>2243</v>
      </c>
      <c r="V1955" s="0" t="s">
        <v>1903</v>
      </c>
      <c r="W1955" s="0" t="s">
        <v>1903</v>
      </c>
      <c r="X1955" s="0" t="s">
        <v>2243</v>
      </c>
      <c r="Y1955" s="0" t="s">
        <v>1903</v>
      </c>
      <c r="Z1955" s="0" t="s">
        <v>1903</v>
      </c>
      <c r="AB1955" s="0" t="s">
        <v>2243</v>
      </c>
    </row>
    <row r="1956" customFormat="false" ht="13.8" hidden="false" customHeight="false" outlineLevel="0" collapsed="false">
      <c r="A1956" s="207" t="s">
        <v>168</v>
      </c>
      <c r="B1956" s="207" t="s">
        <v>1883</v>
      </c>
      <c r="C1956" s="0" t="s">
        <v>2242</v>
      </c>
      <c r="D1956" s="0" t="n">
        <v>7</v>
      </c>
      <c r="E1956" s="0" t="n">
        <v>0</v>
      </c>
      <c r="Q1956" s="0" t="s">
        <v>1914</v>
      </c>
      <c r="T1956" s="0" t="s">
        <v>2243</v>
      </c>
      <c r="V1956" s="0" t="s">
        <v>1903</v>
      </c>
      <c r="W1956" s="0" t="s">
        <v>1903</v>
      </c>
      <c r="X1956" s="0" t="s">
        <v>2243</v>
      </c>
      <c r="Y1956" s="0" t="s">
        <v>1903</v>
      </c>
      <c r="Z1956" s="0" t="s">
        <v>1903</v>
      </c>
      <c r="AB1956" s="0" t="s">
        <v>2243</v>
      </c>
    </row>
    <row r="1957" customFormat="false" ht="13.8" hidden="false" customHeight="false" outlineLevel="0" collapsed="false">
      <c r="A1957" s="207" t="s">
        <v>169</v>
      </c>
      <c r="B1957" s="207" t="s">
        <v>1884</v>
      </c>
      <c r="C1957" s="0" t="s">
        <v>1991</v>
      </c>
      <c r="D1957" s="0" t="n">
        <v>5</v>
      </c>
      <c r="E1957" s="0" t="n">
        <v>0</v>
      </c>
      <c r="Q1957" s="0" t="s">
        <v>1914</v>
      </c>
      <c r="T1957" s="0" t="s">
        <v>2243</v>
      </c>
      <c r="V1957" s="0" t="s">
        <v>1903</v>
      </c>
      <c r="W1957" s="0" t="s">
        <v>1903</v>
      </c>
      <c r="X1957" s="0" t="s">
        <v>2243</v>
      </c>
      <c r="Y1957" s="0" t="s">
        <v>1903</v>
      </c>
      <c r="Z1957" s="0" t="s">
        <v>1903</v>
      </c>
      <c r="AB1957" s="0" t="s">
        <v>2243</v>
      </c>
    </row>
    <row r="1958" customFormat="false" ht="13.8" hidden="false" customHeight="false" outlineLevel="0" collapsed="false">
      <c r="A1958" s="207" t="s">
        <v>169</v>
      </c>
      <c r="B1958" s="207" t="s">
        <v>1885</v>
      </c>
      <c r="C1958" s="0" t="s">
        <v>1991</v>
      </c>
      <c r="D1958" s="0" t="n">
        <v>5</v>
      </c>
      <c r="E1958" s="0" t="n">
        <v>0</v>
      </c>
      <c r="Q1958" s="0" t="s">
        <v>1914</v>
      </c>
      <c r="T1958" s="0" t="s">
        <v>2243</v>
      </c>
      <c r="V1958" s="0" t="s">
        <v>1903</v>
      </c>
      <c r="W1958" s="0" t="s">
        <v>1903</v>
      </c>
      <c r="X1958" s="0" t="s">
        <v>2243</v>
      </c>
      <c r="Y1958" s="0" t="s">
        <v>1903</v>
      </c>
      <c r="Z1958" s="0" t="s">
        <v>1903</v>
      </c>
      <c r="AB1958" s="0" t="s">
        <v>2243</v>
      </c>
    </row>
    <row r="1959" customFormat="false" ht="13.8" hidden="false" customHeight="false" outlineLevel="0" collapsed="false">
      <c r="A1959" s="207" t="s">
        <v>169</v>
      </c>
      <c r="B1959" s="207" t="s">
        <v>1886</v>
      </c>
      <c r="C1959" s="0" t="s">
        <v>2244</v>
      </c>
      <c r="D1959" s="0" t="n">
        <v>5</v>
      </c>
      <c r="E1959" s="0" t="n">
        <v>0</v>
      </c>
      <c r="Q1959" s="0" t="s">
        <v>1914</v>
      </c>
      <c r="T1959" s="0" t="s">
        <v>2243</v>
      </c>
      <c r="V1959" s="0" t="s">
        <v>1903</v>
      </c>
      <c r="W1959" s="0" t="s">
        <v>1903</v>
      </c>
      <c r="X1959" s="0" t="s">
        <v>2243</v>
      </c>
      <c r="Y1959" s="0" t="s">
        <v>1903</v>
      </c>
      <c r="Z1959" s="0" t="s">
        <v>1903</v>
      </c>
      <c r="AB1959" s="0" t="s">
        <v>2243</v>
      </c>
    </row>
    <row r="1960" customFormat="false" ht="13.8" hidden="false" customHeight="false" outlineLevel="0" collapsed="false">
      <c r="A1960" s="207" t="s">
        <v>169</v>
      </c>
      <c r="B1960" s="207" t="s">
        <v>1887</v>
      </c>
      <c r="C1960" s="0" t="s">
        <v>2244</v>
      </c>
      <c r="D1960" s="0" t="n">
        <v>5</v>
      </c>
      <c r="E1960" s="0" t="n">
        <v>0</v>
      </c>
      <c r="Q1960" s="0" t="s">
        <v>1914</v>
      </c>
      <c r="T1960" s="0" t="s">
        <v>2243</v>
      </c>
      <c r="V1960" s="0" t="s">
        <v>1903</v>
      </c>
      <c r="W1960" s="0" t="s">
        <v>1903</v>
      </c>
      <c r="X1960" s="0" t="s">
        <v>2243</v>
      </c>
      <c r="Y1960" s="0" t="s">
        <v>1903</v>
      </c>
      <c r="Z1960" s="0" t="s">
        <v>1903</v>
      </c>
      <c r="AB1960" s="0" t="s">
        <v>2243</v>
      </c>
    </row>
    <row r="1961" customFormat="false" ht="13.8" hidden="false" customHeight="false" outlineLevel="0" collapsed="false">
      <c r="A1961" s="207" t="s">
        <v>169</v>
      </c>
      <c r="B1961" s="207" t="s">
        <v>1888</v>
      </c>
      <c r="C1961" s="0" t="s">
        <v>2242</v>
      </c>
      <c r="D1961" s="0" t="n">
        <v>7</v>
      </c>
      <c r="E1961" s="0" t="n">
        <v>0</v>
      </c>
      <c r="Q1961" s="0" t="s">
        <v>1914</v>
      </c>
      <c r="T1961" s="0" t="s">
        <v>2243</v>
      </c>
      <c r="V1961" s="0" t="s">
        <v>1903</v>
      </c>
      <c r="W1961" s="0" t="s">
        <v>1903</v>
      </c>
      <c r="X1961" s="0" t="s">
        <v>2243</v>
      </c>
      <c r="Y1961" s="0" t="s">
        <v>1903</v>
      </c>
      <c r="Z1961" s="0" t="s">
        <v>1903</v>
      </c>
      <c r="AB1961" s="0" t="s">
        <v>2243</v>
      </c>
    </row>
    <row r="1962" customFormat="false" ht="13.8" hidden="false" customHeight="false" outlineLevel="0" collapsed="false">
      <c r="A1962" s="207" t="s">
        <v>169</v>
      </c>
      <c r="B1962" s="207" t="s">
        <v>1889</v>
      </c>
      <c r="C1962" s="0" t="s">
        <v>2242</v>
      </c>
      <c r="D1962" s="0" t="n">
        <v>7</v>
      </c>
      <c r="E1962" s="0" t="n">
        <v>0</v>
      </c>
      <c r="Q1962" s="0" t="s">
        <v>1914</v>
      </c>
      <c r="T1962" s="0" t="s">
        <v>2243</v>
      </c>
      <c r="V1962" s="0" t="s">
        <v>1903</v>
      </c>
      <c r="W1962" s="0" t="s">
        <v>1903</v>
      </c>
      <c r="X1962" s="0" t="s">
        <v>2243</v>
      </c>
      <c r="Y1962" s="0" t="s">
        <v>1903</v>
      </c>
      <c r="Z1962" s="0" t="s">
        <v>1903</v>
      </c>
      <c r="AB1962" s="0" t="s">
        <v>2243</v>
      </c>
    </row>
    <row r="1963" customFormat="false" ht="13.8" hidden="false" customHeight="false" outlineLevel="0" collapsed="false">
      <c r="A1963" s="207" t="s">
        <v>169</v>
      </c>
      <c r="B1963" s="207" t="s">
        <v>1890</v>
      </c>
      <c r="C1963" s="0" t="s">
        <v>2242</v>
      </c>
      <c r="D1963" s="0" t="n">
        <v>7</v>
      </c>
      <c r="E1963" s="0" t="n">
        <v>0</v>
      </c>
      <c r="Q1963" s="0" t="s">
        <v>1914</v>
      </c>
      <c r="T1963" s="0" t="s">
        <v>2243</v>
      </c>
      <c r="V1963" s="0" t="s">
        <v>1903</v>
      </c>
      <c r="W1963" s="0" t="s">
        <v>1903</v>
      </c>
      <c r="X1963" s="0" t="s">
        <v>2243</v>
      </c>
      <c r="Y1963" s="0" t="s">
        <v>1903</v>
      </c>
      <c r="Z1963" s="0" t="s">
        <v>1903</v>
      </c>
      <c r="AB1963" s="0" t="s">
        <v>2243</v>
      </c>
    </row>
    <row r="1964" customFormat="false" ht="13.8" hidden="false" customHeight="false" outlineLevel="0" collapsed="false">
      <c r="A1964" s="207" t="s">
        <v>170</v>
      </c>
      <c r="B1964" s="207" t="s">
        <v>1891</v>
      </c>
      <c r="C1964" s="0" t="s">
        <v>536</v>
      </c>
      <c r="D1964" s="0" t="n">
        <v>45</v>
      </c>
      <c r="E1964" s="0" t="n">
        <v>0</v>
      </c>
      <c r="R1964" s="0" t="s">
        <v>1914</v>
      </c>
      <c r="S1964" s="0" t="s">
        <v>2243</v>
      </c>
      <c r="T1964" s="0" t="s">
        <v>2243</v>
      </c>
      <c r="U1964" s="0" t="s">
        <v>1903</v>
      </c>
      <c r="X1964" s="0" t="s">
        <v>2243</v>
      </c>
      <c r="Y1964" s="0" t="s">
        <v>1903</v>
      </c>
      <c r="AA1964" s="0" t="s">
        <v>1903</v>
      </c>
      <c r="AB1964" s="0" t="s">
        <v>2243</v>
      </c>
    </row>
    <row r="1965" customFormat="false" ht="13.8" hidden="false" customHeight="false" outlineLevel="0" collapsed="false">
      <c r="A1965" s="207" t="s">
        <v>171</v>
      </c>
      <c r="B1965" s="207" t="s">
        <v>330</v>
      </c>
      <c r="C1965" s="0" t="s">
        <v>1985</v>
      </c>
      <c r="D1965" s="0" t="n">
        <v>3</v>
      </c>
      <c r="E1965" s="0" t="n">
        <v>0</v>
      </c>
      <c r="M1965" s="0" t="s">
        <v>2243</v>
      </c>
    </row>
    <row r="1966" customFormat="false" ht="13.8" hidden="false" customHeight="false" outlineLevel="0" collapsed="false">
      <c r="A1966" s="207" t="s">
        <v>172</v>
      </c>
      <c r="B1966" s="207" t="s">
        <v>449</v>
      </c>
      <c r="C1966" s="0" t="s">
        <v>1959</v>
      </c>
      <c r="D1966" s="0" t="n">
        <v>0</v>
      </c>
      <c r="E1966" s="0" t="n">
        <v>0</v>
      </c>
      <c r="F1966" s="0" t="s">
        <v>2243</v>
      </c>
      <c r="G1966" s="0" t="s">
        <v>2243</v>
      </c>
    </row>
    <row r="1967" customFormat="false" ht="13.8" hidden="false" customHeight="false" outlineLevel="0" collapsed="false">
      <c r="A1967" s="207" t="s">
        <v>173</v>
      </c>
      <c r="B1967" s="207" t="s">
        <v>1892</v>
      </c>
      <c r="C1967" s="0" t="s">
        <v>1974</v>
      </c>
      <c r="D1967" s="0" t="n">
        <v>3</v>
      </c>
      <c r="E1967" s="0" t="n">
        <v>0</v>
      </c>
      <c r="F1967" s="0" t="s">
        <v>2243</v>
      </c>
      <c r="G1967" s="0" t="s">
        <v>2243</v>
      </c>
      <c r="H1967" s="0" t="s">
        <v>2243</v>
      </c>
      <c r="K1967" s="0" t="s">
        <v>2243</v>
      </c>
      <c r="L1967" s="0" t="s">
        <v>2243</v>
      </c>
      <c r="M1967" s="0" t="s">
        <v>2243</v>
      </c>
      <c r="N1967" s="0" t="s">
        <v>2243</v>
      </c>
      <c r="O1967" s="0" t="s">
        <v>2243</v>
      </c>
      <c r="P1967" s="0" t="s">
        <v>2243</v>
      </c>
    </row>
    <row r="1968" customFormat="false" ht="13.8" hidden="false" customHeight="false" outlineLevel="0" collapsed="false">
      <c r="A1968" s="207" t="s">
        <v>174</v>
      </c>
      <c r="B1968" s="207" t="s">
        <v>449</v>
      </c>
      <c r="C1968" s="0" t="s">
        <v>1959</v>
      </c>
      <c r="D1968" s="0" t="n">
        <v>0</v>
      </c>
      <c r="E1968" s="0" t="n">
        <v>0</v>
      </c>
      <c r="F1968" s="0" t="s">
        <v>2243</v>
      </c>
      <c r="G1968" s="0" t="s">
        <v>2243</v>
      </c>
    </row>
    <row r="1969" customFormat="false" ht="13.8" hidden="false" customHeight="false" outlineLevel="0" collapsed="false">
      <c r="A1969" s="207" t="s">
        <v>175</v>
      </c>
      <c r="B1969" s="207" t="s">
        <v>1893</v>
      </c>
      <c r="C1969" s="0" t="s">
        <v>1991</v>
      </c>
      <c r="D1969" s="0" t="n">
        <v>5</v>
      </c>
      <c r="E1969" s="0" t="n">
        <v>0</v>
      </c>
      <c r="Q1969" s="0" t="s">
        <v>1914</v>
      </c>
      <c r="T1969" s="0" t="s">
        <v>2243</v>
      </c>
      <c r="V1969" s="0" t="s">
        <v>1903</v>
      </c>
      <c r="W1969" s="0" t="s">
        <v>1903</v>
      </c>
      <c r="X1969" s="0" t="s">
        <v>2243</v>
      </c>
      <c r="Y1969" s="0" t="s">
        <v>1903</v>
      </c>
      <c r="Z1969" s="0" t="s">
        <v>1903</v>
      </c>
      <c r="AB1969" s="0" t="s">
        <v>2243</v>
      </c>
    </row>
    <row r="1970" customFormat="false" ht="13.8" hidden="false" customHeight="false" outlineLevel="0" collapsed="false">
      <c r="A1970" s="207" t="s">
        <v>176</v>
      </c>
      <c r="B1970" s="207" t="s">
        <v>1894</v>
      </c>
      <c r="C1970" s="0" t="s">
        <v>2242</v>
      </c>
      <c r="D1970" s="0" t="n">
        <v>7</v>
      </c>
      <c r="E1970" s="0" t="n">
        <v>0</v>
      </c>
      <c r="Q1970" s="0" t="s">
        <v>1914</v>
      </c>
      <c r="T1970" s="0" t="s">
        <v>2243</v>
      </c>
      <c r="V1970" s="0" t="s">
        <v>1903</v>
      </c>
      <c r="W1970" s="0" t="s">
        <v>1903</v>
      </c>
      <c r="X1970" s="0" t="s">
        <v>2243</v>
      </c>
      <c r="Y1970" s="0" t="s">
        <v>1903</v>
      </c>
      <c r="Z1970" s="0" t="s">
        <v>1903</v>
      </c>
      <c r="AB1970" s="0" t="s">
        <v>2243</v>
      </c>
    </row>
    <row r="1971" customFormat="false" ht="13.8" hidden="false" customHeight="false" outlineLevel="0" collapsed="false">
      <c r="A1971" s="207" t="s">
        <v>176</v>
      </c>
      <c r="B1971" s="207" t="s">
        <v>1895</v>
      </c>
      <c r="C1971" s="0" t="s">
        <v>2242</v>
      </c>
      <c r="D1971" s="0" t="n">
        <v>7</v>
      </c>
      <c r="E1971" s="0" t="n">
        <v>0</v>
      </c>
      <c r="Q1971" s="0" t="s">
        <v>1914</v>
      </c>
      <c r="T1971" s="0" t="s">
        <v>2243</v>
      </c>
      <c r="V1971" s="0" t="s">
        <v>1903</v>
      </c>
      <c r="W1971" s="0" t="s">
        <v>1903</v>
      </c>
      <c r="X1971" s="0" t="s">
        <v>2243</v>
      </c>
      <c r="Y1971" s="0" t="s">
        <v>1903</v>
      </c>
      <c r="Z1971" s="0" t="s">
        <v>1903</v>
      </c>
      <c r="AB1971" s="0" t="s">
        <v>2243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9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976562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177</v>
      </c>
    </row>
    <row r="2" customFormat="false" ht="13.8" hidden="false" customHeight="false" outlineLevel="0" collapsed="false">
      <c r="A2" s="2" t="s">
        <v>1</v>
      </c>
      <c r="B2" s="2" t="s">
        <v>178</v>
      </c>
    </row>
    <row r="3" customFormat="false" ht="13.8" hidden="false" customHeight="false" outlineLevel="0" collapsed="false">
      <c r="A3" s="0" t="s">
        <v>1</v>
      </c>
      <c r="B3" s="0" t="s">
        <v>179</v>
      </c>
    </row>
    <row r="4" customFormat="false" ht="13.8" hidden="false" customHeight="false" outlineLevel="0" collapsed="false">
      <c r="A4" s="0" t="s">
        <v>1</v>
      </c>
      <c r="B4" s="0" t="s">
        <v>180</v>
      </c>
    </row>
    <row r="5" customFormat="false" ht="13.8" hidden="false" customHeight="false" outlineLevel="0" collapsed="false">
      <c r="A5" s="0" t="s">
        <v>1</v>
      </c>
      <c r="B5" s="0" t="s">
        <v>181</v>
      </c>
    </row>
    <row r="6" customFormat="false" ht="13.8" hidden="false" customHeight="false" outlineLevel="0" collapsed="false">
      <c r="A6" s="0" t="s">
        <v>1</v>
      </c>
      <c r="B6" s="0" t="s">
        <v>182</v>
      </c>
    </row>
    <row r="7" customFormat="false" ht="13.8" hidden="false" customHeight="false" outlineLevel="0" collapsed="false">
      <c r="A7" s="0" t="s">
        <v>1</v>
      </c>
      <c r="B7" s="0" t="s">
        <v>183</v>
      </c>
    </row>
    <row r="8" customFormat="false" ht="13.8" hidden="false" customHeight="false" outlineLevel="0" collapsed="false">
      <c r="A8" s="0" t="s">
        <v>1</v>
      </c>
      <c r="B8" s="0" t="s">
        <v>184</v>
      </c>
    </row>
    <row r="9" customFormat="false" ht="13.8" hidden="false" customHeight="false" outlineLevel="0" collapsed="false">
      <c r="A9" s="0" t="s">
        <v>2</v>
      </c>
      <c r="B9" s="0" t="s">
        <v>185</v>
      </c>
    </row>
    <row r="10" customFormat="false" ht="13.8" hidden="false" customHeight="false" outlineLevel="0" collapsed="false">
      <c r="A10" s="0" t="s">
        <v>2</v>
      </c>
      <c r="B10" s="0" t="s">
        <v>186</v>
      </c>
    </row>
    <row r="11" customFormat="false" ht="13.8" hidden="false" customHeight="false" outlineLevel="0" collapsed="false">
      <c r="A11" s="0" t="s">
        <v>2</v>
      </c>
      <c r="B11" s="0" t="s">
        <v>187</v>
      </c>
    </row>
    <row r="12" customFormat="false" ht="13.8" hidden="false" customHeight="false" outlineLevel="0" collapsed="false">
      <c r="A12" s="0" t="s">
        <v>3</v>
      </c>
      <c r="B12" s="0" t="s">
        <v>188</v>
      </c>
    </row>
    <row r="13" customFormat="false" ht="13.8" hidden="false" customHeight="false" outlineLevel="0" collapsed="false">
      <c r="A13" s="0" t="s">
        <v>3</v>
      </c>
      <c r="B13" s="0" t="s">
        <v>189</v>
      </c>
    </row>
    <row r="14" customFormat="false" ht="13.8" hidden="false" customHeight="false" outlineLevel="0" collapsed="false">
      <c r="A14" s="0" t="s">
        <v>3</v>
      </c>
      <c r="B14" s="0" t="s">
        <v>190</v>
      </c>
    </row>
    <row r="15" customFormat="false" ht="13.8" hidden="false" customHeight="false" outlineLevel="0" collapsed="false">
      <c r="A15" s="0" t="s">
        <v>3</v>
      </c>
      <c r="B15" s="0" t="s">
        <v>191</v>
      </c>
    </row>
    <row r="16" customFormat="false" ht="13.8" hidden="false" customHeight="false" outlineLevel="0" collapsed="false">
      <c r="A16" s="0" t="s">
        <v>3</v>
      </c>
      <c r="B16" s="0" t="s">
        <v>192</v>
      </c>
    </row>
    <row r="17" customFormat="false" ht="13.8" hidden="false" customHeight="false" outlineLevel="0" collapsed="false">
      <c r="A17" s="0" t="s">
        <v>3</v>
      </c>
      <c r="B17" s="0" t="s">
        <v>193</v>
      </c>
    </row>
    <row r="18" customFormat="false" ht="13.8" hidden="false" customHeight="false" outlineLevel="0" collapsed="false">
      <c r="A18" s="0" t="s">
        <v>3</v>
      </c>
      <c r="B18" s="0" t="s">
        <v>194</v>
      </c>
    </row>
    <row r="19" customFormat="false" ht="13.8" hidden="false" customHeight="false" outlineLevel="0" collapsed="false">
      <c r="A19" s="0" t="s">
        <v>3</v>
      </c>
      <c r="B19" s="0" t="s">
        <v>195</v>
      </c>
    </row>
    <row r="20" customFormat="false" ht="13.8" hidden="false" customHeight="false" outlineLevel="0" collapsed="false">
      <c r="A20" s="0" t="s">
        <v>3</v>
      </c>
      <c r="B20" s="0" t="s">
        <v>196</v>
      </c>
    </row>
    <row r="21" customFormat="false" ht="13.8" hidden="false" customHeight="false" outlineLevel="0" collapsed="false">
      <c r="A21" s="0" t="s">
        <v>4</v>
      </c>
      <c r="B21" s="0" t="s">
        <v>197</v>
      </c>
    </row>
    <row r="22" customFormat="false" ht="13.8" hidden="false" customHeight="false" outlineLevel="0" collapsed="false">
      <c r="A22" s="0" t="s">
        <v>5</v>
      </c>
      <c r="B22" s="0" t="s">
        <v>198</v>
      </c>
    </row>
    <row r="23" customFormat="false" ht="13.8" hidden="false" customHeight="false" outlineLevel="0" collapsed="false">
      <c r="A23" s="0" t="s">
        <v>5</v>
      </c>
      <c r="B23" s="0" t="s">
        <v>199</v>
      </c>
    </row>
    <row r="24" customFormat="false" ht="13.8" hidden="false" customHeight="false" outlineLevel="0" collapsed="false">
      <c r="A24" s="0" t="s">
        <v>5</v>
      </c>
      <c r="B24" s="0" t="s">
        <v>200</v>
      </c>
    </row>
    <row r="25" customFormat="false" ht="13.8" hidden="false" customHeight="false" outlineLevel="0" collapsed="false">
      <c r="A25" s="0" t="s">
        <v>5</v>
      </c>
      <c r="B25" s="0" t="s">
        <v>201</v>
      </c>
    </row>
    <row r="26" customFormat="false" ht="13.8" hidden="false" customHeight="false" outlineLevel="0" collapsed="false">
      <c r="A26" s="0" t="s">
        <v>5</v>
      </c>
      <c r="B26" s="0" t="s">
        <v>202</v>
      </c>
    </row>
    <row r="27" customFormat="false" ht="13.8" hidden="false" customHeight="false" outlineLevel="0" collapsed="false">
      <c r="A27" s="0" t="s">
        <v>5</v>
      </c>
      <c r="B27" s="0" t="s">
        <v>203</v>
      </c>
    </row>
    <row r="28" customFormat="false" ht="13.8" hidden="false" customHeight="false" outlineLevel="0" collapsed="false">
      <c r="A28" s="0" t="s">
        <v>6</v>
      </c>
      <c r="B28" s="0" t="s">
        <v>204</v>
      </c>
    </row>
    <row r="29" customFormat="false" ht="13.8" hidden="false" customHeight="false" outlineLevel="0" collapsed="false">
      <c r="A29" s="0" t="s">
        <v>6</v>
      </c>
      <c r="B29" s="0" t="s">
        <v>205</v>
      </c>
    </row>
    <row r="30" customFormat="false" ht="13.8" hidden="false" customHeight="false" outlineLevel="0" collapsed="false">
      <c r="A30" s="0" t="s">
        <v>6</v>
      </c>
      <c r="B30" s="0" t="s">
        <v>206</v>
      </c>
    </row>
    <row r="31" customFormat="false" ht="13.8" hidden="false" customHeight="false" outlineLevel="0" collapsed="false">
      <c r="A31" s="0" t="s">
        <v>6</v>
      </c>
      <c r="B31" s="0" t="s">
        <v>207</v>
      </c>
    </row>
    <row r="32" customFormat="false" ht="13.8" hidden="false" customHeight="false" outlineLevel="0" collapsed="false">
      <c r="A32" s="0" t="s">
        <v>6</v>
      </c>
      <c r="B32" s="0" t="s">
        <v>208</v>
      </c>
    </row>
    <row r="33" customFormat="false" ht="13.8" hidden="false" customHeight="false" outlineLevel="0" collapsed="false">
      <c r="A33" s="0" t="s">
        <v>6</v>
      </c>
      <c r="B33" s="0" t="s">
        <v>209</v>
      </c>
    </row>
    <row r="34" customFormat="false" ht="13.8" hidden="false" customHeight="false" outlineLevel="0" collapsed="false">
      <c r="A34" s="0" t="s">
        <v>6</v>
      </c>
      <c r="B34" s="0" t="s">
        <v>210</v>
      </c>
    </row>
    <row r="35" customFormat="false" ht="13.8" hidden="false" customHeight="false" outlineLevel="0" collapsed="false">
      <c r="A35" s="0" t="s">
        <v>6</v>
      </c>
      <c r="B35" s="0" t="s">
        <v>211</v>
      </c>
    </row>
    <row r="36" customFormat="false" ht="13.8" hidden="false" customHeight="false" outlineLevel="0" collapsed="false">
      <c r="A36" s="0" t="s">
        <v>6</v>
      </c>
      <c r="B36" s="0" t="s">
        <v>212</v>
      </c>
    </row>
    <row r="37" customFormat="false" ht="13.8" hidden="false" customHeight="false" outlineLevel="0" collapsed="false">
      <c r="A37" s="0" t="s">
        <v>6</v>
      </c>
      <c r="B37" s="0" t="s">
        <v>213</v>
      </c>
    </row>
    <row r="38" customFormat="false" ht="13.8" hidden="false" customHeight="false" outlineLevel="0" collapsed="false">
      <c r="A38" s="0" t="s">
        <v>6</v>
      </c>
      <c r="B38" s="0" t="s">
        <v>214</v>
      </c>
    </row>
    <row r="39" customFormat="false" ht="13.8" hidden="false" customHeight="false" outlineLevel="0" collapsed="false">
      <c r="A39" s="0" t="s">
        <v>6</v>
      </c>
      <c r="B39" s="0" t="s">
        <v>215</v>
      </c>
    </row>
    <row r="40" customFormat="false" ht="13.8" hidden="false" customHeight="false" outlineLevel="0" collapsed="false">
      <c r="A40" s="0" t="s">
        <v>6</v>
      </c>
      <c r="B40" s="0" t="s">
        <v>216</v>
      </c>
    </row>
    <row r="41" customFormat="false" ht="13.8" hidden="false" customHeight="false" outlineLevel="0" collapsed="false">
      <c r="A41" s="0" t="s">
        <v>6</v>
      </c>
      <c r="B41" s="0" t="s">
        <v>217</v>
      </c>
    </row>
    <row r="42" customFormat="false" ht="13.8" hidden="false" customHeight="false" outlineLevel="0" collapsed="false">
      <c r="A42" s="0" t="s">
        <v>6</v>
      </c>
      <c r="B42" s="0" t="s">
        <v>218</v>
      </c>
    </row>
    <row r="43" customFormat="false" ht="13.8" hidden="false" customHeight="false" outlineLevel="0" collapsed="false">
      <c r="A43" s="0" t="s">
        <v>6</v>
      </c>
      <c r="B43" s="0" t="s">
        <v>219</v>
      </c>
    </row>
    <row r="44" customFormat="false" ht="13.8" hidden="false" customHeight="false" outlineLevel="0" collapsed="false">
      <c r="A44" s="0" t="s">
        <v>6</v>
      </c>
      <c r="B44" s="0" t="s">
        <v>220</v>
      </c>
    </row>
    <row r="45" customFormat="false" ht="13.8" hidden="false" customHeight="false" outlineLevel="0" collapsed="false">
      <c r="A45" s="0" t="s">
        <v>6</v>
      </c>
      <c r="B45" s="0" t="s">
        <v>221</v>
      </c>
    </row>
    <row r="46" customFormat="false" ht="13.8" hidden="false" customHeight="false" outlineLevel="0" collapsed="false">
      <c r="A46" s="0" t="s">
        <v>6</v>
      </c>
      <c r="B46" s="0" t="s">
        <v>222</v>
      </c>
    </row>
    <row r="47" customFormat="false" ht="13.8" hidden="false" customHeight="false" outlineLevel="0" collapsed="false">
      <c r="A47" s="0" t="s">
        <v>6</v>
      </c>
      <c r="B47" s="0" t="s">
        <v>223</v>
      </c>
    </row>
    <row r="48" customFormat="false" ht="13.8" hidden="false" customHeight="false" outlineLevel="0" collapsed="false">
      <c r="A48" s="0" t="s">
        <v>6</v>
      </c>
      <c r="B48" s="0" t="s">
        <v>224</v>
      </c>
    </row>
    <row r="49" customFormat="false" ht="13.8" hidden="false" customHeight="false" outlineLevel="0" collapsed="false">
      <c r="A49" s="0" t="s">
        <v>6</v>
      </c>
      <c r="B49" s="0" t="s">
        <v>225</v>
      </c>
    </row>
    <row r="50" customFormat="false" ht="13.8" hidden="false" customHeight="false" outlineLevel="0" collapsed="false">
      <c r="A50" s="0" t="s">
        <v>6</v>
      </c>
      <c r="B50" s="0" t="s">
        <v>226</v>
      </c>
    </row>
    <row r="51" customFormat="false" ht="13.8" hidden="false" customHeight="false" outlineLevel="0" collapsed="false">
      <c r="A51" s="0" t="s">
        <v>6</v>
      </c>
      <c r="B51" s="0" t="s">
        <v>227</v>
      </c>
    </row>
    <row r="52" customFormat="false" ht="13.8" hidden="false" customHeight="false" outlineLevel="0" collapsed="false">
      <c r="A52" s="0" t="s">
        <v>6</v>
      </c>
      <c r="B52" s="0" t="s">
        <v>228</v>
      </c>
    </row>
    <row r="53" customFormat="false" ht="13.8" hidden="false" customHeight="false" outlineLevel="0" collapsed="false">
      <c r="A53" s="0" t="s">
        <v>6</v>
      </c>
      <c r="B53" s="0" t="s">
        <v>229</v>
      </c>
    </row>
    <row r="54" customFormat="false" ht="13.8" hidden="false" customHeight="false" outlineLevel="0" collapsed="false">
      <c r="A54" s="0" t="s">
        <v>6</v>
      </c>
      <c r="B54" s="0" t="s">
        <v>230</v>
      </c>
    </row>
    <row r="55" customFormat="false" ht="13.8" hidden="false" customHeight="false" outlineLevel="0" collapsed="false">
      <c r="A55" s="0" t="s">
        <v>6</v>
      </c>
      <c r="B55" s="0" t="s">
        <v>231</v>
      </c>
    </row>
    <row r="56" customFormat="false" ht="13.8" hidden="false" customHeight="false" outlineLevel="0" collapsed="false">
      <c r="A56" s="0" t="s">
        <v>6</v>
      </c>
      <c r="B56" s="0" t="s">
        <v>232</v>
      </c>
    </row>
    <row r="57" customFormat="false" ht="13.8" hidden="false" customHeight="false" outlineLevel="0" collapsed="false">
      <c r="A57" s="0" t="s">
        <v>6</v>
      </c>
      <c r="B57" s="0" t="s">
        <v>233</v>
      </c>
    </row>
    <row r="58" customFormat="false" ht="13.8" hidden="false" customHeight="false" outlineLevel="0" collapsed="false">
      <c r="A58" s="0" t="s">
        <v>6</v>
      </c>
      <c r="B58" s="0" t="s">
        <v>234</v>
      </c>
    </row>
    <row r="59" customFormat="false" ht="13.8" hidden="false" customHeight="false" outlineLevel="0" collapsed="false">
      <c r="A59" s="0" t="s">
        <v>6</v>
      </c>
      <c r="B59" s="0" t="s">
        <v>235</v>
      </c>
    </row>
    <row r="60" customFormat="false" ht="13.8" hidden="false" customHeight="false" outlineLevel="0" collapsed="false">
      <c r="A60" s="0" t="s">
        <v>6</v>
      </c>
      <c r="B60" s="0" t="s">
        <v>236</v>
      </c>
    </row>
    <row r="61" customFormat="false" ht="13.8" hidden="false" customHeight="false" outlineLevel="0" collapsed="false">
      <c r="A61" s="0" t="s">
        <v>6</v>
      </c>
      <c r="B61" s="0" t="s">
        <v>237</v>
      </c>
    </row>
    <row r="62" customFormat="false" ht="13.8" hidden="false" customHeight="false" outlineLevel="0" collapsed="false">
      <c r="A62" s="0" t="s">
        <v>6</v>
      </c>
      <c r="B62" s="0" t="s">
        <v>238</v>
      </c>
    </row>
    <row r="63" customFormat="false" ht="13.8" hidden="false" customHeight="false" outlineLevel="0" collapsed="false">
      <c r="A63" s="0" t="s">
        <v>6</v>
      </c>
      <c r="B63" s="0" t="s">
        <v>239</v>
      </c>
    </row>
    <row r="64" customFormat="false" ht="13.8" hidden="false" customHeight="false" outlineLevel="0" collapsed="false">
      <c r="A64" s="0" t="s">
        <v>6</v>
      </c>
      <c r="B64" s="0" t="s">
        <v>240</v>
      </c>
    </row>
    <row r="65" customFormat="false" ht="13.8" hidden="false" customHeight="false" outlineLevel="0" collapsed="false">
      <c r="A65" s="0" t="s">
        <v>7</v>
      </c>
      <c r="B65" s="0" t="s">
        <v>241</v>
      </c>
    </row>
    <row r="66" customFormat="false" ht="13.8" hidden="false" customHeight="false" outlineLevel="0" collapsed="false">
      <c r="A66" s="0" t="s">
        <v>8</v>
      </c>
      <c r="B66" s="0" t="s">
        <v>242</v>
      </c>
    </row>
    <row r="67" customFormat="false" ht="13.8" hidden="false" customHeight="false" outlineLevel="0" collapsed="false">
      <c r="A67" s="0" t="s">
        <v>8</v>
      </c>
      <c r="B67" s="0" t="s">
        <v>243</v>
      </c>
    </row>
    <row r="68" customFormat="false" ht="13.8" hidden="false" customHeight="false" outlineLevel="0" collapsed="false">
      <c r="A68" s="0" t="s">
        <v>8</v>
      </c>
      <c r="B68" s="0" t="s">
        <v>244</v>
      </c>
    </row>
    <row r="69" customFormat="false" ht="13.8" hidden="false" customHeight="false" outlineLevel="0" collapsed="false">
      <c r="A69" s="0" t="s">
        <v>8</v>
      </c>
      <c r="B69" s="0" t="s">
        <v>245</v>
      </c>
    </row>
    <row r="70" customFormat="false" ht="13.8" hidden="false" customHeight="false" outlineLevel="0" collapsed="false">
      <c r="A70" s="0" t="s">
        <v>9</v>
      </c>
      <c r="B70" s="0" t="s">
        <v>246</v>
      </c>
    </row>
    <row r="71" customFormat="false" ht="13.8" hidden="false" customHeight="false" outlineLevel="0" collapsed="false">
      <c r="A71" s="0" t="s">
        <v>9</v>
      </c>
      <c r="B71" s="0" t="s">
        <v>247</v>
      </c>
    </row>
    <row r="72" customFormat="false" ht="13.8" hidden="false" customHeight="false" outlineLevel="0" collapsed="false">
      <c r="A72" s="0" t="s">
        <v>9</v>
      </c>
      <c r="B72" s="0" t="s">
        <v>248</v>
      </c>
    </row>
    <row r="73" customFormat="false" ht="13.8" hidden="false" customHeight="false" outlineLevel="0" collapsed="false">
      <c r="A73" s="0" t="s">
        <v>9</v>
      </c>
      <c r="B73" s="0" t="s">
        <v>249</v>
      </c>
    </row>
    <row r="74" customFormat="false" ht="13.8" hidden="false" customHeight="false" outlineLevel="0" collapsed="false">
      <c r="A74" s="0" t="s">
        <v>9</v>
      </c>
      <c r="B74" s="0" t="s">
        <v>250</v>
      </c>
    </row>
    <row r="75" customFormat="false" ht="13.8" hidden="false" customHeight="false" outlineLevel="0" collapsed="false">
      <c r="A75" s="0" t="s">
        <v>9</v>
      </c>
      <c r="B75" s="0" t="s">
        <v>251</v>
      </c>
    </row>
    <row r="76" customFormat="false" ht="13.8" hidden="false" customHeight="false" outlineLevel="0" collapsed="false">
      <c r="A76" s="0" t="s">
        <v>9</v>
      </c>
      <c r="B76" s="0" t="s">
        <v>252</v>
      </c>
    </row>
    <row r="77" customFormat="false" ht="13.8" hidden="false" customHeight="false" outlineLevel="0" collapsed="false">
      <c r="A77" s="0" t="s">
        <v>9</v>
      </c>
      <c r="B77" s="0" t="s">
        <v>253</v>
      </c>
    </row>
    <row r="78" customFormat="false" ht="13.8" hidden="false" customHeight="false" outlineLevel="0" collapsed="false">
      <c r="A78" s="0" t="s">
        <v>9</v>
      </c>
      <c r="B78" s="0" t="s">
        <v>254</v>
      </c>
    </row>
    <row r="79" customFormat="false" ht="13.8" hidden="false" customHeight="false" outlineLevel="0" collapsed="false">
      <c r="A79" s="0" t="s">
        <v>9</v>
      </c>
      <c r="B79" s="0" t="s">
        <v>255</v>
      </c>
    </row>
    <row r="80" customFormat="false" ht="13.8" hidden="false" customHeight="false" outlineLevel="0" collapsed="false">
      <c r="A80" s="0" t="s">
        <v>9</v>
      </c>
      <c r="B80" s="0" t="s">
        <v>256</v>
      </c>
    </row>
    <row r="81" customFormat="false" ht="13.8" hidden="false" customHeight="false" outlineLevel="0" collapsed="false">
      <c r="A81" s="0" t="s">
        <v>9</v>
      </c>
      <c r="B81" s="0" t="s">
        <v>257</v>
      </c>
    </row>
    <row r="82" customFormat="false" ht="13.8" hidden="false" customHeight="false" outlineLevel="0" collapsed="false">
      <c r="A82" s="0" t="s">
        <v>10</v>
      </c>
      <c r="B82" s="0" t="s">
        <v>258</v>
      </c>
    </row>
    <row r="83" customFormat="false" ht="13.8" hidden="false" customHeight="false" outlineLevel="0" collapsed="false">
      <c r="A83" s="0" t="s">
        <v>10</v>
      </c>
      <c r="B83" s="0" t="s">
        <v>259</v>
      </c>
    </row>
    <row r="84" customFormat="false" ht="13.8" hidden="false" customHeight="false" outlineLevel="0" collapsed="false">
      <c r="A84" s="0" t="s">
        <v>10</v>
      </c>
      <c r="B84" s="0" t="s">
        <v>260</v>
      </c>
    </row>
    <row r="85" customFormat="false" ht="13.8" hidden="false" customHeight="false" outlineLevel="0" collapsed="false">
      <c r="A85" s="0" t="s">
        <v>10</v>
      </c>
      <c r="B85" s="0" t="s">
        <v>261</v>
      </c>
    </row>
    <row r="86" customFormat="false" ht="13.8" hidden="false" customHeight="false" outlineLevel="0" collapsed="false">
      <c r="A86" s="0" t="s">
        <v>10</v>
      </c>
      <c r="B86" s="0" t="s">
        <v>262</v>
      </c>
    </row>
    <row r="87" customFormat="false" ht="13.8" hidden="false" customHeight="false" outlineLevel="0" collapsed="false">
      <c r="A87" s="0" t="s">
        <v>10</v>
      </c>
      <c r="B87" s="0" t="s">
        <v>263</v>
      </c>
    </row>
    <row r="88" customFormat="false" ht="13.8" hidden="false" customHeight="false" outlineLevel="0" collapsed="false">
      <c r="A88" s="0" t="s">
        <v>10</v>
      </c>
      <c r="B88" s="0" t="s">
        <v>264</v>
      </c>
    </row>
    <row r="89" customFormat="false" ht="13.8" hidden="false" customHeight="false" outlineLevel="0" collapsed="false">
      <c r="A89" s="0" t="s">
        <v>10</v>
      </c>
      <c r="B89" s="0" t="s">
        <v>265</v>
      </c>
    </row>
    <row r="90" customFormat="false" ht="13.8" hidden="false" customHeight="false" outlineLevel="0" collapsed="false">
      <c r="A90" s="0" t="s">
        <v>10</v>
      </c>
      <c r="B90" s="0" t="s">
        <v>266</v>
      </c>
    </row>
    <row r="91" customFormat="false" ht="13.8" hidden="false" customHeight="false" outlineLevel="0" collapsed="false">
      <c r="A91" s="0" t="s">
        <v>10</v>
      </c>
      <c r="B91" s="0" t="s">
        <v>267</v>
      </c>
    </row>
    <row r="92" customFormat="false" ht="13.8" hidden="false" customHeight="false" outlineLevel="0" collapsed="false">
      <c r="A92" s="0" t="s">
        <v>10</v>
      </c>
      <c r="B92" s="0" t="s">
        <v>268</v>
      </c>
    </row>
    <row r="93" customFormat="false" ht="13.8" hidden="false" customHeight="false" outlineLevel="0" collapsed="false">
      <c r="A93" s="0" t="s">
        <v>10</v>
      </c>
      <c r="B93" s="0" t="s">
        <v>269</v>
      </c>
    </row>
    <row r="94" customFormat="false" ht="13.8" hidden="false" customHeight="false" outlineLevel="0" collapsed="false">
      <c r="A94" s="0" t="s">
        <v>10</v>
      </c>
      <c r="B94" s="0" t="s">
        <v>270</v>
      </c>
    </row>
    <row r="95" customFormat="false" ht="13.8" hidden="false" customHeight="false" outlineLevel="0" collapsed="false">
      <c r="A95" s="0" t="s">
        <v>10</v>
      </c>
      <c r="B95" s="0" t="s">
        <v>271</v>
      </c>
    </row>
    <row r="96" customFormat="false" ht="13.8" hidden="false" customHeight="false" outlineLevel="0" collapsed="false">
      <c r="A96" s="0" t="s">
        <v>10</v>
      </c>
      <c r="B96" s="0" t="s">
        <v>272</v>
      </c>
    </row>
    <row r="97" customFormat="false" ht="13.8" hidden="false" customHeight="false" outlineLevel="0" collapsed="false">
      <c r="A97" s="0" t="s">
        <v>10</v>
      </c>
      <c r="B97" s="0" t="s">
        <v>273</v>
      </c>
    </row>
    <row r="98" customFormat="false" ht="13.8" hidden="false" customHeight="false" outlineLevel="0" collapsed="false">
      <c r="A98" s="0" t="s">
        <v>10</v>
      </c>
      <c r="B98" s="0" t="s">
        <v>274</v>
      </c>
    </row>
    <row r="99" customFormat="false" ht="13.8" hidden="false" customHeight="false" outlineLevel="0" collapsed="false">
      <c r="A99" s="0" t="s">
        <v>10</v>
      </c>
      <c r="B99" s="0" t="s">
        <v>275</v>
      </c>
    </row>
    <row r="100" customFormat="false" ht="13.8" hidden="false" customHeight="false" outlineLevel="0" collapsed="false">
      <c r="A100" s="0" t="s">
        <v>10</v>
      </c>
      <c r="B100" s="0" t="s">
        <v>276</v>
      </c>
    </row>
    <row r="101" customFormat="false" ht="13.8" hidden="false" customHeight="false" outlineLevel="0" collapsed="false">
      <c r="A101" s="0" t="s">
        <v>10</v>
      </c>
      <c r="B101" s="0" t="s">
        <v>277</v>
      </c>
    </row>
    <row r="102" customFormat="false" ht="13.8" hidden="false" customHeight="false" outlineLevel="0" collapsed="false">
      <c r="A102" s="0" t="s">
        <v>10</v>
      </c>
      <c r="B102" s="0" t="s">
        <v>278</v>
      </c>
    </row>
    <row r="103" customFormat="false" ht="13.8" hidden="false" customHeight="false" outlineLevel="0" collapsed="false">
      <c r="A103" s="0" t="s">
        <v>10</v>
      </c>
      <c r="B103" s="0" t="s">
        <v>279</v>
      </c>
    </row>
    <row r="104" customFormat="false" ht="13.8" hidden="false" customHeight="false" outlineLevel="0" collapsed="false">
      <c r="A104" s="0" t="s">
        <v>10</v>
      </c>
      <c r="B104" s="0" t="s">
        <v>280</v>
      </c>
    </row>
    <row r="105" customFormat="false" ht="13.8" hidden="false" customHeight="false" outlineLevel="0" collapsed="false">
      <c r="A105" s="0" t="s">
        <v>10</v>
      </c>
      <c r="B105" s="0" t="s">
        <v>281</v>
      </c>
    </row>
    <row r="106" customFormat="false" ht="13.8" hidden="false" customHeight="false" outlineLevel="0" collapsed="false">
      <c r="A106" s="0" t="s">
        <v>10</v>
      </c>
      <c r="B106" s="0" t="s">
        <v>282</v>
      </c>
    </row>
    <row r="107" customFormat="false" ht="13.8" hidden="false" customHeight="false" outlineLevel="0" collapsed="false">
      <c r="A107" s="0" t="s">
        <v>10</v>
      </c>
      <c r="B107" s="0" t="s">
        <v>283</v>
      </c>
    </row>
    <row r="108" customFormat="false" ht="13.8" hidden="false" customHeight="false" outlineLevel="0" collapsed="false">
      <c r="A108" s="0" t="s">
        <v>10</v>
      </c>
      <c r="B108" s="0" t="s">
        <v>284</v>
      </c>
    </row>
    <row r="109" customFormat="false" ht="13.8" hidden="false" customHeight="false" outlineLevel="0" collapsed="false">
      <c r="A109" s="0" t="s">
        <v>10</v>
      </c>
      <c r="B109" s="0" t="s">
        <v>285</v>
      </c>
    </row>
    <row r="110" customFormat="false" ht="13.8" hidden="false" customHeight="false" outlineLevel="0" collapsed="false">
      <c r="A110" s="0" t="s">
        <v>10</v>
      </c>
      <c r="B110" s="0" t="s">
        <v>286</v>
      </c>
    </row>
    <row r="111" customFormat="false" ht="13.8" hidden="false" customHeight="false" outlineLevel="0" collapsed="false">
      <c r="A111" s="0" t="s">
        <v>10</v>
      </c>
      <c r="B111" s="0" t="s">
        <v>287</v>
      </c>
    </row>
    <row r="112" customFormat="false" ht="13.8" hidden="false" customHeight="false" outlineLevel="0" collapsed="false">
      <c r="A112" s="0" t="s">
        <v>10</v>
      </c>
      <c r="B112" s="0" t="s">
        <v>288</v>
      </c>
    </row>
    <row r="113" customFormat="false" ht="13.8" hidden="false" customHeight="false" outlineLevel="0" collapsed="false">
      <c r="A113" s="0" t="s">
        <v>10</v>
      </c>
      <c r="B113" s="0" t="s">
        <v>289</v>
      </c>
    </row>
    <row r="114" customFormat="false" ht="13.8" hidden="false" customHeight="false" outlineLevel="0" collapsed="false">
      <c r="A114" s="0" t="s">
        <v>10</v>
      </c>
      <c r="B114" s="0" t="s">
        <v>290</v>
      </c>
    </row>
    <row r="115" customFormat="false" ht="13.8" hidden="false" customHeight="false" outlineLevel="0" collapsed="false">
      <c r="A115" s="0" t="s">
        <v>10</v>
      </c>
      <c r="B115" s="0" t="s">
        <v>291</v>
      </c>
    </row>
    <row r="116" customFormat="false" ht="13.8" hidden="false" customHeight="false" outlineLevel="0" collapsed="false">
      <c r="A116" s="0" t="s">
        <v>10</v>
      </c>
      <c r="B116" s="0" t="s">
        <v>292</v>
      </c>
    </row>
    <row r="117" customFormat="false" ht="13.8" hidden="false" customHeight="false" outlineLevel="0" collapsed="false">
      <c r="A117" s="0" t="s">
        <v>10</v>
      </c>
      <c r="B117" s="0" t="s">
        <v>293</v>
      </c>
    </row>
    <row r="118" customFormat="false" ht="13.8" hidden="false" customHeight="false" outlineLevel="0" collapsed="false">
      <c r="A118" s="0" t="s">
        <v>10</v>
      </c>
      <c r="B118" s="0" t="s">
        <v>294</v>
      </c>
    </row>
    <row r="119" customFormat="false" ht="13.8" hidden="false" customHeight="false" outlineLevel="0" collapsed="false">
      <c r="A119" s="0" t="s">
        <v>10</v>
      </c>
      <c r="B119" s="0" t="s">
        <v>295</v>
      </c>
    </row>
    <row r="120" customFormat="false" ht="13.8" hidden="false" customHeight="false" outlineLevel="0" collapsed="false">
      <c r="A120" s="0" t="s">
        <v>10</v>
      </c>
      <c r="B120" s="0" t="s">
        <v>296</v>
      </c>
    </row>
    <row r="121" customFormat="false" ht="13.8" hidden="false" customHeight="false" outlineLevel="0" collapsed="false">
      <c r="A121" s="0" t="s">
        <v>11</v>
      </c>
      <c r="B121" s="0" t="s">
        <v>188</v>
      </c>
    </row>
    <row r="122" customFormat="false" ht="13.8" hidden="false" customHeight="false" outlineLevel="0" collapsed="false">
      <c r="A122" s="0" t="s">
        <v>11</v>
      </c>
      <c r="B122" s="0" t="s">
        <v>189</v>
      </c>
    </row>
    <row r="123" customFormat="false" ht="13.8" hidden="false" customHeight="false" outlineLevel="0" collapsed="false">
      <c r="A123" s="0" t="s">
        <v>11</v>
      </c>
      <c r="B123" s="0" t="s">
        <v>190</v>
      </c>
    </row>
    <row r="124" customFormat="false" ht="13.8" hidden="false" customHeight="false" outlineLevel="0" collapsed="false">
      <c r="A124" s="0" t="s">
        <v>11</v>
      </c>
      <c r="B124" s="0" t="s">
        <v>191</v>
      </c>
    </row>
    <row r="125" customFormat="false" ht="13.8" hidden="false" customHeight="false" outlineLevel="0" collapsed="false">
      <c r="A125" s="0" t="s">
        <v>11</v>
      </c>
      <c r="B125" s="0" t="s">
        <v>192</v>
      </c>
    </row>
    <row r="126" customFormat="false" ht="13.8" hidden="false" customHeight="false" outlineLevel="0" collapsed="false">
      <c r="A126" s="0" t="s">
        <v>11</v>
      </c>
      <c r="B126" s="0" t="s">
        <v>193</v>
      </c>
    </row>
    <row r="127" customFormat="false" ht="13.8" hidden="false" customHeight="false" outlineLevel="0" collapsed="false">
      <c r="A127" s="0" t="s">
        <v>11</v>
      </c>
      <c r="B127" s="0" t="s">
        <v>194</v>
      </c>
    </row>
    <row r="128" customFormat="false" ht="13.8" hidden="false" customHeight="false" outlineLevel="0" collapsed="false">
      <c r="A128" s="0" t="s">
        <v>11</v>
      </c>
      <c r="B128" s="0" t="s">
        <v>195</v>
      </c>
    </row>
    <row r="129" customFormat="false" ht="13.8" hidden="false" customHeight="false" outlineLevel="0" collapsed="false">
      <c r="A129" s="0" t="s">
        <v>11</v>
      </c>
      <c r="B129" s="0" t="s">
        <v>196</v>
      </c>
    </row>
    <row r="130" customFormat="false" ht="13.8" hidden="false" customHeight="false" outlineLevel="0" collapsed="false">
      <c r="A130" s="0" t="s">
        <v>12</v>
      </c>
      <c r="B130" s="0" t="s">
        <v>297</v>
      </c>
    </row>
    <row r="131" customFormat="false" ht="13.8" hidden="false" customHeight="false" outlineLevel="0" collapsed="false">
      <c r="A131" s="0" t="s">
        <v>13</v>
      </c>
      <c r="B131" s="0" t="s">
        <v>298</v>
      </c>
    </row>
    <row r="132" customFormat="false" ht="13.8" hidden="false" customHeight="false" outlineLevel="0" collapsed="false">
      <c r="A132" s="0" t="s">
        <v>13</v>
      </c>
      <c r="B132" s="0" t="s">
        <v>299</v>
      </c>
    </row>
    <row r="133" customFormat="false" ht="13.8" hidden="false" customHeight="false" outlineLevel="0" collapsed="false">
      <c r="A133" s="0" t="s">
        <v>13</v>
      </c>
      <c r="B133" s="0" t="s">
        <v>300</v>
      </c>
    </row>
    <row r="134" customFormat="false" ht="13.8" hidden="false" customHeight="false" outlineLevel="0" collapsed="false">
      <c r="A134" s="0" t="s">
        <v>13</v>
      </c>
      <c r="B134" s="0" t="s">
        <v>301</v>
      </c>
    </row>
    <row r="135" customFormat="false" ht="13.8" hidden="false" customHeight="false" outlineLevel="0" collapsed="false">
      <c r="A135" s="0" t="s">
        <v>13</v>
      </c>
      <c r="B135" s="0" t="s">
        <v>302</v>
      </c>
    </row>
    <row r="136" customFormat="false" ht="13.8" hidden="false" customHeight="false" outlineLevel="0" collapsed="false">
      <c r="A136" s="0" t="s">
        <v>13</v>
      </c>
      <c r="B136" s="0" t="s">
        <v>303</v>
      </c>
    </row>
    <row r="137" customFormat="false" ht="13.8" hidden="false" customHeight="false" outlineLevel="0" collapsed="false">
      <c r="A137" s="0" t="s">
        <v>13</v>
      </c>
      <c r="B137" s="0" t="s">
        <v>304</v>
      </c>
    </row>
    <row r="138" customFormat="false" ht="13.8" hidden="false" customHeight="false" outlineLevel="0" collapsed="false">
      <c r="A138" s="0" t="s">
        <v>14</v>
      </c>
      <c r="B138" s="0" t="s">
        <v>305</v>
      </c>
    </row>
    <row r="139" customFormat="false" ht="13.8" hidden="false" customHeight="false" outlineLevel="0" collapsed="false">
      <c r="A139" s="0" t="s">
        <v>14</v>
      </c>
      <c r="B139" s="0" t="s">
        <v>306</v>
      </c>
    </row>
    <row r="140" customFormat="false" ht="13.8" hidden="false" customHeight="false" outlineLevel="0" collapsed="false">
      <c r="A140" s="0" t="s">
        <v>15</v>
      </c>
      <c r="B140" s="0" t="s">
        <v>307</v>
      </c>
    </row>
    <row r="141" customFormat="false" ht="13.8" hidden="false" customHeight="false" outlineLevel="0" collapsed="false">
      <c r="A141" s="0" t="s">
        <v>15</v>
      </c>
      <c r="B141" s="0" t="s">
        <v>308</v>
      </c>
    </row>
    <row r="142" customFormat="false" ht="13.8" hidden="false" customHeight="false" outlineLevel="0" collapsed="false">
      <c r="A142" s="0" t="s">
        <v>16</v>
      </c>
      <c r="B142" s="0" t="s">
        <v>309</v>
      </c>
    </row>
    <row r="143" customFormat="false" ht="13.8" hidden="false" customHeight="false" outlineLevel="0" collapsed="false">
      <c r="A143" s="0" t="s">
        <v>16</v>
      </c>
      <c r="B143" s="0" t="s">
        <v>310</v>
      </c>
    </row>
    <row r="144" customFormat="false" ht="13.8" hidden="false" customHeight="false" outlineLevel="0" collapsed="false">
      <c r="A144" s="0" t="s">
        <v>16</v>
      </c>
      <c r="B144" s="0" t="s">
        <v>311</v>
      </c>
    </row>
    <row r="145" customFormat="false" ht="13.8" hidden="false" customHeight="false" outlineLevel="0" collapsed="false">
      <c r="A145" s="0" t="s">
        <v>16</v>
      </c>
      <c r="B145" s="0" t="s">
        <v>312</v>
      </c>
    </row>
    <row r="146" customFormat="false" ht="13.8" hidden="false" customHeight="false" outlineLevel="0" collapsed="false">
      <c r="A146" s="0" t="s">
        <v>16</v>
      </c>
      <c r="B146" s="0" t="s">
        <v>313</v>
      </c>
    </row>
    <row r="147" customFormat="false" ht="13.8" hidden="false" customHeight="false" outlineLevel="0" collapsed="false">
      <c r="A147" s="0" t="s">
        <v>16</v>
      </c>
      <c r="B147" s="0" t="s">
        <v>314</v>
      </c>
    </row>
    <row r="148" customFormat="false" ht="13.8" hidden="false" customHeight="false" outlineLevel="0" collapsed="false">
      <c r="A148" s="0" t="s">
        <v>16</v>
      </c>
      <c r="B148" s="0" t="s">
        <v>315</v>
      </c>
    </row>
    <row r="149" customFormat="false" ht="13.8" hidden="false" customHeight="false" outlineLevel="0" collapsed="false">
      <c r="A149" s="0" t="s">
        <v>16</v>
      </c>
      <c r="B149" s="0" t="s">
        <v>316</v>
      </c>
    </row>
    <row r="150" customFormat="false" ht="13.8" hidden="false" customHeight="false" outlineLevel="0" collapsed="false">
      <c r="A150" s="0" t="s">
        <v>16</v>
      </c>
      <c r="B150" s="0" t="s">
        <v>317</v>
      </c>
    </row>
    <row r="151" customFormat="false" ht="13.8" hidden="false" customHeight="false" outlineLevel="0" collapsed="false">
      <c r="A151" s="0" t="s">
        <v>16</v>
      </c>
      <c r="B151" s="0" t="s">
        <v>318</v>
      </c>
    </row>
    <row r="152" customFormat="false" ht="13.8" hidden="false" customHeight="false" outlineLevel="0" collapsed="false">
      <c r="A152" s="0" t="s">
        <v>16</v>
      </c>
      <c r="B152" s="0" t="s">
        <v>319</v>
      </c>
    </row>
    <row r="153" customFormat="false" ht="13.8" hidden="false" customHeight="false" outlineLevel="0" collapsed="false">
      <c r="A153" s="0" t="s">
        <v>16</v>
      </c>
      <c r="B153" s="0" t="s">
        <v>320</v>
      </c>
    </row>
    <row r="154" customFormat="false" ht="13.8" hidden="false" customHeight="false" outlineLevel="0" collapsed="false">
      <c r="A154" s="0" t="s">
        <v>17</v>
      </c>
      <c r="B154" s="0" t="s">
        <v>321</v>
      </c>
    </row>
    <row r="155" customFormat="false" ht="13.8" hidden="false" customHeight="false" outlineLevel="0" collapsed="false">
      <c r="A155" s="0" t="s">
        <v>17</v>
      </c>
      <c r="B155" s="0" t="s">
        <v>322</v>
      </c>
    </row>
    <row r="156" customFormat="false" ht="13.8" hidden="false" customHeight="false" outlineLevel="0" collapsed="false">
      <c r="A156" s="0" t="s">
        <v>17</v>
      </c>
      <c r="B156" s="0" t="s">
        <v>323</v>
      </c>
    </row>
    <row r="157" customFormat="false" ht="13.8" hidden="false" customHeight="false" outlineLevel="0" collapsed="false">
      <c r="A157" s="0" t="s">
        <v>17</v>
      </c>
      <c r="B157" s="0" t="s">
        <v>324</v>
      </c>
    </row>
    <row r="158" customFormat="false" ht="13.8" hidden="false" customHeight="false" outlineLevel="0" collapsed="false">
      <c r="A158" s="0" t="s">
        <v>17</v>
      </c>
      <c r="B158" s="0" t="s">
        <v>325</v>
      </c>
    </row>
    <row r="159" customFormat="false" ht="13.8" hidden="false" customHeight="false" outlineLevel="0" collapsed="false">
      <c r="A159" s="0" t="s">
        <v>18</v>
      </c>
      <c r="B159" s="0" t="s">
        <v>188</v>
      </c>
    </row>
    <row r="160" customFormat="false" ht="13.8" hidden="false" customHeight="false" outlineLevel="0" collapsed="false">
      <c r="A160" s="0" t="s">
        <v>18</v>
      </c>
      <c r="B160" s="0" t="s">
        <v>189</v>
      </c>
    </row>
    <row r="161" customFormat="false" ht="13.8" hidden="false" customHeight="false" outlineLevel="0" collapsed="false">
      <c r="A161" s="0" t="s">
        <v>18</v>
      </c>
      <c r="B161" s="0" t="s">
        <v>190</v>
      </c>
    </row>
    <row r="162" customFormat="false" ht="13.8" hidden="false" customHeight="false" outlineLevel="0" collapsed="false">
      <c r="A162" s="0" t="s">
        <v>18</v>
      </c>
      <c r="B162" s="0" t="s">
        <v>191</v>
      </c>
    </row>
    <row r="163" customFormat="false" ht="13.8" hidden="false" customHeight="false" outlineLevel="0" collapsed="false">
      <c r="A163" s="0" t="s">
        <v>18</v>
      </c>
      <c r="B163" s="0" t="s">
        <v>192</v>
      </c>
    </row>
    <row r="164" customFormat="false" ht="13.8" hidden="false" customHeight="false" outlineLevel="0" collapsed="false">
      <c r="A164" s="0" t="s">
        <v>18</v>
      </c>
      <c r="B164" s="0" t="s">
        <v>193</v>
      </c>
    </row>
    <row r="165" customFormat="false" ht="13.8" hidden="false" customHeight="false" outlineLevel="0" collapsed="false">
      <c r="A165" s="0" t="s">
        <v>18</v>
      </c>
      <c r="B165" s="0" t="s">
        <v>194</v>
      </c>
    </row>
    <row r="166" customFormat="false" ht="13.8" hidden="false" customHeight="false" outlineLevel="0" collapsed="false">
      <c r="A166" s="0" t="s">
        <v>18</v>
      </c>
      <c r="B166" s="0" t="s">
        <v>195</v>
      </c>
    </row>
    <row r="167" customFormat="false" ht="13.8" hidden="false" customHeight="false" outlineLevel="0" collapsed="false">
      <c r="A167" s="0" t="s">
        <v>18</v>
      </c>
      <c r="B167" s="0" t="s">
        <v>196</v>
      </c>
    </row>
    <row r="168" customFormat="false" ht="13.8" hidden="false" customHeight="false" outlineLevel="0" collapsed="false">
      <c r="A168" s="0" t="s">
        <v>19</v>
      </c>
      <c r="B168" s="0" t="s">
        <v>326</v>
      </c>
    </row>
    <row r="169" customFormat="false" ht="13.8" hidden="false" customHeight="false" outlineLevel="0" collapsed="false">
      <c r="A169" s="0" t="s">
        <v>20</v>
      </c>
      <c r="B169" s="0" t="s">
        <v>327</v>
      </c>
    </row>
    <row r="170" customFormat="false" ht="13.8" hidden="false" customHeight="false" outlineLevel="0" collapsed="false">
      <c r="A170" s="0" t="s">
        <v>20</v>
      </c>
      <c r="B170" s="0" t="s">
        <v>328</v>
      </c>
    </row>
    <row r="171" customFormat="false" ht="13.8" hidden="false" customHeight="false" outlineLevel="0" collapsed="false">
      <c r="A171" s="0" t="s">
        <v>20</v>
      </c>
      <c r="B171" s="0" t="s">
        <v>329</v>
      </c>
    </row>
    <row r="172" customFormat="false" ht="13.8" hidden="false" customHeight="false" outlineLevel="0" collapsed="false">
      <c r="A172" s="0" t="s">
        <v>20</v>
      </c>
      <c r="B172" s="0" t="s">
        <v>330</v>
      </c>
    </row>
    <row r="173" customFormat="false" ht="13.8" hidden="false" customHeight="false" outlineLevel="0" collapsed="false">
      <c r="A173" s="0" t="s">
        <v>20</v>
      </c>
      <c r="B173" s="0" t="s">
        <v>331</v>
      </c>
    </row>
    <row r="174" customFormat="false" ht="13.8" hidden="false" customHeight="false" outlineLevel="0" collapsed="false">
      <c r="A174" s="0" t="s">
        <v>20</v>
      </c>
      <c r="B174" s="0" t="s">
        <v>332</v>
      </c>
    </row>
    <row r="175" customFormat="false" ht="13.8" hidden="false" customHeight="false" outlineLevel="0" collapsed="false">
      <c r="A175" s="0" t="s">
        <v>20</v>
      </c>
      <c r="B175" s="0" t="s">
        <v>333</v>
      </c>
    </row>
    <row r="176" customFormat="false" ht="13.8" hidden="false" customHeight="false" outlineLevel="0" collapsed="false">
      <c r="A176" s="0" t="s">
        <v>20</v>
      </c>
      <c r="B176" s="0" t="s">
        <v>334</v>
      </c>
    </row>
    <row r="177" customFormat="false" ht="13.8" hidden="false" customHeight="false" outlineLevel="0" collapsed="false">
      <c r="A177" s="0" t="s">
        <v>20</v>
      </c>
      <c r="B177" s="0" t="s">
        <v>335</v>
      </c>
    </row>
    <row r="178" customFormat="false" ht="13.8" hidden="false" customHeight="false" outlineLevel="0" collapsed="false">
      <c r="A178" s="0" t="s">
        <v>20</v>
      </c>
      <c r="B178" s="0" t="s">
        <v>336</v>
      </c>
    </row>
    <row r="179" customFormat="false" ht="13.8" hidden="false" customHeight="false" outlineLevel="0" collapsed="false">
      <c r="A179" s="0" t="s">
        <v>21</v>
      </c>
      <c r="B179" s="0" t="s">
        <v>337</v>
      </c>
    </row>
    <row r="180" customFormat="false" ht="13.8" hidden="false" customHeight="false" outlineLevel="0" collapsed="false">
      <c r="A180" s="0" t="s">
        <v>21</v>
      </c>
      <c r="B180" s="0" t="s">
        <v>338</v>
      </c>
    </row>
    <row r="181" customFormat="false" ht="13.8" hidden="false" customHeight="false" outlineLevel="0" collapsed="false">
      <c r="A181" s="0" t="s">
        <v>21</v>
      </c>
      <c r="B181" s="0" t="s">
        <v>339</v>
      </c>
    </row>
    <row r="182" customFormat="false" ht="13.8" hidden="false" customHeight="false" outlineLevel="0" collapsed="false">
      <c r="A182" s="0" t="s">
        <v>21</v>
      </c>
      <c r="B182" s="0" t="s">
        <v>340</v>
      </c>
    </row>
    <row r="183" customFormat="false" ht="13.8" hidden="false" customHeight="false" outlineLevel="0" collapsed="false">
      <c r="A183" s="0" t="s">
        <v>21</v>
      </c>
      <c r="B183" s="0" t="s">
        <v>341</v>
      </c>
    </row>
    <row r="184" customFormat="false" ht="13.8" hidden="false" customHeight="false" outlineLevel="0" collapsed="false">
      <c r="A184" s="0" t="s">
        <v>21</v>
      </c>
      <c r="B184" s="0" t="s">
        <v>342</v>
      </c>
    </row>
    <row r="185" customFormat="false" ht="13.8" hidden="false" customHeight="false" outlineLevel="0" collapsed="false">
      <c r="A185" s="0" t="s">
        <v>21</v>
      </c>
      <c r="B185" s="0" t="s">
        <v>343</v>
      </c>
    </row>
    <row r="186" customFormat="false" ht="13.8" hidden="false" customHeight="false" outlineLevel="0" collapsed="false">
      <c r="A186" s="0" t="s">
        <v>21</v>
      </c>
      <c r="B186" s="0" t="s">
        <v>344</v>
      </c>
    </row>
    <row r="187" customFormat="false" ht="13.8" hidden="false" customHeight="false" outlineLevel="0" collapsed="false">
      <c r="A187" s="0" t="s">
        <v>21</v>
      </c>
      <c r="B187" s="0" t="s">
        <v>345</v>
      </c>
    </row>
    <row r="188" customFormat="false" ht="13.8" hidden="false" customHeight="false" outlineLevel="0" collapsed="false">
      <c r="A188" s="0" t="s">
        <v>21</v>
      </c>
      <c r="B188" s="0" t="s">
        <v>346</v>
      </c>
    </row>
    <row r="189" customFormat="false" ht="13.8" hidden="false" customHeight="false" outlineLevel="0" collapsed="false">
      <c r="A189" s="0" t="s">
        <v>21</v>
      </c>
      <c r="B189" s="0" t="s">
        <v>347</v>
      </c>
    </row>
    <row r="190" customFormat="false" ht="13.8" hidden="false" customHeight="false" outlineLevel="0" collapsed="false">
      <c r="A190" s="0" t="s">
        <v>21</v>
      </c>
      <c r="B190" s="0" t="s">
        <v>348</v>
      </c>
    </row>
    <row r="191" customFormat="false" ht="13.8" hidden="false" customHeight="false" outlineLevel="0" collapsed="false">
      <c r="A191" s="0" t="s">
        <v>21</v>
      </c>
      <c r="B191" s="0" t="s">
        <v>349</v>
      </c>
    </row>
    <row r="192" customFormat="false" ht="13.8" hidden="false" customHeight="false" outlineLevel="0" collapsed="false">
      <c r="A192" s="0" t="s">
        <v>21</v>
      </c>
      <c r="B192" s="0" t="s">
        <v>350</v>
      </c>
    </row>
    <row r="193" customFormat="false" ht="13.8" hidden="false" customHeight="false" outlineLevel="0" collapsed="false">
      <c r="A193" s="0" t="s">
        <v>21</v>
      </c>
      <c r="B193" s="0" t="s">
        <v>351</v>
      </c>
    </row>
    <row r="194" customFormat="false" ht="13.8" hidden="false" customHeight="false" outlineLevel="0" collapsed="false">
      <c r="A194" s="0" t="s">
        <v>21</v>
      </c>
      <c r="B194" s="0" t="s">
        <v>352</v>
      </c>
    </row>
    <row r="195" customFormat="false" ht="13.8" hidden="false" customHeight="false" outlineLevel="0" collapsed="false">
      <c r="A195" s="0" t="s">
        <v>21</v>
      </c>
      <c r="B195" s="0" t="s">
        <v>353</v>
      </c>
    </row>
    <row r="196" customFormat="false" ht="13.8" hidden="false" customHeight="false" outlineLevel="0" collapsed="false">
      <c r="A196" s="0" t="s">
        <v>21</v>
      </c>
      <c r="B196" s="0" t="s">
        <v>354</v>
      </c>
    </row>
    <row r="197" customFormat="false" ht="13.8" hidden="false" customHeight="false" outlineLevel="0" collapsed="false">
      <c r="A197" s="0" t="s">
        <v>21</v>
      </c>
      <c r="B197" s="0" t="s">
        <v>355</v>
      </c>
    </row>
    <row r="198" customFormat="false" ht="13.8" hidden="false" customHeight="false" outlineLevel="0" collapsed="false">
      <c r="A198" s="0" t="s">
        <v>21</v>
      </c>
      <c r="B198" s="0" t="s">
        <v>356</v>
      </c>
    </row>
    <row r="199" customFormat="false" ht="13.8" hidden="false" customHeight="false" outlineLevel="0" collapsed="false">
      <c r="A199" s="0" t="s">
        <v>21</v>
      </c>
      <c r="B199" s="0" t="s">
        <v>357</v>
      </c>
    </row>
    <row r="200" customFormat="false" ht="13.8" hidden="false" customHeight="false" outlineLevel="0" collapsed="false">
      <c r="A200" s="0" t="s">
        <v>21</v>
      </c>
      <c r="B200" s="0" t="s">
        <v>358</v>
      </c>
    </row>
    <row r="201" customFormat="false" ht="13.8" hidden="false" customHeight="false" outlineLevel="0" collapsed="false">
      <c r="A201" s="0" t="s">
        <v>21</v>
      </c>
      <c r="B201" s="0" t="s">
        <v>359</v>
      </c>
    </row>
    <row r="202" customFormat="false" ht="13.8" hidden="false" customHeight="false" outlineLevel="0" collapsed="false">
      <c r="A202" s="0" t="s">
        <v>21</v>
      </c>
      <c r="B202" s="0" t="s">
        <v>360</v>
      </c>
    </row>
    <row r="203" customFormat="false" ht="13.8" hidden="false" customHeight="false" outlineLevel="0" collapsed="false">
      <c r="A203" s="0" t="s">
        <v>21</v>
      </c>
      <c r="B203" s="0" t="s">
        <v>361</v>
      </c>
    </row>
    <row r="204" customFormat="false" ht="13.8" hidden="false" customHeight="false" outlineLevel="0" collapsed="false">
      <c r="A204" s="0" t="s">
        <v>21</v>
      </c>
      <c r="B204" s="0" t="s">
        <v>362</v>
      </c>
    </row>
    <row r="205" customFormat="false" ht="13.8" hidden="false" customHeight="false" outlineLevel="0" collapsed="false">
      <c r="A205" s="0" t="s">
        <v>21</v>
      </c>
      <c r="B205" s="0" t="s">
        <v>363</v>
      </c>
    </row>
    <row r="206" customFormat="false" ht="13.8" hidden="false" customHeight="false" outlineLevel="0" collapsed="false">
      <c r="A206" s="0" t="s">
        <v>21</v>
      </c>
      <c r="B206" s="0" t="s">
        <v>364</v>
      </c>
    </row>
    <row r="207" customFormat="false" ht="13.8" hidden="false" customHeight="false" outlineLevel="0" collapsed="false">
      <c r="A207" s="0" t="s">
        <v>21</v>
      </c>
      <c r="B207" s="0" t="s">
        <v>365</v>
      </c>
    </row>
    <row r="208" customFormat="false" ht="13.8" hidden="false" customHeight="false" outlineLevel="0" collapsed="false">
      <c r="A208" s="0" t="s">
        <v>21</v>
      </c>
      <c r="B208" s="0" t="s">
        <v>366</v>
      </c>
    </row>
    <row r="209" customFormat="false" ht="13.8" hidden="false" customHeight="false" outlineLevel="0" collapsed="false">
      <c r="A209" s="0" t="s">
        <v>21</v>
      </c>
      <c r="B209" s="0" t="s">
        <v>367</v>
      </c>
    </row>
    <row r="210" customFormat="false" ht="13.8" hidden="false" customHeight="false" outlineLevel="0" collapsed="false">
      <c r="A210" s="0" t="s">
        <v>21</v>
      </c>
      <c r="B210" s="0" t="s">
        <v>368</v>
      </c>
    </row>
    <row r="211" customFormat="false" ht="13.8" hidden="false" customHeight="false" outlineLevel="0" collapsed="false">
      <c r="A211" s="0" t="s">
        <v>21</v>
      </c>
      <c r="B211" s="0" t="s">
        <v>369</v>
      </c>
    </row>
    <row r="212" customFormat="false" ht="13.8" hidden="false" customHeight="false" outlineLevel="0" collapsed="false">
      <c r="A212" s="0" t="s">
        <v>21</v>
      </c>
      <c r="B212" s="0" t="s">
        <v>370</v>
      </c>
    </row>
    <row r="213" customFormat="false" ht="13.8" hidden="false" customHeight="false" outlineLevel="0" collapsed="false">
      <c r="A213" s="0" t="s">
        <v>21</v>
      </c>
      <c r="B213" s="0" t="s">
        <v>371</v>
      </c>
    </row>
    <row r="214" customFormat="false" ht="13.8" hidden="false" customHeight="false" outlineLevel="0" collapsed="false">
      <c r="A214" s="0" t="s">
        <v>21</v>
      </c>
      <c r="B214" s="0" t="s">
        <v>372</v>
      </c>
    </row>
    <row r="215" customFormat="false" ht="13.8" hidden="false" customHeight="false" outlineLevel="0" collapsed="false">
      <c r="A215" s="0" t="s">
        <v>21</v>
      </c>
      <c r="B215" s="0" t="s">
        <v>373</v>
      </c>
    </row>
    <row r="216" customFormat="false" ht="13.8" hidden="false" customHeight="false" outlineLevel="0" collapsed="false">
      <c r="A216" s="0" t="s">
        <v>21</v>
      </c>
      <c r="B216" s="0" t="s">
        <v>374</v>
      </c>
    </row>
    <row r="217" customFormat="false" ht="13.8" hidden="false" customHeight="false" outlineLevel="0" collapsed="false">
      <c r="A217" s="0" t="s">
        <v>21</v>
      </c>
      <c r="B217" s="0" t="s">
        <v>375</v>
      </c>
    </row>
    <row r="218" customFormat="false" ht="13.8" hidden="false" customHeight="false" outlineLevel="0" collapsed="false">
      <c r="A218" s="0" t="s">
        <v>21</v>
      </c>
      <c r="B218" s="0" t="s">
        <v>376</v>
      </c>
    </row>
    <row r="219" customFormat="false" ht="13.8" hidden="false" customHeight="false" outlineLevel="0" collapsed="false">
      <c r="A219" s="0" t="s">
        <v>21</v>
      </c>
      <c r="B219" s="0" t="s">
        <v>377</v>
      </c>
    </row>
    <row r="220" customFormat="false" ht="13.8" hidden="false" customHeight="false" outlineLevel="0" collapsed="false">
      <c r="A220" s="0" t="s">
        <v>21</v>
      </c>
      <c r="B220" s="0" t="s">
        <v>378</v>
      </c>
    </row>
    <row r="221" customFormat="false" ht="13.8" hidden="false" customHeight="false" outlineLevel="0" collapsed="false">
      <c r="A221" s="0" t="s">
        <v>21</v>
      </c>
      <c r="B221" s="0" t="s">
        <v>379</v>
      </c>
    </row>
    <row r="222" customFormat="false" ht="13.8" hidden="false" customHeight="false" outlineLevel="0" collapsed="false">
      <c r="A222" s="0" t="s">
        <v>22</v>
      </c>
      <c r="B222" s="0" t="s">
        <v>380</v>
      </c>
    </row>
    <row r="223" customFormat="false" ht="13.8" hidden="false" customHeight="false" outlineLevel="0" collapsed="false">
      <c r="A223" s="0" t="s">
        <v>22</v>
      </c>
      <c r="B223" s="0" t="s">
        <v>381</v>
      </c>
    </row>
    <row r="224" customFormat="false" ht="13.8" hidden="false" customHeight="false" outlineLevel="0" collapsed="false">
      <c r="A224" s="0" t="s">
        <v>22</v>
      </c>
      <c r="B224" s="0" t="s">
        <v>382</v>
      </c>
    </row>
    <row r="225" customFormat="false" ht="13.8" hidden="false" customHeight="false" outlineLevel="0" collapsed="false">
      <c r="A225" s="0" t="s">
        <v>22</v>
      </c>
      <c r="B225" s="0" t="s">
        <v>383</v>
      </c>
    </row>
    <row r="226" customFormat="false" ht="13.8" hidden="false" customHeight="false" outlineLevel="0" collapsed="false">
      <c r="A226" s="0" t="s">
        <v>22</v>
      </c>
      <c r="B226" s="0" t="s">
        <v>384</v>
      </c>
    </row>
    <row r="227" customFormat="false" ht="13.8" hidden="false" customHeight="false" outlineLevel="0" collapsed="false">
      <c r="A227" s="0" t="s">
        <v>22</v>
      </c>
      <c r="B227" s="0" t="s">
        <v>385</v>
      </c>
    </row>
    <row r="228" customFormat="false" ht="13.8" hidden="false" customHeight="false" outlineLevel="0" collapsed="false">
      <c r="A228" s="0" t="s">
        <v>22</v>
      </c>
      <c r="B228" s="0" t="s">
        <v>386</v>
      </c>
    </row>
    <row r="229" customFormat="false" ht="13.8" hidden="false" customHeight="false" outlineLevel="0" collapsed="false">
      <c r="A229" s="0" t="s">
        <v>22</v>
      </c>
      <c r="B229" s="0" t="s">
        <v>387</v>
      </c>
    </row>
    <row r="230" customFormat="false" ht="13.8" hidden="false" customHeight="false" outlineLevel="0" collapsed="false">
      <c r="A230" s="0" t="s">
        <v>22</v>
      </c>
      <c r="B230" s="0" t="s">
        <v>388</v>
      </c>
    </row>
    <row r="231" customFormat="false" ht="13.8" hidden="false" customHeight="false" outlineLevel="0" collapsed="false">
      <c r="A231" s="0" t="s">
        <v>22</v>
      </c>
      <c r="B231" s="0" t="s">
        <v>389</v>
      </c>
    </row>
    <row r="232" customFormat="false" ht="13.8" hidden="false" customHeight="false" outlineLevel="0" collapsed="false">
      <c r="A232" s="0" t="s">
        <v>22</v>
      </c>
      <c r="B232" s="0" t="s">
        <v>390</v>
      </c>
    </row>
    <row r="233" customFormat="false" ht="13.8" hidden="false" customHeight="false" outlineLevel="0" collapsed="false">
      <c r="A233" s="0" t="s">
        <v>22</v>
      </c>
      <c r="B233" s="0" t="s">
        <v>391</v>
      </c>
    </row>
    <row r="234" customFormat="false" ht="13.8" hidden="false" customHeight="false" outlineLevel="0" collapsed="false">
      <c r="A234" s="0" t="s">
        <v>22</v>
      </c>
      <c r="B234" s="0" t="s">
        <v>392</v>
      </c>
    </row>
    <row r="235" customFormat="false" ht="13.8" hidden="false" customHeight="false" outlineLevel="0" collapsed="false">
      <c r="A235" s="0" t="s">
        <v>22</v>
      </c>
      <c r="B235" s="0" t="s">
        <v>393</v>
      </c>
    </row>
    <row r="236" customFormat="false" ht="13.8" hidden="false" customHeight="false" outlineLevel="0" collapsed="false">
      <c r="A236" s="0" t="s">
        <v>22</v>
      </c>
      <c r="B236" s="0" t="s">
        <v>394</v>
      </c>
    </row>
    <row r="237" customFormat="false" ht="13.8" hidden="false" customHeight="false" outlineLevel="0" collapsed="false">
      <c r="A237" s="0" t="s">
        <v>22</v>
      </c>
      <c r="B237" s="0" t="s">
        <v>395</v>
      </c>
    </row>
    <row r="238" customFormat="false" ht="13.8" hidden="false" customHeight="false" outlineLevel="0" collapsed="false">
      <c r="A238" s="0" t="s">
        <v>22</v>
      </c>
      <c r="B238" s="0" t="s">
        <v>396</v>
      </c>
    </row>
    <row r="239" customFormat="false" ht="13.8" hidden="false" customHeight="false" outlineLevel="0" collapsed="false">
      <c r="A239" s="0" t="s">
        <v>22</v>
      </c>
      <c r="B239" s="0" t="s">
        <v>397</v>
      </c>
    </row>
    <row r="240" customFormat="false" ht="13.8" hidden="false" customHeight="false" outlineLevel="0" collapsed="false">
      <c r="A240" s="0" t="s">
        <v>22</v>
      </c>
      <c r="B240" s="0" t="s">
        <v>398</v>
      </c>
    </row>
    <row r="241" customFormat="false" ht="13.8" hidden="false" customHeight="false" outlineLevel="0" collapsed="false">
      <c r="A241" s="0" t="s">
        <v>22</v>
      </c>
      <c r="B241" s="0" t="s">
        <v>399</v>
      </c>
    </row>
    <row r="242" customFormat="false" ht="13.8" hidden="false" customHeight="false" outlineLevel="0" collapsed="false">
      <c r="A242" s="0" t="s">
        <v>22</v>
      </c>
      <c r="B242" s="0" t="s">
        <v>400</v>
      </c>
    </row>
    <row r="243" customFormat="false" ht="13.8" hidden="false" customHeight="false" outlineLevel="0" collapsed="false">
      <c r="A243" s="0" t="s">
        <v>22</v>
      </c>
      <c r="B243" s="0" t="s">
        <v>401</v>
      </c>
    </row>
    <row r="244" customFormat="false" ht="13.8" hidden="false" customHeight="false" outlineLevel="0" collapsed="false">
      <c r="A244" s="0" t="s">
        <v>22</v>
      </c>
      <c r="B244" s="0" t="s">
        <v>402</v>
      </c>
    </row>
    <row r="245" customFormat="false" ht="13.8" hidden="false" customHeight="false" outlineLevel="0" collapsed="false">
      <c r="A245" s="0" t="s">
        <v>22</v>
      </c>
      <c r="B245" s="0" t="s">
        <v>403</v>
      </c>
    </row>
    <row r="246" customFormat="false" ht="13.8" hidden="false" customHeight="false" outlineLevel="0" collapsed="false">
      <c r="A246" s="0" t="s">
        <v>22</v>
      </c>
      <c r="B246" s="0" t="s">
        <v>404</v>
      </c>
    </row>
    <row r="247" customFormat="false" ht="13.8" hidden="false" customHeight="false" outlineLevel="0" collapsed="false">
      <c r="A247" s="0" t="s">
        <v>22</v>
      </c>
      <c r="B247" s="0" t="s">
        <v>405</v>
      </c>
    </row>
    <row r="248" customFormat="false" ht="13.8" hidden="false" customHeight="false" outlineLevel="0" collapsed="false">
      <c r="A248" s="0" t="s">
        <v>22</v>
      </c>
      <c r="B248" s="0" t="s">
        <v>406</v>
      </c>
    </row>
    <row r="249" customFormat="false" ht="13.8" hidden="false" customHeight="false" outlineLevel="0" collapsed="false">
      <c r="A249" s="0" t="s">
        <v>22</v>
      </c>
      <c r="B249" s="0" t="s">
        <v>407</v>
      </c>
    </row>
    <row r="250" customFormat="false" ht="13.8" hidden="false" customHeight="false" outlineLevel="0" collapsed="false">
      <c r="A250" s="0" t="s">
        <v>22</v>
      </c>
      <c r="B250" s="0" t="s">
        <v>408</v>
      </c>
    </row>
    <row r="251" customFormat="false" ht="13.8" hidden="false" customHeight="false" outlineLevel="0" collapsed="false">
      <c r="A251" s="0" t="s">
        <v>22</v>
      </c>
      <c r="B251" s="0" t="s">
        <v>409</v>
      </c>
    </row>
    <row r="252" customFormat="false" ht="13.8" hidden="false" customHeight="false" outlineLevel="0" collapsed="false">
      <c r="A252" s="0" t="s">
        <v>22</v>
      </c>
      <c r="B252" s="0" t="s">
        <v>410</v>
      </c>
    </row>
    <row r="253" customFormat="false" ht="13.8" hidden="false" customHeight="false" outlineLevel="0" collapsed="false">
      <c r="A253" s="0" t="s">
        <v>22</v>
      </c>
      <c r="B253" s="0" t="s">
        <v>411</v>
      </c>
    </row>
    <row r="254" customFormat="false" ht="13.8" hidden="false" customHeight="false" outlineLevel="0" collapsed="false">
      <c r="A254" s="0" t="s">
        <v>23</v>
      </c>
      <c r="B254" s="0" t="s">
        <v>412</v>
      </c>
    </row>
    <row r="255" customFormat="false" ht="13.8" hidden="false" customHeight="false" outlineLevel="0" collapsed="false">
      <c r="A255" s="0" t="s">
        <v>23</v>
      </c>
      <c r="B255" s="0" t="s">
        <v>413</v>
      </c>
    </row>
    <row r="256" customFormat="false" ht="13.8" hidden="false" customHeight="false" outlineLevel="0" collapsed="false">
      <c r="A256" s="0" t="s">
        <v>23</v>
      </c>
      <c r="B256" s="0" t="s">
        <v>414</v>
      </c>
    </row>
    <row r="257" customFormat="false" ht="13.8" hidden="false" customHeight="false" outlineLevel="0" collapsed="false">
      <c r="A257" s="0" t="s">
        <v>23</v>
      </c>
      <c r="B257" s="0" t="s">
        <v>415</v>
      </c>
    </row>
    <row r="258" customFormat="false" ht="13.8" hidden="false" customHeight="false" outlineLevel="0" collapsed="false">
      <c r="A258" s="0" t="s">
        <v>23</v>
      </c>
      <c r="B258" s="0" t="s">
        <v>416</v>
      </c>
    </row>
    <row r="259" customFormat="false" ht="13.8" hidden="false" customHeight="false" outlineLevel="0" collapsed="false">
      <c r="A259" s="0" t="s">
        <v>23</v>
      </c>
      <c r="B259" s="0" t="s">
        <v>417</v>
      </c>
    </row>
    <row r="260" customFormat="false" ht="13.8" hidden="false" customHeight="false" outlineLevel="0" collapsed="false">
      <c r="A260" s="0" t="s">
        <v>23</v>
      </c>
      <c r="B260" s="0" t="s">
        <v>418</v>
      </c>
    </row>
    <row r="261" customFormat="false" ht="13.8" hidden="false" customHeight="false" outlineLevel="0" collapsed="false">
      <c r="A261" s="0" t="s">
        <v>23</v>
      </c>
      <c r="B261" s="0" t="s">
        <v>419</v>
      </c>
    </row>
    <row r="262" customFormat="false" ht="13.8" hidden="false" customHeight="false" outlineLevel="0" collapsed="false">
      <c r="A262" s="0" t="s">
        <v>23</v>
      </c>
      <c r="B262" s="0" t="s">
        <v>420</v>
      </c>
    </row>
    <row r="263" customFormat="false" ht="13.8" hidden="false" customHeight="false" outlineLevel="0" collapsed="false">
      <c r="A263" s="0" t="s">
        <v>23</v>
      </c>
      <c r="B263" s="0" t="s">
        <v>421</v>
      </c>
    </row>
    <row r="264" customFormat="false" ht="13.8" hidden="false" customHeight="false" outlineLevel="0" collapsed="false">
      <c r="A264" s="0" t="s">
        <v>23</v>
      </c>
      <c r="B264" s="0" t="s">
        <v>422</v>
      </c>
    </row>
    <row r="265" customFormat="false" ht="13.8" hidden="false" customHeight="false" outlineLevel="0" collapsed="false">
      <c r="A265" s="0" t="s">
        <v>23</v>
      </c>
      <c r="B265" s="0" t="s">
        <v>423</v>
      </c>
    </row>
    <row r="266" customFormat="false" ht="13.8" hidden="false" customHeight="false" outlineLevel="0" collapsed="false">
      <c r="A266" s="0" t="s">
        <v>23</v>
      </c>
      <c r="B266" s="0" t="s">
        <v>424</v>
      </c>
    </row>
    <row r="267" customFormat="false" ht="13.8" hidden="false" customHeight="false" outlineLevel="0" collapsed="false">
      <c r="A267" s="0" t="s">
        <v>23</v>
      </c>
      <c r="B267" s="0" t="s">
        <v>425</v>
      </c>
    </row>
    <row r="268" customFormat="false" ht="13.8" hidden="false" customHeight="false" outlineLevel="0" collapsed="false">
      <c r="A268" s="0" t="s">
        <v>24</v>
      </c>
      <c r="B268" s="0" t="s">
        <v>426</v>
      </c>
    </row>
    <row r="269" customFormat="false" ht="13.8" hidden="false" customHeight="false" outlineLevel="0" collapsed="false">
      <c r="A269" s="0" t="s">
        <v>24</v>
      </c>
      <c r="B269" s="0" t="s">
        <v>427</v>
      </c>
    </row>
    <row r="270" customFormat="false" ht="13.8" hidden="false" customHeight="false" outlineLevel="0" collapsed="false">
      <c r="A270" s="0" t="s">
        <v>24</v>
      </c>
      <c r="B270" s="0" t="s">
        <v>428</v>
      </c>
    </row>
    <row r="271" customFormat="false" ht="13.8" hidden="false" customHeight="false" outlineLevel="0" collapsed="false">
      <c r="A271" s="0" t="s">
        <v>25</v>
      </c>
      <c r="B271" s="0" t="s">
        <v>429</v>
      </c>
    </row>
    <row r="272" customFormat="false" ht="13.8" hidden="false" customHeight="false" outlineLevel="0" collapsed="false">
      <c r="A272" s="0" t="s">
        <v>25</v>
      </c>
      <c r="B272" s="0" t="s">
        <v>430</v>
      </c>
    </row>
    <row r="273" customFormat="false" ht="13.8" hidden="false" customHeight="false" outlineLevel="0" collapsed="false">
      <c r="A273" s="0" t="s">
        <v>25</v>
      </c>
      <c r="B273" s="0" t="s">
        <v>431</v>
      </c>
    </row>
    <row r="274" customFormat="false" ht="13.8" hidden="false" customHeight="false" outlineLevel="0" collapsed="false">
      <c r="A274" s="0" t="s">
        <v>25</v>
      </c>
      <c r="B274" s="0" t="s">
        <v>432</v>
      </c>
    </row>
    <row r="275" customFormat="false" ht="13.8" hidden="false" customHeight="false" outlineLevel="0" collapsed="false">
      <c r="A275" s="0" t="s">
        <v>25</v>
      </c>
      <c r="B275" s="0" t="s">
        <v>433</v>
      </c>
    </row>
    <row r="276" customFormat="false" ht="13.8" hidden="false" customHeight="false" outlineLevel="0" collapsed="false">
      <c r="A276" s="0" t="s">
        <v>25</v>
      </c>
      <c r="B276" s="0" t="s">
        <v>434</v>
      </c>
    </row>
    <row r="277" customFormat="false" ht="13.8" hidden="false" customHeight="false" outlineLevel="0" collapsed="false">
      <c r="A277" s="0" t="s">
        <v>25</v>
      </c>
      <c r="B277" s="0" t="s">
        <v>435</v>
      </c>
    </row>
    <row r="278" customFormat="false" ht="13.8" hidden="false" customHeight="false" outlineLevel="0" collapsed="false">
      <c r="A278" s="0" t="s">
        <v>26</v>
      </c>
      <c r="B278" s="0" t="s">
        <v>436</v>
      </c>
    </row>
    <row r="279" customFormat="false" ht="13.8" hidden="false" customHeight="false" outlineLevel="0" collapsed="false">
      <c r="A279" s="0" t="s">
        <v>26</v>
      </c>
      <c r="B279" s="0" t="s">
        <v>437</v>
      </c>
    </row>
    <row r="280" customFormat="false" ht="13.8" hidden="false" customHeight="false" outlineLevel="0" collapsed="false">
      <c r="A280" s="0" t="s">
        <v>26</v>
      </c>
      <c r="B280" s="0" t="s">
        <v>438</v>
      </c>
    </row>
    <row r="281" customFormat="false" ht="13.8" hidden="false" customHeight="false" outlineLevel="0" collapsed="false">
      <c r="A281" s="0" t="s">
        <v>26</v>
      </c>
      <c r="B281" s="0" t="s">
        <v>439</v>
      </c>
    </row>
    <row r="282" customFormat="false" ht="13.8" hidden="false" customHeight="false" outlineLevel="0" collapsed="false">
      <c r="A282" s="0" t="s">
        <v>26</v>
      </c>
      <c r="B282" s="0" t="s">
        <v>440</v>
      </c>
    </row>
    <row r="283" customFormat="false" ht="13.8" hidden="false" customHeight="false" outlineLevel="0" collapsed="false">
      <c r="A283" s="0" t="s">
        <v>26</v>
      </c>
      <c r="B283" s="0" t="s">
        <v>441</v>
      </c>
    </row>
    <row r="284" customFormat="false" ht="13.8" hidden="false" customHeight="false" outlineLevel="0" collapsed="false">
      <c r="A284" s="0" t="s">
        <v>26</v>
      </c>
      <c r="B284" s="0" t="s">
        <v>442</v>
      </c>
    </row>
    <row r="285" customFormat="false" ht="13.8" hidden="false" customHeight="false" outlineLevel="0" collapsed="false">
      <c r="A285" s="0" t="s">
        <v>26</v>
      </c>
      <c r="B285" s="0" t="s">
        <v>443</v>
      </c>
    </row>
    <row r="286" customFormat="false" ht="13.8" hidden="false" customHeight="false" outlineLevel="0" collapsed="false">
      <c r="A286" s="0" t="s">
        <v>26</v>
      </c>
      <c r="B286" s="0" t="s">
        <v>444</v>
      </c>
    </row>
    <row r="287" customFormat="false" ht="13.8" hidden="false" customHeight="false" outlineLevel="0" collapsed="false">
      <c r="A287" s="0" t="s">
        <v>26</v>
      </c>
      <c r="B287" s="0" t="s">
        <v>445</v>
      </c>
    </row>
    <row r="288" customFormat="false" ht="13.8" hidden="false" customHeight="false" outlineLevel="0" collapsed="false">
      <c r="A288" s="0" t="s">
        <v>26</v>
      </c>
      <c r="B288" s="0" t="s">
        <v>156</v>
      </c>
    </row>
    <row r="289" customFormat="false" ht="13.8" hidden="false" customHeight="false" outlineLevel="0" collapsed="false">
      <c r="A289" s="0" t="s">
        <v>26</v>
      </c>
      <c r="B289" s="0" t="s">
        <v>336</v>
      </c>
    </row>
    <row r="290" customFormat="false" ht="13.8" hidden="false" customHeight="false" outlineLevel="0" collapsed="false">
      <c r="A290" s="0" t="s">
        <v>26</v>
      </c>
      <c r="B290" s="0" t="s">
        <v>446</v>
      </c>
    </row>
    <row r="291" customFormat="false" ht="13.8" hidden="false" customHeight="false" outlineLevel="0" collapsed="false">
      <c r="A291" s="0" t="s">
        <v>27</v>
      </c>
      <c r="B291" s="0" t="s">
        <v>447</v>
      </c>
    </row>
    <row r="292" customFormat="false" ht="13.8" hidden="false" customHeight="false" outlineLevel="0" collapsed="false">
      <c r="A292" s="0" t="s">
        <v>27</v>
      </c>
      <c r="B292" s="0" t="s">
        <v>448</v>
      </c>
    </row>
    <row r="293" customFormat="false" ht="13.8" hidden="false" customHeight="false" outlineLevel="0" collapsed="false">
      <c r="A293" s="0" t="s">
        <v>28</v>
      </c>
      <c r="B293" s="0" t="s">
        <v>449</v>
      </c>
    </row>
    <row r="294" customFormat="false" ht="13.8" hidden="false" customHeight="false" outlineLevel="0" collapsed="false">
      <c r="A294" s="0" t="s">
        <v>29</v>
      </c>
      <c r="B294" s="0" t="s">
        <v>450</v>
      </c>
    </row>
    <row r="295" customFormat="false" ht="13.8" hidden="false" customHeight="false" outlineLevel="0" collapsed="false">
      <c r="A295" s="0" t="s">
        <v>30</v>
      </c>
      <c r="B295" s="0" t="s">
        <v>451</v>
      </c>
    </row>
    <row r="296" customFormat="false" ht="13.8" hidden="false" customHeight="false" outlineLevel="0" collapsed="false">
      <c r="A296" s="0" t="s">
        <v>30</v>
      </c>
      <c r="B296" s="0" t="s">
        <v>452</v>
      </c>
    </row>
    <row r="297" customFormat="false" ht="13.8" hidden="false" customHeight="false" outlineLevel="0" collapsed="false">
      <c r="A297" s="0" t="s">
        <v>30</v>
      </c>
      <c r="B297" s="0" t="s">
        <v>453</v>
      </c>
    </row>
    <row r="298" customFormat="false" ht="13.8" hidden="false" customHeight="false" outlineLevel="0" collapsed="false">
      <c r="A298" s="0" t="s">
        <v>30</v>
      </c>
      <c r="B298" s="0" t="s">
        <v>454</v>
      </c>
    </row>
    <row r="299" customFormat="false" ht="13.8" hidden="false" customHeight="false" outlineLevel="0" collapsed="false">
      <c r="A299" s="0" t="s">
        <v>31</v>
      </c>
      <c r="B299" s="0" t="s">
        <v>455</v>
      </c>
    </row>
    <row r="300" customFormat="false" ht="13.8" hidden="false" customHeight="false" outlineLevel="0" collapsed="false">
      <c r="A300" s="0" t="s">
        <v>31</v>
      </c>
      <c r="B300" s="0" t="s">
        <v>456</v>
      </c>
    </row>
    <row r="301" customFormat="false" ht="13.8" hidden="false" customHeight="false" outlineLevel="0" collapsed="false">
      <c r="A301" s="0" t="s">
        <v>31</v>
      </c>
      <c r="B301" s="0" t="s">
        <v>457</v>
      </c>
    </row>
    <row r="302" customFormat="false" ht="13.8" hidden="false" customHeight="false" outlineLevel="0" collapsed="false">
      <c r="A302" s="0" t="s">
        <v>31</v>
      </c>
      <c r="B302" s="0" t="s">
        <v>458</v>
      </c>
    </row>
    <row r="303" customFormat="false" ht="13.8" hidden="false" customHeight="false" outlineLevel="0" collapsed="false">
      <c r="A303" s="0" t="s">
        <v>31</v>
      </c>
      <c r="B303" s="0" t="s">
        <v>459</v>
      </c>
    </row>
    <row r="304" customFormat="false" ht="13.8" hidden="false" customHeight="false" outlineLevel="0" collapsed="false">
      <c r="A304" s="0" t="s">
        <v>31</v>
      </c>
      <c r="B304" s="0" t="s">
        <v>460</v>
      </c>
    </row>
    <row r="305" customFormat="false" ht="13.8" hidden="false" customHeight="false" outlineLevel="0" collapsed="false">
      <c r="A305" s="0" t="s">
        <v>31</v>
      </c>
      <c r="B305" s="0" t="s">
        <v>461</v>
      </c>
    </row>
    <row r="306" customFormat="false" ht="13.8" hidden="false" customHeight="false" outlineLevel="0" collapsed="false">
      <c r="A306" s="0" t="s">
        <v>31</v>
      </c>
      <c r="B306" s="0" t="s">
        <v>462</v>
      </c>
    </row>
    <row r="307" customFormat="false" ht="13.8" hidden="false" customHeight="false" outlineLevel="0" collapsed="false">
      <c r="A307" s="0" t="s">
        <v>31</v>
      </c>
      <c r="B307" s="0" t="s">
        <v>463</v>
      </c>
    </row>
    <row r="308" customFormat="false" ht="13.8" hidden="false" customHeight="false" outlineLevel="0" collapsed="false">
      <c r="A308" s="0" t="s">
        <v>31</v>
      </c>
      <c r="B308" s="0" t="s">
        <v>464</v>
      </c>
    </row>
    <row r="309" customFormat="false" ht="13.8" hidden="false" customHeight="false" outlineLevel="0" collapsed="false">
      <c r="A309" s="0" t="s">
        <v>31</v>
      </c>
      <c r="B309" s="0" t="s">
        <v>465</v>
      </c>
    </row>
    <row r="310" customFormat="false" ht="13.8" hidden="false" customHeight="false" outlineLevel="0" collapsed="false">
      <c r="A310" s="0" t="s">
        <v>31</v>
      </c>
      <c r="B310" s="0" t="s">
        <v>466</v>
      </c>
    </row>
    <row r="311" customFormat="false" ht="13.8" hidden="false" customHeight="false" outlineLevel="0" collapsed="false">
      <c r="A311" s="0" t="s">
        <v>31</v>
      </c>
      <c r="B311" s="0" t="s">
        <v>467</v>
      </c>
    </row>
    <row r="312" customFormat="false" ht="13.8" hidden="false" customHeight="false" outlineLevel="0" collapsed="false">
      <c r="A312" s="0" t="s">
        <v>32</v>
      </c>
      <c r="B312" s="0" t="s">
        <v>468</v>
      </c>
    </row>
    <row r="313" customFormat="false" ht="13.8" hidden="false" customHeight="false" outlineLevel="0" collapsed="false">
      <c r="A313" s="0" t="s">
        <v>32</v>
      </c>
      <c r="B313" s="0" t="s">
        <v>469</v>
      </c>
    </row>
    <row r="314" customFormat="false" ht="13.8" hidden="false" customHeight="false" outlineLevel="0" collapsed="false">
      <c r="A314" s="0" t="s">
        <v>32</v>
      </c>
      <c r="B314" s="0" t="s">
        <v>470</v>
      </c>
    </row>
    <row r="315" customFormat="false" ht="13.8" hidden="false" customHeight="false" outlineLevel="0" collapsed="false">
      <c r="A315" s="0" t="s">
        <v>33</v>
      </c>
      <c r="B315" s="0" t="s">
        <v>328</v>
      </c>
    </row>
    <row r="316" customFormat="false" ht="13.8" hidden="false" customHeight="false" outlineLevel="0" collapsed="false">
      <c r="A316" s="0" t="s">
        <v>33</v>
      </c>
      <c r="B316" s="0" t="s">
        <v>471</v>
      </c>
    </row>
    <row r="317" customFormat="false" ht="13.8" hidden="false" customHeight="false" outlineLevel="0" collapsed="false">
      <c r="A317" s="0" t="s">
        <v>33</v>
      </c>
      <c r="B317" s="0" t="s">
        <v>330</v>
      </c>
    </row>
    <row r="318" customFormat="false" ht="13.8" hidden="false" customHeight="false" outlineLevel="0" collapsed="false">
      <c r="A318" s="0" t="s">
        <v>33</v>
      </c>
      <c r="B318" s="0" t="s">
        <v>334</v>
      </c>
    </row>
    <row r="319" customFormat="false" ht="13.8" hidden="false" customHeight="false" outlineLevel="0" collapsed="false">
      <c r="A319" s="0" t="s">
        <v>33</v>
      </c>
      <c r="B319" s="0" t="s">
        <v>472</v>
      </c>
    </row>
    <row r="320" customFormat="false" ht="13.8" hidden="false" customHeight="false" outlineLevel="0" collapsed="false">
      <c r="A320" s="0" t="s">
        <v>34</v>
      </c>
      <c r="B320" s="0" t="s">
        <v>473</v>
      </c>
    </row>
    <row r="321" customFormat="false" ht="13.8" hidden="false" customHeight="false" outlineLevel="0" collapsed="false">
      <c r="A321" s="0" t="s">
        <v>34</v>
      </c>
      <c r="B321" s="0" t="s">
        <v>474</v>
      </c>
    </row>
    <row r="322" customFormat="false" ht="13.8" hidden="false" customHeight="false" outlineLevel="0" collapsed="false">
      <c r="A322" s="0" t="s">
        <v>34</v>
      </c>
      <c r="B322" s="0" t="s">
        <v>475</v>
      </c>
    </row>
    <row r="323" customFormat="false" ht="13.8" hidden="false" customHeight="false" outlineLevel="0" collapsed="false">
      <c r="A323" s="0" t="s">
        <v>34</v>
      </c>
      <c r="B323" s="0" t="s">
        <v>476</v>
      </c>
    </row>
    <row r="324" customFormat="false" ht="13.8" hidden="false" customHeight="false" outlineLevel="0" collapsed="false">
      <c r="A324" s="0" t="s">
        <v>34</v>
      </c>
      <c r="B324" s="0" t="s">
        <v>477</v>
      </c>
    </row>
    <row r="325" customFormat="false" ht="13.8" hidden="false" customHeight="false" outlineLevel="0" collapsed="false">
      <c r="A325" s="0" t="s">
        <v>34</v>
      </c>
      <c r="B325" s="0" t="s">
        <v>478</v>
      </c>
    </row>
    <row r="326" customFormat="false" ht="13.8" hidden="false" customHeight="false" outlineLevel="0" collapsed="false">
      <c r="A326" s="0" t="s">
        <v>34</v>
      </c>
      <c r="B326" s="0" t="s">
        <v>479</v>
      </c>
    </row>
    <row r="327" customFormat="false" ht="13.8" hidden="false" customHeight="false" outlineLevel="0" collapsed="false">
      <c r="A327" s="0" t="s">
        <v>34</v>
      </c>
      <c r="B327" s="0" t="s">
        <v>480</v>
      </c>
    </row>
    <row r="328" customFormat="false" ht="13.8" hidden="false" customHeight="false" outlineLevel="0" collapsed="false">
      <c r="A328" s="0" t="s">
        <v>34</v>
      </c>
      <c r="B328" s="0" t="s">
        <v>481</v>
      </c>
    </row>
    <row r="329" customFormat="false" ht="13.8" hidden="false" customHeight="false" outlineLevel="0" collapsed="false">
      <c r="A329" s="0" t="s">
        <v>34</v>
      </c>
      <c r="B329" s="0" t="s">
        <v>482</v>
      </c>
    </row>
    <row r="330" customFormat="false" ht="13.8" hidden="false" customHeight="false" outlineLevel="0" collapsed="false">
      <c r="A330" s="0" t="s">
        <v>34</v>
      </c>
      <c r="B330" s="0" t="s">
        <v>483</v>
      </c>
    </row>
    <row r="331" customFormat="false" ht="13.8" hidden="false" customHeight="false" outlineLevel="0" collapsed="false">
      <c r="A331" s="0" t="s">
        <v>34</v>
      </c>
      <c r="B331" s="0" t="s">
        <v>484</v>
      </c>
    </row>
    <row r="332" customFormat="false" ht="13.8" hidden="false" customHeight="false" outlineLevel="0" collapsed="false">
      <c r="A332" s="0" t="s">
        <v>34</v>
      </c>
      <c r="B332" s="0" t="s">
        <v>485</v>
      </c>
    </row>
    <row r="333" customFormat="false" ht="13.8" hidden="false" customHeight="false" outlineLevel="0" collapsed="false">
      <c r="A333" s="0" t="s">
        <v>34</v>
      </c>
      <c r="B333" s="0" t="s">
        <v>486</v>
      </c>
    </row>
    <row r="334" customFormat="false" ht="13.8" hidden="false" customHeight="false" outlineLevel="0" collapsed="false">
      <c r="A334" s="0" t="s">
        <v>35</v>
      </c>
      <c r="B334" s="0" t="s">
        <v>487</v>
      </c>
    </row>
    <row r="335" customFormat="false" ht="13.8" hidden="false" customHeight="false" outlineLevel="0" collapsed="false">
      <c r="A335" s="0" t="s">
        <v>35</v>
      </c>
      <c r="B335" s="0" t="s">
        <v>488</v>
      </c>
    </row>
    <row r="336" customFormat="false" ht="13.8" hidden="false" customHeight="false" outlineLevel="0" collapsed="false">
      <c r="A336" s="0" t="s">
        <v>35</v>
      </c>
      <c r="B336" s="0" t="s">
        <v>489</v>
      </c>
    </row>
    <row r="337" customFormat="false" ht="13.8" hidden="false" customHeight="false" outlineLevel="0" collapsed="false">
      <c r="A337" s="0" t="s">
        <v>35</v>
      </c>
      <c r="B337" s="0" t="s">
        <v>490</v>
      </c>
    </row>
    <row r="338" customFormat="false" ht="13.8" hidden="false" customHeight="false" outlineLevel="0" collapsed="false">
      <c r="A338" s="0" t="s">
        <v>35</v>
      </c>
      <c r="B338" s="0" t="s">
        <v>491</v>
      </c>
    </row>
    <row r="339" customFormat="false" ht="13.8" hidden="false" customHeight="false" outlineLevel="0" collapsed="false">
      <c r="A339" s="0" t="s">
        <v>36</v>
      </c>
      <c r="B339" s="0" t="s">
        <v>492</v>
      </c>
    </row>
    <row r="340" customFormat="false" ht="13.8" hidden="false" customHeight="false" outlineLevel="0" collapsed="false">
      <c r="A340" s="0" t="s">
        <v>36</v>
      </c>
      <c r="B340" s="0" t="s">
        <v>493</v>
      </c>
    </row>
    <row r="341" customFormat="false" ht="13.8" hidden="false" customHeight="false" outlineLevel="0" collapsed="false">
      <c r="A341" s="0" t="s">
        <v>36</v>
      </c>
      <c r="B341" s="0" t="s">
        <v>494</v>
      </c>
    </row>
    <row r="342" customFormat="false" ht="13.8" hidden="false" customHeight="false" outlineLevel="0" collapsed="false">
      <c r="A342" s="0" t="s">
        <v>36</v>
      </c>
      <c r="B342" s="0" t="s">
        <v>495</v>
      </c>
    </row>
    <row r="343" customFormat="false" ht="13.8" hidden="false" customHeight="false" outlineLevel="0" collapsed="false">
      <c r="A343" s="0" t="s">
        <v>36</v>
      </c>
      <c r="B343" s="0" t="s">
        <v>496</v>
      </c>
    </row>
    <row r="344" customFormat="false" ht="13.8" hidden="false" customHeight="false" outlineLevel="0" collapsed="false">
      <c r="A344" s="0" t="s">
        <v>36</v>
      </c>
      <c r="B344" s="0" t="s">
        <v>497</v>
      </c>
    </row>
    <row r="345" customFormat="false" ht="13.8" hidden="false" customHeight="false" outlineLevel="0" collapsed="false">
      <c r="A345" s="0" t="s">
        <v>36</v>
      </c>
      <c r="B345" s="0" t="s">
        <v>498</v>
      </c>
    </row>
    <row r="346" customFormat="false" ht="13.8" hidden="false" customHeight="false" outlineLevel="0" collapsed="false">
      <c r="A346" s="0" t="s">
        <v>36</v>
      </c>
      <c r="B346" s="0" t="s">
        <v>499</v>
      </c>
    </row>
    <row r="347" customFormat="false" ht="13.8" hidden="false" customHeight="false" outlineLevel="0" collapsed="false">
      <c r="A347" s="0" t="s">
        <v>36</v>
      </c>
      <c r="B347" s="0" t="s">
        <v>500</v>
      </c>
    </row>
    <row r="348" customFormat="false" ht="13.8" hidden="false" customHeight="false" outlineLevel="0" collapsed="false">
      <c r="A348" s="0" t="s">
        <v>36</v>
      </c>
      <c r="B348" s="0" t="s">
        <v>501</v>
      </c>
    </row>
    <row r="349" customFormat="false" ht="13.8" hidden="false" customHeight="false" outlineLevel="0" collapsed="false">
      <c r="A349" s="0" t="s">
        <v>36</v>
      </c>
      <c r="B349" s="0" t="s">
        <v>502</v>
      </c>
    </row>
    <row r="350" customFormat="false" ht="13.8" hidden="false" customHeight="false" outlineLevel="0" collapsed="false">
      <c r="A350" s="0" t="s">
        <v>36</v>
      </c>
      <c r="B350" s="0" t="s">
        <v>503</v>
      </c>
    </row>
    <row r="351" customFormat="false" ht="13.8" hidden="false" customHeight="false" outlineLevel="0" collapsed="false">
      <c r="A351" s="0" t="s">
        <v>36</v>
      </c>
      <c r="B351" s="0" t="s">
        <v>504</v>
      </c>
    </row>
    <row r="352" customFormat="false" ht="13.8" hidden="false" customHeight="false" outlineLevel="0" collapsed="false">
      <c r="A352" s="0" t="s">
        <v>36</v>
      </c>
      <c r="B352" s="0" t="s">
        <v>505</v>
      </c>
    </row>
    <row r="353" customFormat="false" ht="13.8" hidden="false" customHeight="false" outlineLevel="0" collapsed="false">
      <c r="A353" s="0" t="s">
        <v>36</v>
      </c>
      <c r="B353" s="0" t="s">
        <v>506</v>
      </c>
    </row>
    <row r="354" customFormat="false" ht="13.8" hidden="false" customHeight="false" outlineLevel="0" collapsed="false">
      <c r="A354" s="0" t="s">
        <v>36</v>
      </c>
      <c r="B354" s="0" t="s">
        <v>507</v>
      </c>
    </row>
    <row r="355" customFormat="false" ht="13.8" hidden="false" customHeight="false" outlineLevel="0" collapsed="false">
      <c r="A355" s="0" t="s">
        <v>36</v>
      </c>
      <c r="B355" s="0" t="s">
        <v>508</v>
      </c>
    </row>
    <row r="356" customFormat="false" ht="13.8" hidden="false" customHeight="false" outlineLevel="0" collapsed="false">
      <c r="A356" s="0" t="s">
        <v>36</v>
      </c>
      <c r="B356" s="0" t="s">
        <v>509</v>
      </c>
    </row>
    <row r="357" customFormat="false" ht="13.8" hidden="false" customHeight="false" outlineLevel="0" collapsed="false">
      <c r="A357" s="0" t="s">
        <v>36</v>
      </c>
      <c r="B357" s="0" t="s">
        <v>510</v>
      </c>
    </row>
    <row r="358" customFormat="false" ht="13.8" hidden="false" customHeight="false" outlineLevel="0" collapsed="false">
      <c r="A358" s="0" t="s">
        <v>36</v>
      </c>
      <c r="B358" s="0" t="s">
        <v>511</v>
      </c>
    </row>
    <row r="359" customFormat="false" ht="13.8" hidden="false" customHeight="false" outlineLevel="0" collapsed="false">
      <c r="A359" s="0" t="s">
        <v>36</v>
      </c>
      <c r="B359" s="0" t="s">
        <v>334</v>
      </c>
    </row>
    <row r="360" customFormat="false" ht="13.8" hidden="false" customHeight="false" outlineLevel="0" collapsed="false">
      <c r="A360" s="0" t="s">
        <v>36</v>
      </c>
      <c r="B360" s="0" t="s">
        <v>512</v>
      </c>
    </row>
    <row r="361" customFormat="false" ht="13.8" hidden="false" customHeight="false" outlineLevel="0" collapsed="false">
      <c r="A361" s="0" t="s">
        <v>37</v>
      </c>
      <c r="B361" s="0" t="s">
        <v>449</v>
      </c>
    </row>
    <row r="362" customFormat="false" ht="13.8" hidden="false" customHeight="false" outlineLevel="0" collapsed="false">
      <c r="A362" s="0" t="s">
        <v>37</v>
      </c>
      <c r="B362" s="0" t="s">
        <v>513</v>
      </c>
    </row>
    <row r="363" customFormat="false" ht="13.8" hidden="false" customHeight="false" outlineLevel="0" collapsed="false">
      <c r="A363" s="0" t="s">
        <v>37</v>
      </c>
      <c r="B363" s="0" t="s">
        <v>514</v>
      </c>
    </row>
    <row r="364" customFormat="false" ht="13.8" hidden="false" customHeight="false" outlineLevel="0" collapsed="false">
      <c r="A364" s="0" t="s">
        <v>37</v>
      </c>
      <c r="B364" s="0" t="s">
        <v>515</v>
      </c>
    </row>
    <row r="365" customFormat="false" ht="13.8" hidden="false" customHeight="false" outlineLevel="0" collapsed="false">
      <c r="A365" s="0" t="s">
        <v>37</v>
      </c>
      <c r="B365" s="0" t="s">
        <v>516</v>
      </c>
    </row>
    <row r="366" customFormat="false" ht="13.8" hidden="false" customHeight="false" outlineLevel="0" collapsed="false">
      <c r="A366" s="0" t="s">
        <v>37</v>
      </c>
      <c r="B366" s="0" t="s">
        <v>517</v>
      </c>
    </row>
    <row r="367" customFormat="false" ht="13.8" hidden="false" customHeight="false" outlineLevel="0" collapsed="false">
      <c r="A367" s="0" t="s">
        <v>38</v>
      </c>
      <c r="B367" s="0" t="s">
        <v>518</v>
      </c>
    </row>
    <row r="368" customFormat="false" ht="13.8" hidden="false" customHeight="false" outlineLevel="0" collapsed="false">
      <c r="A368" s="0" t="s">
        <v>38</v>
      </c>
      <c r="B368" s="0" t="s">
        <v>519</v>
      </c>
    </row>
    <row r="369" customFormat="false" ht="13.8" hidden="false" customHeight="false" outlineLevel="0" collapsed="false">
      <c r="A369" s="0" t="s">
        <v>38</v>
      </c>
      <c r="B369" s="0" t="s">
        <v>520</v>
      </c>
    </row>
    <row r="370" customFormat="false" ht="13.8" hidden="false" customHeight="false" outlineLevel="0" collapsed="false">
      <c r="A370" s="0" t="s">
        <v>38</v>
      </c>
      <c r="B370" s="0" t="s">
        <v>521</v>
      </c>
    </row>
    <row r="371" customFormat="false" ht="13.8" hidden="false" customHeight="false" outlineLevel="0" collapsed="false">
      <c r="A371" s="0" t="s">
        <v>38</v>
      </c>
      <c r="B371" s="0" t="s">
        <v>522</v>
      </c>
    </row>
    <row r="372" customFormat="false" ht="13.8" hidden="false" customHeight="false" outlineLevel="0" collapsed="false">
      <c r="A372" s="0" t="s">
        <v>38</v>
      </c>
      <c r="B372" s="0" t="s">
        <v>523</v>
      </c>
    </row>
    <row r="373" customFormat="false" ht="13.8" hidden="false" customHeight="false" outlineLevel="0" collapsed="false">
      <c r="A373" s="0" t="s">
        <v>38</v>
      </c>
      <c r="B373" s="0" t="s">
        <v>524</v>
      </c>
    </row>
    <row r="374" customFormat="false" ht="13.8" hidden="false" customHeight="false" outlineLevel="0" collapsed="false">
      <c r="A374" s="0" t="s">
        <v>38</v>
      </c>
      <c r="B374" s="0" t="s">
        <v>525</v>
      </c>
    </row>
    <row r="375" customFormat="false" ht="13.8" hidden="false" customHeight="false" outlineLevel="0" collapsed="false">
      <c r="A375" s="0" t="s">
        <v>38</v>
      </c>
      <c r="B375" s="0" t="s">
        <v>526</v>
      </c>
    </row>
    <row r="376" customFormat="false" ht="13.8" hidden="false" customHeight="false" outlineLevel="0" collapsed="false">
      <c r="A376" s="0" t="s">
        <v>39</v>
      </c>
      <c r="B376" s="0" t="s">
        <v>527</v>
      </c>
    </row>
    <row r="377" customFormat="false" ht="13.8" hidden="false" customHeight="false" outlineLevel="0" collapsed="false">
      <c r="A377" s="0" t="s">
        <v>40</v>
      </c>
      <c r="B377" s="0" t="s">
        <v>528</v>
      </c>
    </row>
    <row r="378" customFormat="false" ht="13.8" hidden="false" customHeight="false" outlineLevel="0" collapsed="false">
      <c r="A378" s="0" t="s">
        <v>40</v>
      </c>
      <c r="B378" s="0" t="s">
        <v>529</v>
      </c>
    </row>
    <row r="379" customFormat="false" ht="13.8" hidden="false" customHeight="false" outlineLevel="0" collapsed="false">
      <c r="A379" s="0" t="s">
        <v>40</v>
      </c>
      <c r="B379" s="0" t="s">
        <v>530</v>
      </c>
    </row>
    <row r="380" customFormat="false" ht="13.8" hidden="false" customHeight="false" outlineLevel="0" collapsed="false">
      <c r="A380" s="0" t="s">
        <v>40</v>
      </c>
      <c r="B380" s="0" t="s">
        <v>334</v>
      </c>
    </row>
    <row r="381" customFormat="false" ht="13.8" hidden="false" customHeight="false" outlineLevel="0" collapsed="false">
      <c r="A381" s="0" t="s">
        <v>41</v>
      </c>
      <c r="B381" s="0" t="s">
        <v>531</v>
      </c>
    </row>
    <row r="382" customFormat="false" ht="13.8" hidden="false" customHeight="false" outlineLevel="0" collapsed="false">
      <c r="A382" s="0" t="s">
        <v>41</v>
      </c>
      <c r="B382" s="0" t="s">
        <v>532</v>
      </c>
    </row>
    <row r="383" customFormat="false" ht="13.8" hidden="false" customHeight="false" outlineLevel="0" collapsed="false">
      <c r="A383" s="0" t="s">
        <v>41</v>
      </c>
      <c r="B383" s="0" t="s">
        <v>533</v>
      </c>
    </row>
    <row r="384" customFormat="false" ht="13.8" hidden="false" customHeight="false" outlineLevel="0" collapsed="false">
      <c r="A384" s="0" t="s">
        <v>41</v>
      </c>
      <c r="B384" s="0" t="s">
        <v>534</v>
      </c>
    </row>
    <row r="385" customFormat="false" ht="13.8" hidden="false" customHeight="false" outlineLevel="0" collapsed="false">
      <c r="A385" s="0" t="s">
        <v>41</v>
      </c>
      <c r="B385" s="0" t="s">
        <v>535</v>
      </c>
    </row>
    <row r="386" customFormat="false" ht="13.8" hidden="false" customHeight="false" outlineLevel="0" collapsed="false">
      <c r="A386" s="0" t="s">
        <v>41</v>
      </c>
      <c r="B386" s="0" t="s">
        <v>536</v>
      </c>
    </row>
    <row r="387" customFormat="false" ht="13.8" hidden="false" customHeight="false" outlineLevel="0" collapsed="false">
      <c r="A387" s="0" t="s">
        <v>41</v>
      </c>
      <c r="B387" s="0" t="s">
        <v>537</v>
      </c>
    </row>
    <row r="388" customFormat="false" ht="13.8" hidden="false" customHeight="false" outlineLevel="0" collapsed="false">
      <c r="A388" s="0" t="s">
        <v>41</v>
      </c>
      <c r="B388" s="0" t="s">
        <v>538</v>
      </c>
    </row>
    <row r="389" customFormat="false" ht="13.8" hidden="false" customHeight="false" outlineLevel="0" collapsed="false">
      <c r="A389" s="0" t="s">
        <v>42</v>
      </c>
      <c r="B389" s="0" t="s">
        <v>539</v>
      </c>
    </row>
    <row r="390" customFormat="false" ht="13.8" hidden="false" customHeight="false" outlineLevel="0" collapsed="false">
      <c r="A390" s="0" t="s">
        <v>42</v>
      </c>
      <c r="B390" s="0" t="s">
        <v>540</v>
      </c>
    </row>
    <row r="391" customFormat="false" ht="13.8" hidden="false" customHeight="false" outlineLevel="0" collapsed="false">
      <c r="A391" s="0" t="s">
        <v>42</v>
      </c>
      <c r="B391" s="0" t="s">
        <v>541</v>
      </c>
    </row>
    <row r="392" customFormat="false" ht="13.8" hidden="false" customHeight="false" outlineLevel="0" collapsed="false">
      <c r="A392" s="0" t="s">
        <v>42</v>
      </c>
      <c r="B392" s="0" t="s">
        <v>542</v>
      </c>
    </row>
    <row r="393" customFormat="false" ht="13.8" hidden="false" customHeight="false" outlineLevel="0" collapsed="false">
      <c r="A393" s="0" t="s">
        <v>42</v>
      </c>
      <c r="B393" s="0" t="s">
        <v>543</v>
      </c>
    </row>
    <row r="394" customFormat="false" ht="13.8" hidden="false" customHeight="false" outlineLevel="0" collapsed="false">
      <c r="A394" s="0" t="s">
        <v>42</v>
      </c>
      <c r="B394" s="0" t="s">
        <v>544</v>
      </c>
    </row>
    <row r="395" customFormat="false" ht="13.8" hidden="false" customHeight="false" outlineLevel="0" collapsed="false">
      <c r="A395" s="0" t="s">
        <v>42</v>
      </c>
      <c r="B395" s="0" t="s">
        <v>545</v>
      </c>
    </row>
    <row r="396" customFormat="false" ht="13.8" hidden="false" customHeight="false" outlineLevel="0" collapsed="false">
      <c r="A396" s="0" t="s">
        <v>43</v>
      </c>
      <c r="B396" s="0" t="s">
        <v>546</v>
      </c>
    </row>
    <row r="397" customFormat="false" ht="13.8" hidden="false" customHeight="false" outlineLevel="0" collapsed="false">
      <c r="A397" s="0" t="s">
        <v>44</v>
      </c>
      <c r="B397" s="0" t="s">
        <v>547</v>
      </c>
    </row>
    <row r="398" customFormat="false" ht="13.8" hidden="false" customHeight="false" outlineLevel="0" collapsed="false">
      <c r="A398" s="0" t="s">
        <v>44</v>
      </c>
      <c r="B398" s="0" t="s">
        <v>548</v>
      </c>
    </row>
    <row r="399" customFormat="false" ht="13.8" hidden="false" customHeight="false" outlineLevel="0" collapsed="false">
      <c r="A399" s="0" t="s">
        <v>44</v>
      </c>
      <c r="B399" s="0" t="s">
        <v>549</v>
      </c>
    </row>
    <row r="400" customFormat="false" ht="13.8" hidden="false" customHeight="false" outlineLevel="0" collapsed="false">
      <c r="A400" s="0" t="s">
        <v>44</v>
      </c>
      <c r="B400" s="0" t="s">
        <v>550</v>
      </c>
    </row>
    <row r="401" customFormat="false" ht="13.8" hidden="false" customHeight="false" outlineLevel="0" collapsed="false">
      <c r="A401" s="0" t="s">
        <v>44</v>
      </c>
      <c r="B401" s="0" t="s">
        <v>551</v>
      </c>
    </row>
    <row r="402" customFormat="false" ht="13.8" hidden="false" customHeight="false" outlineLevel="0" collapsed="false">
      <c r="A402" s="0" t="s">
        <v>44</v>
      </c>
      <c r="B402" s="0" t="s">
        <v>552</v>
      </c>
    </row>
    <row r="403" customFormat="false" ht="13.8" hidden="false" customHeight="false" outlineLevel="0" collapsed="false">
      <c r="A403" s="0" t="s">
        <v>44</v>
      </c>
      <c r="B403" s="0" t="s">
        <v>553</v>
      </c>
    </row>
    <row r="404" customFormat="false" ht="13.8" hidden="false" customHeight="false" outlineLevel="0" collapsed="false">
      <c r="A404" s="0" t="s">
        <v>44</v>
      </c>
      <c r="B404" s="0" t="s">
        <v>554</v>
      </c>
    </row>
    <row r="405" customFormat="false" ht="13.8" hidden="false" customHeight="false" outlineLevel="0" collapsed="false">
      <c r="A405" s="0" t="s">
        <v>44</v>
      </c>
      <c r="B405" s="0" t="s">
        <v>555</v>
      </c>
    </row>
    <row r="406" customFormat="false" ht="13.8" hidden="false" customHeight="false" outlineLevel="0" collapsed="false">
      <c r="A406" s="0" t="s">
        <v>44</v>
      </c>
      <c r="B406" s="0" t="s">
        <v>556</v>
      </c>
    </row>
    <row r="407" customFormat="false" ht="13.8" hidden="false" customHeight="false" outlineLevel="0" collapsed="false">
      <c r="A407" s="0" t="s">
        <v>44</v>
      </c>
      <c r="B407" s="0" t="s">
        <v>557</v>
      </c>
    </row>
    <row r="408" customFormat="false" ht="13.8" hidden="false" customHeight="false" outlineLevel="0" collapsed="false">
      <c r="A408" s="0" t="s">
        <v>44</v>
      </c>
      <c r="B408" s="0" t="s">
        <v>558</v>
      </c>
    </row>
    <row r="409" customFormat="false" ht="13.8" hidden="false" customHeight="false" outlineLevel="0" collapsed="false">
      <c r="A409" s="0" t="s">
        <v>44</v>
      </c>
      <c r="B409" s="0" t="s">
        <v>559</v>
      </c>
    </row>
    <row r="410" customFormat="false" ht="13.8" hidden="false" customHeight="false" outlineLevel="0" collapsed="false">
      <c r="A410" s="0" t="s">
        <v>44</v>
      </c>
      <c r="B410" s="0" t="s">
        <v>560</v>
      </c>
    </row>
    <row r="411" customFormat="false" ht="13.8" hidden="false" customHeight="false" outlineLevel="0" collapsed="false">
      <c r="A411" s="0" t="s">
        <v>44</v>
      </c>
      <c r="B411" s="0" t="s">
        <v>561</v>
      </c>
    </row>
    <row r="412" customFormat="false" ht="13.8" hidden="false" customHeight="false" outlineLevel="0" collapsed="false">
      <c r="A412" s="0" t="s">
        <v>44</v>
      </c>
      <c r="B412" s="0" t="s">
        <v>562</v>
      </c>
    </row>
    <row r="413" customFormat="false" ht="13.8" hidden="false" customHeight="false" outlineLevel="0" collapsed="false">
      <c r="A413" s="0" t="s">
        <v>44</v>
      </c>
      <c r="B413" s="0" t="s">
        <v>563</v>
      </c>
    </row>
    <row r="414" customFormat="false" ht="13.8" hidden="false" customHeight="false" outlineLevel="0" collapsed="false">
      <c r="A414" s="0" t="s">
        <v>44</v>
      </c>
      <c r="B414" s="0" t="s">
        <v>564</v>
      </c>
    </row>
    <row r="415" customFormat="false" ht="13.8" hidden="false" customHeight="false" outlineLevel="0" collapsed="false">
      <c r="A415" s="0" t="s">
        <v>44</v>
      </c>
      <c r="B415" s="0" t="s">
        <v>565</v>
      </c>
    </row>
    <row r="416" customFormat="false" ht="13.8" hidden="false" customHeight="false" outlineLevel="0" collapsed="false">
      <c r="A416" s="0" t="s">
        <v>44</v>
      </c>
      <c r="B416" s="0" t="s">
        <v>566</v>
      </c>
    </row>
    <row r="417" customFormat="false" ht="13.8" hidden="false" customHeight="false" outlineLevel="0" collapsed="false">
      <c r="A417" s="0" t="s">
        <v>44</v>
      </c>
      <c r="B417" s="0" t="s">
        <v>567</v>
      </c>
    </row>
    <row r="418" customFormat="false" ht="13.8" hidden="false" customHeight="false" outlineLevel="0" collapsed="false">
      <c r="A418" s="0" t="s">
        <v>44</v>
      </c>
      <c r="B418" s="0" t="s">
        <v>568</v>
      </c>
    </row>
    <row r="419" customFormat="false" ht="13.8" hidden="false" customHeight="false" outlineLevel="0" collapsed="false">
      <c r="A419" s="0" t="s">
        <v>44</v>
      </c>
      <c r="B419" s="0" t="s">
        <v>569</v>
      </c>
    </row>
    <row r="420" customFormat="false" ht="13.8" hidden="false" customHeight="false" outlineLevel="0" collapsed="false">
      <c r="A420" s="0" t="s">
        <v>44</v>
      </c>
      <c r="B420" s="0" t="s">
        <v>570</v>
      </c>
    </row>
    <row r="421" customFormat="false" ht="13.8" hidden="false" customHeight="false" outlineLevel="0" collapsed="false">
      <c r="A421" s="0" t="s">
        <v>44</v>
      </c>
      <c r="B421" s="0" t="s">
        <v>571</v>
      </c>
    </row>
    <row r="422" customFormat="false" ht="13.8" hidden="false" customHeight="false" outlineLevel="0" collapsed="false">
      <c r="A422" s="0" t="s">
        <v>44</v>
      </c>
      <c r="B422" s="0" t="s">
        <v>572</v>
      </c>
    </row>
    <row r="423" customFormat="false" ht="13.8" hidden="false" customHeight="false" outlineLevel="0" collapsed="false">
      <c r="A423" s="0" t="s">
        <v>44</v>
      </c>
      <c r="B423" s="0" t="s">
        <v>573</v>
      </c>
    </row>
    <row r="424" customFormat="false" ht="13.8" hidden="false" customHeight="false" outlineLevel="0" collapsed="false">
      <c r="A424" s="0" t="s">
        <v>44</v>
      </c>
      <c r="B424" s="0" t="s">
        <v>574</v>
      </c>
    </row>
    <row r="425" customFormat="false" ht="13.8" hidden="false" customHeight="false" outlineLevel="0" collapsed="false">
      <c r="A425" s="0" t="s">
        <v>44</v>
      </c>
      <c r="B425" s="0" t="s">
        <v>575</v>
      </c>
    </row>
    <row r="426" customFormat="false" ht="13.8" hidden="false" customHeight="false" outlineLevel="0" collapsed="false">
      <c r="A426" s="0" t="s">
        <v>44</v>
      </c>
      <c r="B426" s="0" t="s">
        <v>576</v>
      </c>
    </row>
    <row r="427" customFormat="false" ht="13.8" hidden="false" customHeight="false" outlineLevel="0" collapsed="false">
      <c r="A427" s="0" t="s">
        <v>44</v>
      </c>
      <c r="B427" s="0" t="s">
        <v>577</v>
      </c>
    </row>
    <row r="428" customFormat="false" ht="13.8" hidden="false" customHeight="false" outlineLevel="0" collapsed="false">
      <c r="A428" s="0" t="s">
        <v>44</v>
      </c>
      <c r="B428" s="0" t="s">
        <v>578</v>
      </c>
    </row>
    <row r="429" customFormat="false" ht="13.8" hidden="false" customHeight="false" outlineLevel="0" collapsed="false">
      <c r="A429" s="0" t="s">
        <v>44</v>
      </c>
      <c r="B429" s="0" t="s">
        <v>579</v>
      </c>
    </row>
    <row r="430" customFormat="false" ht="13.8" hidden="false" customHeight="false" outlineLevel="0" collapsed="false">
      <c r="A430" s="0" t="s">
        <v>44</v>
      </c>
      <c r="B430" s="0" t="s">
        <v>580</v>
      </c>
    </row>
    <row r="431" customFormat="false" ht="13.8" hidden="false" customHeight="false" outlineLevel="0" collapsed="false">
      <c r="A431" s="0" t="s">
        <v>44</v>
      </c>
      <c r="B431" s="0" t="s">
        <v>581</v>
      </c>
    </row>
    <row r="432" customFormat="false" ht="13.8" hidden="false" customHeight="false" outlineLevel="0" collapsed="false">
      <c r="A432" s="0" t="s">
        <v>44</v>
      </c>
      <c r="B432" s="0" t="s">
        <v>582</v>
      </c>
    </row>
    <row r="433" customFormat="false" ht="13.8" hidden="false" customHeight="false" outlineLevel="0" collapsed="false">
      <c r="A433" s="0" t="s">
        <v>44</v>
      </c>
      <c r="B433" s="0" t="s">
        <v>583</v>
      </c>
    </row>
    <row r="434" customFormat="false" ht="13.8" hidden="false" customHeight="false" outlineLevel="0" collapsed="false">
      <c r="A434" s="0" t="s">
        <v>44</v>
      </c>
      <c r="B434" s="0" t="s">
        <v>584</v>
      </c>
    </row>
    <row r="435" customFormat="false" ht="13.8" hidden="false" customHeight="false" outlineLevel="0" collapsed="false">
      <c r="A435" s="0" t="s">
        <v>44</v>
      </c>
      <c r="B435" s="0" t="s">
        <v>585</v>
      </c>
    </row>
    <row r="436" customFormat="false" ht="13.8" hidden="false" customHeight="false" outlineLevel="0" collapsed="false">
      <c r="A436" s="0" t="s">
        <v>44</v>
      </c>
      <c r="B436" s="0" t="s">
        <v>586</v>
      </c>
    </row>
    <row r="437" customFormat="false" ht="13.8" hidden="false" customHeight="false" outlineLevel="0" collapsed="false">
      <c r="A437" s="0" t="s">
        <v>44</v>
      </c>
      <c r="B437" s="0" t="s">
        <v>587</v>
      </c>
    </row>
    <row r="438" customFormat="false" ht="13.8" hidden="false" customHeight="false" outlineLevel="0" collapsed="false">
      <c r="A438" s="0" t="s">
        <v>44</v>
      </c>
      <c r="B438" s="0" t="s">
        <v>588</v>
      </c>
    </row>
    <row r="439" customFormat="false" ht="13.8" hidden="false" customHeight="false" outlineLevel="0" collapsed="false">
      <c r="A439" s="0" t="s">
        <v>44</v>
      </c>
      <c r="B439" s="0" t="s">
        <v>589</v>
      </c>
    </row>
    <row r="440" customFormat="false" ht="13.8" hidden="false" customHeight="false" outlineLevel="0" collapsed="false">
      <c r="A440" s="0" t="s">
        <v>44</v>
      </c>
      <c r="B440" s="0" t="s">
        <v>590</v>
      </c>
    </row>
    <row r="441" customFormat="false" ht="13.8" hidden="false" customHeight="false" outlineLevel="0" collapsed="false">
      <c r="A441" s="0" t="s">
        <v>44</v>
      </c>
      <c r="B441" s="0" t="s">
        <v>591</v>
      </c>
    </row>
    <row r="442" customFormat="false" ht="13.8" hidden="false" customHeight="false" outlineLevel="0" collapsed="false">
      <c r="A442" s="0" t="s">
        <v>44</v>
      </c>
      <c r="B442" s="0" t="s">
        <v>592</v>
      </c>
    </row>
    <row r="443" customFormat="false" ht="13.8" hidden="false" customHeight="false" outlineLevel="0" collapsed="false">
      <c r="A443" s="0" t="s">
        <v>44</v>
      </c>
      <c r="B443" s="0" t="s">
        <v>593</v>
      </c>
    </row>
    <row r="444" customFormat="false" ht="13.8" hidden="false" customHeight="false" outlineLevel="0" collapsed="false">
      <c r="A444" s="0" t="s">
        <v>44</v>
      </c>
      <c r="B444" s="0" t="s">
        <v>594</v>
      </c>
    </row>
    <row r="445" customFormat="false" ht="13.8" hidden="false" customHeight="false" outlineLevel="0" collapsed="false">
      <c r="A445" s="0" t="s">
        <v>44</v>
      </c>
      <c r="B445" s="0" t="s">
        <v>595</v>
      </c>
    </row>
    <row r="446" customFormat="false" ht="13.8" hidden="false" customHeight="false" outlineLevel="0" collapsed="false">
      <c r="A446" s="0" t="s">
        <v>44</v>
      </c>
      <c r="B446" s="0" t="s">
        <v>596</v>
      </c>
    </row>
    <row r="447" customFormat="false" ht="13.8" hidden="false" customHeight="false" outlineLevel="0" collapsed="false">
      <c r="A447" s="0" t="s">
        <v>44</v>
      </c>
      <c r="B447" s="0" t="s">
        <v>597</v>
      </c>
    </row>
    <row r="448" customFormat="false" ht="13.8" hidden="false" customHeight="false" outlineLevel="0" collapsed="false">
      <c r="A448" s="0" t="s">
        <v>44</v>
      </c>
      <c r="B448" s="0" t="s">
        <v>598</v>
      </c>
    </row>
    <row r="449" customFormat="false" ht="13.8" hidden="false" customHeight="false" outlineLevel="0" collapsed="false">
      <c r="A449" s="0" t="s">
        <v>44</v>
      </c>
      <c r="B449" s="0" t="s">
        <v>599</v>
      </c>
    </row>
    <row r="450" customFormat="false" ht="13.8" hidden="false" customHeight="false" outlineLevel="0" collapsed="false">
      <c r="A450" s="0" t="s">
        <v>44</v>
      </c>
      <c r="B450" s="0" t="s">
        <v>600</v>
      </c>
    </row>
    <row r="451" customFormat="false" ht="13.8" hidden="false" customHeight="false" outlineLevel="0" collapsed="false">
      <c r="A451" s="0" t="s">
        <v>44</v>
      </c>
      <c r="B451" s="0" t="s">
        <v>601</v>
      </c>
    </row>
    <row r="452" customFormat="false" ht="13.8" hidden="false" customHeight="false" outlineLevel="0" collapsed="false">
      <c r="A452" s="0" t="s">
        <v>44</v>
      </c>
      <c r="B452" s="0" t="s">
        <v>602</v>
      </c>
    </row>
    <row r="453" customFormat="false" ht="13.8" hidden="false" customHeight="false" outlineLevel="0" collapsed="false">
      <c r="A453" s="0" t="s">
        <v>44</v>
      </c>
      <c r="B453" s="0" t="s">
        <v>603</v>
      </c>
    </row>
    <row r="454" customFormat="false" ht="13.8" hidden="false" customHeight="false" outlineLevel="0" collapsed="false">
      <c r="A454" s="0" t="s">
        <v>44</v>
      </c>
      <c r="B454" s="0" t="s">
        <v>604</v>
      </c>
    </row>
    <row r="455" customFormat="false" ht="13.8" hidden="false" customHeight="false" outlineLevel="0" collapsed="false">
      <c r="A455" s="0" t="s">
        <v>44</v>
      </c>
      <c r="B455" s="0" t="s">
        <v>605</v>
      </c>
    </row>
    <row r="456" customFormat="false" ht="13.8" hidden="false" customHeight="false" outlineLevel="0" collapsed="false">
      <c r="A456" s="0" t="s">
        <v>44</v>
      </c>
      <c r="B456" s="0" t="s">
        <v>606</v>
      </c>
    </row>
    <row r="457" customFormat="false" ht="13.8" hidden="false" customHeight="false" outlineLevel="0" collapsed="false">
      <c r="A457" s="0" t="s">
        <v>44</v>
      </c>
      <c r="B457" s="0" t="s">
        <v>607</v>
      </c>
    </row>
    <row r="458" customFormat="false" ht="13.8" hidden="false" customHeight="false" outlineLevel="0" collapsed="false">
      <c r="A458" s="0" t="s">
        <v>44</v>
      </c>
      <c r="B458" s="0" t="s">
        <v>608</v>
      </c>
    </row>
    <row r="459" customFormat="false" ht="13.8" hidden="false" customHeight="false" outlineLevel="0" collapsed="false">
      <c r="A459" s="0" t="s">
        <v>45</v>
      </c>
      <c r="B459" s="0" t="s">
        <v>609</v>
      </c>
    </row>
    <row r="460" customFormat="false" ht="13.8" hidden="false" customHeight="false" outlineLevel="0" collapsed="false">
      <c r="A460" s="0" t="s">
        <v>45</v>
      </c>
      <c r="B460" s="0" t="s">
        <v>610</v>
      </c>
    </row>
    <row r="461" customFormat="false" ht="13.8" hidden="false" customHeight="false" outlineLevel="0" collapsed="false">
      <c r="A461" s="0" t="s">
        <v>46</v>
      </c>
      <c r="B461" s="0" t="s">
        <v>611</v>
      </c>
    </row>
    <row r="462" customFormat="false" ht="13.8" hidden="false" customHeight="false" outlineLevel="0" collapsed="false">
      <c r="A462" s="0" t="s">
        <v>46</v>
      </c>
      <c r="B462" s="0" t="s">
        <v>612</v>
      </c>
    </row>
    <row r="463" customFormat="false" ht="13.8" hidden="false" customHeight="false" outlineLevel="0" collapsed="false">
      <c r="A463" s="0" t="s">
        <v>46</v>
      </c>
      <c r="B463" s="0" t="s">
        <v>613</v>
      </c>
    </row>
    <row r="464" customFormat="false" ht="13.8" hidden="false" customHeight="false" outlineLevel="0" collapsed="false">
      <c r="A464" s="0" t="s">
        <v>46</v>
      </c>
      <c r="B464" s="0" t="s">
        <v>614</v>
      </c>
    </row>
    <row r="465" customFormat="false" ht="13.8" hidden="false" customHeight="false" outlineLevel="0" collapsed="false">
      <c r="A465" s="0" t="s">
        <v>46</v>
      </c>
      <c r="B465" s="0" t="s">
        <v>615</v>
      </c>
    </row>
    <row r="466" customFormat="false" ht="13.8" hidden="false" customHeight="false" outlineLevel="0" collapsed="false">
      <c r="A466" s="0" t="s">
        <v>46</v>
      </c>
      <c r="B466" s="0" t="s">
        <v>616</v>
      </c>
    </row>
    <row r="467" customFormat="false" ht="13.8" hidden="false" customHeight="false" outlineLevel="0" collapsed="false">
      <c r="A467" s="0" t="s">
        <v>46</v>
      </c>
      <c r="B467" s="0" t="s">
        <v>330</v>
      </c>
    </row>
    <row r="468" customFormat="false" ht="13.8" hidden="false" customHeight="false" outlineLevel="0" collapsed="false">
      <c r="A468" s="0" t="s">
        <v>46</v>
      </c>
      <c r="B468" s="0" t="s">
        <v>617</v>
      </c>
    </row>
    <row r="469" customFormat="false" ht="13.8" hidden="false" customHeight="false" outlineLevel="0" collapsed="false">
      <c r="A469" s="0" t="s">
        <v>47</v>
      </c>
      <c r="B469" s="0" t="s">
        <v>449</v>
      </c>
    </row>
    <row r="470" customFormat="false" ht="13.8" hidden="false" customHeight="false" outlineLevel="0" collapsed="false">
      <c r="A470" s="0" t="s">
        <v>48</v>
      </c>
      <c r="B470" s="0" t="s">
        <v>618</v>
      </c>
    </row>
    <row r="471" customFormat="false" ht="13.8" hidden="false" customHeight="false" outlineLevel="0" collapsed="false">
      <c r="A471" s="0" t="s">
        <v>48</v>
      </c>
      <c r="B471" s="0" t="s">
        <v>619</v>
      </c>
    </row>
    <row r="472" customFormat="false" ht="13.8" hidden="false" customHeight="false" outlineLevel="0" collapsed="false">
      <c r="A472" s="0" t="s">
        <v>48</v>
      </c>
      <c r="B472" s="0" t="s">
        <v>620</v>
      </c>
    </row>
    <row r="473" customFormat="false" ht="13.8" hidden="false" customHeight="false" outlineLevel="0" collapsed="false">
      <c r="A473" s="0" t="s">
        <v>48</v>
      </c>
      <c r="B473" s="0" t="s">
        <v>621</v>
      </c>
    </row>
    <row r="474" customFormat="false" ht="13.8" hidden="false" customHeight="false" outlineLevel="0" collapsed="false">
      <c r="A474" s="0" t="s">
        <v>48</v>
      </c>
      <c r="B474" s="0" t="s">
        <v>622</v>
      </c>
    </row>
    <row r="475" customFormat="false" ht="13.8" hidden="false" customHeight="false" outlineLevel="0" collapsed="false">
      <c r="A475" s="0" t="s">
        <v>48</v>
      </c>
      <c r="B475" s="0" t="s">
        <v>623</v>
      </c>
    </row>
    <row r="476" customFormat="false" ht="13.8" hidden="false" customHeight="false" outlineLevel="0" collapsed="false">
      <c r="A476" s="0" t="s">
        <v>48</v>
      </c>
      <c r="B476" s="0" t="s">
        <v>624</v>
      </c>
    </row>
    <row r="477" customFormat="false" ht="13.8" hidden="false" customHeight="false" outlineLevel="0" collapsed="false">
      <c r="A477" s="0" t="s">
        <v>49</v>
      </c>
      <c r="B477" s="0" t="s">
        <v>625</v>
      </c>
    </row>
    <row r="478" customFormat="false" ht="13.8" hidden="false" customHeight="false" outlineLevel="0" collapsed="false">
      <c r="A478" s="0" t="s">
        <v>49</v>
      </c>
      <c r="B478" s="0" t="s">
        <v>626</v>
      </c>
    </row>
    <row r="479" customFormat="false" ht="13.8" hidden="false" customHeight="false" outlineLevel="0" collapsed="false">
      <c r="A479" s="0" t="s">
        <v>49</v>
      </c>
      <c r="B479" s="0" t="s">
        <v>627</v>
      </c>
    </row>
    <row r="480" customFormat="false" ht="13.8" hidden="false" customHeight="false" outlineLevel="0" collapsed="false">
      <c r="A480" s="0" t="s">
        <v>49</v>
      </c>
      <c r="B480" s="0" t="s">
        <v>628</v>
      </c>
    </row>
    <row r="481" customFormat="false" ht="13.8" hidden="false" customHeight="false" outlineLevel="0" collapsed="false">
      <c r="A481" s="0" t="s">
        <v>49</v>
      </c>
      <c r="B481" s="0" t="s">
        <v>629</v>
      </c>
    </row>
    <row r="482" customFormat="false" ht="13.8" hidden="false" customHeight="false" outlineLevel="0" collapsed="false">
      <c r="A482" s="0" t="s">
        <v>49</v>
      </c>
      <c r="B482" s="0" t="s">
        <v>630</v>
      </c>
    </row>
    <row r="483" customFormat="false" ht="13.8" hidden="false" customHeight="false" outlineLevel="0" collapsed="false">
      <c r="A483" s="0" t="s">
        <v>49</v>
      </c>
      <c r="B483" s="0" t="s">
        <v>631</v>
      </c>
    </row>
    <row r="484" customFormat="false" ht="13.8" hidden="false" customHeight="false" outlineLevel="0" collapsed="false">
      <c r="A484" s="0" t="s">
        <v>49</v>
      </c>
      <c r="B484" s="0" t="s">
        <v>632</v>
      </c>
    </row>
    <row r="485" customFormat="false" ht="13.8" hidden="false" customHeight="false" outlineLevel="0" collapsed="false">
      <c r="A485" s="0" t="s">
        <v>49</v>
      </c>
      <c r="B485" s="0" t="s">
        <v>633</v>
      </c>
    </row>
    <row r="486" customFormat="false" ht="13.8" hidden="false" customHeight="false" outlineLevel="0" collapsed="false">
      <c r="A486" s="0" t="s">
        <v>49</v>
      </c>
      <c r="B486" s="0" t="s">
        <v>634</v>
      </c>
    </row>
    <row r="487" customFormat="false" ht="13.8" hidden="false" customHeight="false" outlineLevel="0" collapsed="false">
      <c r="A487" s="0" t="s">
        <v>49</v>
      </c>
      <c r="B487" s="0" t="s">
        <v>635</v>
      </c>
    </row>
    <row r="488" customFormat="false" ht="13.8" hidden="false" customHeight="false" outlineLevel="0" collapsed="false">
      <c r="A488" s="0" t="s">
        <v>50</v>
      </c>
      <c r="B488" s="0" t="s">
        <v>636</v>
      </c>
    </row>
    <row r="489" customFormat="false" ht="13.8" hidden="false" customHeight="false" outlineLevel="0" collapsed="false">
      <c r="A489" s="0" t="s">
        <v>51</v>
      </c>
      <c r="B489" s="0" t="s">
        <v>637</v>
      </c>
    </row>
    <row r="490" customFormat="false" ht="13.8" hidden="false" customHeight="false" outlineLevel="0" collapsed="false">
      <c r="A490" s="0" t="s">
        <v>51</v>
      </c>
      <c r="B490" s="0" t="s">
        <v>638</v>
      </c>
    </row>
    <row r="491" customFormat="false" ht="13.8" hidden="false" customHeight="false" outlineLevel="0" collapsed="false">
      <c r="A491" s="0" t="s">
        <v>51</v>
      </c>
      <c r="B491" s="0" t="s">
        <v>639</v>
      </c>
    </row>
    <row r="492" customFormat="false" ht="13.8" hidden="false" customHeight="false" outlineLevel="0" collapsed="false">
      <c r="A492" s="0" t="s">
        <v>51</v>
      </c>
      <c r="B492" s="0" t="s">
        <v>640</v>
      </c>
    </row>
    <row r="493" customFormat="false" ht="13.8" hidden="false" customHeight="false" outlineLevel="0" collapsed="false">
      <c r="A493" s="0" t="s">
        <v>51</v>
      </c>
      <c r="B493" s="0" t="s">
        <v>641</v>
      </c>
    </row>
    <row r="494" customFormat="false" ht="13.8" hidden="false" customHeight="false" outlineLevel="0" collapsed="false">
      <c r="A494" s="0" t="s">
        <v>51</v>
      </c>
      <c r="B494" s="0" t="s">
        <v>642</v>
      </c>
    </row>
    <row r="495" customFormat="false" ht="13.8" hidden="false" customHeight="false" outlineLevel="0" collapsed="false">
      <c r="A495" s="0" t="s">
        <v>52</v>
      </c>
      <c r="B495" s="0" t="s">
        <v>643</v>
      </c>
    </row>
    <row r="496" customFormat="false" ht="13.8" hidden="false" customHeight="false" outlineLevel="0" collapsed="false">
      <c r="A496" s="0" t="s">
        <v>52</v>
      </c>
      <c r="B496" s="0" t="s">
        <v>644</v>
      </c>
    </row>
    <row r="497" customFormat="false" ht="13.8" hidden="false" customHeight="false" outlineLevel="0" collapsed="false">
      <c r="A497" s="0" t="s">
        <v>53</v>
      </c>
      <c r="B497" s="0" t="s">
        <v>645</v>
      </c>
    </row>
    <row r="498" customFormat="false" ht="13.8" hidden="false" customHeight="false" outlineLevel="0" collapsed="false">
      <c r="A498" s="0" t="s">
        <v>54</v>
      </c>
      <c r="B498" s="0" t="s">
        <v>646</v>
      </c>
    </row>
    <row r="499" customFormat="false" ht="13.8" hidden="false" customHeight="false" outlineLevel="0" collapsed="false">
      <c r="A499" s="0" t="s">
        <v>55</v>
      </c>
      <c r="B499" s="0" t="s">
        <v>647</v>
      </c>
    </row>
    <row r="500" customFormat="false" ht="13.8" hidden="false" customHeight="false" outlineLevel="0" collapsed="false">
      <c r="A500" s="0" t="s">
        <v>56</v>
      </c>
      <c r="B500" s="0" t="s">
        <v>648</v>
      </c>
    </row>
    <row r="501" customFormat="false" ht="13.8" hidden="false" customHeight="false" outlineLevel="0" collapsed="false">
      <c r="A501" s="0" t="s">
        <v>56</v>
      </c>
      <c r="B501" s="0" t="s">
        <v>649</v>
      </c>
    </row>
    <row r="502" customFormat="false" ht="13.8" hidden="false" customHeight="false" outlineLevel="0" collapsed="false">
      <c r="A502" s="0" t="s">
        <v>56</v>
      </c>
      <c r="B502" s="0" t="s">
        <v>650</v>
      </c>
    </row>
    <row r="503" customFormat="false" ht="13.8" hidden="false" customHeight="false" outlineLevel="0" collapsed="false">
      <c r="A503" s="0" t="s">
        <v>56</v>
      </c>
      <c r="B503" s="0" t="s">
        <v>651</v>
      </c>
    </row>
    <row r="504" customFormat="false" ht="13.8" hidden="false" customHeight="false" outlineLevel="0" collapsed="false">
      <c r="A504" s="0" t="s">
        <v>56</v>
      </c>
      <c r="B504" s="0" t="s">
        <v>652</v>
      </c>
    </row>
    <row r="505" customFormat="false" ht="13.8" hidden="false" customHeight="false" outlineLevel="0" collapsed="false">
      <c r="A505" s="0" t="s">
        <v>56</v>
      </c>
      <c r="B505" s="0" t="s">
        <v>653</v>
      </c>
    </row>
    <row r="506" customFormat="false" ht="13.8" hidden="false" customHeight="false" outlineLevel="0" collapsed="false">
      <c r="A506" s="0" t="s">
        <v>56</v>
      </c>
      <c r="B506" s="0" t="s">
        <v>654</v>
      </c>
    </row>
    <row r="507" customFormat="false" ht="13.8" hidden="false" customHeight="false" outlineLevel="0" collapsed="false">
      <c r="A507" s="0" t="s">
        <v>56</v>
      </c>
      <c r="B507" s="0" t="s">
        <v>282</v>
      </c>
    </row>
    <row r="508" customFormat="false" ht="13.8" hidden="false" customHeight="false" outlineLevel="0" collapsed="false">
      <c r="A508" s="0" t="s">
        <v>56</v>
      </c>
      <c r="B508" s="0" t="s">
        <v>655</v>
      </c>
    </row>
    <row r="509" customFormat="false" ht="13.8" hidden="false" customHeight="false" outlineLevel="0" collapsed="false">
      <c r="A509" s="0" t="s">
        <v>56</v>
      </c>
      <c r="B509" s="0" t="s">
        <v>656</v>
      </c>
    </row>
    <row r="510" customFormat="false" ht="13.8" hidden="false" customHeight="false" outlineLevel="0" collapsed="false">
      <c r="A510" s="0" t="s">
        <v>56</v>
      </c>
      <c r="B510" s="0" t="s">
        <v>657</v>
      </c>
    </row>
    <row r="511" customFormat="false" ht="13.8" hidden="false" customHeight="false" outlineLevel="0" collapsed="false">
      <c r="A511" s="0" t="s">
        <v>56</v>
      </c>
      <c r="B511" s="0" t="s">
        <v>658</v>
      </c>
    </row>
    <row r="512" customFormat="false" ht="13.8" hidden="false" customHeight="false" outlineLevel="0" collapsed="false">
      <c r="A512" s="0" t="s">
        <v>57</v>
      </c>
      <c r="B512" s="0" t="s">
        <v>659</v>
      </c>
    </row>
    <row r="513" customFormat="false" ht="13.8" hidden="false" customHeight="false" outlineLevel="0" collapsed="false">
      <c r="A513" s="0" t="s">
        <v>58</v>
      </c>
      <c r="B513" s="0" t="s">
        <v>328</v>
      </c>
    </row>
    <row r="514" customFormat="false" ht="13.8" hidden="false" customHeight="false" outlineLevel="0" collapsed="false">
      <c r="A514" s="0" t="s">
        <v>59</v>
      </c>
      <c r="B514" s="0" t="s">
        <v>660</v>
      </c>
    </row>
    <row r="515" customFormat="false" ht="13.8" hidden="false" customHeight="false" outlineLevel="0" collapsed="false">
      <c r="A515" s="0" t="s">
        <v>59</v>
      </c>
      <c r="B515" s="0" t="s">
        <v>661</v>
      </c>
    </row>
    <row r="516" customFormat="false" ht="13.8" hidden="false" customHeight="false" outlineLevel="0" collapsed="false">
      <c r="A516" s="0" t="s">
        <v>59</v>
      </c>
      <c r="B516" s="0" t="s">
        <v>662</v>
      </c>
    </row>
    <row r="517" customFormat="false" ht="13.8" hidden="false" customHeight="false" outlineLevel="0" collapsed="false">
      <c r="A517" s="0" t="s">
        <v>59</v>
      </c>
      <c r="B517" s="0" t="s">
        <v>663</v>
      </c>
    </row>
    <row r="518" customFormat="false" ht="13.8" hidden="false" customHeight="false" outlineLevel="0" collapsed="false">
      <c r="A518" s="0" t="s">
        <v>59</v>
      </c>
      <c r="B518" s="0" t="s">
        <v>664</v>
      </c>
    </row>
    <row r="519" customFormat="false" ht="13.8" hidden="false" customHeight="false" outlineLevel="0" collapsed="false">
      <c r="A519" s="0" t="s">
        <v>59</v>
      </c>
      <c r="B519" s="0" t="s">
        <v>665</v>
      </c>
    </row>
    <row r="520" customFormat="false" ht="13.8" hidden="false" customHeight="false" outlineLevel="0" collapsed="false">
      <c r="A520" s="0" t="s">
        <v>59</v>
      </c>
      <c r="B520" s="0" t="s">
        <v>666</v>
      </c>
    </row>
    <row r="521" customFormat="false" ht="13.8" hidden="false" customHeight="false" outlineLevel="0" collapsed="false">
      <c r="A521" s="0" t="s">
        <v>59</v>
      </c>
      <c r="B521" s="0" t="s">
        <v>667</v>
      </c>
    </row>
    <row r="522" customFormat="false" ht="13.8" hidden="false" customHeight="false" outlineLevel="0" collapsed="false">
      <c r="A522" s="0" t="s">
        <v>59</v>
      </c>
      <c r="B522" s="0" t="s">
        <v>668</v>
      </c>
    </row>
    <row r="523" customFormat="false" ht="13.8" hidden="false" customHeight="false" outlineLevel="0" collapsed="false">
      <c r="A523" s="0" t="s">
        <v>59</v>
      </c>
      <c r="B523" s="0" t="s">
        <v>669</v>
      </c>
    </row>
    <row r="524" customFormat="false" ht="13.8" hidden="false" customHeight="false" outlineLevel="0" collapsed="false">
      <c r="A524" s="0" t="s">
        <v>59</v>
      </c>
      <c r="B524" s="0" t="s">
        <v>670</v>
      </c>
    </row>
    <row r="525" customFormat="false" ht="13.8" hidden="false" customHeight="false" outlineLevel="0" collapsed="false">
      <c r="A525" s="0" t="s">
        <v>59</v>
      </c>
      <c r="B525" s="0" t="s">
        <v>671</v>
      </c>
    </row>
    <row r="526" customFormat="false" ht="13.8" hidden="false" customHeight="false" outlineLevel="0" collapsed="false">
      <c r="A526" s="0" t="s">
        <v>59</v>
      </c>
      <c r="B526" s="0" t="s">
        <v>672</v>
      </c>
    </row>
    <row r="527" customFormat="false" ht="13.8" hidden="false" customHeight="false" outlineLevel="0" collapsed="false">
      <c r="A527" s="0" t="s">
        <v>59</v>
      </c>
      <c r="B527" s="0" t="s">
        <v>673</v>
      </c>
    </row>
    <row r="528" customFormat="false" ht="13.8" hidden="false" customHeight="false" outlineLevel="0" collapsed="false">
      <c r="A528" s="0" t="s">
        <v>59</v>
      </c>
      <c r="B528" s="0" t="s">
        <v>674</v>
      </c>
    </row>
    <row r="529" customFormat="false" ht="13.8" hidden="false" customHeight="false" outlineLevel="0" collapsed="false">
      <c r="A529" s="0" t="s">
        <v>59</v>
      </c>
      <c r="B529" s="0" t="s">
        <v>675</v>
      </c>
    </row>
    <row r="530" customFormat="false" ht="13.8" hidden="false" customHeight="false" outlineLevel="0" collapsed="false">
      <c r="A530" s="0" t="s">
        <v>59</v>
      </c>
      <c r="B530" s="0" t="s">
        <v>676</v>
      </c>
    </row>
    <row r="531" customFormat="false" ht="13.8" hidden="false" customHeight="false" outlineLevel="0" collapsed="false">
      <c r="A531" s="0" t="s">
        <v>59</v>
      </c>
      <c r="B531" s="0" t="s">
        <v>677</v>
      </c>
    </row>
    <row r="532" customFormat="false" ht="13.8" hidden="false" customHeight="false" outlineLevel="0" collapsed="false">
      <c r="A532" s="0" t="s">
        <v>59</v>
      </c>
      <c r="B532" s="0" t="s">
        <v>678</v>
      </c>
    </row>
    <row r="533" customFormat="false" ht="13.8" hidden="false" customHeight="false" outlineLevel="0" collapsed="false">
      <c r="A533" s="0" t="s">
        <v>59</v>
      </c>
      <c r="B533" s="0" t="s">
        <v>679</v>
      </c>
    </row>
    <row r="534" customFormat="false" ht="13.8" hidden="false" customHeight="false" outlineLevel="0" collapsed="false">
      <c r="A534" s="0" t="s">
        <v>59</v>
      </c>
      <c r="B534" s="0" t="s">
        <v>680</v>
      </c>
    </row>
    <row r="535" customFormat="false" ht="13.8" hidden="false" customHeight="false" outlineLevel="0" collapsed="false">
      <c r="A535" s="0" t="s">
        <v>59</v>
      </c>
      <c r="B535" s="0" t="s">
        <v>681</v>
      </c>
    </row>
    <row r="536" customFormat="false" ht="13.8" hidden="false" customHeight="false" outlineLevel="0" collapsed="false">
      <c r="A536" s="0" t="s">
        <v>59</v>
      </c>
      <c r="B536" s="0" t="s">
        <v>682</v>
      </c>
    </row>
    <row r="537" customFormat="false" ht="13.8" hidden="false" customHeight="false" outlineLevel="0" collapsed="false">
      <c r="A537" s="0" t="s">
        <v>59</v>
      </c>
      <c r="B537" s="0" t="s">
        <v>683</v>
      </c>
    </row>
    <row r="538" customFormat="false" ht="13.8" hidden="false" customHeight="false" outlineLevel="0" collapsed="false">
      <c r="A538" s="0" t="s">
        <v>59</v>
      </c>
      <c r="B538" s="0" t="s">
        <v>684</v>
      </c>
    </row>
    <row r="539" customFormat="false" ht="13.8" hidden="false" customHeight="false" outlineLevel="0" collapsed="false">
      <c r="A539" s="0" t="s">
        <v>59</v>
      </c>
      <c r="B539" s="0" t="s">
        <v>685</v>
      </c>
    </row>
    <row r="540" customFormat="false" ht="13.8" hidden="false" customHeight="false" outlineLevel="0" collapsed="false">
      <c r="A540" s="0" t="s">
        <v>59</v>
      </c>
      <c r="B540" s="0" t="s">
        <v>686</v>
      </c>
    </row>
    <row r="541" customFormat="false" ht="13.8" hidden="false" customHeight="false" outlineLevel="0" collapsed="false">
      <c r="A541" s="0" t="s">
        <v>59</v>
      </c>
      <c r="B541" s="0" t="s">
        <v>687</v>
      </c>
    </row>
    <row r="542" customFormat="false" ht="13.8" hidden="false" customHeight="false" outlineLevel="0" collapsed="false">
      <c r="A542" s="0" t="s">
        <v>60</v>
      </c>
      <c r="B542" s="0" t="s">
        <v>188</v>
      </c>
    </row>
    <row r="543" customFormat="false" ht="13.8" hidden="false" customHeight="false" outlineLevel="0" collapsed="false">
      <c r="A543" s="0" t="s">
        <v>60</v>
      </c>
      <c r="B543" s="0" t="s">
        <v>189</v>
      </c>
    </row>
    <row r="544" customFormat="false" ht="13.8" hidden="false" customHeight="false" outlineLevel="0" collapsed="false">
      <c r="A544" s="0" t="s">
        <v>60</v>
      </c>
      <c r="B544" s="0" t="s">
        <v>190</v>
      </c>
    </row>
    <row r="545" customFormat="false" ht="13.8" hidden="false" customHeight="false" outlineLevel="0" collapsed="false">
      <c r="A545" s="0" t="s">
        <v>60</v>
      </c>
      <c r="B545" s="0" t="s">
        <v>191</v>
      </c>
    </row>
    <row r="546" customFormat="false" ht="13.8" hidden="false" customHeight="false" outlineLevel="0" collapsed="false">
      <c r="A546" s="0" t="s">
        <v>60</v>
      </c>
      <c r="B546" s="0" t="s">
        <v>192</v>
      </c>
    </row>
    <row r="547" customFormat="false" ht="13.8" hidden="false" customHeight="false" outlineLevel="0" collapsed="false">
      <c r="A547" s="0" t="s">
        <v>60</v>
      </c>
      <c r="B547" s="0" t="s">
        <v>193</v>
      </c>
    </row>
    <row r="548" customFormat="false" ht="13.8" hidden="false" customHeight="false" outlineLevel="0" collapsed="false">
      <c r="A548" s="0" t="s">
        <v>60</v>
      </c>
      <c r="B548" s="0" t="s">
        <v>194</v>
      </c>
    </row>
    <row r="549" customFormat="false" ht="13.8" hidden="false" customHeight="false" outlineLevel="0" collapsed="false">
      <c r="A549" s="0" t="s">
        <v>60</v>
      </c>
      <c r="B549" s="0" t="s">
        <v>195</v>
      </c>
    </row>
    <row r="550" customFormat="false" ht="13.8" hidden="false" customHeight="false" outlineLevel="0" collapsed="false">
      <c r="A550" s="0" t="s">
        <v>60</v>
      </c>
      <c r="B550" s="0" t="s">
        <v>196</v>
      </c>
    </row>
    <row r="551" customFormat="false" ht="13.8" hidden="false" customHeight="false" outlineLevel="0" collapsed="false">
      <c r="A551" s="0" t="s">
        <v>61</v>
      </c>
      <c r="B551" s="0" t="s">
        <v>688</v>
      </c>
    </row>
    <row r="552" customFormat="false" ht="13.8" hidden="false" customHeight="false" outlineLevel="0" collapsed="false">
      <c r="A552" s="0" t="s">
        <v>61</v>
      </c>
      <c r="B552" s="0" t="s">
        <v>689</v>
      </c>
    </row>
    <row r="553" customFormat="false" ht="13.8" hidden="false" customHeight="false" outlineLevel="0" collapsed="false">
      <c r="A553" s="0" t="s">
        <v>61</v>
      </c>
      <c r="B553" s="0" t="s">
        <v>690</v>
      </c>
    </row>
    <row r="554" customFormat="false" ht="13.8" hidden="false" customHeight="false" outlineLevel="0" collapsed="false">
      <c r="A554" s="0" t="s">
        <v>61</v>
      </c>
      <c r="B554" s="0" t="s">
        <v>691</v>
      </c>
    </row>
    <row r="555" customFormat="false" ht="13.8" hidden="false" customHeight="false" outlineLevel="0" collapsed="false">
      <c r="A555" s="0" t="s">
        <v>61</v>
      </c>
      <c r="B555" s="0" t="s">
        <v>692</v>
      </c>
    </row>
    <row r="556" customFormat="false" ht="13.8" hidden="false" customHeight="false" outlineLevel="0" collapsed="false">
      <c r="A556" s="0" t="s">
        <v>61</v>
      </c>
      <c r="B556" s="0" t="s">
        <v>693</v>
      </c>
    </row>
    <row r="557" customFormat="false" ht="13.8" hidden="false" customHeight="false" outlineLevel="0" collapsed="false">
      <c r="A557" s="0" t="s">
        <v>61</v>
      </c>
      <c r="B557" s="0" t="s">
        <v>694</v>
      </c>
    </row>
    <row r="558" customFormat="false" ht="13.8" hidden="false" customHeight="false" outlineLevel="0" collapsed="false">
      <c r="A558" s="0" t="s">
        <v>61</v>
      </c>
      <c r="B558" s="0" t="s">
        <v>695</v>
      </c>
    </row>
    <row r="559" customFormat="false" ht="13.8" hidden="false" customHeight="false" outlineLevel="0" collapsed="false">
      <c r="A559" s="0" t="s">
        <v>61</v>
      </c>
      <c r="B559" s="0" t="s">
        <v>696</v>
      </c>
    </row>
    <row r="560" customFormat="false" ht="13.8" hidden="false" customHeight="false" outlineLevel="0" collapsed="false">
      <c r="A560" s="0" t="s">
        <v>61</v>
      </c>
      <c r="B560" s="0" t="s">
        <v>697</v>
      </c>
    </row>
    <row r="561" customFormat="false" ht="13.8" hidden="false" customHeight="false" outlineLevel="0" collapsed="false">
      <c r="A561" s="0" t="s">
        <v>61</v>
      </c>
      <c r="B561" s="0" t="s">
        <v>698</v>
      </c>
    </row>
    <row r="562" customFormat="false" ht="13.8" hidden="false" customHeight="false" outlineLevel="0" collapsed="false">
      <c r="A562" s="0" t="s">
        <v>61</v>
      </c>
      <c r="B562" s="0" t="s">
        <v>699</v>
      </c>
    </row>
    <row r="563" customFormat="false" ht="13.8" hidden="false" customHeight="false" outlineLevel="0" collapsed="false">
      <c r="A563" s="0" t="s">
        <v>61</v>
      </c>
      <c r="B563" s="0" t="s">
        <v>700</v>
      </c>
    </row>
    <row r="564" customFormat="false" ht="13.8" hidden="false" customHeight="false" outlineLevel="0" collapsed="false">
      <c r="A564" s="0" t="s">
        <v>61</v>
      </c>
      <c r="B564" s="0" t="s">
        <v>701</v>
      </c>
    </row>
    <row r="565" customFormat="false" ht="13.8" hidden="false" customHeight="false" outlineLevel="0" collapsed="false">
      <c r="A565" s="0" t="s">
        <v>61</v>
      </c>
      <c r="B565" s="0" t="s">
        <v>702</v>
      </c>
    </row>
    <row r="566" customFormat="false" ht="13.8" hidden="false" customHeight="false" outlineLevel="0" collapsed="false">
      <c r="A566" s="0" t="s">
        <v>61</v>
      </c>
      <c r="B566" s="0" t="s">
        <v>703</v>
      </c>
    </row>
    <row r="567" customFormat="false" ht="13.8" hidden="false" customHeight="false" outlineLevel="0" collapsed="false">
      <c r="A567" s="0" t="s">
        <v>61</v>
      </c>
      <c r="B567" s="0" t="s">
        <v>704</v>
      </c>
    </row>
    <row r="568" customFormat="false" ht="13.8" hidden="false" customHeight="false" outlineLevel="0" collapsed="false">
      <c r="A568" s="0" t="s">
        <v>61</v>
      </c>
      <c r="B568" s="0" t="s">
        <v>705</v>
      </c>
    </row>
    <row r="569" customFormat="false" ht="13.8" hidden="false" customHeight="false" outlineLevel="0" collapsed="false">
      <c r="A569" s="0" t="s">
        <v>61</v>
      </c>
      <c r="B569" s="0" t="s">
        <v>706</v>
      </c>
    </row>
    <row r="570" customFormat="false" ht="13.8" hidden="false" customHeight="false" outlineLevel="0" collapsed="false">
      <c r="A570" s="0" t="s">
        <v>62</v>
      </c>
      <c r="B570" s="0" t="s">
        <v>707</v>
      </c>
    </row>
    <row r="571" customFormat="false" ht="13.8" hidden="false" customHeight="false" outlineLevel="0" collapsed="false">
      <c r="A571" s="0" t="s">
        <v>63</v>
      </c>
      <c r="B571" s="0" t="s">
        <v>708</v>
      </c>
    </row>
    <row r="572" customFormat="false" ht="13.8" hidden="false" customHeight="false" outlineLevel="0" collapsed="false">
      <c r="A572" s="0" t="s">
        <v>64</v>
      </c>
      <c r="B572" s="0" t="s">
        <v>709</v>
      </c>
    </row>
    <row r="573" customFormat="false" ht="13.8" hidden="false" customHeight="false" outlineLevel="0" collapsed="false">
      <c r="A573" s="0" t="s">
        <v>64</v>
      </c>
      <c r="B573" s="0" t="s">
        <v>710</v>
      </c>
    </row>
    <row r="574" customFormat="false" ht="13.8" hidden="false" customHeight="false" outlineLevel="0" collapsed="false">
      <c r="A574" s="0" t="s">
        <v>64</v>
      </c>
      <c r="B574" s="0" t="s">
        <v>711</v>
      </c>
    </row>
    <row r="575" customFormat="false" ht="13.8" hidden="false" customHeight="false" outlineLevel="0" collapsed="false">
      <c r="A575" s="0" t="s">
        <v>64</v>
      </c>
      <c r="B575" s="0" t="s">
        <v>712</v>
      </c>
    </row>
    <row r="576" customFormat="false" ht="13.8" hidden="false" customHeight="false" outlineLevel="0" collapsed="false">
      <c r="A576" s="0" t="s">
        <v>64</v>
      </c>
      <c r="B576" s="0" t="s">
        <v>713</v>
      </c>
    </row>
    <row r="577" customFormat="false" ht="13.8" hidden="false" customHeight="false" outlineLevel="0" collapsed="false">
      <c r="A577" s="0" t="s">
        <v>64</v>
      </c>
      <c r="B577" s="0" t="s">
        <v>714</v>
      </c>
    </row>
    <row r="578" customFormat="false" ht="13.8" hidden="false" customHeight="false" outlineLevel="0" collapsed="false">
      <c r="A578" s="0" t="s">
        <v>64</v>
      </c>
      <c r="B578" s="0" t="s">
        <v>715</v>
      </c>
    </row>
    <row r="579" customFormat="false" ht="13.8" hidden="false" customHeight="false" outlineLevel="0" collapsed="false">
      <c r="A579" s="0" t="s">
        <v>64</v>
      </c>
      <c r="B579" s="0" t="s">
        <v>716</v>
      </c>
    </row>
    <row r="580" customFormat="false" ht="13.8" hidden="false" customHeight="false" outlineLevel="0" collapsed="false">
      <c r="A580" s="0" t="s">
        <v>64</v>
      </c>
      <c r="B580" s="0" t="s">
        <v>717</v>
      </c>
    </row>
    <row r="581" customFormat="false" ht="13.8" hidden="false" customHeight="false" outlineLevel="0" collapsed="false">
      <c r="A581" s="0" t="s">
        <v>64</v>
      </c>
      <c r="B581" s="0" t="s">
        <v>718</v>
      </c>
    </row>
    <row r="582" customFormat="false" ht="13.8" hidden="false" customHeight="false" outlineLevel="0" collapsed="false">
      <c r="A582" s="0" t="s">
        <v>64</v>
      </c>
      <c r="B582" s="0" t="s">
        <v>719</v>
      </c>
    </row>
    <row r="583" customFormat="false" ht="13.8" hidden="false" customHeight="false" outlineLevel="0" collapsed="false">
      <c r="A583" s="0" t="s">
        <v>64</v>
      </c>
      <c r="B583" s="0" t="s">
        <v>720</v>
      </c>
    </row>
    <row r="584" customFormat="false" ht="13.8" hidden="false" customHeight="false" outlineLevel="0" collapsed="false">
      <c r="A584" s="0" t="s">
        <v>64</v>
      </c>
      <c r="B584" s="0" t="s">
        <v>721</v>
      </c>
    </row>
    <row r="585" customFormat="false" ht="13.8" hidden="false" customHeight="false" outlineLevel="0" collapsed="false">
      <c r="A585" s="0" t="s">
        <v>64</v>
      </c>
      <c r="B585" s="0" t="s">
        <v>722</v>
      </c>
    </row>
    <row r="586" customFormat="false" ht="13.8" hidden="false" customHeight="false" outlineLevel="0" collapsed="false">
      <c r="A586" s="0" t="s">
        <v>64</v>
      </c>
      <c r="B586" s="0" t="s">
        <v>723</v>
      </c>
    </row>
    <row r="587" customFormat="false" ht="13.8" hidden="false" customHeight="false" outlineLevel="0" collapsed="false">
      <c r="A587" s="0" t="s">
        <v>64</v>
      </c>
      <c r="B587" s="0" t="s">
        <v>724</v>
      </c>
    </row>
    <row r="588" customFormat="false" ht="13.8" hidden="false" customHeight="false" outlineLevel="0" collapsed="false">
      <c r="A588" s="0" t="s">
        <v>64</v>
      </c>
      <c r="B588" s="0" t="s">
        <v>725</v>
      </c>
    </row>
    <row r="589" customFormat="false" ht="13.8" hidden="false" customHeight="false" outlineLevel="0" collapsed="false">
      <c r="A589" s="0" t="s">
        <v>64</v>
      </c>
      <c r="B589" s="0" t="s">
        <v>726</v>
      </c>
    </row>
    <row r="590" customFormat="false" ht="13.8" hidden="false" customHeight="false" outlineLevel="0" collapsed="false">
      <c r="A590" s="0" t="s">
        <v>64</v>
      </c>
      <c r="B590" s="0" t="s">
        <v>727</v>
      </c>
    </row>
    <row r="591" customFormat="false" ht="13.8" hidden="false" customHeight="false" outlineLevel="0" collapsed="false">
      <c r="A591" s="0" t="s">
        <v>64</v>
      </c>
      <c r="B591" s="0" t="s">
        <v>728</v>
      </c>
    </row>
    <row r="592" customFormat="false" ht="13.8" hidden="false" customHeight="false" outlineLevel="0" collapsed="false">
      <c r="A592" s="0" t="s">
        <v>64</v>
      </c>
      <c r="B592" s="0" t="s">
        <v>729</v>
      </c>
    </row>
    <row r="593" customFormat="false" ht="13.8" hidden="false" customHeight="false" outlineLevel="0" collapsed="false">
      <c r="A593" s="0" t="s">
        <v>64</v>
      </c>
      <c r="B593" s="0" t="s">
        <v>730</v>
      </c>
    </row>
    <row r="594" customFormat="false" ht="13.8" hidden="false" customHeight="false" outlineLevel="0" collapsed="false">
      <c r="A594" s="0" t="s">
        <v>64</v>
      </c>
      <c r="B594" s="0" t="s">
        <v>731</v>
      </c>
    </row>
    <row r="595" customFormat="false" ht="13.8" hidden="false" customHeight="false" outlineLevel="0" collapsed="false">
      <c r="A595" s="0" t="s">
        <v>64</v>
      </c>
      <c r="B595" s="0" t="s">
        <v>732</v>
      </c>
    </row>
    <row r="596" customFormat="false" ht="13.8" hidden="false" customHeight="false" outlineLevel="0" collapsed="false">
      <c r="A596" s="0" t="s">
        <v>64</v>
      </c>
      <c r="B596" s="0" t="s">
        <v>733</v>
      </c>
    </row>
    <row r="597" customFormat="false" ht="13.8" hidden="false" customHeight="false" outlineLevel="0" collapsed="false">
      <c r="A597" s="0" t="s">
        <v>64</v>
      </c>
      <c r="B597" s="0" t="s">
        <v>734</v>
      </c>
    </row>
    <row r="598" customFormat="false" ht="13.8" hidden="false" customHeight="false" outlineLevel="0" collapsed="false">
      <c r="A598" s="0" t="s">
        <v>64</v>
      </c>
      <c r="B598" s="0" t="s">
        <v>735</v>
      </c>
    </row>
    <row r="599" customFormat="false" ht="13.8" hidden="false" customHeight="false" outlineLevel="0" collapsed="false">
      <c r="A599" s="0" t="s">
        <v>64</v>
      </c>
      <c r="B599" s="0" t="s">
        <v>736</v>
      </c>
    </row>
    <row r="600" customFormat="false" ht="13.8" hidden="false" customHeight="false" outlineLevel="0" collapsed="false">
      <c r="A600" s="0" t="s">
        <v>65</v>
      </c>
      <c r="B600" s="0" t="s">
        <v>737</v>
      </c>
    </row>
    <row r="601" customFormat="false" ht="13.8" hidden="false" customHeight="false" outlineLevel="0" collapsed="false">
      <c r="A601" s="0" t="s">
        <v>66</v>
      </c>
      <c r="B601" s="0" t="s">
        <v>738</v>
      </c>
    </row>
    <row r="602" customFormat="false" ht="13.8" hidden="false" customHeight="false" outlineLevel="0" collapsed="false">
      <c r="A602" s="0" t="s">
        <v>67</v>
      </c>
      <c r="B602" s="0" t="s">
        <v>739</v>
      </c>
    </row>
    <row r="603" customFormat="false" ht="13.8" hidden="false" customHeight="false" outlineLevel="0" collapsed="false">
      <c r="A603" s="0" t="s">
        <v>68</v>
      </c>
      <c r="B603" s="0" t="s">
        <v>740</v>
      </c>
    </row>
    <row r="604" customFormat="false" ht="13.8" hidden="false" customHeight="false" outlineLevel="0" collapsed="false">
      <c r="A604" s="0" t="s">
        <v>68</v>
      </c>
      <c r="B604" s="0" t="s">
        <v>741</v>
      </c>
    </row>
    <row r="605" customFormat="false" ht="13.8" hidden="false" customHeight="false" outlineLevel="0" collapsed="false">
      <c r="A605" s="0" t="s">
        <v>68</v>
      </c>
      <c r="B605" s="0" t="s">
        <v>328</v>
      </c>
    </row>
    <row r="606" customFormat="false" ht="13.8" hidden="false" customHeight="false" outlineLevel="0" collapsed="false">
      <c r="A606" s="0" t="s">
        <v>68</v>
      </c>
      <c r="B606" s="0" t="s">
        <v>335</v>
      </c>
    </row>
    <row r="607" customFormat="false" ht="13.8" hidden="false" customHeight="false" outlineLevel="0" collapsed="false">
      <c r="A607" s="0" t="s">
        <v>69</v>
      </c>
      <c r="B607" s="0" t="s">
        <v>449</v>
      </c>
    </row>
    <row r="608" customFormat="false" ht="13.8" hidden="false" customHeight="false" outlineLevel="0" collapsed="false">
      <c r="A608" s="0" t="s">
        <v>70</v>
      </c>
      <c r="B608" s="0" t="s">
        <v>742</v>
      </c>
    </row>
    <row r="609" customFormat="false" ht="13.8" hidden="false" customHeight="false" outlineLevel="0" collapsed="false">
      <c r="A609" s="0" t="s">
        <v>71</v>
      </c>
      <c r="B609" s="0" t="s">
        <v>449</v>
      </c>
    </row>
    <row r="610" customFormat="false" ht="13.8" hidden="false" customHeight="false" outlineLevel="0" collapsed="false">
      <c r="A610" s="0" t="s">
        <v>72</v>
      </c>
      <c r="B610" s="0" t="s">
        <v>743</v>
      </c>
    </row>
    <row r="611" customFormat="false" ht="13.8" hidden="false" customHeight="false" outlineLevel="0" collapsed="false">
      <c r="A611" s="0" t="s">
        <v>73</v>
      </c>
      <c r="B611" s="0" t="s">
        <v>315</v>
      </c>
    </row>
    <row r="612" customFormat="false" ht="13.8" hidden="false" customHeight="false" outlineLevel="0" collapsed="false">
      <c r="A612" s="0" t="s">
        <v>73</v>
      </c>
      <c r="B612" s="0" t="s">
        <v>744</v>
      </c>
    </row>
    <row r="613" customFormat="false" ht="13.8" hidden="false" customHeight="false" outlineLevel="0" collapsed="false">
      <c r="A613" s="0" t="s">
        <v>74</v>
      </c>
      <c r="B613" s="0" t="s">
        <v>449</v>
      </c>
    </row>
    <row r="614" customFormat="false" ht="13.8" hidden="false" customHeight="false" outlineLevel="0" collapsed="false">
      <c r="A614" s="0" t="s">
        <v>75</v>
      </c>
      <c r="B614" s="0" t="s">
        <v>745</v>
      </c>
    </row>
    <row r="615" customFormat="false" ht="13.8" hidden="false" customHeight="false" outlineLevel="0" collapsed="false">
      <c r="A615" s="0" t="s">
        <v>75</v>
      </c>
      <c r="B615" s="0" t="s">
        <v>746</v>
      </c>
    </row>
    <row r="616" customFormat="false" ht="13.8" hidden="false" customHeight="false" outlineLevel="0" collapsed="false">
      <c r="A616" s="0" t="s">
        <v>75</v>
      </c>
      <c r="B616" s="0" t="s">
        <v>747</v>
      </c>
    </row>
    <row r="617" customFormat="false" ht="13.8" hidden="false" customHeight="false" outlineLevel="0" collapsed="false">
      <c r="A617" s="0" t="s">
        <v>75</v>
      </c>
      <c r="B617" s="0" t="s">
        <v>748</v>
      </c>
    </row>
    <row r="618" customFormat="false" ht="13.8" hidden="false" customHeight="false" outlineLevel="0" collapsed="false">
      <c r="A618" s="0" t="s">
        <v>75</v>
      </c>
      <c r="B618" s="0" t="s">
        <v>749</v>
      </c>
    </row>
    <row r="619" customFormat="false" ht="13.8" hidden="false" customHeight="false" outlineLevel="0" collapsed="false">
      <c r="A619" s="0" t="s">
        <v>75</v>
      </c>
      <c r="B619" s="0" t="s">
        <v>750</v>
      </c>
    </row>
    <row r="620" customFormat="false" ht="13.8" hidden="false" customHeight="false" outlineLevel="0" collapsed="false">
      <c r="A620" s="0" t="s">
        <v>75</v>
      </c>
      <c r="B620" s="0" t="s">
        <v>751</v>
      </c>
    </row>
    <row r="621" customFormat="false" ht="13.8" hidden="false" customHeight="false" outlineLevel="0" collapsed="false">
      <c r="A621" s="0" t="s">
        <v>75</v>
      </c>
      <c r="B621" s="0" t="s">
        <v>752</v>
      </c>
    </row>
    <row r="622" customFormat="false" ht="13.8" hidden="false" customHeight="false" outlineLevel="0" collapsed="false">
      <c r="A622" s="0" t="s">
        <v>75</v>
      </c>
      <c r="B622" s="0" t="s">
        <v>753</v>
      </c>
    </row>
    <row r="623" customFormat="false" ht="13.8" hidden="false" customHeight="false" outlineLevel="0" collapsed="false">
      <c r="A623" s="0" t="s">
        <v>75</v>
      </c>
      <c r="B623" s="0" t="s">
        <v>754</v>
      </c>
    </row>
    <row r="624" customFormat="false" ht="13.8" hidden="false" customHeight="false" outlineLevel="0" collapsed="false">
      <c r="A624" s="0" t="s">
        <v>75</v>
      </c>
      <c r="B624" s="0" t="s">
        <v>755</v>
      </c>
    </row>
    <row r="625" customFormat="false" ht="13.8" hidden="false" customHeight="false" outlineLevel="0" collapsed="false">
      <c r="A625" s="0" t="s">
        <v>75</v>
      </c>
      <c r="B625" s="0" t="s">
        <v>756</v>
      </c>
    </row>
    <row r="626" customFormat="false" ht="13.8" hidden="false" customHeight="false" outlineLevel="0" collapsed="false">
      <c r="A626" s="0" t="s">
        <v>75</v>
      </c>
      <c r="B626" s="0" t="s">
        <v>757</v>
      </c>
    </row>
    <row r="627" customFormat="false" ht="13.8" hidden="false" customHeight="false" outlineLevel="0" collapsed="false">
      <c r="A627" s="0" t="s">
        <v>75</v>
      </c>
      <c r="B627" s="0" t="s">
        <v>758</v>
      </c>
    </row>
    <row r="628" customFormat="false" ht="13.8" hidden="false" customHeight="false" outlineLevel="0" collapsed="false">
      <c r="A628" s="0" t="s">
        <v>75</v>
      </c>
      <c r="B628" s="0" t="s">
        <v>759</v>
      </c>
    </row>
    <row r="629" customFormat="false" ht="13.8" hidden="false" customHeight="false" outlineLevel="0" collapsed="false">
      <c r="A629" s="0" t="s">
        <v>75</v>
      </c>
      <c r="B629" s="0" t="s">
        <v>760</v>
      </c>
    </row>
    <row r="630" customFormat="false" ht="13.8" hidden="false" customHeight="false" outlineLevel="0" collapsed="false">
      <c r="A630" s="0" t="s">
        <v>75</v>
      </c>
      <c r="B630" s="0" t="s">
        <v>761</v>
      </c>
    </row>
    <row r="631" customFormat="false" ht="13.8" hidden="false" customHeight="false" outlineLevel="0" collapsed="false">
      <c r="A631" s="0" t="s">
        <v>75</v>
      </c>
      <c r="B631" s="0" t="s">
        <v>762</v>
      </c>
    </row>
    <row r="632" customFormat="false" ht="13.8" hidden="false" customHeight="false" outlineLevel="0" collapsed="false">
      <c r="A632" s="0" t="s">
        <v>75</v>
      </c>
      <c r="B632" s="0" t="s">
        <v>763</v>
      </c>
    </row>
    <row r="633" customFormat="false" ht="13.8" hidden="false" customHeight="false" outlineLevel="0" collapsed="false">
      <c r="A633" s="0" t="s">
        <v>75</v>
      </c>
      <c r="B633" s="0" t="s">
        <v>764</v>
      </c>
    </row>
    <row r="634" customFormat="false" ht="13.8" hidden="false" customHeight="false" outlineLevel="0" collapsed="false">
      <c r="A634" s="0" t="s">
        <v>75</v>
      </c>
      <c r="B634" s="0" t="s">
        <v>765</v>
      </c>
    </row>
    <row r="635" customFormat="false" ht="13.8" hidden="false" customHeight="false" outlineLevel="0" collapsed="false">
      <c r="A635" s="0" t="s">
        <v>75</v>
      </c>
      <c r="B635" s="0" t="s">
        <v>766</v>
      </c>
    </row>
    <row r="636" customFormat="false" ht="13.8" hidden="false" customHeight="false" outlineLevel="0" collapsed="false">
      <c r="A636" s="0" t="s">
        <v>75</v>
      </c>
      <c r="B636" s="0" t="s">
        <v>767</v>
      </c>
    </row>
    <row r="637" customFormat="false" ht="13.8" hidden="false" customHeight="false" outlineLevel="0" collapsed="false">
      <c r="A637" s="0" t="s">
        <v>75</v>
      </c>
      <c r="B637" s="0" t="s">
        <v>768</v>
      </c>
    </row>
    <row r="638" customFormat="false" ht="13.8" hidden="false" customHeight="false" outlineLevel="0" collapsed="false">
      <c r="A638" s="0" t="s">
        <v>75</v>
      </c>
      <c r="B638" s="0" t="s">
        <v>769</v>
      </c>
    </row>
    <row r="639" customFormat="false" ht="13.8" hidden="false" customHeight="false" outlineLevel="0" collapsed="false">
      <c r="A639" s="0" t="s">
        <v>75</v>
      </c>
      <c r="B639" s="0" t="s">
        <v>770</v>
      </c>
    </row>
    <row r="640" customFormat="false" ht="13.8" hidden="false" customHeight="false" outlineLevel="0" collapsed="false">
      <c r="A640" s="0" t="s">
        <v>75</v>
      </c>
      <c r="B640" s="0" t="s">
        <v>771</v>
      </c>
    </row>
    <row r="641" customFormat="false" ht="13.8" hidden="false" customHeight="false" outlineLevel="0" collapsed="false">
      <c r="A641" s="0" t="s">
        <v>75</v>
      </c>
      <c r="B641" s="0" t="s">
        <v>772</v>
      </c>
    </row>
    <row r="642" customFormat="false" ht="13.8" hidden="false" customHeight="false" outlineLevel="0" collapsed="false">
      <c r="A642" s="0" t="s">
        <v>75</v>
      </c>
      <c r="B642" s="0" t="s">
        <v>330</v>
      </c>
    </row>
    <row r="643" customFormat="false" ht="13.8" hidden="false" customHeight="false" outlineLevel="0" collapsed="false">
      <c r="A643" s="0" t="s">
        <v>75</v>
      </c>
      <c r="B643" s="0" t="s">
        <v>773</v>
      </c>
    </row>
    <row r="644" customFormat="false" ht="13.8" hidden="false" customHeight="false" outlineLevel="0" collapsed="false">
      <c r="A644" s="0" t="s">
        <v>75</v>
      </c>
      <c r="B644" s="0" t="s">
        <v>774</v>
      </c>
    </row>
    <row r="645" customFormat="false" ht="13.8" hidden="false" customHeight="false" outlineLevel="0" collapsed="false">
      <c r="A645" s="0" t="s">
        <v>75</v>
      </c>
      <c r="B645" s="0" t="s">
        <v>775</v>
      </c>
    </row>
    <row r="646" customFormat="false" ht="13.8" hidden="false" customHeight="false" outlineLevel="0" collapsed="false">
      <c r="A646" s="0" t="s">
        <v>75</v>
      </c>
      <c r="B646" s="0" t="s">
        <v>776</v>
      </c>
    </row>
    <row r="647" customFormat="false" ht="13.8" hidden="false" customHeight="false" outlineLevel="0" collapsed="false">
      <c r="A647" s="0" t="s">
        <v>75</v>
      </c>
      <c r="B647" s="0" t="s">
        <v>777</v>
      </c>
    </row>
    <row r="648" customFormat="false" ht="13.8" hidden="false" customHeight="false" outlineLevel="0" collapsed="false">
      <c r="A648" s="0" t="s">
        <v>75</v>
      </c>
      <c r="B648" s="0" t="s">
        <v>778</v>
      </c>
    </row>
    <row r="649" customFormat="false" ht="13.8" hidden="false" customHeight="false" outlineLevel="0" collapsed="false">
      <c r="A649" s="0" t="s">
        <v>75</v>
      </c>
      <c r="B649" s="0" t="s">
        <v>779</v>
      </c>
    </row>
    <row r="650" customFormat="false" ht="13.8" hidden="false" customHeight="false" outlineLevel="0" collapsed="false">
      <c r="A650" s="0" t="s">
        <v>75</v>
      </c>
      <c r="B650" s="0" t="s">
        <v>780</v>
      </c>
    </row>
    <row r="651" customFormat="false" ht="13.8" hidden="false" customHeight="false" outlineLevel="0" collapsed="false">
      <c r="A651" s="0" t="s">
        <v>75</v>
      </c>
      <c r="B651" s="0" t="s">
        <v>781</v>
      </c>
    </row>
    <row r="652" customFormat="false" ht="13.8" hidden="false" customHeight="false" outlineLevel="0" collapsed="false">
      <c r="A652" s="0" t="s">
        <v>75</v>
      </c>
      <c r="B652" s="0" t="s">
        <v>782</v>
      </c>
    </row>
    <row r="653" customFormat="false" ht="13.8" hidden="false" customHeight="false" outlineLevel="0" collapsed="false">
      <c r="A653" s="0" t="s">
        <v>75</v>
      </c>
      <c r="B653" s="0" t="s">
        <v>783</v>
      </c>
    </row>
    <row r="654" customFormat="false" ht="13.8" hidden="false" customHeight="false" outlineLevel="0" collapsed="false">
      <c r="A654" s="0" t="s">
        <v>75</v>
      </c>
      <c r="B654" s="0" t="s">
        <v>784</v>
      </c>
    </row>
    <row r="655" customFormat="false" ht="13.8" hidden="false" customHeight="false" outlineLevel="0" collapsed="false">
      <c r="A655" s="0" t="s">
        <v>75</v>
      </c>
      <c r="B655" s="0" t="s">
        <v>785</v>
      </c>
    </row>
    <row r="656" customFormat="false" ht="13.8" hidden="false" customHeight="false" outlineLevel="0" collapsed="false">
      <c r="A656" s="0" t="s">
        <v>75</v>
      </c>
      <c r="B656" s="0" t="s">
        <v>786</v>
      </c>
    </row>
    <row r="657" customFormat="false" ht="13.8" hidden="false" customHeight="false" outlineLevel="0" collapsed="false">
      <c r="A657" s="0" t="s">
        <v>75</v>
      </c>
      <c r="B657" s="0" t="s">
        <v>787</v>
      </c>
    </row>
    <row r="658" customFormat="false" ht="13.8" hidden="false" customHeight="false" outlineLevel="0" collapsed="false">
      <c r="A658" s="0" t="s">
        <v>75</v>
      </c>
      <c r="B658" s="0" t="s">
        <v>788</v>
      </c>
    </row>
    <row r="659" customFormat="false" ht="13.8" hidden="false" customHeight="false" outlineLevel="0" collapsed="false">
      <c r="A659" s="0" t="s">
        <v>75</v>
      </c>
      <c r="B659" s="0" t="s">
        <v>789</v>
      </c>
    </row>
    <row r="660" customFormat="false" ht="13.8" hidden="false" customHeight="false" outlineLevel="0" collapsed="false">
      <c r="A660" s="0" t="s">
        <v>75</v>
      </c>
      <c r="B660" s="0" t="s">
        <v>790</v>
      </c>
    </row>
    <row r="661" customFormat="false" ht="13.8" hidden="false" customHeight="false" outlineLevel="0" collapsed="false">
      <c r="A661" s="0" t="s">
        <v>75</v>
      </c>
      <c r="B661" s="0" t="s">
        <v>791</v>
      </c>
    </row>
    <row r="662" customFormat="false" ht="13.8" hidden="false" customHeight="false" outlineLevel="0" collapsed="false">
      <c r="A662" s="0" t="s">
        <v>75</v>
      </c>
      <c r="B662" s="0" t="s">
        <v>792</v>
      </c>
    </row>
    <row r="663" customFormat="false" ht="13.8" hidden="false" customHeight="false" outlineLevel="0" collapsed="false">
      <c r="A663" s="0" t="s">
        <v>75</v>
      </c>
      <c r="B663" s="0" t="s">
        <v>793</v>
      </c>
    </row>
    <row r="664" customFormat="false" ht="13.8" hidden="false" customHeight="false" outlineLevel="0" collapsed="false">
      <c r="A664" s="0" t="s">
        <v>75</v>
      </c>
      <c r="B664" s="0" t="s">
        <v>794</v>
      </c>
    </row>
    <row r="665" customFormat="false" ht="13.8" hidden="false" customHeight="false" outlineLevel="0" collapsed="false">
      <c r="A665" s="0" t="s">
        <v>75</v>
      </c>
      <c r="B665" s="0" t="s">
        <v>795</v>
      </c>
    </row>
    <row r="666" customFormat="false" ht="13.8" hidden="false" customHeight="false" outlineLevel="0" collapsed="false">
      <c r="A666" s="0" t="s">
        <v>75</v>
      </c>
      <c r="B666" s="0" t="s">
        <v>796</v>
      </c>
    </row>
    <row r="667" customFormat="false" ht="13.8" hidden="false" customHeight="false" outlineLevel="0" collapsed="false">
      <c r="A667" s="0" t="s">
        <v>75</v>
      </c>
      <c r="B667" s="0" t="s">
        <v>797</v>
      </c>
    </row>
    <row r="668" customFormat="false" ht="13.8" hidden="false" customHeight="false" outlineLevel="0" collapsed="false">
      <c r="A668" s="0" t="s">
        <v>75</v>
      </c>
      <c r="B668" s="0" t="s">
        <v>798</v>
      </c>
    </row>
    <row r="669" customFormat="false" ht="13.8" hidden="false" customHeight="false" outlineLevel="0" collapsed="false">
      <c r="A669" s="0" t="s">
        <v>75</v>
      </c>
      <c r="B669" s="0" t="s">
        <v>799</v>
      </c>
    </row>
    <row r="670" customFormat="false" ht="13.8" hidden="false" customHeight="false" outlineLevel="0" collapsed="false">
      <c r="A670" s="0" t="s">
        <v>75</v>
      </c>
      <c r="B670" s="0" t="s">
        <v>800</v>
      </c>
    </row>
    <row r="671" customFormat="false" ht="13.8" hidden="false" customHeight="false" outlineLevel="0" collapsed="false">
      <c r="A671" s="0" t="s">
        <v>75</v>
      </c>
      <c r="B671" s="0" t="s">
        <v>801</v>
      </c>
    </row>
    <row r="672" customFormat="false" ht="13.8" hidden="false" customHeight="false" outlineLevel="0" collapsed="false">
      <c r="A672" s="0" t="s">
        <v>75</v>
      </c>
      <c r="B672" s="0" t="s">
        <v>802</v>
      </c>
    </row>
    <row r="673" customFormat="false" ht="13.8" hidden="false" customHeight="false" outlineLevel="0" collapsed="false">
      <c r="A673" s="0" t="s">
        <v>75</v>
      </c>
      <c r="B673" s="0" t="s">
        <v>803</v>
      </c>
    </row>
    <row r="674" customFormat="false" ht="13.8" hidden="false" customHeight="false" outlineLevel="0" collapsed="false">
      <c r="A674" s="0" t="s">
        <v>75</v>
      </c>
      <c r="B674" s="0" t="s">
        <v>804</v>
      </c>
    </row>
    <row r="675" customFormat="false" ht="13.8" hidden="false" customHeight="false" outlineLevel="0" collapsed="false">
      <c r="A675" s="0" t="s">
        <v>75</v>
      </c>
      <c r="B675" s="0" t="s">
        <v>805</v>
      </c>
    </row>
    <row r="676" customFormat="false" ht="13.8" hidden="false" customHeight="false" outlineLevel="0" collapsed="false">
      <c r="A676" s="0" t="s">
        <v>75</v>
      </c>
      <c r="B676" s="0" t="s">
        <v>806</v>
      </c>
    </row>
    <row r="677" customFormat="false" ht="13.8" hidden="false" customHeight="false" outlineLevel="0" collapsed="false">
      <c r="A677" s="0" t="s">
        <v>75</v>
      </c>
      <c r="B677" s="0" t="s">
        <v>807</v>
      </c>
    </row>
    <row r="678" customFormat="false" ht="13.8" hidden="false" customHeight="false" outlineLevel="0" collapsed="false">
      <c r="A678" s="0" t="s">
        <v>75</v>
      </c>
      <c r="B678" s="0" t="s">
        <v>808</v>
      </c>
    </row>
    <row r="679" customFormat="false" ht="13.8" hidden="false" customHeight="false" outlineLevel="0" collapsed="false">
      <c r="A679" s="0" t="s">
        <v>75</v>
      </c>
      <c r="B679" s="0" t="s">
        <v>809</v>
      </c>
    </row>
    <row r="680" customFormat="false" ht="13.8" hidden="false" customHeight="false" outlineLevel="0" collapsed="false">
      <c r="A680" s="0" t="s">
        <v>75</v>
      </c>
      <c r="B680" s="0" t="s">
        <v>810</v>
      </c>
    </row>
    <row r="681" customFormat="false" ht="13.8" hidden="false" customHeight="false" outlineLevel="0" collapsed="false">
      <c r="A681" s="0" t="s">
        <v>75</v>
      </c>
      <c r="B681" s="0" t="s">
        <v>811</v>
      </c>
    </row>
    <row r="682" customFormat="false" ht="13.8" hidden="false" customHeight="false" outlineLevel="0" collapsed="false">
      <c r="A682" s="0" t="s">
        <v>75</v>
      </c>
      <c r="B682" s="0" t="s">
        <v>812</v>
      </c>
    </row>
    <row r="683" customFormat="false" ht="13.8" hidden="false" customHeight="false" outlineLevel="0" collapsed="false">
      <c r="A683" s="0" t="s">
        <v>75</v>
      </c>
      <c r="B683" s="0" t="s">
        <v>813</v>
      </c>
    </row>
    <row r="684" customFormat="false" ht="13.8" hidden="false" customHeight="false" outlineLevel="0" collapsed="false">
      <c r="A684" s="0" t="s">
        <v>75</v>
      </c>
      <c r="B684" s="0" t="s">
        <v>814</v>
      </c>
    </row>
    <row r="685" customFormat="false" ht="13.8" hidden="false" customHeight="false" outlineLevel="0" collapsed="false">
      <c r="A685" s="0" t="s">
        <v>75</v>
      </c>
      <c r="B685" s="0" t="s">
        <v>815</v>
      </c>
    </row>
    <row r="686" customFormat="false" ht="13.8" hidden="false" customHeight="false" outlineLevel="0" collapsed="false">
      <c r="A686" s="0" t="s">
        <v>75</v>
      </c>
      <c r="B686" s="0" t="s">
        <v>816</v>
      </c>
    </row>
    <row r="687" customFormat="false" ht="13.8" hidden="false" customHeight="false" outlineLevel="0" collapsed="false">
      <c r="A687" s="0" t="s">
        <v>75</v>
      </c>
      <c r="B687" s="0" t="s">
        <v>817</v>
      </c>
    </row>
    <row r="688" customFormat="false" ht="13.8" hidden="false" customHeight="false" outlineLevel="0" collapsed="false">
      <c r="A688" s="0" t="s">
        <v>75</v>
      </c>
      <c r="B688" s="0" t="s">
        <v>818</v>
      </c>
    </row>
    <row r="689" customFormat="false" ht="13.8" hidden="false" customHeight="false" outlineLevel="0" collapsed="false">
      <c r="A689" s="0" t="s">
        <v>75</v>
      </c>
      <c r="B689" s="0" t="s">
        <v>819</v>
      </c>
    </row>
    <row r="690" customFormat="false" ht="13.8" hidden="false" customHeight="false" outlineLevel="0" collapsed="false">
      <c r="A690" s="0" t="s">
        <v>75</v>
      </c>
      <c r="B690" s="0" t="s">
        <v>820</v>
      </c>
    </row>
    <row r="691" customFormat="false" ht="13.8" hidden="false" customHeight="false" outlineLevel="0" collapsed="false">
      <c r="A691" s="0" t="s">
        <v>75</v>
      </c>
      <c r="B691" s="0" t="s">
        <v>821</v>
      </c>
    </row>
    <row r="692" customFormat="false" ht="13.8" hidden="false" customHeight="false" outlineLevel="0" collapsed="false">
      <c r="A692" s="0" t="s">
        <v>75</v>
      </c>
      <c r="B692" s="0" t="s">
        <v>822</v>
      </c>
    </row>
    <row r="693" customFormat="false" ht="13.8" hidden="false" customHeight="false" outlineLevel="0" collapsed="false">
      <c r="A693" s="0" t="s">
        <v>75</v>
      </c>
      <c r="B693" s="0" t="s">
        <v>823</v>
      </c>
    </row>
    <row r="694" customFormat="false" ht="13.8" hidden="false" customHeight="false" outlineLevel="0" collapsed="false">
      <c r="A694" s="0" t="s">
        <v>75</v>
      </c>
      <c r="B694" s="0" t="s">
        <v>824</v>
      </c>
    </row>
    <row r="695" customFormat="false" ht="13.8" hidden="false" customHeight="false" outlineLevel="0" collapsed="false">
      <c r="A695" s="0" t="s">
        <v>75</v>
      </c>
      <c r="B695" s="0" t="s">
        <v>825</v>
      </c>
    </row>
    <row r="696" customFormat="false" ht="13.8" hidden="false" customHeight="false" outlineLevel="0" collapsed="false">
      <c r="A696" s="0" t="s">
        <v>75</v>
      </c>
      <c r="B696" s="0" t="s">
        <v>826</v>
      </c>
    </row>
    <row r="697" customFormat="false" ht="13.8" hidden="false" customHeight="false" outlineLevel="0" collapsed="false">
      <c r="A697" s="0" t="s">
        <v>75</v>
      </c>
      <c r="B697" s="0" t="s">
        <v>827</v>
      </c>
    </row>
    <row r="698" customFormat="false" ht="13.8" hidden="false" customHeight="false" outlineLevel="0" collapsed="false">
      <c r="A698" s="0" t="s">
        <v>75</v>
      </c>
      <c r="B698" s="0" t="s">
        <v>828</v>
      </c>
    </row>
    <row r="699" customFormat="false" ht="13.8" hidden="false" customHeight="false" outlineLevel="0" collapsed="false">
      <c r="A699" s="0" t="s">
        <v>75</v>
      </c>
      <c r="B699" s="0" t="s">
        <v>829</v>
      </c>
    </row>
    <row r="700" customFormat="false" ht="13.8" hidden="false" customHeight="false" outlineLevel="0" collapsed="false">
      <c r="A700" s="0" t="s">
        <v>75</v>
      </c>
      <c r="B700" s="0" t="s">
        <v>830</v>
      </c>
    </row>
    <row r="701" customFormat="false" ht="13.8" hidden="false" customHeight="false" outlineLevel="0" collapsed="false">
      <c r="A701" s="0" t="s">
        <v>75</v>
      </c>
      <c r="B701" s="0" t="s">
        <v>831</v>
      </c>
    </row>
    <row r="702" customFormat="false" ht="13.8" hidden="false" customHeight="false" outlineLevel="0" collapsed="false">
      <c r="A702" s="0" t="s">
        <v>75</v>
      </c>
      <c r="B702" s="0" t="s">
        <v>832</v>
      </c>
    </row>
    <row r="703" customFormat="false" ht="13.8" hidden="false" customHeight="false" outlineLevel="0" collapsed="false">
      <c r="A703" s="0" t="s">
        <v>75</v>
      </c>
      <c r="B703" s="0" t="s">
        <v>833</v>
      </c>
    </row>
    <row r="704" customFormat="false" ht="13.8" hidden="false" customHeight="false" outlineLevel="0" collapsed="false">
      <c r="A704" s="0" t="s">
        <v>75</v>
      </c>
      <c r="B704" s="0" t="s">
        <v>834</v>
      </c>
    </row>
    <row r="705" customFormat="false" ht="13.8" hidden="false" customHeight="false" outlineLevel="0" collapsed="false">
      <c r="A705" s="0" t="s">
        <v>75</v>
      </c>
      <c r="B705" s="0" t="s">
        <v>835</v>
      </c>
    </row>
    <row r="706" customFormat="false" ht="13.8" hidden="false" customHeight="false" outlineLevel="0" collapsed="false">
      <c r="A706" s="0" t="s">
        <v>75</v>
      </c>
      <c r="B706" s="0" t="s">
        <v>836</v>
      </c>
    </row>
    <row r="707" customFormat="false" ht="13.8" hidden="false" customHeight="false" outlineLevel="0" collapsed="false">
      <c r="A707" s="0" t="s">
        <v>75</v>
      </c>
      <c r="B707" s="0" t="s">
        <v>837</v>
      </c>
    </row>
    <row r="708" customFormat="false" ht="13.8" hidden="false" customHeight="false" outlineLevel="0" collapsed="false">
      <c r="A708" s="0" t="s">
        <v>75</v>
      </c>
      <c r="B708" s="0" t="s">
        <v>838</v>
      </c>
    </row>
    <row r="709" customFormat="false" ht="13.8" hidden="false" customHeight="false" outlineLevel="0" collapsed="false">
      <c r="A709" s="0" t="s">
        <v>75</v>
      </c>
      <c r="B709" s="0" t="s">
        <v>839</v>
      </c>
    </row>
    <row r="710" customFormat="false" ht="13.8" hidden="false" customHeight="false" outlineLevel="0" collapsed="false">
      <c r="A710" s="0" t="s">
        <v>75</v>
      </c>
      <c r="B710" s="0" t="s">
        <v>840</v>
      </c>
    </row>
    <row r="711" customFormat="false" ht="13.8" hidden="false" customHeight="false" outlineLevel="0" collapsed="false">
      <c r="A711" s="0" t="s">
        <v>75</v>
      </c>
      <c r="B711" s="0" t="s">
        <v>841</v>
      </c>
    </row>
    <row r="712" customFormat="false" ht="13.8" hidden="false" customHeight="false" outlineLevel="0" collapsed="false">
      <c r="A712" s="0" t="s">
        <v>75</v>
      </c>
      <c r="B712" s="0" t="s">
        <v>842</v>
      </c>
    </row>
    <row r="713" customFormat="false" ht="13.8" hidden="false" customHeight="false" outlineLevel="0" collapsed="false">
      <c r="A713" s="0" t="s">
        <v>75</v>
      </c>
      <c r="B713" s="0" t="s">
        <v>843</v>
      </c>
    </row>
    <row r="714" customFormat="false" ht="13.8" hidden="false" customHeight="false" outlineLevel="0" collapsed="false">
      <c r="A714" s="0" t="s">
        <v>75</v>
      </c>
      <c r="B714" s="0" t="s">
        <v>844</v>
      </c>
    </row>
    <row r="715" customFormat="false" ht="13.8" hidden="false" customHeight="false" outlineLevel="0" collapsed="false">
      <c r="A715" s="0" t="s">
        <v>75</v>
      </c>
      <c r="B715" s="0" t="s">
        <v>845</v>
      </c>
    </row>
    <row r="716" customFormat="false" ht="13.8" hidden="false" customHeight="false" outlineLevel="0" collapsed="false">
      <c r="A716" s="0" t="s">
        <v>75</v>
      </c>
      <c r="B716" s="0" t="s">
        <v>846</v>
      </c>
    </row>
    <row r="717" customFormat="false" ht="13.8" hidden="false" customHeight="false" outlineLevel="0" collapsed="false">
      <c r="A717" s="0" t="s">
        <v>75</v>
      </c>
      <c r="B717" s="0" t="s">
        <v>847</v>
      </c>
    </row>
    <row r="718" customFormat="false" ht="13.8" hidden="false" customHeight="false" outlineLevel="0" collapsed="false">
      <c r="A718" s="0" t="s">
        <v>75</v>
      </c>
      <c r="B718" s="0" t="s">
        <v>848</v>
      </c>
    </row>
    <row r="719" customFormat="false" ht="13.8" hidden="false" customHeight="false" outlineLevel="0" collapsed="false">
      <c r="A719" s="0" t="s">
        <v>75</v>
      </c>
      <c r="B719" s="0" t="s">
        <v>849</v>
      </c>
    </row>
    <row r="720" customFormat="false" ht="13.8" hidden="false" customHeight="false" outlineLevel="0" collapsed="false">
      <c r="A720" s="0" t="s">
        <v>75</v>
      </c>
      <c r="B720" s="0" t="s">
        <v>850</v>
      </c>
    </row>
    <row r="721" customFormat="false" ht="13.8" hidden="false" customHeight="false" outlineLevel="0" collapsed="false">
      <c r="A721" s="0" t="s">
        <v>75</v>
      </c>
      <c r="B721" s="0" t="s">
        <v>851</v>
      </c>
    </row>
    <row r="722" customFormat="false" ht="13.8" hidden="false" customHeight="false" outlineLevel="0" collapsed="false">
      <c r="A722" s="0" t="s">
        <v>75</v>
      </c>
      <c r="B722" s="0" t="s">
        <v>852</v>
      </c>
    </row>
    <row r="723" customFormat="false" ht="13.8" hidden="false" customHeight="false" outlineLevel="0" collapsed="false">
      <c r="A723" s="0" t="s">
        <v>75</v>
      </c>
      <c r="B723" s="0" t="s">
        <v>853</v>
      </c>
    </row>
    <row r="724" customFormat="false" ht="13.8" hidden="false" customHeight="false" outlineLevel="0" collapsed="false">
      <c r="A724" s="0" t="s">
        <v>75</v>
      </c>
      <c r="B724" s="0" t="s">
        <v>854</v>
      </c>
    </row>
    <row r="725" customFormat="false" ht="13.8" hidden="false" customHeight="false" outlineLevel="0" collapsed="false">
      <c r="A725" s="0" t="s">
        <v>75</v>
      </c>
      <c r="B725" s="0" t="s">
        <v>855</v>
      </c>
    </row>
    <row r="726" customFormat="false" ht="13.8" hidden="false" customHeight="false" outlineLevel="0" collapsed="false">
      <c r="A726" s="0" t="s">
        <v>75</v>
      </c>
      <c r="B726" s="0" t="s">
        <v>856</v>
      </c>
    </row>
    <row r="727" customFormat="false" ht="13.8" hidden="false" customHeight="false" outlineLevel="0" collapsed="false">
      <c r="A727" s="0" t="s">
        <v>75</v>
      </c>
      <c r="B727" s="0" t="s">
        <v>857</v>
      </c>
    </row>
    <row r="728" customFormat="false" ht="13.8" hidden="false" customHeight="false" outlineLevel="0" collapsed="false">
      <c r="A728" s="0" t="s">
        <v>75</v>
      </c>
      <c r="B728" s="0" t="s">
        <v>858</v>
      </c>
    </row>
    <row r="729" customFormat="false" ht="13.8" hidden="false" customHeight="false" outlineLevel="0" collapsed="false">
      <c r="A729" s="0" t="s">
        <v>75</v>
      </c>
      <c r="B729" s="0" t="s">
        <v>859</v>
      </c>
    </row>
    <row r="730" customFormat="false" ht="13.8" hidden="false" customHeight="false" outlineLevel="0" collapsed="false">
      <c r="A730" s="0" t="s">
        <v>75</v>
      </c>
      <c r="B730" s="0" t="s">
        <v>860</v>
      </c>
    </row>
    <row r="731" customFormat="false" ht="13.8" hidden="false" customHeight="false" outlineLevel="0" collapsed="false">
      <c r="A731" s="0" t="s">
        <v>75</v>
      </c>
      <c r="B731" s="0" t="s">
        <v>861</v>
      </c>
    </row>
    <row r="732" customFormat="false" ht="13.8" hidden="false" customHeight="false" outlineLevel="0" collapsed="false">
      <c r="A732" s="0" t="s">
        <v>75</v>
      </c>
      <c r="B732" s="0" t="s">
        <v>862</v>
      </c>
    </row>
    <row r="733" customFormat="false" ht="13.8" hidden="false" customHeight="false" outlineLevel="0" collapsed="false">
      <c r="A733" s="0" t="s">
        <v>75</v>
      </c>
      <c r="B733" s="0" t="s">
        <v>863</v>
      </c>
    </row>
    <row r="734" customFormat="false" ht="13.8" hidden="false" customHeight="false" outlineLevel="0" collapsed="false">
      <c r="A734" s="0" t="s">
        <v>75</v>
      </c>
      <c r="B734" s="0" t="s">
        <v>864</v>
      </c>
    </row>
    <row r="735" customFormat="false" ht="13.8" hidden="false" customHeight="false" outlineLevel="0" collapsed="false">
      <c r="A735" s="0" t="s">
        <v>75</v>
      </c>
      <c r="B735" s="0" t="s">
        <v>865</v>
      </c>
    </row>
    <row r="736" customFormat="false" ht="13.8" hidden="false" customHeight="false" outlineLevel="0" collapsed="false">
      <c r="A736" s="0" t="s">
        <v>75</v>
      </c>
      <c r="B736" s="0" t="s">
        <v>866</v>
      </c>
    </row>
    <row r="737" customFormat="false" ht="13.8" hidden="false" customHeight="false" outlineLevel="0" collapsed="false">
      <c r="A737" s="0" t="s">
        <v>75</v>
      </c>
      <c r="B737" s="0" t="s">
        <v>867</v>
      </c>
    </row>
    <row r="738" customFormat="false" ht="13.8" hidden="false" customHeight="false" outlineLevel="0" collapsed="false">
      <c r="A738" s="0" t="s">
        <v>75</v>
      </c>
      <c r="B738" s="0" t="s">
        <v>868</v>
      </c>
    </row>
    <row r="739" customFormat="false" ht="13.8" hidden="false" customHeight="false" outlineLevel="0" collapsed="false">
      <c r="A739" s="0" t="s">
        <v>75</v>
      </c>
      <c r="B739" s="0" t="s">
        <v>869</v>
      </c>
    </row>
    <row r="740" customFormat="false" ht="13.8" hidden="false" customHeight="false" outlineLevel="0" collapsed="false">
      <c r="A740" s="0" t="s">
        <v>75</v>
      </c>
      <c r="B740" s="0" t="s">
        <v>870</v>
      </c>
    </row>
    <row r="741" customFormat="false" ht="13.8" hidden="false" customHeight="false" outlineLevel="0" collapsed="false">
      <c r="A741" s="0" t="s">
        <v>75</v>
      </c>
      <c r="B741" s="0" t="s">
        <v>871</v>
      </c>
    </row>
    <row r="742" customFormat="false" ht="13.8" hidden="false" customHeight="false" outlineLevel="0" collapsed="false">
      <c r="A742" s="0" t="s">
        <v>75</v>
      </c>
      <c r="B742" s="0" t="s">
        <v>872</v>
      </c>
    </row>
    <row r="743" customFormat="false" ht="13.8" hidden="false" customHeight="false" outlineLevel="0" collapsed="false">
      <c r="A743" s="0" t="s">
        <v>75</v>
      </c>
      <c r="B743" s="0" t="s">
        <v>873</v>
      </c>
    </row>
    <row r="744" customFormat="false" ht="13.8" hidden="false" customHeight="false" outlineLevel="0" collapsed="false">
      <c r="A744" s="0" t="s">
        <v>75</v>
      </c>
      <c r="B744" s="0" t="s">
        <v>874</v>
      </c>
    </row>
    <row r="745" customFormat="false" ht="13.8" hidden="false" customHeight="false" outlineLevel="0" collapsed="false">
      <c r="A745" s="0" t="s">
        <v>75</v>
      </c>
      <c r="B745" s="0" t="s">
        <v>875</v>
      </c>
    </row>
    <row r="746" customFormat="false" ht="13.8" hidden="false" customHeight="false" outlineLevel="0" collapsed="false">
      <c r="A746" s="0" t="s">
        <v>75</v>
      </c>
      <c r="B746" s="0" t="s">
        <v>876</v>
      </c>
    </row>
    <row r="747" customFormat="false" ht="13.8" hidden="false" customHeight="false" outlineLevel="0" collapsed="false">
      <c r="A747" s="0" t="s">
        <v>75</v>
      </c>
      <c r="B747" s="0" t="s">
        <v>877</v>
      </c>
    </row>
    <row r="748" customFormat="false" ht="13.8" hidden="false" customHeight="false" outlineLevel="0" collapsed="false">
      <c r="A748" s="0" t="s">
        <v>75</v>
      </c>
      <c r="B748" s="0" t="s">
        <v>878</v>
      </c>
    </row>
    <row r="749" customFormat="false" ht="13.8" hidden="false" customHeight="false" outlineLevel="0" collapsed="false">
      <c r="A749" s="0" t="s">
        <v>75</v>
      </c>
      <c r="B749" s="0" t="s">
        <v>879</v>
      </c>
    </row>
    <row r="750" customFormat="false" ht="13.8" hidden="false" customHeight="false" outlineLevel="0" collapsed="false">
      <c r="A750" s="0" t="s">
        <v>75</v>
      </c>
      <c r="B750" s="0" t="s">
        <v>880</v>
      </c>
    </row>
    <row r="751" customFormat="false" ht="13.8" hidden="false" customHeight="false" outlineLevel="0" collapsed="false">
      <c r="A751" s="0" t="s">
        <v>75</v>
      </c>
      <c r="B751" s="0" t="s">
        <v>881</v>
      </c>
    </row>
    <row r="752" customFormat="false" ht="13.8" hidden="false" customHeight="false" outlineLevel="0" collapsed="false">
      <c r="A752" s="0" t="s">
        <v>75</v>
      </c>
      <c r="B752" s="0" t="s">
        <v>882</v>
      </c>
    </row>
    <row r="753" customFormat="false" ht="13.8" hidden="false" customHeight="false" outlineLevel="0" collapsed="false">
      <c r="A753" s="0" t="s">
        <v>75</v>
      </c>
      <c r="B753" s="0" t="s">
        <v>883</v>
      </c>
    </row>
    <row r="754" customFormat="false" ht="13.8" hidden="false" customHeight="false" outlineLevel="0" collapsed="false">
      <c r="A754" s="0" t="s">
        <v>75</v>
      </c>
      <c r="B754" s="0" t="s">
        <v>884</v>
      </c>
    </row>
    <row r="755" customFormat="false" ht="13.8" hidden="false" customHeight="false" outlineLevel="0" collapsed="false">
      <c r="A755" s="0" t="s">
        <v>75</v>
      </c>
      <c r="B755" s="0" t="s">
        <v>885</v>
      </c>
    </row>
    <row r="756" customFormat="false" ht="13.8" hidden="false" customHeight="false" outlineLevel="0" collapsed="false">
      <c r="A756" s="0" t="s">
        <v>75</v>
      </c>
      <c r="B756" s="0" t="s">
        <v>886</v>
      </c>
    </row>
    <row r="757" customFormat="false" ht="13.8" hidden="false" customHeight="false" outlineLevel="0" collapsed="false">
      <c r="A757" s="0" t="s">
        <v>75</v>
      </c>
      <c r="B757" s="0" t="s">
        <v>887</v>
      </c>
    </row>
    <row r="758" customFormat="false" ht="13.8" hidden="false" customHeight="false" outlineLevel="0" collapsed="false">
      <c r="A758" s="0" t="s">
        <v>75</v>
      </c>
      <c r="B758" s="0" t="s">
        <v>888</v>
      </c>
    </row>
    <row r="759" customFormat="false" ht="13.8" hidden="false" customHeight="false" outlineLevel="0" collapsed="false">
      <c r="A759" s="0" t="s">
        <v>75</v>
      </c>
      <c r="B759" s="0" t="s">
        <v>889</v>
      </c>
    </row>
    <row r="760" customFormat="false" ht="13.8" hidden="false" customHeight="false" outlineLevel="0" collapsed="false">
      <c r="A760" s="0" t="s">
        <v>75</v>
      </c>
      <c r="B760" s="0" t="s">
        <v>890</v>
      </c>
    </row>
    <row r="761" customFormat="false" ht="13.8" hidden="false" customHeight="false" outlineLevel="0" collapsed="false">
      <c r="A761" s="0" t="s">
        <v>75</v>
      </c>
      <c r="B761" s="0" t="s">
        <v>891</v>
      </c>
    </row>
    <row r="762" customFormat="false" ht="13.8" hidden="false" customHeight="false" outlineLevel="0" collapsed="false">
      <c r="A762" s="0" t="s">
        <v>75</v>
      </c>
      <c r="B762" s="0" t="s">
        <v>892</v>
      </c>
    </row>
    <row r="763" customFormat="false" ht="13.8" hidden="false" customHeight="false" outlineLevel="0" collapsed="false">
      <c r="A763" s="0" t="s">
        <v>75</v>
      </c>
      <c r="B763" s="0" t="s">
        <v>893</v>
      </c>
    </row>
    <row r="764" customFormat="false" ht="13.8" hidden="false" customHeight="false" outlineLevel="0" collapsed="false">
      <c r="A764" s="0" t="s">
        <v>75</v>
      </c>
      <c r="B764" s="0" t="s">
        <v>894</v>
      </c>
    </row>
    <row r="765" customFormat="false" ht="13.8" hidden="false" customHeight="false" outlineLevel="0" collapsed="false">
      <c r="A765" s="0" t="s">
        <v>75</v>
      </c>
      <c r="B765" s="0" t="s">
        <v>895</v>
      </c>
    </row>
    <row r="766" customFormat="false" ht="13.8" hidden="false" customHeight="false" outlineLevel="0" collapsed="false">
      <c r="A766" s="0" t="s">
        <v>75</v>
      </c>
      <c r="B766" s="0" t="s">
        <v>896</v>
      </c>
    </row>
    <row r="767" customFormat="false" ht="13.8" hidden="false" customHeight="false" outlineLevel="0" collapsed="false">
      <c r="A767" s="0" t="s">
        <v>75</v>
      </c>
      <c r="B767" s="0" t="s">
        <v>897</v>
      </c>
    </row>
    <row r="768" customFormat="false" ht="13.8" hidden="false" customHeight="false" outlineLevel="0" collapsed="false">
      <c r="A768" s="0" t="s">
        <v>75</v>
      </c>
      <c r="B768" s="0" t="s">
        <v>898</v>
      </c>
    </row>
    <row r="769" customFormat="false" ht="13.8" hidden="false" customHeight="false" outlineLevel="0" collapsed="false">
      <c r="A769" s="0" t="s">
        <v>75</v>
      </c>
      <c r="B769" s="0" t="s">
        <v>899</v>
      </c>
    </row>
    <row r="770" customFormat="false" ht="13.8" hidden="false" customHeight="false" outlineLevel="0" collapsed="false">
      <c r="A770" s="0" t="s">
        <v>75</v>
      </c>
      <c r="B770" s="0" t="s">
        <v>900</v>
      </c>
    </row>
    <row r="771" customFormat="false" ht="13.8" hidden="false" customHeight="false" outlineLevel="0" collapsed="false">
      <c r="A771" s="0" t="s">
        <v>75</v>
      </c>
      <c r="B771" s="0" t="s">
        <v>901</v>
      </c>
    </row>
    <row r="772" customFormat="false" ht="13.8" hidden="false" customHeight="false" outlineLevel="0" collapsed="false">
      <c r="A772" s="0" t="s">
        <v>75</v>
      </c>
      <c r="B772" s="0" t="s">
        <v>902</v>
      </c>
    </row>
    <row r="773" customFormat="false" ht="13.8" hidden="false" customHeight="false" outlineLevel="0" collapsed="false">
      <c r="A773" s="0" t="s">
        <v>75</v>
      </c>
      <c r="B773" s="0" t="s">
        <v>903</v>
      </c>
    </row>
    <row r="774" customFormat="false" ht="13.8" hidden="false" customHeight="false" outlineLevel="0" collapsed="false">
      <c r="A774" s="0" t="s">
        <v>75</v>
      </c>
      <c r="B774" s="0" t="s">
        <v>904</v>
      </c>
    </row>
    <row r="775" customFormat="false" ht="13.8" hidden="false" customHeight="false" outlineLevel="0" collapsed="false">
      <c r="A775" s="0" t="s">
        <v>75</v>
      </c>
      <c r="B775" s="0" t="s">
        <v>905</v>
      </c>
    </row>
    <row r="776" customFormat="false" ht="13.8" hidden="false" customHeight="false" outlineLevel="0" collapsed="false">
      <c r="A776" s="0" t="s">
        <v>75</v>
      </c>
      <c r="B776" s="0" t="s">
        <v>906</v>
      </c>
    </row>
    <row r="777" customFormat="false" ht="13.8" hidden="false" customHeight="false" outlineLevel="0" collapsed="false">
      <c r="A777" s="0" t="s">
        <v>75</v>
      </c>
      <c r="B777" s="0" t="s">
        <v>907</v>
      </c>
    </row>
    <row r="778" customFormat="false" ht="13.8" hidden="false" customHeight="false" outlineLevel="0" collapsed="false">
      <c r="A778" s="0" t="s">
        <v>75</v>
      </c>
      <c r="B778" s="0" t="s">
        <v>908</v>
      </c>
    </row>
    <row r="779" customFormat="false" ht="13.8" hidden="false" customHeight="false" outlineLevel="0" collapsed="false">
      <c r="A779" s="0" t="s">
        <v>75</v>
      </c>
      <c r="B779" s="0" t="s">
        <v>909</v>
      </c>
    </row>
    <row r="780" customFormat="false" ht="13.8" hidden="false" customHeight="false" outlineLevel="0" collapsed="false">
      <c r="A780" s="0" t="s">
        <v>75</v>
      </c>
      <c r="B780" s="0" t="s">
        <v>910</v>
      </c>
    </row>
    <row r="781" customFormat="false" ht="13.8" hidden="false" customHeight="false" outlineLevel="0" collapsed="false">
      <c r="A781" s="0" t="s">
        <v>75</v>
      </c>
      <c r="B781" s="0" t="s">
        <v>911</v>
      </c>
    </row>
    <row r="782" customFormat="false" ht="13.8" hidden="false" customHeight="false" outlineLevel="0" collapsed="false">
      <c r="A782" s="0" t="s">
        <v>75</v>
      </c>
      <c r="B782" s="0" t="s">
        <v>912</v>
      </c>
    </row>
    <row r="783" customFormat="false" ht="13.8" hidden="false" customHeight="false" outlineLevel="0" collapsed="false">
      <c r="A783" s="0" t="s">
        <v>75</v>
      </c>
      <c r="B783" s="0" t="s">
        <v>913</v>
      </c>
    </row>
    <row r="784" customFormat="false" ht="13.8" hidden="false" customHeight="false" outlineLevel="0" collapsed="false">
      <c r="A784" s="0" t="s">
        <v>75</v>
      </c>
      <c r="B784" s="0" t="s">
        <v>517</v>
      </c>
    </row>
    <row r="785" customFormat="false" ht="13.8" hidden="false" customHeight="false" outlineLevel="0" collapsed="false">
      <c r="A785" s="0" t="s">
        <v>75</v>
      </c>
      <c r="B785" s="0" t="s">
        <v>914</v>
      </c>
    </row>
    <row r="786" customFormat="false" ht="13.8" hidden="false" customHeight="false" outlineLevel="0" collapsed="false">
      <c r="A786" s="0" t="s">
        <v>75</v>
      </c>
      <c r="B786" s="0" t="s">
        <v>915</v>
      </c>
    </row>
    <row r="787" customFormat="false" ht="13.8" hidden="false" customHeight="false" outlineLevel="0" collapsed="false">
      <c r="A787" s="0" t="s">
        <v>75</v>
      </c>
      <c r="B787" s="0" t="s">
        <v>916</v>
      </c>
    </row>
    <row r="788" customFormat="false" ht="13.8" hidden="false" customHeight="false" outlineLevel="0" collapsed="false">
      <c r="A788" s="0" t="s">
        <v>75</v>
      </c>
      <c r="B788" s="0" t="s">
        <v>917</v>
      </c>
    </row>
    <row r="789" customFormat="false" ht="13.8" hidden="false" customHeight="false" outlineLevel="0" collapsed="false">
      <c r="A789" s="0" t="s">
        <v>75</v>
      </c>
      <c r="B789" s="0" t="s">
        <v>918</v>
      </c>
    </row>
    <row r="790" customFormat="false" ht="13.8" hidden="false" customHeight="false" outlineLevel="0" collapsed="false">
      <c r="A790" s="0" t="s">
        <v>75</v>
      </c>
      <c r="B790" s="0" t="s">
        <v>919</v>
      </c>
    </row>
    <row r="791" customFormat="false" ht="13.8" hidden="false" customHeight="false" outlineLevel="0" collapsed="false">
      <c r="A791" s="0" t="s">
        <v>75</v>
      </c>
      <c r="B791" s="0" t="s">
        <v>920</v>
      </c>
    </row>
    <row r="792" customFormat="false" ht="13.8" hidden="false" customHeight="false" outlineLevel="0" collapsed="false">
      <c r="A792" s="0" t="s">
        <v>75</v>
      </c>
      <c r="B792" s="0" t="s">
        <v>921</v>
      </c>
    </row>
    <row r="793" customFormat="false" ht="13.8" hidden="false" customHeight="false" outlineLevel="0" collapsed="false">
      <c r="A793" s="0" t="s">
        <v>75</v>
      </c>
      <c r="B793" s="0" t="s">
        <v>922</v>
      </c>
    </row>
    <row r="794" customFormat="false" ht="13.8" hidden="false" customHeight="false" outlineLevel="0" collapsed="false">
      <c r="A794" s="0" t="s">
        <v>75</v>
      </c>
      <c r="B794" s="0" t="s">
        <v>923</v>
      </c>
    </row>
    <row r="795" customFormat="false" ht="13.8" hidden="false" customHeight="false" outlineLevel="0" collapsed="false">
      <c r="A795" s="0" t="s">
        <v>76</v>
      </c>
      <c r="B795" s="0" t="s">
        <v>924</v>
      </c>
    </row>
    <row r="796" customFormat="false" ht="13.8" hidden="false" customHeight="false" outlineLevel="0" collapsed="false">
      <c r="A796" s="0" t="s">
        <v>77</v>
      </c>
      <c r="B796" s="0" t="s">
        <v>188</v>
      </c>
    </row>
    <row r="797" customFormat="false" ht="13.8" hidden="false" customHeight="false" outlineLevel="0" collapsed="false">
      <c r="A797" s="0" t="s">
        <v>77</v>
      </c>
      <c r="B797" s="0" t="s">
        <v>189</v>
      </c>
    </row>
    <row r="798" customFormat="false" ht="13.8" hidden="false" customHeight="false" outlineLevel="0" collapsed="false">
      <c r="A798" s="0" t="s">
        <v>77</v>
      </c>
      <c r="B798" s="0" t="s">
        <v>190</v>
      </c>
    </row>
    <row r="799" customFormat="false" ht="13.8" hidden="false" customHeight="false" outlineLevel="0" collapsed="false">
      <c r="A799" s="0" t="s">
        <v>77</v>
      </c>
      <c r="B799" s="0" t="s">
        <v>191</v>
      </c>
    </row>
    <row r="800" customFormat="false" ht="13.8" hidden="false" customHeight="false" outlineLevel="0" collapsed="false">
      <c r="A800" s="0" t="s">
        <v>77</v>
      </c>
      <c r="B800" s="0" t="s">
        <v>192</v>
      </c>
    </row>
    <row r="801" customFormat="false" ht="13.8" hidden="false" customHeight="false" outlineLevel="0" collapsed="false">
      <c r="A801" s="0" t="s">
        <v>77</v>
      </c>
      <c r="B801" s="0" t="s">
        <v>193</v>
      </c>
    </row>
    <row r="802" customFormat="false" ht="13.8" hidden="false" customHeight="false" outlineLevel="0" collapsed="false">
      <c r="A802" s="0" t="s">
        <v>77</v>
      </c>
      <c r="B802" s="0" t="s">
        <v>194</v>
      </c>
    </row>
    <row r="803" customFormat="false" ht="13.8" hidden="false" customHeight="false" outlineLevel="0" collapsed="false">
      <c r="A803" s="0" t="s">
        <v>77</v>
      </c>
      <c r="B803" s="0" t="s">
        <v>195</v>
      </c>
    </row>
    <row r="804" customFormat="false" ht="13.8" hidden="false" customHeight="false" outlineLevel="0" collapsed="false">
      <c r="A804" s="0" t="s">
        <v>77</v>
      </c>
      <c r="B804" s="0" t="s">
        <v>196</v>
      </c>
    </row>
    <row r="805" customFormat="false" ht="13.8" hidden="false" customHeight="false" outlineLevel="0" collapsed="false">
      <c r="A805" s="0" t="s">
        <v>78</v>
      </c>
      <c r="B805" s="0" t="s">
        <v>330</v>
      </c>
    </row>
    <row r="806" customFormat="false" ht="13.8" hidden="false" customHeight="false" outlineLevel="0" collapsed="false">
      <c r="A806" s="0" t="s">
        <v>78</v>
      </c>
      <c r="B806" s="0" t="s">
        <v>617</v>
      </c>
    </row>
    <row r="807" customFormat="false" ht="13.8" hidden="false" customHeight="false" outlineLevel="0" collapsed="false">
      <c r="A807" s="0" t="s">
        <v>78</v>
      </c>
      <c r="B807" s="0" t="s">
        <v>925</v>
      </c>
    </row>
    <row r="808" customFormat="false" ht="13.8" hidden="false" customHeight="false" outlineLevel="0" collapsed="false">
      <c r="A808" s="0" t="s">
        <v>79</v>
      </c>
      <c r="B808" s="0" t="s">
        <v>188</v>
      </c>
    </row>
    <row r="809" customFormat="false" ht="13.8" hidden="false" customHeight="false" outlineLevel="0" collapsed="false">
      <c r="A809" s="0" t="s">
        <v>79</v>
      </c>
      <c r="B809" s="0" t="s">
        <v>189</v>
      </c>
    </row>
    <row r="810" customFormat="false" ht="13.8" hidden="false" customHeight="false" outlineLevel="0" collapsed="false">
      <c r="A810" s="0" t="s">
        <v>79</v>
      </c>
      <c r="B810" s="0" t="s">
        <v>190</v>
      </c>
    </row>
    <row r="811" customFormat="false" ht="13.8" hidden="false" customHeight="false" outlineLevel="0" collapsed="false">
      <c r="A811" s="0" t="s">
        <v>79</v>
      </c>
      <c r="B811" s="0" t="s">
        <v>191</v>
      </c>
    </row>
    <row r="812" customFormat="false" ht="13.8" hidden="false" customHeight="false" outlineLevel="0" collapsed="false">
      <c r="A812" s="0" t="s">
        <v>79</v>
      </c>
      <c r="B812" s="0" t="s">
        <v>192</v>
      </c>
    </row>
    <row r="813" customFormat="false" ht="13.8" hidden="false" customHeight="false" outlineLevel="0" collapsed="false">
      <c r="A813" s="0" t="s">
        <v>79</v>
      </c>
      <c r="B813" s="0" t="s">
        <v>193</v>
      </c>
    </row>
    <row r="814" customFormat="false" ht="13.8" hidden="false" customHeight="false" outlineLevel="0" collapsed="false">
      <c r="A814" s="0" t="s">
        <v>79</v>
      </c>
      <c r="B814" s="0" t="s">
        <v>194</v>
      </c>
    </row>
    <row r="815" customFormat="false" ht="13.8" hidden="false" customHeight="false" outlineLevel="0" collapsed="false">
      <c r="A815" s="0" t="s">
        <v>79</v>
      </c>
      <c r="B815" s="0" t="s">
        <v>195</v>
      </c>
    </row>
    <row r="816" customFormat="false" ht="13.8" hidden="false" customHeight="false" outlineLevel="0" collapsed="false">
      <c r="A816" s="0" t="s">
        <v>79</v>
      </c>
      <c r="B816" s="0" t="s">
        <v>196</v>
      </c>
    </row>
    <row r="817" customFormat="false" ht="13.8" hidden="false" customHeight="false" outlineLevel="0" collapsed="false">
      <c r="A817" s="0" t="s">
        <v>80</v>
      </c>
      <c r="B817" s="0" t="s">
        <v>188</v>
      </c>
    </row>
    <row r="818" customFormat="false" ht="13.8" hidden="false" customHeight="false" outlineLevel="0" collapsed="false">
      <c r="A818" s="0" t="s">
        <v>80</v>
      </c>
      <c r="B818" s="0" t="s">
        <v>189</v>
      </c>
    </row>
    <row r="819" customFormat="false" ht="13.8" hidden="false" customHeight="false" outlineLevel="0" collapsed="false">
      <c r="A819" s="0" t="s">
        <v>80</v>
      </c>
      <c r="B819" s="0" t="s">
        <v>190</v>
      </c>
    </row>
    <row r="820" customFormat="false" ht="13.8" hidden="false" customHeight="false" outlineLevel="0" collapsed="false">
      <c r="A820" s="0" t="s">
        <v>80</v>
      </c>
      <c r="B820" s="0" t="s">
        <v>191</v>
      </c>
    </row>
    <row r="821" customFormat="false" ht="13.8" hidden="false" customHeight="false" outlineLevel="0" collapsed="false">
      <c r="A821" s="0" t="s">
        <v>80</v>
      </c>
      <c r="B821" s="0" t="s">
        <v>192</v>
      </c>
    </row>
    <row r="822" customFormat="false" ht="13.8" hidden="false" customHeight="false" outlineLevel="0" collapsed="false">
      <c r="A822" s="0" t="s">
        <v>80</v>
      </c>
      <c r="B822" s="0" t="s">
        <v>193</v>
      </c>
    </row>
    <row r="823" customFormat="false" ht="13.8" hidden="false" customHeight="false" outlineLevel="0" collapsed="false">
      <c r="A823" s="0" t="s">
        <v>80</v>
      </c>
      <c r="B823" s="0" t="s">
        <v>194</v>
      </c>
    </row>
    <row r="824" customFormat="false" ht="13.8" hidden="false" customHeight="false" outlineLevel="0" collapsed="false">
      <c r="A824" s="0" t="s">
        <v>80</v>
      </c>
      <c r="B824" s="0" t="s">
        <v>195</v>
      </c>
    </row>
    <row r="825" customFormat="false" ht="13.8" hidden="false" customHeight="false" outlineLevel="0" collapsed="false">
      <c r="A825" s="0" t="s">
        <v>80</v>
      </c>
      <c r="B825" s="0" t="s">
        <v>196</v>
      </c>
    </row>
    <row r="826" customFormat="false" ht="13.8" hidden="false" customHeight="false" outlineLevel="0" collapsed="false">
      <c r="A826" s="0" t="s">
        <v>81</v>
      </c>
      <c r="B826" s="0" t="s">
        <v>926</v>
      </c>
    </row>
    <row r="827" customFormat="false" ht="13.8" hidden="false" customHeight="false" outlineLevel="0" collapsed="false">
      <c r="A827" s="0" t="s">
        <v>81</v>
      </c>
      <c r="B827" s="0" t="s">
        <v>927</v>
      </c>
    </row>
    <row r="828" customFormat="false" ht="13.8" hidden="false" customHeight="false" outlineLevel="0" collapsed="false">
      <c r="A828" s="0" t="s">
        <v>81</v>
      </c>
      <c r="B828" s="0" t="s">
        <v>928</v>
      </c>
    </row>
    <row r="829" customFormat="false" ht="13.8" hidden="false" customHeight="false" outlineLevel="0" collapsed="false">
      <c r="A829" s="0" t="s">
        <v>81</v>
      </c>
      <c r="B829" s="0" t="s">
        <v>929</v>
      </c>
    </row>
    <row r="830" customFormat="false" ht="13.8" hidden="false" customHeight="false" outlineLevel="0" collapsed="false">
      <c r="A830" s="0" t="s">
        <v>81</v>
      </c>
      <c r="B830" s="0" t="s">
        <v>930</v>
      </c>
    </row>
    <row r="831" customFormat="false" ht="13.8" hidden="false" customHeight="false" outlineLevel="0" collapsed="false">
      <c r="A831" s="0" t="s">
        <v>81</v>
      </c>
      <c r="B831" s="0" t="s">
        <v>931</v>
      </c>
    </row>
    <row r="832" customFormat="false" ht="13.8" hidden="false" customHeight="false" outlineLevel="0" collapsed="false">
      <c r="A832" s="0" t="s">
        <v>81</v>
      </c>
      <c r="B832" s="0" t="s">
        <v>932</v>
      </c>
    </row>
    <row r="833" customFormat="false" ht="13.8" hidden="false" customHeight="false" outlineLevel="0" collapsed="false">
      <c r="A833" s="0" t="s">
        <v>81</v>
      </c>
      <c r="B833" s="0" t="s">
        <v>933</v>
      </c>
    </row>
    <row r="834" customFormat="false" ht="13.8" hidden="false" customHeight="false" outlineLevel="0" collapsed="false">
      <c r="A834" s="0" t="s">
        <v>81</v>
      </c>
      <c r="B834" s="0" t="s">
        <v>934</v>
      </c>
    </row>
    <row r="835" customFormat="false" ht="13.8" hidden="false" customHeight="false" outlineLevel="0" collapsed="false">
      <c r="A835" s="0" t="s">
        <v>81</v>
      </c>
      <c r="B835" s="0" t="s">
        <v>935</v>
      </c>
    </row>
    <row r="836" customFormat="false" ht="13.8" hidden="false" customHeight="false" outlineLevel="0" collapsed="false">
      <c r="A836" s="0" t="s">
        <v>81</v>
      </c>
      <c r="B836" s="0" t="s">
        <v>936</v>
      </c>
    </row>
    <row r="837" customFormat="false" ht="13.8" hidden="false" customHeight="false" outlineLevel="0" collapsed="false">
      <c r="A837" s="0" t="s">
        <v>81</v>
      </c>
      <c r="B837" s="0" t="s">
        <v>937</v>
      </c>
    </row>
    <row r="838" customFormat="false" ht="13.8" hidden="false" customHeight="false" outlineLevel="0" collapsed="false">
      <c r="A838" s="0" t="s">
        <v>81</v>
      </c>
      <c r="B838" s="0" t="s">
        <v>938</v>
      </c>
    </row>
    <row r="839" customFormat="false" ht="13.8" hidden="false" customHeight="false" outlineLevel="0" collapsed="false">
      <c r="A839" s="0" t="s">
        <v>81</v>
      </c>
      <c r="B839" s="0" t="s">
        <v>939</v>
      </c>
    </row>
    <row r="840" customFormat="false" ht="13.8" hidden="false" customHeight="false" outlineLevel="0" collapsed="false">
      <c r="A840" s="0" t="s">
        <v>81</v>
      </c>
      <c r="B840" s="0" t="s">
        <v>940</v>
      </c>
    </row>
    <row r="841" customFormat="false" ht="13.8" hidden="false" customHeight="false" outlineLevel="0" collapsed="false">
      <c r="A841" s="0" t="s">
        <v>81</v>
      </c>
      <c r="B841" s="0" t="s">
        <v>941</v>
      </c>
    </row>
    <row r="842" customFormat="false" ht="13.8" hidden="false" customHeight="false" outlineLevel="0" collapsed="false">
      <c r="A842" s="0" t="s">
        <v>81</v>
      </c>
      <c r="B842" s="0" t="s">
        <v>942</v>
      </c>
    </row>
    <row r="843" customFormat="false" ht="13.8" hidden="false" customHeight="false" outlineLevel="0" collapsed="false">
      <c r="A843" s="0" t="s">
        <v>81</v>
      </c>
      <c r="B843" s="0" t="s">
        <v>943</v>
      </c>
    </row>
    <row r="844" customFormat="false" ht="13.8" hidden="false" customHeight="false" outlineLevel="0" collapsed="false">
      <c r="A844" s="0" t="s">
        <v>81</v>
      </c>
      <c r="B844" s="0" t="s">
        <v>944</v>
      </c>
    </row>
    <row r="845" customFormat="false" ht="13.8" hidden="false" customHeight="false" outlineLevel="0" collapsed="false">
      <c r="A845" s="0" t="s">
        <v>81</v>
      </c>
      <c r="B845" s="0" t="s">
        <v>945</v>
      </c>
    </row>
    <row r="846" customFormat="false" ht="13.8" hidden="false" customHeight="false" outlineLevel="0" collapsed="false">
      <c r="A846" s="0" t="s">
        <v>81</v>
      </c>
      <c r="B846" s="0" t="s">
        <v>946</v>
      </c>
    </row>
    <row r="847" customFormat="false" ht="13.8" hidden="false" customHeight="false" outlineLevel="0" collapsed="false">
      <c r="A847" s="0" t="s">
        <v>81</v>
      </c>
      <c r="B847" s="0" t="s">
        <v>947</v>
      </c>
    </row>
    <row r="848" customFormat="false" ht="13.8" hidden="false" customHeight="false" outlineLevel="0" collapsed="false">
      <c r="A848" s="0" t="s">
        <v>81</v>
      </c>
      <c r="B848" s="0" t="s">
        <v>948</v>
      </c>
    </row>
    <row r="849" customFormat="false" ht="13.8" hidden="false" customHeight="false" outlineLevel="0" collapsed="false">
      <c r="A849" s="0" t="s">
        <v>81</v>
      </c>
      <c r="B849" s="0" t="s">
        <v>949</v>
      </c>
    </row>
    <row r="850" customFormat="false" ht="13.8" hidden="false" customHeight="false" outlineLevel="0" collapsed="false">
      <c r="A850" s="0" t="s">
        <v>81</v>
      </c>
      <c r="B850" s="0" t="s">
        <v>950</v>
      </c>
    </row>
    <row r="851" customFormat="false" ht="13.8" hidden="false" customHeight="false" outlineLevel="0" collapsed="false">
      <c r="A851" s="0" t="s">
        <v>81</v>
      </c>
      <c r="B851" s="0" t="s">
        <v>951</v>
      </c>
    </row>
    <row r="852" customFormat="false" ht="13.8" hidden="false" customHeight="false" outlineLevel="0" collapsed="false">
      <c r="A852" s="0" t="s">
        <v>81</v>
      </c>
      <c r="B852" s="0" t="s">
        <v>952</v>
      </c>
    </row>
    <row r="853" customFormat="false" ht="13.8" hidden="false" customHeight="false" outlineLevel="0" collapsed="false">
      <c r="A853" s="0" t="s">
        <v>81</v>
      </c>
      <c r="B853" s="0" t="s">
        <v>953</v>
      </c>
    </row>
    <row r="854" customFormat="false" ht="13.8" hidden="false" customHeight="false" outlineLevel="0" collapsed="false">
      <c r="A854" s="0" t="s">
        <v>81</v>
      </c>
      <c r="B854" s="0" t="s">
        <v>954</v>
      </c>
    </row>
    <row r="855" customFormat="false" ht="13.8" hidden="false" customHeight="false" outlineLevel="0" collapsed="false">
      <c r="A855" s="0" t="s">
        <v>81</v>
      </c>
      <c r="B855" s="0" t="s">
        <v>955</v>
      </c>
    </row>
    <row r="856" customFormat="false" ht="13.8" hidden="false" customHeight="false" outlineLevel="0" collapsed="false">
      <c r="A856" s="0" t="s">
        <v>81</v>
      </c>
      <c r="B856" s="0" t="s">
        <v>956</v>
      </c>
    </row>
    <row r="857" customFormat="false" ht="13.8" hidden="false" customHeight="false" outlineLevel="0" collapsed="false">
      <c r="A857" s="0" t="s">
        <v>81</v>
      </c>
      <c r="B857" s="0" t="s">
        <v>957</v>
      </c>
    </row>
    <row r="858" customFormat="false" ht="13.8" hidden="false" customHeight="false" outlineLevel="0" collapsed="false">
      <c r="A858" s="0" t="s">
        <v>81</v>
      </c>
      <c r="B858" s="0" t="s">
        <v>958</v>
      </c>
    </row>
    <row r="859" customFormat="false" ht="13.8" hidden="false" customHeight="false" outlineLevel="0" collapsed="false">
      <c r="A859" s="0" t="s">
        <v>81</v>
      </c>
      <c r="B859" s="0" t="s">
        <v>959</v>
      </c>
    </row>
    <row r="860" customFormat="false" ht="13.8" hidden="false" customHeight="false" outlineLevel="0" collapsed="false">
      <c r="A860" s="0" t="s">
        <v>81</v>
      </c>
      <c r="B860" s="0" t="s">
        <v>960</v>
      </c>
    </row>
    <row r="861" customFormat="false" ht="13.8" hidden="false" customHeight="false" outlineLevel="0" collapsed="false">
      <c r="A861" s="0" t="s">
        <v>81</v>
      </c>
      <c r="B861" s="0" t="s">
        <v>961</v>
      </c>
    </row>
    <row r="862" customFormat="false" ht="13.8" hidden="false" customHeight="false" outlineLevel="0" collapsed="false">
      <c r="A862" s="0" t="s">
        <v>81</v>
      </c>
      <c r="B862" s="0" t="s">
        <v>962</v>
      </c>
    </row>
    <row r="863" customFormat="false" ht="13.8" hidden="false" customHeight="false" outlineLevel="0" collapsed="false">
      <c r="A863" s="0" t="s">
        <v>81</v>
      </c>
      <c r="B863" s="0" t="s">
        <v>963</v>
      </c>
    </row>
    <row r="864" customFormat="false" ht="13.8" hidden="false" customHeight="false" outlineLevel="0" collapsed="false">
      <c r="A864" s="0" t="s">
        <v>81</v>
      </c>
      <c r="B864" s="0" t="s">
        <v>964</v>
      </c>
    </row>
    <row r="865" customFormat="false" ht="13.8" hidden="false" customHeight="false" outlineLevel="0" collapsed="false">
      <c r="A865" s="0" t="s">
        <v>81</v>
      </c>
      <c r="B865" s="0" t="s">
        <v>965</v>
      </c>
    </row>
    <row r="866" customFormat="false" ht="13.8" hidden="false" customHeight="false" outlineLevel="0" collapsed="false">
      <c r="A866" s="0" t="s">
        <v>81</v>
      </c>
      <c r="B866" s="0" t="s">
        <v>966</v>
      </c>
    </row>
    <row r="867" customFormat="false" ht="13.8" hidden="false" customHeight="false" outlineLevel="0" collapsed="false">
      <c r="A867" s="0" t="s">
        <v>81</v>
      </c>
      <c r="B867" s="0" t="s">
        <v>967</v>
      </c>
    </row>
    <row r="868" customFormat="false" ht="13.8" hidden="false" customHeight="false" outlineLevel="0" collapsed="false">
      <c r="A868" s="0" t="s">
        <v>81</v>
      </c>
      <c r="B868" s="0" t="s">
        <v>968</v>
      </c>
    </row>
    <row r="869" customFormat="false" ht="13.8" hidden="false" customHeight="false" outlineLevel="0" collapsed="false">
      <c r="A869" s="0" t="s">
        <v>81</v>
      </c>
      <c r="B869" s="0" t="s">
        <v>969</v>
      </c>
    </row>
    <row r="870" customFormat="false" ht="13.8" hidden="false" customHeight="false" outlineLevel="0" collapsed="false">
      <c r="A870" s="0" t="s">
        <v>81</v>
      </c>
      <c r="B870" s="0" t="s">
        <v>970</v>
      </c>
    </row>
    <row r="871" customFormat="false" ht="13.8" hidden="false" customHeight="false" outlineLevel="0" collapsed="false">
      <c r="A871" s="0" t="s">
        <v>81</v>
      </c>
      <c r="B871" s="0" t="s">
        <v>971</v>
      </c>
    </row>
    <row r="872" customFormat="false" ht="13.8" hidden="false" customHeight="false" outlineLevel="0" collapsed="false">
      <c r="A872" s="0" t="s">
        <v>81</v>
      </c>
      <c r="B872" s="0" t="s">
        <v>972</v>
      </c>
    </row>
    <row r="873" customFormat="false" ht="13.8" hidden="false" customHeight="false" outlineLevel="0" collapsed="false">
      <c r="A873" s="0" t="s">
        <v>81</v>
      </c>
      <c r="B873" s="0" t="s">
        <v>973</v>
      </c>
    </row>
    <row r="874" customFormat="false" ht="13.8" hidden="false" customHeight="false" outlineLevel="0" collapsed="false">
      <c r="A874" s="0" t="s">
        <v>81</v>
      </c>
      <c r="B874" s="0" t="s">
        <v>974</v>
      </c>
    </row>
    <row r="875" customFormat="false" ht="13.8" hidden="false" customHeight="false" outlineLevel="0" collapsed="false">
      <c r="A875" s="0" t="s">
        <v>81</v>
      </c>
      <c r="B875" s="0" t="s">
        <v>975</v>
      </c>
    </row>
    <row r="876" customFormat="false" ht="13.8" hidden="false" customHeight="false" outlineLevel="0" collapsed="false">
      <c r="A876" s="0" t="s">
        <v>81</v>
      </c>
      <c r="B876" s="0" t="s">
        <v>976</v>
      </c>
    </row>
    <row r="877" customFormat="false" ht="13.8" hidden="false" customHeight="false" outlineLevel="0" collapsed="false">
      <c r="A877" s="0" t="s">
        <v>81</v>
      </c>
      <c r="B877" s="0" t="s">
        <v>977</v>
      </c>
    </row>
    <row r="878" customFormat="false" ht="13.8" hidden="false" customHeight="false" outlineLevel="0" collapsed="false">
      <c r="A878" s="0" t="s">
        <v>81</v>
      </c>
      <c r="B878" s="0" t="s">
        <v>978</v>
      </c>
    </row>
    <row r="879" customFormat="false" ht="13.8" hidden="false" customHeight="false" outlineLevel="0" collapsed="false">
      <c r="A879" s="0" t="s">
        <v>81</v>
      </c>
      <c r="B879" s="0" t="s">
        <v>979</v>
      </c>
    </row>
    <row r="880" customFormat="false" ht="13.8" hidden="false" customHeight="false" outlineLevel="0" collapsed="false">
      <c r="A880" s="0" t="s">
        <v>81</v>
      </c>
      <c r="B880" s="0" t="s">
        <v>980</v>
      </c>
    </row>
    <row r="881" customFormat="false" ht="13.8" hidden="false" customHeight="false" outlineLevel="0" collapsed="false">
      <c r="A881" s="0" t="s">
        <v>81</v>
      </c>
      <c r="B881" s="0" t="s">
        <v>981</v>
      </c>
    </row>
    <row r="882" customFormat="false" ht="13.8" hidden="false" customHeight="false" outlineLevel="0" collapsed="false">
      <c r="A882" s="0" t="s">
        <v>81</v>
      </c>
      <c r="B882" s="0" t="s">
        <v>982</v>
      </c>
    </row>
    <row r="883" customFormat="false" ht="13.8" hidden="false" customHeight="false" outlineLevel="0" collapsed="false">
      <c r="A883" s="0" t="s">
        <v>81</v>
      </c>
      <c r="B883" s="0" t="s">
        <v>983</v>
      </c>
    </row>
    <row r="884" customFormat="false" ht="13.8" hidden="false" customHeight="false" outlineLevel="0" collapsed="false">
      <c r="A884" s="0" t="s">
        <v>81</v>
      </c>
      <c r="B884" s="0" t="s">
        <v>984</v>
      </c>
    </row>
    <row r="885" customFormat="false" ht="13.8" hidden="false" customHeight="false" outlineLevel="0" collapsed="false">
      <c r="A885" s="0" t="s">
        <v>81</v>
      </c>
      <c r="B885" s="0" t="s">
        <v>985</v>
      </c>
    </row>
    <row r="886" customFormat="false" ht="13.8" hidden="false" customHeight="false" outlineLevel="0" collapsed="false">
      <c r="A886" s="0" t="s">
        <v>81</v>
      </c>
      <c r="B886" s="0" t="s">
        <v>986</v>
      </c>
    </row>
    <row r="887" customFormat="false" ht="13.8" hidden="false" customHeight="false" outlineLevel="0" collapsed="false">
      <c r="A887" s="0" t="s">
        <v>81</v>
      </c>
      <c r="B887" s="0" t="s">
        <v>987</v>
      </c>
    </row>
    <row r="888" customFormat="false" ht="13.8" hidden="false" customHeight="false" outlineLevel="0" collapsed="false">
      <c r="A888" s="0" t="s">
        <v>81</v>
      </c>
      <c r="B888" s="0" t="s">
        <v>988</v>
      </c>
    </row>
    <row r="889" customFormat="false" ht="13.8" hidden="false" customHeight="false" outlineLevel="0" collapsed="false">
      <c r="A889" s="0" t="s">
        <v>81</v>
      </c>
      <c r="B889" s="0" t="s">
        <v>989</v>
      </c>
    </row>
    <row r="890" customFormat="false" ht="13.8" hidden="false" customHeight="false" outlineLevel="0" collapsed="false">
      <c r="A890" s="0" t="s">
        <v>81</v>
      </c>
      <c r="B890" s="0" t="s">
        <v>990</v>
      </c>
    </row>
    <row r="891" customFormat="false" ht="13.8" hidden="false" customHeight="false" outlineLevel="0" collapsed="false">
      <c r="A891" s="0" t="s">
        <v>81</v>
      </c>
      <c r="B891" s="0" t="s">
        <v>991</v>
      </c>
    </row>
    <row r="892" customFormat="false" ht="13.8" hidden="false" customHeight="false" outlineLevel="0" collapsed="false">
      <c r="A892" s="0" t="s">
        <v>81</v>
      </c>
      <c r="B892" s="0" t="s">
        <v>992</v>
      </c>
    </row>
    <row r="893" customFormat="false" ht="13.8" hidden="false" customHeight="false" outlineLevel="0" collapsed="false">
      <c r="A893" s="0" t="s">
        <v>81</v>
      </c>
      <c r="B893" s="0" t="s">
        <v>993</v>
      </c>
    </row>
    <row r="894" customFormat="false" ht="13.8" hidden="false" customHeight="false" outlineLevel="0" collapsed="false">
      <c r="A894" s="0" t="s">
        <v>81</v>
      </c>
      <c r="B894" s="0" t="s">
        <v>994</v>
      </c>
    </row>
    <row r="895" customFormat="false" ht="13.8" hidden="false" customHeight="false" outlineLevel="0" collapsed="false">
      <c r="A895" s="0" t="s">
        <v>81</v>
      </c>
      <c r="B895" s="0" t="s">
        <v>995</v>
      </c>
    </row>
    <row r="896" customFormat="false" ht="13.8" hidden="false" customHeight="false" outlineLevel="0" collapsed="false">
      <c r="A896" s="0" t="s">
        <v>81</v>
      </c>
      <c r="B896" s="0" t="s">
        <v>996</v>
      </c>
    </row>
    <row r="897" customFormat="false" ht="13.8" hidden="false" customHeight="false" outlineLevel="0" collapsed="false">
      <c r="A897" s="0" t="s">
        <v>81</v>
      </c>
      <c r="B897" s="0" t="s">
        <v>997</v>
      </c>
    </row>
    <row r="898" customFormat="false" ht="13.8" hidden="false" customHeight="false" outlineLevel="0" collapsed="false">
      <c r="A898" s="0" t="s">
        <v>81</v>
      </c>
      <c r="B898" s="0" t="s">
        <v>998</v>
      </c>
    </row>
    <row r="899" customFormat="false" ht="13.8" hidden="false" customHeight="false" outlineLevel="0" collapsed="false">
      <c r="A899" s="0" t="s">
        <v>81</v>
      </c>
      <c r="B899" s="0" t="s">
        <v>999</v>
      </c>
    </row>
    <row r="900" customFormat="false" ht="13.8" hidden="false" customHeight="false" outlineLevel="0" collapsed="false">
      <c r="A900" s="0" t="s">
        <v>81</v>
      </c>
      <c r="B900" s="0" t="s">
        <v>1000</v>
      </c>
    </row>
    <row r="901" customFormat="false" ht="13.8" hidden="false" customHeight="false" outlineLevel="0" collapsed="false">
      <c r="A901" s="0" t="s">
        <v>81</v>
      </c>
      <c r="B901" s="0" t="s">
        <v>1001</v>
      </c>
    </row>
    <row r="902" customFormat="false" ht="13.8" hidden="false" customHeight="false" outlineLevel="0" collapsed="false">
      <c r="A902" s="0" t="s">
        <v>81</v>
      </c>
      <c r="B902" s="0" t="s">
        <v>1002</v>
      </c>
    </row>
    <row r="903" customFormat="false" ht="13.8" hidden="false" customHeight="false" outlineLevel="0" collapsed="false">
      <c r="A903" s="0" t="s">
        <v>81</v>
      </c>
      <c r="B903" s="0" t="s">
        <v>1003</v>
      </c>
    </row>
    <row r="904" customFormat="false" ht="13.8" hidden="false" customHeight="false" outlineLevel="0" collapsed="false">
      <c r="A904" s="0" t="s">
        <v>81</v>
      </c>
      <c r="B904" s="0" t="s">
        <v>1004</v>
      </c>
    </row>
    <row r="905" customFormat="false" ht="13.8" hidden="false" customHeight="false" outlineLevel="0" collapsed="false">
      <c r="A905" s="0" t="s">
        <v>82</v>
      </c>
      <c r="B905" s="0" t="s">
        <v>1005</v>
      </c>
    </row>
    <row r="906" customFormat="false" ht="13.8" hidden="false" customHeight="false" outlineLevel="0" collapsed="false">
      <c r="A906" s="0" t="s">
        <v>82</v>
      </c>
      <c r="B906" s="0" t="s">
        <v>1006</v>
      </c>
    </row>
    <row r="907" customFormat="false" ht="13.8" hidden="false" customHeight="false" outlineLevel="0" collapsed="false">
      <c r="A907" s="0" t="s">
        <v>82</v>
      </c>
      <c r="B907" s="0" t="s">
        <v>1007</v>
      </c>
    </row>
    <row r="908" customFormat="false" ht="13.8" hidden="false" customHeight="false" outlineLevel="0" collapsed="false">
      <c r="A908" s="0" t="s">
        <v>82</v>
      </c>
      <c r="B908" s="0" t="s">
        <v>1008</v>
      </c>
    </row>
    <row r="909" customFormat="false" ht="13.8" hidden="false" customHeight="false" outlineLevel="0" collapsed="false">
      <c r="A909" s="0" t="s">
        <v>82</v>
      </c>
      <c r="B909" s="0" t="s">
        <v>1009</v>
      </c>
    </row>
    <row r="910" customFormat="false" ht="13.8" hidden="false" customHeight="false" outlineLevel="0" collapsed="false">
      <c r="A910" s="0" t="s">
        <v>82</v>
      </c>
      <c r="B910" s="0" t="s">
        <v>1010</v>
      </c>
    </row>
    <row r="911" customFormat="false" ht="13.8" hidden="false" customHeight="false" outlineLevel="0" collapsed="false">
      <c r="A911" s="0" t="s">
        <v>82</v>
      </c>
      <c r="B911" s="0" t="s">
        <v>1011</v>
      </c>
    </row>
    <row r="912" customFormat="false" ht="13.8" hidden="false" customHeight="false" outlineLevel="0" collapsed="false">
      <c r="A912" s="0" t="s">
        <v>82</v>
      </c>
      <c r="B912" s="0" t="s">
        <v>1012</v>
      </c>
    </row>
    <row r="913" customFormat="false" ht="13.8" hidden="false" customHeight="false" outlineLevel="0" collapsed="false">
      <c r="A913" s="0" t="s">
        <v>82</v>
      </c>
      <c r="B913" s="0" t="s">
        <v>1013</v>
      </c>
    </row>
    <row r="914" customFormat="false" ht="13.8" hidden="false" customHeight="false" outlineLevel="0" collapsed="false">
      <c r="A914" s="0" t="s">
        <v>82</v>
      </c>
      <c r="B914" s="0" t="s">
        <v>1014</v>
      </c>
    </row>
    <row r="915" customFormat="false" ht="13.8" hidden="false" customHeight="false" outlineLevel="0" collapsed="false">
      <c r="A915" s="0" t="s">
        <v>82</v>
      </c>
      <c r="B915" s="0" t="s">
        <v>1015</v>
      </c>
    </row>
    <row r="916" customFormat="false" ht="13.8" hidden="false" customHeight="false" outlineLevel="0" collapsed="false">
      <c r="A916" s="0" t="s">
        <v>82</v>
      </c>
      <c r="B916" s="0" t="s">
        <v>1016</v>
      </c>
    </row>
    <row r="917" customFormat="false" ht="13.8" hidden="false" customHeight="false" outlineLevel="0" collapsed="false">
      <c r="A917" s="0" t="s">
        <v>82</v>
      </c>
      <c r="B917" s="0" t="s">
        <v>1017</v>
      </c>
    </row>
    <row r="918" customFormat="false" ht="13.8" hidden="false" customHeight="false" outlineLevel="0" collapsed="false">
      <c r="A918" s="0" t="s">
        <v>82</v>
      </c>
      <c r="B918" s="0" t="s">
        <v>1018</v>
      </c>
    </row>
    <row r="919" customFormat="false" ht="13.8" hidden="false" customHeight="false" outlineLevel="0" collapsed="false">
      <c r="A919" s="0" t="s">
        <v>82</v>
      </c>
      <c r="B919" s="0" t="s">
        <v>1019</v>
      </c>
    </row>
    <row r="920" customFormat="false" ht="13.8" hidden="false" customHeight="false" outlineLevel="0" collapsed="false">
      <c r="A920" s="0" t="s">
        <v>82</v>
      </c>
      <c r="B920" s="0" t="s">
        <v>1020</v>
      </c>
    </row>
    <row r="921" customFormat="false" ht="13.8" hidden="false" customHeight="false" outlineLevel="0" collapsed="false">
      <c r="A921" s="0" t="s">
        <v>82</v>
      </c>
      <c r="B921" s="0" t="s">
        <v>1021</v>
      </c>
    </row>
    <row r="922" customFormat="false" ht="13.8" hidden="false" customHeight="false" outlineLevel="0" collapsed="false">
      <c r="A922" s="0" t="s">
        <v>82</v>
      </c>
      <c r="B922" s="0" t="s">
        <v>1022</v>
      </c>
    </row>
    <row r="923" customFormat="false" ht="13.8" hidden="false" customHeight="false" outlineLevel="0" collapsed="false">
      <c r="A923" s="0" t="s">
        <v>82</v>
      </c>
      <c r="B923" s="0" t="s">
        <v>1023</v>
      </c>
    </row>
    <row r="924" customFormat="false" ht="13.8" hidden="false" customHeight="false" outlineLevel="0" collapsed="false">
      <c r="A924" s="0" t="s">
        <v>82</v>
      </c>
      <c r="B924" s="0" t="s">
        <v>1024</v>
      </c>
    </row>
    <row r="925" customFormat="false" ht="13.8" hidden="false" customHeight="false" outlineLevel="0" collapsed="false">
      <c r="A925" s="0" t="s">
        <v>82</v>
      </c>
      <c r="B925" s="0" t="s">
        <v>1025</v>
      </c>
    </row>
    <row r="926" customFormat="false" ht="13.8" hidden="false" customHeight="false" outlineLevel="0" collapsed="false">
      <c r="A926" s="0" t="s">
        <v>82</v>
      </c>
      <c r="B926" s="0" t="s">
        <v>1026</v>
      </c>
    </row>
    <row r="927" customFormat="false" ht="13.8" hidden="false" customHeight="false" outlineLevel="0" collapsed="false">
      <c r="A927" s="0" t="s">
        <v>82</v>
      </c>
      <c r="B927" s="0" t="s">
        <v>1027</v>
      </c>
    </row>
    <row r="928" customFormat="false" ht="13.8" hidden="false" customHeight="false" outlineLevel="0" collapsed="false">
      <c r="A928" s="0" t="s">
        <v>82</v>
      </c>
      <c r="B928" s="0" t="s">
        <v>1028</v>
      </c>
    </row>
    <row r="929" customFormat="false" ht="13.8" hidden="false" customHeight="false" outlineLevel="0" collapsed="false">
      <c r="A929" s="0" t="s">
        <v>82</v>
      </c>
      <c r="B929" s="0" t="s">
        <v>1029</v>
      </c>
    </row>
    <row r="930" customFormat="false" ht="13.8" hidden="false" customHeight="false" outlineLevel="0" collapsed="false">
      <c r="A930" s="0" t="s">
        <v>82</v>
      </c>
      <c r="B930" s="0" t="s">
        <v>1030</v>
      </c>
    </row>
    <row r="931" customFormat="false" ht="13.8" hidden="false" customHeight="false" outlineLevel="0" collapsed="false">
      <c r="A931" s="0" t="s">
        <v>82</v>
      </c>
      <c r="B931" s="0" t="s">
        <v>1031</v>
      </c>
    </row>
    <row r="932" customFormat="false" ht="13.8" hidden="false" customHeight="false" outlineLevel="0" collapsed="false">
      <c r="A932" s="0" t="s">
        <v>82</v>
      </c>
      <c r="B932" s="0" t="s">
        <v>1032</v>
      </c>
    </row>
    <row r="933" customFormat="false" ht="13.8" hidden="false" customHeight="false" outlineLevel="0" collapsed="false">
      <c r="A933" s="0" t="s">
        <v>82</v>
      </c>
      <c r="B933" s="0" t="s">
        <v>1033</v>
      </c>
    </row>
    <row r="934" customFormat="false" ht="13.8" hidden="false" customHeight="false" outlineLevel="0" collapsed="false">
      <c r="A934" s="0" t="s">
        <v>82</v>
      </c>
      <c r="B934" s="0" t="s">
        <v>1034</v>
      </c>
    </row>
    <row r="935" customFormat="false" ht="13.8" hidden="false" customHeight="false" outlineLevel="0" collapsed="false">
      <c r="A935" s="0" t="s">
        <v>82</v>
      </c>
      <c r="B935" s="0" t="s">
        <v>1035</v>
      </c>
    </row>
    <row r="936" customFormat="false" ht="13.8" hidden="false" customHeight="false" outlineLevel="0" collapsed="false">
      <c r="A936" s="0" t="s">
        <v>82</v>
      </c>
      <c r="B936" s="0" t="s">
        <v>1036</v>
      </c>
    </row>
    <row r="937" customFormat="false" ht="13.8" hidden="false" customHeight="false" outlineLevel="0" collapsed="false">
      <c r="A937" s="0" t="s">
        <v>83</v>
      </c>
      <c r="B937" s="0" t="s">
        <v>1037</v>
      </c>
    </row>
    <row r="938" customFormat="false" ht="13.8" hidden="false" customHeight="false" outlineLevel="0" collapsed="false">
      <c r="A938" s="0" t="s">
        <v>83</v>
      </c>
      <c r="B938" s="0" t="s">
        <v>1038</v>
      </c>
    </row>
    <row r="939" customFormat="false" ht="13.8" hidden="false" customHeight="false" outlineLevel="0" collapsed="false">
      <c r="A939" s="0" t="s">
        <v>83</v>
      </c>
      <c r="B939" s="0" t="s">
        <v>1039</v>
      </c>
    </row>
    <row r="940" customFormat="false" ht="13.8" hidden="false" customHeight="false" outlineLevel="0" collapsed="false">
      <c r="A940" s="0" t="s">
        <v>83</v>
      </c>
      <c r="B940" s="0" t="s">
        <v>1040</v>
      </c>
    </row>
    <row r="941" customFormat="false" ht="13.8" hidden="false" customHeight="false" outlineLevel="0" collapsed="false">
      <c r="A941" s="0" t="s">
        <v>84</v>
      </c>
      <c r="B941" s="0" t="s">
        <v>1041</v>
      </c>
    </row>
    <row r="942" customFormat="false" ht="13.8" hidden="false" customHeight="false" outlineLevel="0" collapsed="false">
      <c r="A942" s="0" t="s">
        <v>84</v>
      </c>
      <c r="B942" s="0" t="s">
        <v>1042</v>
      </c>
    </row>
    <row r="943" customFormat="false" ht="13.8" hidden="false" customHeight="false" outlineLevel="0" collapsed="false">
      <c r="A943" s="0" t="s">
        <v>84</v>
      </c>
      <c r="B943" s="0" t="s">
        <v>1043</v>
      </c>
    </row>
    <row r="944" customFormat="false" ht="13.8" hidden="false" customHeight="false" outlineLevel="0" collapsed="false">
      <c r="A944" s="0" t="s">
        <v>84</v>
      </c>
      <c r="B944" s="0" t="s">
        <v>1044</v>
      </c>
    </row>
    <row r="945" customFormat="false" ht="13.8" hidden="false" customHeight="false" outlineLevel="0" collapsed="false">
      <c r="A945" s="0" t="s">
        <v>84</v>
      </c>
      <c r="B945" s="0" t="s">
        <v>1045</v>
      </c>
    </row>
    <row r="946" customFormat="false" ht="13.8" hidden="false" customHeight="false" outlineLevel="0" collapsed="false">
      <c r="A946" s="0" t="s">
        <v>84</v>
      </c>
      <c r="B946" s="0" t="s">
        <v>1046</v>
      </c>
    </row>
    <row r="947" customFormat="false" ht="13.8" hidden="false" customHeight="false" outlineLevel="0" collapsed="false">
      <c r="A947" s="0" t="s">
        <v>84</v>
      </c>
      <c r="B947" s="0" t="s">
        <v>1047</v>
      </c>
    </row>
    <row r="948" customFormat="false" ht="13.8" hidden="false" customHeight="false" outlineLevel="0" collapsed="false">
      <c r="A948" s="0" t="s">
        <v>84</v>
      </c>
      <c r="B948" s="0" t="s">
        <v>1048</v>
      </c>
    </row>
    <row r="949" customFormat="false" ht="13.8" hidden="false" customHeight="false" outlineLevel="0" collapsed="false">
      <c r="A949" s="0" t="s">
        <v>84</v>
      </c>
      <c r="B949" s="0" t="s">
        <v>1049</v>
      </c>
    </row>
    <row r="950" customFormat="false" ht="13.8" hidden="false" customHeight="false" outlineLevel="0" collapsed="false">
      <c r="A950" s="0" t="s">
        <v>84</v>
      </c>
      <c r="B950" s="0" t="s">
        <v>1050</v>
      </c>
    </row>
    <row r="951" customFormat="false" ht="13.8" hidden="false" customHeight="false" outlineLevel="0" collapsed="false">
      <c r="A951" s="0" t="s">
        <v>84</v>
      </c>
      <c r="B951" s="0" t="s">
        <v>1051</v>
      </c>
    </row>
    <row r="952" customFormat="false" ht="13.8" hidden="false" customHeight="false" outlineLevel="0" collapsed="false">
      <c r="A952" s="0" t="s">
        <v>85</v>
      </c>
      <c r="B952" s="0" t="s">
        <v>1052</v>
      </c>
    </row>
    <row r="953" customFormat="false" ht="13.8" hidden="false" customHeight="false" outlineLevel="0" collapsed="false">
      <c r="A953" s="0" t="s">
        <v>85</v>
      </c>
      <c r="B953" s="0" t="s">
        <v>1053</v>
      </c>
    </row>
    <row r="954" customFormat="false" ht="13.8" hidden="false" customHeight="false" outlineLevel="0" collapsed="false">
      <c r="A954" s="0" t="s">
        <v>86</v>
      </c>
      <c r="B954" s="0" t="s">
        <v>1054</v>
      </c>
    </row>
    <row r="955" customFormat="false" ht="13.8" hidden="false" customHeight="false" outlineLevel="0" collapsed="false">
      <c r="A955" s="0" t="s">
        <v>87</v>
      </c>
      <c r="B955" s="0" t="s">
        <v>1055</v>
      </c>
    </row>
    <row r="956" customFormat="false" ht="13.8" hidden="false" customHeight="false" outlineLevel="0" collapsed="false">
      <c r="A956" s="0" t="s">
        <v>87</v>
      </c>
      <c r="B956" s="0" t="s">
        <v>1056</v>
      </c>
    </row>
    <row r="957" customFormat="false" ht="13.8" hidden="false" customHeight="false" outlineLevel="0" collapsed="false">
      <c r="A957" s="0" t="s">
        <v>88</v>
      </c>
      <c r="B957" s="0" t="s">
        <v>188</v>
      </c>
    </row>
    <row r="958" customFormat="false" ht="13.8" hidden="false" customHeight="false" outlineLevel="0" collapsed="false">
      <c r="A958" s="0" t="s">
        <v>88</v>
      </c>
      <c r="B958" s="0" t="s">
        <v>189</v>
      </c>
    </row>
    <row r="959" customFormat="false" ht="13.8" hidden="false" customHeight="false" outlineLevel="0" collapsed="false">
      <c r="A959" s="0" t="s">
        <v>88</v>
      </c>
      <c r="B959" s="0" t="s">
        <v>190</v>
      </c>
    </row>
    <row r="960" customFormat="false" ht="13.8" hidden="false" customHeight="false" outlineLevel="0" collapsed="false">
      <c r="A960" s="0" t="s">
        <v>88</v>
      </c>
      <c r="B960" s="0" t="s">
        <v>191</v>
      </c>
    </row>
    <row r="961" customFormat="false" ht="13.8" hidden="false" customHeight="false" outlineLevel="0" collapsed="false">
      <c r="A961" s="0" t="s">
        <v>88</v>
      </c>
      <c r="B961" s="0" t="s">
        <v>192</v>
      </c>
    </row>
    <row r="962" customFormat="false" ht="13.8" hidden="false" customHeight="false" outlineLevel="0" collapsed="false">
      <c r="A962" s="0" t="s">
        <v>88</v>
      </c>
      <c r="B962" s="0" t="s">
        <v>193</v>
      </c>
    </row>
    <row r="963" customFormat="false" ht="13.8" hidden="false" customHeight="false" outlineLevel="0" collapsed="false">
      <c r="A963" s="0" t="s">
        <v>88</v>
      </c>
      <c r="B963" s="0" t="s">
        <v>194</v>
      </c>
    </row>
    <row r="964" customFormat="false" ht="13.8" hidden="false" customHeight="false" outlineLevel="0" collapsed="false">
      <c r="A964" s="0" t="s">
        <v>88</v>
      </c>
      <c r="B964" s="0" t="s">
        <v>195</v>
      </c>
    </row>
    <row r="965" customFormat="false" ht="13.8" hidden="false" customHeight="false" outlineLevel="0" collapsed="false">
      <c r="A965" s="0" t="s">
        <v>88</v>
      </c>
      <c r="B965" s="0" t="s">
        <v>196</v>
      </c>
    </row>
    <row r="966" customFormat="false" ht="13.8" hidden="false" customHeight="false" outlineLevel="0" collapsed="false">
      <c r="A966" s="0" t="s">
        <v>89</v>
      </c>
      <c r="B966" s="0" t="s">
        <v>449</v>
      </c>
    </row>
    <row r="967" customFormat="false" ht="13.8" hidden="false" customHeight="false" outlineLevel="0" collapsed="false">
      <c r="A967" s="0" t="s">
        <v>90</v>
      </c>
      <c r="B967" s="0" t="s">
        <v>1057</v>
      </c>
    </row>
    <row r="968" customFormat="false" ht="13.8" hidden="false" customHeight="false" outlineLevel="0" collapsed="false">
      <c r="A968" s="0" t="s">
        <v>90</v>
      </c>
      <c r="B968" s="0" t="s">
        <v>1058</v>
      </c>
    </row>
    <row r="969" customFormat="false" ht="13.8" hidden="false" customHeight="false" outlineLevel="0" collapsed="false">
      <c r="A969" s="0" t="s">
        <v>91</v>
      </c>
      <c r="B969" s="0" t="s">
        <v>330</v>
      </c>
    </row>
    <row r="970" customFormat="false" ht="13.8" hidden="false" customHeight="false" outlineLevel="0" collapsed="false">
      <c r="A970" s="0" t="s">
        <v>91</v>
      </c>
      <c r="B970" s="0" t="s">
        <v>1059</v>
      </c>
    </row>
    <row r="971" customFormat="false" ht="13.8" hidden="false" customHeight="false" outlineLevel="0" collapsed="false">
      <c r="A971" s="0" t="s">
        <v>92</v>
      </c>
      <c r="B971" s="0" t="s">
        <v>1060</v>
      </c>
    </row>
    <row r="972" customFormat="false" ht="13.8" hidden="false" customHeight="false" outlineLevel="0" collapsed="false">
      <c r="A972" s="0" t="s">
        <v>92</v>
      </c>
      <c r="B972" s="0" t="s">
        <v>1061</v>
      </c>
    </row>
    <row r="973" customFormat="false" ht="13.8" hidden="false" customHeight="false" outlineLevel="0" collapsed="false">
      <c r="A973" s="0" t="s">
        <v>92</v>
      </c>
      <c r="B973" s="0" t="s">
        <v>1062</v>
      </c>
    </row>
    <row r="974" customFormat="false" ht="13.8" hidden="false" customHeight="false" outlineLevel="0" collapsed="false">
      <c r="A974" s="0" t="s">
        <v>92</v>
      </c>
      <c r="B974" s="0" t="s">
        <v>1063</v>
      </c>
    </row>
    <row r="975" customFormat="false" ht="13.8" hidden="false" customHeight="false" outlineLevel="0" collapsed="false">
      <c r="A975" s="0" t="s">
        <v>92</v>
      </c>
      <c r="B975" s="0" t="s">
        <v>1064</v>
      </c>
    </row>
    <row r="976" customFormat="false" ht="13.8" hidden="false" customHeight="false" outlineLevel="0" collapsed="false">
      <c r="A976" s="0" t="s">
        <v>92</v>
      </c>
      <c r="B976" s="0" t="s">
        <v>1065</v>
      </c>
    </row>
    <row r="977" customFormat="false" ht="13.8" hidden="false" customHeight="false" outlineLevel="0" collapsed="false">
      <c r="A977" s="0" t="s">
        <v>92</v>
      </c>
      <c r="B977" s="0" t="s">
        <v>1066</v>
      </c>
    </row>
    <row r="978" customFormat="false" ht="13.8" hidden="false" customHeight="false" outlineLevel="0" collapsed="false">
      <c r="A978" s="0" t="s">
        <v>92</v>
      </c>
      <c r="B978" s="0" t="s">
        <v>1067</v>
      </c>
    </row>
    <row r="979" customFormat="false" ht="13.8" hidden="false" customHeight="false" outlineLevel="0" collapsed="false">
      <c r="A979" s="0" t="s">
        <v>92</v>
      </c>
      <c r="B979" s="0" t="s">
        <v>1068</v>
      </c>
    </row>
    <row r="980" customFormat="false" ht="13.8" hidden="false" customHeight="false" outlineLevel="0" collapsed="false">
      <c r="A980" s="0" t="s">
        <v>92</v>
      </c>
      <c r="B980" s="0" t="s">
        <v>1069</v>
      </c>
    </row>
    <row r="981" customFormat="false" ht="13.8" hidden="false" customHeight="false" outlineLevel="0" collapsed="false">
      <c r="A981" s="0" t="s">
        <v>92</v>
      </c>
      <c r="B981" s="0" t="s">
        <v>1070</v>
      </c>
    </row>
    <row r="982" customFormat="false" ht="13.8" hidden="false" customHeight="false" outlineLevel="0" collapsed="false">
      <c r="A982" s="0" t="s">
        <v>92</v>
      </c>
      <c r="B982" s="0" t="s">
        <v>1071</v>
      </c>
    </row>
    <row r="983" customFormat="false" ht="13.8" hidden="false" customHeight="false" outlineLevel="0" collapsed="false">
      <c r="A983" s="0" t="s">
        <v>92</v>
      </c>
      <c r="B983" s="0" t="s">
        <v>1072</v>
      </c>
    </row>
    <row r="984" customFormat="false" ht="13.8" hidden="false" customHeight="false" outlineLevel="0" collapsed="false">
      <c r="A984" s="0" t="s">
        <v>92</v>
      </c>
      <c r="B984" s="0" t="s">
        <v>1073</v>
      </c>
    </row>
    <row r="985" customFormat="false" ht="13.8" hidden="false" customHeight="false" outlineLevel="0" collapsed="false">
      <c r="A985" s="0" t="s">
        <v>92</v>
      </c>
      <c r="B985" s="0" t="s">
        <v>1074</v>
      </c>
    </row>
    <row r="986" customFormat="false" ht="13.8" hidden="false" customHeight="false" outlineLevel="0" collapsed="false">
      <c r="A986" s="0" t="s">
        <v>92</v>
      </c>
      <c r="B986" s="0" t="s">
        <v>1075</v>
      </c>
    </row>
    <row r="987" customFormat="false" ht="13.8" hidden="false" customHeight="false" outlineLevel="0" collapsed="false">
      <c r="A987" s="0" t="s">
        <v>92</v>
      </c>
      <c r="B987" s="0" t="s">
        <v>1076</v>
      </c>
    </row>
    <row r="988" customFormat="false" ht="13.8" hidden="false" customHeight="false" outlineLevel="0" collapsed="false">
      <c r="A988" s="0" t="s">
        <v>92</v>
      </c>
      <c r="B988" s="0" t="s">
        <v>1077</v>
      </c>
    </row>
    <row r="989" customFormat="false" ht="13.8" hidden="false" customHeight="false" outlineLevel="0" collapsed="false">
      <c r="A989" s="0" t="s">
        <v>92</v>
      </c>
      <c r="B989" s="0" t="s">
        <v>1078</v>
      </c>
    </row>
    <row r="990" customFormat="false" ht="13.8" hidden="false" customHeight="false" outlineLevel="0" collapsed="false">
      <c r="A990" s="0" t="s">
        <v>92</v>
      </c>
      <c r="B990" s="0" t="s">
        <v>1079</v>
      </c>
    </row>
    <row r="991" customFormat="false" ht="13.8" hidden="false" customHeight="false" outlineLevel="0" collapsed="false">
      <c r="A991" s="0" t="s">
        <v>92</v>
      </c>
      <c r="B991" s="0" t="s">
        <v>1080</v>
      </c>
    </row>
    <row r="992" customFormat="false" ht="13.8" hidden="false" customHeight="false" outlineLevel="0" collapsed="false">
      <c r="A992" s="0" t="s">
        <v>92</v>
      </c>
      <c r="B992" s="0" t="s">
        <v>1081</v>
      </c>
    </row>
    <row r="993" customFormat="false" ht="13.8" hidden="false" customHeight="false" outlineLevel="0" collapsed="false">
      <c r="A993" s="0" t="s">
        <v>92</v>
      </c>
      <c r="B993" s="0" t="s">
        <v>1082</v>
      </c>
    </row>
    <row r="994" customFormat="false" ht="13.8" hidden="false" customHeight="false" outlineLevel="0" collapsed="false">
      <c r="A994" s="0" t="s">
        <v>92</v>
      </c>
      <c r="B994" s="0" t="s">
        <v>1083</v>
      </c>
    </row>
    <row r="995" customFormat="false" ht="13.8" hidden="false" customHeight="false" outlineLevel="0" collapsed="false">
      <c r="A995" s="0" t="s">
        <v>92</v>
      </c>
      <c r="B995" s="0" t="s">
        <v>1084</v>
      </c>
    </row>
    <row r="996" customFormat="false" ht="13.8" hidden="false" customHeight="false" outlineLevel="0" collapsed="false">
      <c r="A996" s="0" t="s">
        <v>92</v>
      </c>
      <c r="B996" s="0" t="s">
        <v>1085</v>
      </c>
    </row>
    <row r="997" customFormat="false" ht="13.8" hidden="false" customHeight="false" outlineLevel="0" collapsed="false">
      <c r="A997" s="0" t="s">
        <v>92</v>
      </c>
      <c r="B997" s="0" t="s">
        <v>1086</v>
      </c>
    </row>
    <row r="998" customFormat="false" ht="13.8" hidden="false" customHeight="false" outlineLevel="0" collapsed="false">
      <c r="A998" s="0" t="s">
        <v>92</v>
      </c>
      <c r="B998" s="0" t="s">
        <v>1087</v>
      </c>
    </row>
    <row r="999" customFormat="false" ht="13.8" hidden="false" customHeight="false" outlineLevel="0" collapsed="false">
      <c r="A999" s="0" t="s">
        <v>92</v>
      </c>
      <c r="B999" s="0" t="s">
        <v>1088</v>
      </c>
    </row>
    <row r="1000" customFormat="false" ht="13.8" hidden="false" customHeight="false" outlineLevel="0" collapsed="false">
      <c r="A1000" s="0" t="s">
        <v>92</v>
      </c>
      <c r="B1000" s="0" t="s">
        <v>1089</v>
      </c>
    </row>
    <row r="1001" customFormat="false" ht="13.8" hidden="false" customHeight="false" outlineLevel="0" collapsed="false">
      <c r="A1001" s="0" t="s">
        <v>92</v>
      </c>
      <c r="B1001" s="0" t="s">
        <v>1090</v>
      </c>
    </row>
    <row r="1002" customFormat="false" ht="13.8" hidden="false" customHeight="false" outlineLevel="0" collapsed="false">
      <c r="A1002" s="0" t="s">
        <v>92</v>
      </c>
      <c r="B1002" s="0" t="s">
        <v>1091</v>
      </c>
    </row>
    <row r="1003" customFormat="false" ht="13.8" hidden="false" customHeight="false" outlineLevel="0" collapsed="false">
      <c r="A1003" s="0" t="s">
        <v>92</v>
      </c>
      <c r="B1003" s="0" t="s">
        <v>1092</v>
      </c>
    </row>
    <row r="1004" customFormat="false" ht="13.8" hidden="false" customHeight="false" outlineLevel="0" collapsed="false">
      <c r="A1004" s="0" t="s">
        <v>92</v>
      </c>
      <c r="B1004" s="0" t="s">
        <v>1093</v>
      </c>
    </row>
    <row r="1005" customFormat="false" ht="13.8" hidden="false" customHeight="false" outlineLevel="0" collapsed="false">
      <c r="A1005" s="0" t="s">
        <v>92</v>
      </c>
      <c r="B1005" s="0" t="s">
        <v>1094</v>
      </c>
    </row>
    <row r="1006" customFormat="false" ht="13.8" hidden="false" customHeight="false" outlineLevel="0" collapsed="false">
      <c r="A1006" s="0" t="s">
        <v>92</v>
      </c>
      <c r="B1006" s="0" t="s">
        <v>1095</v>
      </c>
    </row>
    <row r="1007" customFormat="false" ht="13.8" hidden="false" customHeight="false" outlineLevel="0" collapsed="false">
      <c r="A1007" s="0" t="s">
        <v>92</v>
      </c>
      <c r="B1007" s="0" t="s">
        <v>1096</v>
      </c>
    </row>
    <row r="1008" customFormat="false" ht="13.8" hidden="false" customHeight="false" outlineLevel="0" collapsed="false">
      <c r="A1008" s="0" t="s">
        <v>92</v>
      </c>
      <c r="B1008" s="0" t="s">
        <v>1097</v>
      </c>
    </row>
    <row r="1009" customFormat="false" ht="13.8" hidden="false" customHeight="false" outlineLevel="0" collapsed="false">
      <c r="A1009" s="0" t="s">
        <v>92</v>
      </c>
      <c r="B1009" s="0" t="s">
        <v>1098</v>
      </c>
    </row>
    <row r="1010" customFormat="false" ht="13.8" hidden="false" customHeight="false" outlineLevel="0" collapsed="false">
      <c r="A1010" s="0" t="s">
        <v>92</v>
      </c>
      <c r="B1010" s="0" t="s">
        <v>1099</v>
      </c>
    </row>
    <row r="1011" customFormat="false" ht="13.8" hidden="false" customHeight="false" outlineLevel="0" collapsed="false">
      <c r="A1011" s="0" t="s">
        <v>92</v>
      </c>
      <c r="B1011" s="0" t="s">
        <v>1100</v>
      </c>
    </row>
    <row r="1012" customFormat="false" ht="13.8" hidden="false" customHeight="false" outlineLevel="0" collapsed="false">
      <c r="A1012" s="0" t="s">
        <v>92</v>
      </c>
      <c r="B1012" s="0" t="s">
        <v>1101</v>
      </c>
    </row>
    <row r="1013" customFormat="false" ht="13.8" hidden="false" customHeight="false" outlineLevel="0" collapsed="false">
      <c r="A1013" s="0" t="s">
        <v>92</v>
      </c>
      <c r="B1013" s="0" t="s">
        <v>1102</v>
      </c>
    </row>
    <row r="1014" customFormat="false" ht="13.8" hidden="false" customHeight="false" outlineLevel="0" collapsed="false">
      <c r="A1014" s="0" t="s">
        <v>92</v>
      </c>
      <c r="B1014" s="0" t="s">
        <v>1103</v>
      </c>
    </row>
    <row r="1015" customFormat="false" ht="13.8" hidden="false" customHeight="false" outlineLevel="0" collapsed="false">
      <c r="A1015" s="0" t="s">
        <v>92</v>
      </c>
      <c r="B1015" s="0" t="s">
        <v>1104</v>
      </c>
    </row>
    <row r="1016" customFormat="false" ht="13.8" hidden="false" customHeight="false" outlineLevel="0" collapsed="false">
      <c r="A1016" s="0" t="s">
        <v>92</v>
      </c>
      <c r="B1016" s="0" t="s">
        <v>1105</v>
      </c>
    </row>
    <row r="1017" customFormat="false" ht="13.8" hidden="false" customHeight="false" outlineLevel="0" collapsed="false">
      <c r="A1017" s="0" t="s">
        <v>92</v>
      </c>
      <c r="B1017" s="0" t="s">
        <v>1106</v>
      </c>
    </row>
    <row r="1018" customFormat="false" ht="13.8" hidden="false" customHeight="false" outlineLevel="0" collapsed="false">
      <c r="A1018" s="0" t="s">
        <v>92</v>
      </c>
      <c r="B1018" s="0" t="s">
        <v>1107</v>
      </c>
    </row>
    <row r="1019" customFormat="false" ht="13.8" hidden="false" customHeight="false" outlineLevel="0" collapsed="false">
      <c r="A1019" s="0" t="s">
        <v>92</v>
      </c>
      <c r="B1019" s="0" t="s">
        <v>1108</v>
      </c>
    </row>
    <row r="1020" customFormat="false" ht="13.8" hidden="false" customHeight="false" outlineLevel="0" collapsed="false">
      <c r="A1020" s="0" t="s">
        <v>92</v>
      </c>
      <c r="B1020" s="0" t="s">
        <v>1109</v>
      </c>
    </row>
    <row r="1021" customFormat="false" ht="13.8" hidden="false" customHeight="false" outlineLevel="0" collapsed="false">
      <c r="A1021" s="0" t="s">
        <v>92</v>
      </c>
      <c r="B1021" s="0" t="s">
        <v>1110</v>
      </c>
    </row>
    <row r="1022" customFormat="false" ht="13.8" hidden="false" customHeight="false" outlineLevel="0" collapsed="false">
      <c r="A1022" s="0" t="s">
        <v>92</v>
      </c>
      <c r="B1022" s="0" t="s">
        <v>1111</v>
      </c>
    </row>
    <row r="1023" customFormat="false" ht="13.8" hidden="false" customHeight="false" outlineLevel="0" collapsed="false">
      <c r="A1023" s="0" t="s">
        <v>92</v>
      </c>
      <c r="B1023" s="0" t="s">
        <v>1112</v>
      </c>
    </row>
    <row r="1024" customFormat="false" ht="13.8" hidden="false" customHeight="false" outlineLevel="0" collapsed="false">
      <c r="A1024" s="0" t="s">
        <v>92</v>
      </c>
      <c r="B1024" s="0" t="s">
        <v>1113</v>
      </c>
    </row>
    <row r="1025" customFormat="false" ht="13.8" hidden="false" customHeight="false" outlineLevel="0" collapsed="false">
      <c r="A1025" s="0" t="s">
        <v>92</v>
      </c>
      <c r="B1025" s="0" t="s">
        <v>1114</v>
      </c>
    </row>
    <row r="1026" customFormat="false" ht="13.8" hidden="false" customHeight="false" outlineLevel="0" collapsed="false">
      <c r="A1026" s="0" t="s">
        <v>92</v>
      </c>
      <c r="B1026" s="0" t="s">
        <v>1115</v>
      </c>
    </row>
    <row r="1027" customFormat="false" ht="13.8" hidden="false" customHeight="false" outlineLevel="0" collapsed="false">
      <c r="A1027" s="0" t="s">
        <v>92</v>
      </c>
      <c r="B1027" s="0" t="s">
        <v>1116</v>
      </c>
    </row>
    <row r="1028" customFormat="false" ht="13.8" hidden="false" customHeight="false" outlineLevel="0" collapsed="false">
      <c r="A1028" s="0" t="s">
        <v>92</v>
      </c>
      <c r="B1028" s="0" t="s">
        <v>1117</v>
      </c>
    </row>
    <row r="1029" customFormat="false" ht="13.8" hidden="false" customHeight="false" outlineLevel="0" collapsed="false">
      <c r="A1029" s="0" t="s">
        <v>92</v>
      </c>
      <c r="B1029" s="0" t="s">
        <v>1118</v>
      </c>
    </row>
    <row r="1030" customFormat="false" ht="13.8" hidden="false" customHeight="false" outlineLevel="0" collapsed="false">
      <c r="A1030" s="0" t="s">
        <v>92</v>
      </c>
      <c r="B1030" s="0" t="s">
        <v>1119</v>
      </c>
    </row>
    <row r="1031" customFormat="false" ht="13.8" hidden="false" customHeight="false" outlineLevel="0" collapsed="false">
      <c r="A1031" s="0" t="s">
        <v>92</v>
      </c>
      <c r="B1031" s="0" t="s">
        <v>1120</v>
      </c>
    </row>
    <row r="1032" customFormat="false" ht="13.8" hidden="false" customHeight="false" outlineLevel="0" collapsed="false">
      <c r="A1032" s="0" t="s">
        <v>92</v>
      </c>
      <c r="B1032" s="0" t="s">
        <v>1121</v>
      </c>
    </row>
    <row r="1033" customFormat="false" ht="13.8" hidden="false" customHeight="false" outlineLevel="0" collapsed="false">
      <c r="A1033" s="0" t="s">
        <v>92</v>
      </c>
      <c r="B1033" s="0" t="s">
        <v>1122</v>
      </c>
    </row>
    <row r="1034" customFormat="false" ht="13.8" hidden="false" customHeight="false" outlineLevel="0" collapsed="false">
      <c r="A1034" s="0" t="s">
        <v>92</v>
      </c>
      <c r="B1034" s="0" t="s">
        <v>1123</v>
      </c>
    </row>
    <row r="1035" customFormat="false" ht="13.8" hidden="false" customHeight="false" outlineLevel="0" collapsed="false">
      <c r="A1035" s="0" t="s">
        <v>92</v>
      </c>
      <c r="B1035" s="0" t="s">
        <v>1124</v>
      </c>
    </row>
    <row r="1036" customFormat="false" ht="13.8" hidden="false" customHeight="false" outlineLevel="0" collapsed="false">
      <c r="A1036" s="0" t="s">
        <v>92</v>
      </c>
      <c r="B1036" s="0" t="s">
        <v>1125</v>
      </c>
    </row>
    <row r="1037" customFormat="false" ht="13.8" hidden="false" customHeight="false" outlineLevel="0" collapsed="false">
      <c r="A1037" s="0" t="s">
        <v>92</v>
      </c>
      <c r="B1037" s="0" t="s">
        <v>1126</v>
      </c>
    </row>
    <row r="1038" customFormat="false" ht="13.8" hidden="false" customHeight="false" outlineLevel="0" collapsed="false">
      <c r="A1038" s="0" t="s">
        <v>92</v>
      </c>
      <c r="B1038" s="0" t="s">
        <v>1127</v>
      </c>
    </row>
    <row r="1039" customFormat="false" ht="13.8" hidden="false" customHeight="false" outlineLevel="0" collapsed="false">
      <c r="A1039" s="0" t="s">
        <v>92</v>
      </c>
      <c r="B1039" s="0" t="s">
        <v>1128</v>
      </c>
    </row>
    <row r="1040" customFormat="false" ht="13.8" hidden="false" customHeight="false" outlineLevel="0" collapsed="false">
      <c r="A1040" s="0" t="s">
        <v>92</v>
      </c>
      <c r="B1040" s="0" t="s">
        <v>1129</v>
      </c>
    </row>
    <row r="1041" customFormat="false" ht="13.8" hidden="false" customHeight="false" outlineLevel="0" collapsed="false">
      <c r="A1041" s="0" t="s">
        <v>92</v>
      </c>
      <c r="B1041" s="0" t="s">
        <v>1130</v>
      </c>
    </row>
    <row r="1042" customFormat="false" ht="13.8" hidden="false" customHeight="false" outlineLevel="0" collapsed="false">
      <c r="A1042" s="0" t="s">
        <v>92</v>
      </c>
      <c r="B1042" s="0" t="s">
        <v>1131</v>
      </c>
    </row>
    <row r="1043" customFormat="false" ht="13.8" hidden="false" customHeight="false" outlineLevel="0" collapsed="false">
      <c r="A1043" s="0" t="s">
        <v>92</v>
      </c>
      <c r="B1043" s="0" t="s">
        <v>1132</v>
      </c>
    </row>
    <row r="1044" customFormat="false" ht="13.8" hidden="false" customHeight="false" outlineLevel="0" collapsed="false">
      <c r="A1044" s="0" t="s">
        <v>92</v>
      </c>
      <c r="B1044" s="0" t="s">
        <v>1133</v>
      </c>
    </row>
    <row r="1045" customFormat="false" ht="13.8" hidden="false" customHeight="false" outlineLevel="0" collapsed="false">
      <c r="A1045" s="0" t="s">
        <v>92</v>
      </c>
      <c r="B1045" s="0" t="s">
        <v>1134</v>
      </c>
    </row>
    <row r="1046" customFormat="false" ht="13.8" hidden="false" customHeight="false" outlineLevel="0" collapsed="false">
      <c r="A1046" s="0" t="s">
        <v>92</v>
      </c>
      <c r="B1046" s="0" t="s">
        <v>1135</v>
      </c>
    </row>
    <row r="1047" customFormat="false" ht="13.8" hidden="false" customHeight="false" outlineLevel="0" collapsed="false">
      <c r="A1047" s="0" t="s">
        <v>92</v>
      </c>
      <c r="B1047" s="0" t="s">
        <v>1136</v>
      </c>
    </row>
    <row r="1048" customFormat="false" ht="13.8" hidden="false" customHeight="false" outlineLevel="0" collapsed="false">
      <c r="A1048" s="0" t="s">
        <v>92</v>
      </c>
      <c r="B1048" s="0" t="s">
        <v>1137</v>
      </c>
    </row>
    <row r="1049" customFormat="false" ht="13.8" hidden="false" customHeight="false" outlineLevel="0" collapsed="false">
      <c r="A1049" s="0" t="s">
        <v>92</v>
      </c>
      <c r="B1049" s="0" t="s">
        <v>1138</v>
      </c>
    </row>
    <row r="1050" customFormat="false" ht="13.8" hidden="false" customHeight="false" outlineLevel="0" collapsed="false">
      <c r="A1050" s="0" t="s">
        <v>92</v>
      </c>
      <c r="B1050" s="0" t="s">
        <v>1139</v>
      </c>
    </row>
    <row r="1051" customFormat="false" ht="13.8" hidden="false" customHeight="false" outlineLevel="0" collapsed="false">
      <c r="A1051" s="0" t="s">
        <v>92</v>
      </c>
      <c r="B1051" s="0" t="s">
        <v>1140</v>
      </c>
    </row>
    <row r="1052" customFormat="false" ht="13.8" hidden="false" customHeight="false" outlineLevel="0" collapsed="false">
      <c r="A1052" s="0" t="s">
        <v>92</v>
      </c>
      <c r="B1052" s="0" t="s">
        <v>1141</v>
      </c>
    </row>
    <row r="1053" customFormat="false" ht="13.8" hidden="false" customHeight="false" outlineLevel="0" collapsed="false">
      <c r="A1053" s="0" t="s">
        <v>92</v>
      </c>
      <c r="B1053" s="0" t="s">
        <v>1142</v>
      </c>
    </row>
    <row r="1054" customFormat="false" ht="13.8" hidden="false" customHeight="false" outlineLevel="0" collapsed="false">
      <c r="A1054" s="0" t="s">
        <v>92</v>
      </c>
      <c r="B1054" s="0" t="s">
        <v>1143</v>
      </c>
    </row>
    <row r="1055" customFormat="false" ht="13.8" hidden="false" customHeight="false" outlineLevel="0" collapsed="false">
      <c r="A1055" s="0" t="s">
        <v>92</v>
      </c>
      <c r="B1055" s="0" t="s">
        <v>1144</v>
      </c>
    </row>
    <row r="1056" customFormat="false" ht="13.8" hidden="false" customHeight="false" outlineLevel="0" collapsed="false">
      <c r="A1056" s="0" t="s">
        <v>92</v>
      </c>
      <c r="B1056" s="0" t="s">
        <v>1145</v>
      </c>
    </row>
    <row r="1057" customFormat="false" ht="13.8" hidden="false" customHeight="false" outlineLevel="0" collapsed="false">
      <c r="A1057" s="0" t="s">
        <v>92</v>
      </c>
      <c r="B1057" s="0" t="s">
        <v>1146</v>
      </c>
    </row>
    <row r="1058" customFormat="false" ht="13.8" hidden="false" customHeight="false" outlineLevel="0" collapsed="false">
      <c r="A1058" s="0" t="s">
        <v>92</v>
      </c>
      <c r="B1058" s="0" t="s">
        <v>1147</v>
      </c>
    </row>
    <row r="1059" customFormat="false" ht="13.8" hidden="false" customHeight="false" outlineLevel="0" collapsed="false">
      <c r="A1059" s="0" t="s">
        <v>92</v>
      </c>
      <c r="B1059" s="0" t="s">
        <v>1148</v>
      </c>
    </row>
    <row r="1060" customFormat="false" ht="13.8" hidden="false" customHeight="false" outlineLevel="0" collapsed="false">
      <c r="A1060" s="0" t="s">
        <v>92</v>
      </c>
      <c r="B1060" s="0" t="s">
        <v>1149</v>
      </c>
    </row>
    <row r="1061" customFormat="false" ht="13.8" hidden="false" customHeight="false" outlineLevel="0" collapsed="false">
      <c r="A1061" s="0" t="s">
        <v>92</v>
      </c>
      <c r="B1061" s="0" t="s">
        <v>1150</v>
      </c>
    </row>
    <row r="1062" customFormat="false" ht="13.8" hidden="false" customHeight="false" outlineLevel="0" collapsed="false">
      <c r="A1062" s="0" t="s">
        <v>92</v>
      </c>
      <c r="B1062" s="0" t="s">
        <v>1151</v>
      </c>
    </row>
    <row r="1063" customFormat="false" ht="13.8" hidden="false" customHeight="false" outlineLevel="0" collapsed="false">
      <c r="A1063" s="0" t="s">
        <v>92</v>
      </c>
      <c r="B1063" s="0" t="s">
        <v>1152</v>
      </c>
    </row>
    <row r="1064" customFormat="false" ht="13.8" hidden="false" customHeight="false" outlineLevel="0" collapsed="false">
      <c r="A1064" s="0" t="s">
        <v>92</v>
      </c>
      <c r="B1064" s="0" t="s">
        <v>1153</v>
      </c>
    </row>
    <row r="1065" customFormat="false" ht="13.8" hidden="false" customHeight="false" outlineLevel="0" collapsed="false">
      <c r="A1065" s="0" t="s">
        <v>92</v>
      </c>
      <c r="B1065" s="0" t="s">
        <v>1154</v>
      </c>
    </row>
    <row r="1066" customFormat="false" ht="13.8" hidden="false" customHeight="false" outlineLevel="0" collapsed="false">
      <c r="A1066" s="0" t="s">
        <v>92</v>
      </c>
      <c r="B1066" s="0" t="s">
        <v>1155</v>
      </c>
    </row>
    <row r="1067" customFormat="false" ht="13.8" hidden="false" customHeight="false" outlineLevel="0" collapsed="false">
      <c r="A1067" s="0" t="s">
        <v>92</v>
      </c>
      <c r="B1067" s="0" t="s">
        <v>1156</v>
      </c>
    </row>
    <row r="1068" customFormat="false" ht="13.8" hidden="false" customHeight="false" outlineLevel="0" collapsed="false">
      <c r="A1068" s="0" t="s">
        <v>92</v>
      </c>
      <c r="B1068" s="0" t="s">
        <v>1157</v>
      </c>
    </row>
    <row r="1069" customFormat="false" ht="13.8" hidden="false" customHeight="false" outlineLevel="0" collapsed="false">
      <c r="A1069" s="0" t="s">
        <v>92</v>
      </c>
      <c r="B1069" s="0" t="s">
        <v>1158</v>
      </c>
    </row>
    <row r="1070" customFormat="false" ht="13.8" hidden="false" customHeight="false" outlineLevel="0" collapsed="false">
      <c r="A1070" s="0" t="s">
        <v>92</v>
      </c>
      <c r="B1070" s="0" t="s">
        <v>1159</v>
      </c>
    </row>
    <row r="1071" customFormat="false" ht="13.8" hidden="false" customHeight="false" outlineLevel="0" collapsed="false">
      <c r="A1071" s="0" t="s">
        <v>92</v>
      </c>
      <c r="B1071" s="0" t="s">
        <v>1160</v>
      </c>
    </row>
    <row r="1072" customFormat="false" ht="13.8" hidden="false" customHeight="false" outlineLevel="0" collapsed="false">
      <c r="A1072" s="0" t="s">
        <v>92</v>
      </c>
      <c r="B1072" s="0" t="s">
        <v>1161</v>
      </c>
    </row>
    <row r="1073" customFormat="false" ht="13.8" hidden="false" customHeight="false" outlineLevel="0" collapsed="false">
      <c r="A1073" s="0" t="s">
        <v>92</v>
      </c>
      <c r="B1073" s="0" t="s">
        <v>1162</v>
      </c>
    </row>
    <row r="1074" customFormat="false" ht="13.8" hidden="false" customHeight="false" outlineLevel="0" collapsed="false">
      <c r="A1074" s="0" t="s">
        <v>92</v>
      </c>
      <c r="B1074" s="0" t="s">
        <v>1163</v>
      </c>
    </row>
    <row r="1075" customFormat="false" ht="13.8" hidden="false" customHeight="false" outlineLevel="0" collapsed="false">
      <c r="A1075" s="0" t="s">
        <v>93</v>
      </c>
      <c r="B1075" s="0" t="s">
        <v>1164</v>
      </c>
    </row>
    <row r="1076" customFormat="false" ht="13.8" hidden="false" customHeight="false" outlineLevel="0" collapsed="false">
      <c r="A1076" s="0" t="s">
        <v>93</v>
      </c>
      <c r="B1076" s="0" t="s">
        <v>1165</v>
      </c>
    </row>
    <row r="1077" customFormat="false" ht="13.8" hidden="false" customHeight="false" outlineLevel="0" collapsed="false">
      <c r="A1077" s="0" t="s">
        <v>93</v>
      </c>
      <c r="B1077" s="0" t="s">
        <v>1166</v>
      </c>
    </row>
    <row r="1078" customFormat="false" ht="13.8" hidden="false" customHeight="false" outlineLevel="0" collapsed="false">
      <c r="A1078" s="0" t="s">
        <v>93</v>
      </c>
      <c r="B1078" s="0" t="s">
        <v>1167</v>
      </c>
    </row>
    <row r="1079" customFormat="false" ht="13.8" hidden="false" customHeight="false" outlineLevel="0" collapsed="false">
      <c r="A1079" s="0" t="s">
        <v>93</v>
      </c>
      <c r="B1079" s="0" t="s">
        <v>1168</v>
      </c>
    </row>
    <row r="1080" customFormat="false" ht="13.8" hidden="false" customHeight="false" outlineLevel="0" collapsed="false">
      <c r="A1080" s="0" t="s">
        <v>94</v>
      </c>
      <c r="B1080" s="0" t="s">
        <v>188</v>
      </c>
    </row>
    <row r="1081" customFormat="false" ht="13.8" hidden="false" customHeight="false" outlineLevel="0" collapsed="false">
      <c r="A1081" s="0" t="s">
        <v>94</v>
      </c>
      <c r="B1081" s="0" t="s">
        <v>189</v>
      </c>
    </row>
    <row r="1082" customFormat="false" ht="13.8" hidden="false" customHeight="false" outlineLevel="0" collapsed="false">
      <c r="A1082" s="0" t="s">
        <v>94</v>
      </c>
      <c r="B1082" s="0" t="s">
        <v>190</v>
      </c>
    </row>
    <row r="1083" customFormat="false" ht="13.8" hidden="false" customHeight="false" outlineLevel="0" collapsed="false">
      <c r="A1083" s="0" t="s">
        <v>94</v>
      </c>
      <c r="B1083" s="0" t="s">
        <v>191</v>
      </c>
    </row>
    <row r="1084" customFormat="false" ht="13.8" hidden="false" customHeight="false" outlineLevel="0" collapsed="false">
      <c r="A1084" s="0" t="s">
        <v>94</v>
      </c>
      <c r="B1084" s="0" t="s">
        <v>192</v>
      </c>
    </row>
    <row r="1085" customFormat="false" ht="13.8" hidden="false" customHeight="false" outlineLevel="0" collapsed="false">
      <c r="A1085" s="0" t="s">
        <v>94</v>
      </c>
      <c r="B1085" s="0" t="s">
        <v>193</v>
      </c>
    </row>
    <row r="1086" customFormat="false" ht="13.8" hidden="false" customHeight="false" outlineLevel="0" collapsed="false">
      <c r="A1086" s="0" t="s">
        <v>94</v>
      </c>
      <c r="B1086" s="0" t="s">
        <v>194</v>
      </c>
    </row>
    <row r="1087" customFormat="false" ht="13.8" hidden="false" customHeight="false" outlineLevel="0" collapsed="false">
      <c r="A1087" s="0" t="s">
        <v>94</v>
      </c>
      <c r="B1087" s="0" t="s">
        <v>195</v>
      </c>
    </row>
    <row r="1088" customFormat="false" ht="13.8" hidden="false" customHeight="false" outlineLevel="0" collapsed="false">
      <c r="A1088" s="0" t="s">
        <v>94</v>
      </c>
      <c r="B1088" s="0" t="s">
        <v>196</v>
      </c>
    </row>
    <row r="1089" customFormat="false" ht="13.8" hidden="false" customHeight="false" outlineLevel="0" collapsed="false">
      <c r="A1089" s="0" t="s">
        <v>95</v>
      </c>
      <c r="B1089" s="0" t="s">
        <v>188</v>
      </c>
    </row>
    <row r="1090" customFormat="false" ht="13.8" hidden="false" customHeight="false" outlineLevel="0" collapsed="false">
      <c r="A1090" s="0" t="s">
        <v>95</v>
      </c>
      <c r="B1090" s="0" t="s">
        <v>189</v>
      </c>
    </row>
    <row r="1091" customFormat="false" ht="13.8" hidden="false" customHeight="false" outlineLevel="0" collapsed="false">
      <c r="A1091" s="0" t="s">
        <v>95</v>
      </c>
      <c r="B1091" s="0" t="s">
        <v>190</v>
      </c>
    </row>
    <row r="1092" customFormat="false" ht="13.8" hidden="false" customHeight="false" outlineLevel="0" collapsed="false">
      <c r="A1092" s="0" t="s">
        <v>95</v>
      </c>
      <c r="B1092" s="0" t="s">
        <v>191</v>
      </c>
    </row>
    <row r="1093" customFormat="false" ht="13.8" hidden="false" customHeight="false" outlineLevel="0" collapsed="false">
      <c r="A1093" s="0" t="s">
        <v>95</v>
      </c>
      <c r="B1093" s="0" t="s">
        <v>192</v>
      </c>
    </row>
    <row r="1094" customFormat="false" ht="13.8" hidden="false" customHeight="false" outlineLevel="0" collapsed="false">
      <c r="A1094" s="0" t="s">
        <v>95</v>
      </c>
      <c r="B1094" s="0" t="s">
        <v>193</v>
      </c>
    </row>
    <row r="1095" customFormat="false" ht="13.8" hidden="false" customHeight="false" outlineLevel="0" collapsed="false">
      <c r="A1095" s="0" t="s">
        <v>95</v>
      </c>
      <c r="B1095" s="0" t="s">
        <v>194</v>
      </c>
    </row>
    <row r="1096" customFormat="false" ht="13.8" hidden="false" customHeight="false" outlineLevel="0" collapsed="false">
      <c r="A1096" s="0" t="s">
        <v>95</v>
      </c>
      <c r="B1096" s="0" t="s">
        <v>195</v>
      </c>
    </row>
    <row r="1097" customFormat="false" ht="13.8" hidden="false" customHeight="false" outlineLevel="0" collapsed="false">
      <c r="A1097" s="0" t="s">
        <v>95</v>
      </c>
      <c r="B1097" s="0" t="s">
        <v>196</v>
      </c>
    </row>
    <row r="1098" customFormat="false" ht="13.8" hidden="false" customHeight="false" outlineLevel="0" collapsed="false">
      <c r="A1098" s="0" t="s">
        <v>96</v>
      </c>
      <c r="B1098" s="0" t="s">
        <v>188</v>
      </c>
    </row>
    <row r="1099" customFormat="false" ht="13.8" hidden="false" customHeight="false" outlineLevel="0" collapsed="false">
      <c r="A1099" s="0" t="s">
        <v>96</v>
      </c>
      <c r="B1099" s="0" t="s">
        <v>189</v>
      </c>
    </row>
    <row r="1100" customFormat="false" ht="13.8" hidden="false" customHeight="false" outlineLevel="0" collapsed="false">
      <c r="A1100" s="0" t="s">
        <v>96</v>
      </c>
      <c r="B1100" s="0" t="s">
        <v>190</v>
      </c>
    </row>
    <row r="1101" customFormat="false" ht="13.8" hidden="false" customHeight="false" outlineLevel="0" collapsed="false">
      <c r="A1101" s="0" t="s">
        <v>96</v>
      </c>
      <c r="B1101" s="0" t="s">
        <v>191</v>
      </c>
    </row>
    <row r="1102" customFormat="false" ht="13.8" hidden="false" customHeight="false" outlineLevel="0" collapsed="false">
      <c r="A1102" s="0" t="s">
        <v>96</v>
      </c>
      <c r="B1102" s="0" t="s">
        <v>192</v>
      </c>
    </row>
    <row r="1103" customFormat="false" ht="13.8" hidden="false" customHeight="false" outlineLevel="0" collapsed="false">
      <c r="A1103" s="0" t="s">
        <v>96</v>
      </c>
      <c r="B1103" s="0" t="s">
        <v>193</v>
      </c>
    </row>
    <row r="1104" customFormat="false" ht="13.8" hidden="false" customHeight="false" outlineLevel="0" collapsed="false">
      <c r="A1104" s="0" t="s">
        <v>96</v>
      </c>
      <c r="B1104" s="0" t="s">
        <v>194</v>
      </c>
    </row>
    <row r="1105" customFormat="false" ht="13.8" hidden="false" customHeight="false" outlineLevel="0" collapsed="false">
      <c r="A1105" s="0" t="s">
        <v>96</v>
      </c>
      <c r="B1105" s="0" t="s">
        <v>195</v>
      </c>
    </row>
    <row r="1106" customFormat="false" ht="13.8" hidden="false" customHeight="false" outlineLevel="0" collapsed="false">
      <c r="A1106" s="0" t="s">
        <v>96</v>
      </c>
      <c r="B1106" s="0" t="s">
        <v>196</v>
      </c>
    </row>
    <row r="1107" customFormat="false" ht="13.8" hidden="false" customHeight="false" outlineLevel="0" collapsed="false">
      <c r="A1107" s="0" t="s">
        <v>97</v>
      </c>
      <c r="B1107" s="0" t="s">
        <v>1169</v>
      </c>
    </row>
    <row r="1108" customFormat="false" ht="13.8" hidden="false" customHeight="false" outlineLevel="0" collapsed="false">
      <c r="A1108" s="0" t="s">
        <v>98</v>
      </c>
      <c r="B1108" s="0" t="s">
        <v>1170</v>
      </c>
    </row>
    <row r="1109" customFormat="false" ht="13.8" hidden="false" customHeight="false" outlineLevel="0" collapsed="false">
      <c r="A1109" s="0" t="s">
        <v>98</v>
      </c>
      <c r="B1109" s="0" t="s">
        <v>1171</v>
      </c>
    </row>
    <row r="1110" customFormat="false" ht="13.8" hidden="false" customHeight="false" outlineLevel="0" collapsed="false">
      <c r="A1110" s="0" t="s">
        <v>98</v>
      </c>
      <c r="B1110" s="0" t="s">
        <v>1172</v>
      </c>
    </row>
    <row r="1111" customFormat="false" ht="13.8" hidden="false" customHeight="false" outlineLevel="0" collapsed="false">
      <c r="A1111" s="0" t="s">
        <v>98</v>
      </c>
      <c r="B1111" s="0" t="s">
        <v>1173</v>
      </c>
    </row>
    <row r="1112" customFormat="false" ht="13.8" hidden="false" customHeight="false" outlineLevel="0" collapsed="false">
      <c r="A1112" s="0" t="s">
        <v>98</v>
      </c>
      <c r="B1112" s="0" t="s">
        <v>1174</v>
      </c>
    </row>
    <row r="1113" customFormat="false" ht="13.8" hidden="false" customHeight="false" outlineLevel="0" collapsed="false">
      <c r="A1113" s="0" t="s">
        <v>98</v>
      </c>
      <c r="B1113" s="0" t="s">
        <v>1175</v>
      </c>
    </row>
    <row r="1114" customFormat="false" ht="13.8" hidden="false" customHeight="false" outlineLevel="0" collapsed="false">
      <c r="A1114" s="0" t="s">
        <v>98</v>
      </c>
      <c r="B1114" s="0" t="s">
        <v>1176</v>
      </c>
    </row>
    <row r="1115" customFormat="false" ht="13.8" hidden="false" customHeight="false" outlineLevel="0" collapsed="false">
      <c r="A1115" s="0" t="s">
        <v>98</v>
      </c>
      <c r="B1115" s="0" t="s">
        <v>1177</v>
      </c>
    </row>
    <row r="1116" customFormat="false" ht="13.8" hidden="false" customHeight="false" outlineLevel="0" collapsed="false">
      <c r="A1116" s="0" t="s">
        <v>98</v>
      </c>
      <c r="B1116" s="0" t="s">
        <v>1178</v>
      </c>
    </row>
    <row r="1117" customFormat="false" ht="13.8" hidden="false" customHeight="false" outlineLevel="0" collapsed="false">
      <c r="A1117" s="0" t="s">
        <v>98</v>
      </c>
      <c r="B1117" s="0" t="s">
        <v>1179</v>
      </c>
    </row>
    <row r="1118" customFormat="false" ht="13.8" hidden="false" customHeight="false" outlineLevel="0" collapsed="false">
      <c r="A1118" s="0" t="s">
        <v>98</v>
      </c>
      <c r="B1118" s="0" t="s">
        <v>1180</v>
      </c>
    </row>
    <row r="1119" customFormat="false" ht="13.8" hidden="false" customHeight="false" outlineLevel="0" collapsed="false">
      <c r="A1119" s="0" t="s">
        <v>98</v>
      </c>
      <c r="B1119" s="0" t="s">
        <v>1181</v>
      </c>
    </row>
    <row r="1120" customFormat="false" ht="13.8" hidden="false" customHeight="false" outlineLevel="0" collapsed="false">
      <c r="A1120" s="0" t="s">
        <v>98</v>
      </c>
      <c r="B1120" s="0" t="s">
        <v>1182</v>
      </c>
    </row>
    <row r="1121" customFormat="false" ht="13.8" hidden="false" customHeight="false" outlineLevel="0" collapsed="false">
      <c r="A1121" s="0" t="s">
        <v>98</v>
      </c>
      <c r="B1121" s="0" t="s">
        <v>1183</v>
      </c>
    </row>
    <row r="1122" customFormat="false" ht="13.8" hidden="false" customHeight="false" outlineLevel="0" collapsed="false">
      <c r="A1122" s="0" t="s">
        <v>98</v>
      </c>
      <c r="B1122" s="0" t="s">
        <v>1184</v>
      </c>
    </row>
    <row r="1123" customFormat="false" ht="13.8" hidden="false" customHeight="false" outlineLevel="0" collapsed="false">
      <c r="A1123" s="0" t="s">
        <v>98</v>
      </c>
      <c r="B1123" s="0" t="s">
        <v>1185</v>
      </c>
    </row>
    <row r="1124" customFormat="false" ht="13.8" hidden="false" customHeight="false" outlineLevel="0" collapsed="false">
      <c r="A1124" s="0" t="s">
        <v>98</v>
      </c>
      <c r="B1124" s="0" t="s">
        <v>1186</v>
      </c>
    </row>
    <row r="1125" customFormat="false" ht="13.8" hidden="false" customHeight="false" outlineLevel="0" collapsed="false">
      <c r="A1125" s="0" t="s">
        <v>99</v>
      </c>
      <c r="B1125" s="0" t="s">
        <v>1187</v>
      </c>
    </row>
    <row r="1126" customFormat="false" ht="13.8" hidden="false" customHeight="false" outlineLevel="0" collapsed="false">
      <c r="A1126" s="0" t="s">
        <v>99</v>
      </c>
      <c r="B1126" s="0" t="s">
        <v>1188</v>
      </c>
    </row>
    <row r="1127" customFormat="false" ht="13.8" hidden="false" customHeight="false" outlineLevel="0" collapsed="false">
      <c r="A1127" s="0" t="s">
        <v>99</v>
      </c>
      <c r="B1127" s="0" t="s">
        <v>1189</v>
      </c>
    </row>
    <row r="1128" customFormat="false" ht="13.8" hidden="false" customHeight="false" outlineLevel="0" collapsed="false">
      <c r="A1128" s="0" t="s">
        <v>99</v>
      </c>
      <c r="B1128" s="0" t="s">
        <v>1190</v>
      </c>
    </row>
    <row r="1129" customFormat="false" ht="13.8" hidden="false" customHeight="false" outlineLevel="0" collapsed="false">
      <c r="A1129" s="0" t="s">
        <v>99</v>
      </c>
      <c r="B1129" s="0" t="s">
        <v>1191</v>
      </c>
    </row>
    <row r="1130" customFormat="false" ht="13.8" hidden="false" customHeight="false" outlineLevel="0" collapsed="false">
      <c r="A1130" s="0" t="s">
        <v>99</v>
      </c>
      <c r="B1130" s="0" t="s">
        <v>1192</v>
      </c>
    </row>
    <row r="1131" customFormat="false" ht="13.8" hidden="false" customHeight="false" outlineLevel="0" collapsed="false">
      <c r="A1131" s="0" t="s">
        <v>99</v>
      </c>
      <c r="B1131" s="0" t="s">
        <v>1193</v>
      </c>
    </row>
    <row r="1132" customFormat="false" ht="13.8" hidden="false" customHeight="false" outlineLevel="0" collapsed="false">
      <c r="A1132" s="0" t="s">
        <v>99</v>
      </c>
      <c r="B1132" s="0" t="s">
        <v>1194</v>
      </c>
    </row>
    <row r="1133" customFormat="false" ht="13.8" hidden="false" customHeight="false" outlineLevel="0" collapsed="false">
      <c r="A1133" s="0" t="s">
        <v>99</v>
      </c>
      <c r="B1133" s="0" t="s">
        <v>1195</v>
      </c>
    </row>
    <row r="1134" customFormat="false" ht="13.8" hidden="false" customHeight="false" outlineLevel="0" collapsed="false">
      <c r="A1134" s="0" t="s">
        <v>99</v>
      </c>
      <c r="B1134" s="0" t="s">
        <v>1196</v>
      </c>
    </row>
    <row r="1135" customFormat="false" ht="13.8" hidden="false" customHeight="false" outlineLevel="0" collapsed="false">
      <c r="A1135" s="0" t="s">
        <v>99</v>
      </c>
      <c r="B1135" s="0" t="s">
        <v>1197</v>
      </c>
    </row>
    <row r="1136" customFormat="false" ht="13.8" hidden="false" customHeight="false" outlineLevel="0" collapsed="false">
      <c r="A1136" s="0" t="s">
        <v>99</v>
      </c>
      <c r="B1136" s="0" t="s">
        <v>1198</v>
      </c>
    </row>
    <row r="1137" customFormat="false" ht="13.8" hidden="false" customHeight="false" outlineLevel="0" collapsed="false">
      <c r="A1137" s="0" t="s">
        <v>99</v>
      </c>
      <c r="B1137" s="0" t="s">
        <v>1199</v>
      </c>
    </row>
    <row r="1138" customFormat="false" ht="13.8" hidden="false" customHeight="false" outlineLevel="0" collapsed="false">
      <c r="A1138" s="0" t="s">
        <v>99</v>
      </c>
      <c r="B1138" s="0" t="s">
        <v>1200</v>
      </c>
    </row>
    <row r="1139" customFormat="false" ht="13.8" hidden="false" customHeight="false" outlineLevel="0" collapsed="false">
      <c r="A1139" s="0" t="s">
        <v>99</v>
      </c>
      <c r="B1139" s="0" t="s">
        <v>1201</v>
      </c>
    </row>
    <row r="1140" customFormat="false" ht="13.8" hidden="false" customHeight="false" outlineLevel="0" collapsed="false">
      <c r="A1140" s="0" t="s">
        <v>99</v>
      </c>
      <c r="B1140" s="0" t="s">
        <v>1202</v>
      </c>
    </row>
    <row r="1141" customFormat="false" ht="13.8" hidden="false" customHeight="false" outlineLevel="0" collapsed="false">
      <c r="A1141" s="0" t="s">
        <v>99</v>
      </c>
      <c r="B1141" s="0" t="s">
        <v>1203</v>
      </c>
    </row>
    <row r="1142" customFormat="false" ht="13.8" hidden="false" customHeight="false" outlineLevel="0" collapsed="false">
      <c r="A1142" s="0" t="s">
        <v>99</v>
      </c>
      <c r="B1142" s="0" t="s">
        <v>1204</v>
      </c>
    </row>
    <row r="1143" customFormat="false" ht="13.8" hidden="false" customHeight="false" outlineLevel="0" collapsed="false">
      <c r="A1143" s="0" t="s">
        <v>99</v>
      </c>
      <c r="B1143" s="0" t="s">
        <v>1205</v>
      </c>
    </row>
    <row r="1144" customFormat="false" ht="13.8" hidden="false" customHeight="false" outlineLevel="0" collapsed="false">
      <c r="A1144" s="0" t="s">
        <v>99</v>
      </c>
      <c r="B1144" s="0" t="s">
        <v>1206</v>
      </c>
    </row>
    <row r="1145" customFormat="false" ht="13.8" hidden="false" customHeight="false" outlineLevel="0" collapsed="false">
      <c r="A1145" s="0" t="s">
        <v>99</v>
      </c>
      <c r="B1145" s="0" t="s">
        <v>1207</v>
      </c>
    </row>
    <row r="1146" customFormat="false" ht="13.8" hidden="false" customHeight="false" outlineLevel="0" collapsed="false">
      <c r="A1146" s="0" t="s">
        <v>99</v>
      </c>
      <c r="B1146" s="0" t="s">
        <v>1208</v>
      </c>
    </row>
    <row r="1147" customFormat="false" ht="13.8" hidden="false" customHeight="false" outlineLevel="0" collapsed="false">
      <c r="A1147" s="0" t="s">
        <v>99</v>
      </c>
      <c r="B1147" s="0" t="s">
        <v>1209</v>
      </c>
    </row>
    <row r="1148" customFormat="false" ht="13.8" hidden="false" customHeight="false" outlineLevel="0" collapsed="false">
      <c r="A1148" s="0" t="s">
        <v>99</v>
      </c>
      <c r="B1148" s="0" t="s">
        <v>1210</v>
      </c>
    </row>
    <row r="1149" customFormat="false" ht="13.8" hidden="false" customHeight="false" outlineLevel="0" collapsed="false">
      <c r="A1149" s="0" t="s">
        <v>99</v>
      </c>
      <c r="B1149" s="0" t="s">
        <v>1211</v>
      </c>
    </row>
    <row r="1150" customFormat="false" ht="13.8" hidden="false" customHeight="false" outlineLevel="0" collapsed="false">
      <c r="A1150" s="0" t="s">
        <v>99</v>
      </c>
      <c r="B1150" s="0" t="s">
        <v>1212</v>
      </c>
    </row>
    <row r="1151" customFormat="false" ht="13.8" hidden="false" customHeight="false" outlineLevel="0" collapsed="false">
      <c r="A1151" s="0" t="s">
        <v>99</v>
      </c>
      <c r="B1151" s="0" t="s">
        <v>1213</v>
      </c>
    </row>
    <row r="1152" customFormat="false" ht="13.8" hidden="false" customHeight="false" outlineLevel="0" collapsed="false">
      <c r="A1152" s="0" t="s">
        <v>99</v>
      </c>
      <c r="B1152" s="0" t="s">
        <v>1214</v>
      </c>
    </row>
    <row r="1153" customFormat="false" ht="13.8" hidden="false" customHeight="false" outlineLevel="0" collapsed="false">
      <c r="A1153" s="0" t="s">
        <v>99</v>
      </c>
      <c r="B1153" s="0" t="s">
        <v>1215</v>
      </c>
    </row>
    <row r="1154" customFormat="false" ht="13.8" hidden="false" customHeight="false" outlineLevel="0" collapsed="false">
      <c r="A1154" s="0" t="s">
        <v>99</v>
      </c>
      <c r="B1154" s="0" t="s">
        <v>1216</v>
      </c>
    </row>
    <row r="1155" customFormat="false" ht="13.8" hidden="false" customHeight="false" outlineLevel="0" collapsed="false">
      <c r="A1155" s="0" t="s">
        <v>99</v>
      </c>
      <c r="B1155" s="0" t="s">
        <v>1217</v>
      </c>
    </row>
    <row r="1156" customFormat="false" ht="13.8" hidden="false" customHeight="false" outlineLevel="0" collapsed="false">
      <c r="A1156" s="0" t="s">
        <v>99</v>
      </c>
      <c r="B1156" s="0" t="s">
        <v>1218</v>
      </c>
    </row>
    <row r="1157" customFormat="false" ht="13.8" hidden="false" customHeight="false" outlineLevel="0" collapsed="false">
      <c r="A1157" s="0" t="s">
        <v>99</v>
      </c>
      <c r="B1157" s="0" t="s">
        <v>1219</v>
      </c>
    </row>
    <row r="1158" customFormat="false" ht="13.8" hidden="false" customHeight="false" outlineLevel="0" collapsed="false">
      <c r="A1158" s="0" t="s">
        <v>99</v>
      </c>
      <c r="B1158" s="0" t="s">
        <v>1220</v>
      </c>
    </row>
    <row r="1159" customFormat="false" ht="13.8" hidden="false" customHeight="false" outlineLevel="0" collapsed="false">
      <c r="A1159" s="0" t="s">
        <v>99</v>
      </c>
      <c r="B1159" s="0" t="s">
        <v>1221</v>
      </c>
    </row>
    <row r="1160" customFormat="false" ht="13.8" hidden="false" customHeight="false" outlineLevel="0" collapsed="false">
      <c r="A1160" s="0" t="s">
        <v>99</v>
      </c>
      <c r="B1160" s="0" t="s">
        <v>1222</v>
      </c>
    </row>
    <row r="1161" customFormat="false" ht="13.8" hidden="false" customHeight="false" outlineLevel="0" collapsed="false">
      <c r="A1161" s="0" t="s">
        <v>99</v>
      </c>
      <c r="B1161" s="0" t="s">
        <v>1223</v>
      </c>
    </row>
    <row r="1162" customFormat="false" ht="13.8" hidden="false" customHeight="false" outlineLevel="0" collapsed="false">
      <c r="A1162" s="0" t="s">
        <v>99</v>
      </c>
      <c r="B1162" s="0" t="s">
        <v>1224</v>
      </c>
    </row>
    <row r="1163" customFormat="false" ht="13.8" hidden="false" customHeight="false" outlineLevel="0" collapsed="false">
      <c r="A1163" s="0" t="s">
        <v>99</v>
      </c>
      <c r="B1163" s="0" t="s">
        <v>1225</v>
      </c>
    </row>
    <row r="1164" customFormat="false" ht="13.8" hidden="false" customHeight="false" outlineLevel="0" collapsed="false">
      <c r="A1164" s="0" t="s">
        <v>99</v>
      </c>
      <c r="B1164" s="0" t="s">
        <v>1226</v>
      </c>
    </row>
    <row r="1165" customFormat="false" ht="13.8" hidden="false" customHeight="false" outlineLevel="0" collapsed="false">
      <c r="A1165" s="0" t="s">
        <v>99</v>
      </c>
      <c r="B1165" s="0" t="s">
        <v>1227</v>
      </c>
    </row>
    <row r="1166" customFormat="false" ht="13.8" hidden="false" customHeight="false" outlineLevel="0" collapsed="false">
      <c r="A1166" s="0" t="s">
        <v>99</v>
      </c>
      <c r="B1166" s="0" t="s">
        <v>1228</v>
      </c>
    </row>
    <row r="1167" customFormat="false" ht="13.8" hidden="false" customHeight="false" outlineLevel="0" collapsed="false">
      <c r="A1167" s="0" t="s">
        <v>99</v>
      </c>
      <c r="B1167" s="0" t="s">
        <v>1229</v>
      </c>
    </row>
    <row r="1168" customFormat="false" ht="13.8" hidden="false" customHeight="false" outlineLevel="0" collapsed="false">
      <c r="A1168" s="0" t="s">
        <v>99</v>
      </c>
      <c r="B1168" s="0" t="s">
        <v>1230</v>
      </c>
    </row>
    <row r="1169" customFormat="false" ht="13.8" hidden="false" customHeight="false" outlineLevel="0" collapsed="false">
      <c r="A1169" s="0" t="s">
        <v>99</v>
      </c>
      <c r="B1169" s="0" t="s">
        <v>1231</v>
      </c>
    </row>
    <row r="1170" customFormat="false" ht="13.8" hidden="false" customHeight="false" outlineLevel="0" collapsed="false">
      <c r="A1170" s="0" t="s">
        <v>99</v>
      </c>
      <c r="B1170" s="0" t="s">
        <v>1232</v>
      </c>
    </row>
    <row r="1171" customFormat="false" ht="13.8" hidden="false" customHeight="false" outlineLevel="0" collapsed="false">
      <c r="A1171" s="0" t="s">
        <v>99</v>
      </c>
      <c r="B1171" s="0" t="s">
        <v>1233</v>
      </c>
    </row>
    <row r="1172" customFormat="false" ht="13.8" hidden="false" customHeight="false" outlineLevel="0" collapsed="false">
      <c r="A1172" s="0" t="s">
        <v>99</v>
      </c>
      <c r="B1172" s="0" t="s">
        <v>1234</v>
      </c>
    </row>
    <row r="1173" customFormat="false" ht="13.8" hidden="false" customHeight="false" outlineLevel="0" collapsed="false">
      <c r="A1173" s="0" t="s">
        <v>99</v>
      </c>
      <c r="B1173" s="0" t="s">
        <v>1235</v>
      </c>
    </row>
    <row r="1174" customFormat="false" ht="13.8" hidden="false" customHeight="false" outlineLevel="0" collapsed="false">
      <c r="A1174" s="0" t="s">
        <v>99</v>
      </c>
      <c r="B1174" s="0" t="s">
        <v>1236</v>
      </c>
    </row>
    <row r="1175" customFormat="false" ht="13.8" hidden="false" customHeight="false" outlineLevel="0" collapsed="false">
      <c r="A1175" s="0" t="s">
        <v>99</v>
      </c>
      <c r="B1175" s="0" t="s">
        <v>1237</v>
      </c>
    </row>
    <row r="1176" customFormat="false" ht="13.8" hidden="false" customHeight="false" outlineLevel="0" collapsed="false">
      <c r="A1176" s="0" t="s">
        <v>99</v>
      </c>
      <c r="B1176" s="0" t="s">
        <v>1238</v>
      </c>
    </row>
    <row r="1177" customFormat="false" ht="13.8" hidden="false" customHeight="false" outlineLevel="0" collapsed="false">
      <c r="A1177" s="0" t="s">
        <v>99</v>
      </c>
      <c r="B1177" s="0" t="s">
        <v>1239</v>
      </c>
    </row>
    <row r="1178" customFormat="false" ht="13.8" hidden="false" customHeight="false" outlineLevel="0" collapsed="false">
      <c r="A1178" s="0" t="s">
        <v>99</v>
      </c>
      <c r="B1178" s="0" t="s">
        <v>1240</v>
      </c>
    </row>
    <row r="1179" customFormat="false" ht="13.8" hidden="false" customHeight="false" outlineLevel="0" collapsed="false">
      <c r="A1179" s="0" t="s">
        <v>99</v>
      </c>
      <c r="B1179" s="0" t="s">
        <v>1241</v>
      </c>
    </row>
    <row r="1180" customFormat="false" ht="13.8" hidden="false" customHeight="false" outlineLevel="0" collapsed="false">
      <c r="A1180" s="0" t="s">
        <v>99</v>
      </c>
      <c r="B1180" s="0" t="s">
        <v>1242</v>
      </c>
    </row>
    <row r="1181" customFormat="false" ht="13.8" hidden="false" customHeight="false" outlineLevel="0" collapsed="false">
      <c r="A1181" s="0" t="s">
        <v>100</v>
      </c>
      <c r="B1181" s="0" t="s">
        <v>188</v>
      </c>
    </row>
    <row r="1182" customFormat="false" ht="13.8" hidden="false" customHeight="false" outlineLevel="0" collapsed="false">
      <c r="A1182" s="0" t="s">
        <v>100</v>
      </c>
      <c r="B1182" s="0" t="s">
        <v>189</v>
      </c>
    </row>
    <row r="1183" customFormat="false" ht="13.8" hidden="false" customHeight="false" outlineLevel="0" collapsed="false">
      <c r="A1183" s="0" t="s">
        <v>100</v>
      </c>
      <c r="B1183" s="0" t="s">
        <v>190</v>
      </c>
    </row>
    <row r="1184" customFormat="false" ht="13.8" hidden="false" customHeight="false" outlineLevel="0" collapsed="false">
      <c r="A1184" s="0" t="s">
        <v>100</v>
      </c>
      <c r="B1184" s="0" t="s">
        <v>191</v>
      </c>
    </row>
    <row r="1185" customFormat="false" ht="13.8" hidden="false" customHeight="false" outlineLevel="0" collapsed="false">
      <c r="A1185" s="0" t="s">
        <v>100</v>
      </c>
      <c r="B1185" s="0" t="s">
        <v>192</v>
      </c>
    </row>
    <row r="1186" customFormat="false" ht="13.8" hidden="false" customHeight="false" outlineLevel="0" collapsed="false">
      <c r="A1186" s="0" t="s">
        <v>100</v>
      </c>
      <c r="B1186" s="0" t="s">
        <v>193</v>
      </c>
    </row>
    <row r="1187" customFormat="false" ht="13.8" hidden="false" customHeight="false" outlineLevel="0" collapsed="false">
      <c r="A1187" s="0" t="s">
        <v>100</v>
      </c>
      <c r="B1187" s="0" t="s">
        <v>194</v>
      </c>
    </row>
    <row r="1188" customFormat="false" ht="13.8" hidden="false" customHeight="false" outlineLevel="0" collapsed="false">
      <c r="A1188" s="0" t="s">
        <v>100</v>
      </c>
      <c r="B1188" s="0" t="s">
        <v>195</v>
      </c>
    </row>
    <row r="1189" customFormat="false" ht="13.8" hidden="false" customHeight="false" outlineLevel="0" collapsed="false">
      <c r="A1189" s="0" t="s">
        <v>100</v>
      </c>
      <c r="B1189" s="0" t="s">
        <v>196</v>
      </c>
    </row>
    <row r="1190" customFormat="false" ht="13.8" hidden="false" customHeight="false" outlineLevel="0" collapsed="false">
      <c r="A1190" s="0" t="s">
        <v>101</v>
      </c>
      <c r="B1190" s="0" t="s">
        <v>1243</v>
      </c>
    </row>
    <row r="1191" customFormat="false" ht="13.8" hidden="false" customHeight="false" outlineLevel="0" collapsed="false">
      <c r="A1191" s="0" t="s">
        <v>101</v>
      </c>
      <c r="B1191" s="0" t="s">
        <v>1244</v>
      </c>
    </row>
    <row r="1192" customFormat="false" ht="13.8" hidden="false" customHeight="false" outlineLevel="0" collapsed="false">
      <c r="A1192" s="0" t="s">
        <v>101</v>
      </c>
      <c r="B1192" s="0" t="s">
        <v>1245</v>
      </c>
    </row>
    <row r="1193" customFormat="false" ht="13.8" hidden="false" customHeight="false" outlineLevel="0" collapsed="false">
      <c r="A1193" s="0" t="s">
        <v>101</v>
      </c>
      <c r="B1193" s="0" t="s">
        <v>1246</v>
      </c>
    </row>
    <row r="1194" customFormat="false" ht="13.8" hidden="false" customHeight="false" outlineLevel="0" collapsed="false">
      <c r="A1194" s="0" t="s">
        <v>101</v>
      </c>
      <c r="B1194" s="0" t="s">
        <v>1247</v>
      </c>
    </row>
    <row r="1195" customFormat="false" ht="13.8" hidden="false" customHeight="false" outlineLevel="0" collapsed="false">
      <c r="A1195" s="0" t="s">
        <v>102</v>
      </c>
      <c r="B1195" s="0" t="s">
        <v>188</v>
      </c>
    </row>
    <row r="1196" customFormat="false" ht="13.8" hidden="false" customHeight="false" outlineLevel="0" collapsed="false">
      <c r="A1196" s="0" t="s">
        <v>102</v>
      </c>
      <c r="B1196" s="0" t="s">
        <v>189</v>
      </c>
    </row>
    <row r="1197" customFormat="false" ht="13.8" hidden="false" customHeight="false" outlineLevel="0" collapsed="false">
      <c r="A1197" s="0" t="s">
        <v>102</v>
      </c>
      <c r="B1197" s="0" t="s">
        <v>190</v>
      </c>
    </row>
    <row r="1198" customFormat="false" ht="13.8" hidden="false" customHeight="false" outlineLevel="0" collapsed="false">
      <c r="A1198" s="0" t="s">
        <v>102</v>
      </c>
      <c r="B1198" s="0" t="s">
        <v>191</v>
      </c>
    </row>
    <row r="1199" customFormat="false" ht="13.8" hidden="false" customHeight="false" outlineLevel="0" collapsed="false">
      <c r="A1199" s="0" t="s">
        <v>102</v>
      </c>
      <c r="B1199" s="0" t="s">
        <v>192</v>
      </c>
    </row>
    <row r="1200" customFormat="false" ht="13.8" hidden="false" customHeight="false" outlineLevel="0" collapsed="false">
      <c r="A1200" s="0" t="s">
        <v>102</v>
      </c>
      <c r="B1200" s="0" t="s">
        <v>193</v>
      </c>
    </row>
    <row r="1201" customFormat="false" ht="13.8" hidden="false" customHeight="false" outlineLevel="0" collapsed="false">
      <c r="A1201" s="0" t="s">
        <v>102</v>
      </c>
      <c r="B1201" s="0" t="s">
        <v>194</v>
      </c>
    </row>
    <row r="1202" customFormat="false" ht="13.8" hidden="false" customHeight="false" outlineLevel="0" collapsed="false">
      <c r="A1202" s="0" t="s">
        <v>102</v>
      </c>
      <c r="B1202" s="0" t="s">
        <v>195</v>
      </c>
    </row>
    <row r="1203" customFormat="false" ht="13.8" hidden="false" customHeight="false" outlineLevel="0" collapsed="false">
      <c r="A1203" s="0" t="s">
        <v>102</v>
      </c>
      <c r="B1203" s="0" t="s">
        <v>196</v>
      </c>
    </row>
    <row r="1204" customFormat="false" ht="13.8" hidden="false" customHeight="false" outlineLevel="0" collapsed="false">
      <c r="A1204" s="0" t="s">
        <v>103</v>
      </c>
      <c r="B1204" s="0" t="s">
        <v>1248</v>
      </c>
    </row>
    <row r="1205" customFormat="false" ht="13.8" hidden="false" customHeight="false" outlineLevel="0" collapsed="false">
      <c r="A1205" s="0" t="s">
        <v>104</v>
      </c>
      <c r="B1205" s="0" t="s">
        <v>1249</v>
      </c>
    </row>
    <row r="1206" customFormat="false" ht="13.8" hidden="false" customHeight="false" outlineLevel="0" collapsed="false">
      <c r="A1206" s="0" t="s">
        <v>104</v>
      </c>
      <c r="B1206" s="0" t="s">
        <v>656</v>
      </c>
    </row>
    <row r="1207" customFormat="false" ht="13.8" hidden="false" customHeight="false" outlineLevel="0" collapsed="false">
      <c r="A1207" s="0" t="s">
        <v>105</v>
      </c>
      <c r="B1207" s="0" t="s">
        <v>1250</v>
      </c>
    </row>
    <row r="1208" customFormat="false" ht="13.8" hidden="false" customHeight="false" outlineLevel="0" collapsed="false">
      <c r="A1208" s="0" t="s">
        <v>106</v>
      </c>
      <c r="B1208" s="0" t="s">
        <v>1251</v>
      </c>
    </row>
    <row r="1209" customFormat="false" ht="13.8" hidden="false" customHeight="false" outlineLevel="0" collapsed="false">
      <c r="A1209" s="0" t="s">
        <v>107</v>
      </c>
      <c r="B1209" s="0" t="s">
        <v>1252</v>
      </c>
    </row>
    <row r="1210" customFormat="false" ht="13.8" hidden="false" customHeight="false" outlineLevel="0" collapsed="false">
      <c r="A1210" s="0" t="s">
        <v>107</v>
      </c>
      <c r="B1210" s="0" t="s">
        <v>1253</v>
      </c>
    </row>
    <row r="1211" customFormat="false" ht="13.8" hidden="false" customHeight="false" outlineLevel="0" collapsed="false">
      <c r="A1211" s="0" t="s">
        <v>107</v>
      </c>
      <c r="B1211" s="0" t="s">
        <v>1254</v>
      </c>
    </row>
    <row r="1212" customFormat="false" ht="13.8" hidden="false" customHeight="false" outlineLevel="0" collapsed="false">
      <c r="A1212" s="0" t="s">
        <v>107</v>
      </c>
      <c r="B1212" s="0" t="s">
        <v>1255</v>
      </c>
    </row>
    <row r="1213" customFormat="false" ht="13.8" hidden="false" customHeight="false" outlineLevel="0" collapsed="false">
      <c r="A1213" s="0" t="s">
        <v>107</v>
      </c>
      <c r="B1213" s="0" t="s">
        <v>1256</v>
      </c>
    </row>
    <row r="1214" customFormat="false" ht="13.8" hidden="false" customHeight="false" outlineLevel="0" collapsed="false">
      <c r="A1214" s="0" t="s">
        <v>107</v>
      </c>
      <c r="B1214" s="0" t="s">
        <v>1257</v>
      </c>
    </row>
    <row r="1215" customFormat="false" ht="13.8" hidden="false" customHeight="false" outlineLevel="0" collapsed="false">
      <c r="A1215" s="0" t="s">
        <v>107</v>
      </c>
      <c r="B1215" s="0" t="s">
        <v>1258</v>
      </c>
    </row>
    <row r="1216" customFormat="false" ht="13.8" hidden="false" customHeight="false" outlineLevel="0" collapsed="false">
      <c r="A1216" s="0" t="s">
        <v>107</v>
      </c>
      <c r="B1216" s="0" t="s">
        <v>1259</v>
      </c>
    </row>
    <row r="1217" customFormat="false" ht="13.8" hidden="false" customHeight="false" outlineLevel="0" collapsed="false">
      <c r="A1217" s="0" t="s">
        <v>107</v>
      </c>
      <c r="B1217" s="0" t="s">
        <v>1260</v>
      </c>
    </row>
    <row r="1218" customFormat="false" ht="13.8" hidden="false" customHeight="false" outlineLevel="0" collapsed="false">
      <c r="A1218" s="0" t="s">
        <v>108</v>
      </c>
      <c r="B1218" s="0" t="s">
        <v>617</v>
      </c>
    </row>
    <row r="1219" customFormat="false" ht="13.8" hidden="false" customHeight="false" outlineLevel="0" collapsed="false">
      <c r="A1219" s="0" t="s">
        <v>109</v>
      </c>
      <c r="B1219" s="0" t="s">
        <v>1261</v>
      </c>
    </row>
    <row r="1220" customFormat="false" ht="13.8" hidden="false" customHeight="false" outlineLevel="0" collapsed="false">
      <c r="A1220" s="0" t="s">
        <v>109</v>
      </c>
      <c r="B1220" s="0" t="s">
        <v>1262</v>
      </c>
    </row>
    <row r="1221" customFormat="false" ht="13.8" hidden="false" customHeight="false" outlineLevel="0" collapsed="false">
      <c r="A1221" s="0" t="s">
        <v>110</v>
      </c>
      <c r="B1221" s="0" t="s">
        <v>1263</v>
      </c>
    </row>
    <row r="1222" customFormat="false" ht="13.8" hidden="false" customHeight="false" outlineLevel="0" collapsed="false">
      <c r="A1222" s="0" t="s">
        <v>110</v>
      </c>
      <c r="B1222" s="0" t="s">
        <v>1264</v>
      </c>
    </row>
    <row r="1223" customFormat="false" ht="13.8" hidden="false" customHeight="false" outlineLevel="0" collapsed="false">
      <c r="A1223" s="0" t="s">
        <v>110</v>
      </c>
      <c r="B1223" s="0" t="s">
        <v>1265</v>
      </c>
    </row>
    <row r="1224" customFormat="false" ht="13.8" hidden="false" customHeight="false" outlineLevel="0" collapsed="false">
      <c r="A1224" s="0" t="s">
        <v>110</v>
      </c>
      <c r="B1224" s="0" t="s">
        <v>1266</v>
      </c>
    </row>
    <row r="1225" customFormat="false" ht="13.8" hidden="false" customHeight="false" outlineLevel="0" collapsed="false">
      <c r="A1225" s="0" t="s">
        <v>110</v>
      </c>
      <c r="B1225" s="0" t="s">
        <v>1267</v>
      </c>
    </row>
    <row r="1226" customFormat="false" ht="13.8" hidden="false" customHeight="false" outlineLevel="0" collapsed="false">
      <c r="A1226" s="0" t="s">
        <v>110</v>
      </c>
      <c r="B1226" s="0" t="s">
        <v>1268</v>
      </c>
    </row>
    <row r="1227" customFormat="false" ht="13.8" hidden="false" customHeight="false" outlineLevel="0" collapsed="false">
      <c r="A1227" s="0" t="s">
        <v>110</v>
      </c>
      <c r="B1227" s="0" t="s">
        <v>1269</v>
      </c>
    </row>
    <row r="1228" customFormat="false" ht="13.8" hidden="false" customHeight="false" outlineLevel="0" collapsed="false">
      <c r="A1228" s="0" t="s">
        <v>111</v>
      </c>
      <c r="B1228" s="0" t="s">
        <v>1270</v>
      </c>
    </row>
    <row r="1229" customFormat="false" ht="13.8" hidden="false" customHeight="false" outlineLevel="0" collapsed="false">
      <c r="A1229" s="0" t="s">
        <v>111</v>
      </c>
      <c r="B1229" s="0" t="s">
        <v>1271</v>
      </c>
    </row>
    <row r="1230" customFormat="false" ht="13.8" hidden="false" customHeight="false" outlineLevel="0" collapsed="false">
      <c r="A1230" s="0" t="s">
        <v>111</v>
      </c>
      <c r="B1230" s="0" t="s">
        <v>1272</v>
      </c>
    </row>
    <row r="1231" customFormat="false" ht="13.8" hidden="false" customHeight="false" outlineLevel="0" collapsed="false">
      <c r="A1231" s="0" t="s">
        <v>111</v>
      </c>
      <c r="B1231" s="0" t="s">
        <v>1273</v>
      </c>
    </row>
    <row r="1232" customFormat="false" ht="13.8" hidden="false" customHeight="false" outlineLevel="0" collapsed="false">
      <c r="A1232" s="0" t="s">
        <v>111</v>
      </c>
      <c r="B1232" s="0" t="s">
        <v>1274</v>
      </c>
    </row>
    <row r="1233" customFormat="false" ht="13.8" hidden="false" customHeight="false" outlineLevel="0" collapsed="false">
      <c r="A1233" s="0" t="s">
        <v>111</v>
      </c>
      <c r="B1233" s="0" t="s">
        <v>1275</v>
      </c>
    </row>
    <row r="1234" customFormat="false" ht="13.8" hidden="false" customHeight="false" outlineLevel="0" collapsed="false">
      <c r="A1234" s="0" t="s">
        <v>111</v>
      </c>
      <c r="B1234" s="0" t="s">
        <v>1276</v>
      </c>
    </row>
    <row r="1235" customFormat="false" ht="13.8" hidden="false" customHeight="false" outlineLevel="0" collapsed="false">
      <c r="A1235" s="0" t="s">
        <v>111</v>
      </c>
      <c r="B1235" s="0" t="s">
        <v>1277</v>
      </c>
    </row>
    <row r="1236" customFormat="false" ht="13.8" hidden="false" customHeight="false" outlineLevel="0" collapsed="false">
      <c r="A1236" s="0" t="s">
        <v>111</v>
      </c>
      <c r="B1236" s="0" t="s">
        <v>1278</v>
      </c>
    </row>
    <row r="1237" customFormat="false" ht="13.8" hidden="false" customHeight="false" outlineLevel="0" collapsed="false">
      <c r="A1237" s="0" t="s">
        <v>111</v>
      </c>
      <c r="B1237" s="0" t="s">
        <v>1279</v>
      </c>
    </row>
    <row r="1238" customFormat="false" ht="13.8" hidden="false" customHeight="false" outlineLevel="0" collapsed="false">
      <c r="A1238" s="0" t="s">
        <v>111</v>
      </c>
      <c r="B1238" s="0" t="s">
        <v>1280</v>
      </c>
    </row>
    <row r="1239" customFormat="false" ht="13.8" hidden="false" customHeight="false" outlineLevel="0" collapsed="false">
      <c r="A1239" s="0" t="s">
        <v>111</v>
      </c>
      <c r="B1239" s="0" t="s">
        <v>1281</v>
      </c>
    </row>
    <row r="1240" customFormat="false" ht="13.8" hidden="false" customHeight="false" outlineLevel="0" collapsed="false">
      <c r="A1240" s="0" t="s">
        <v>111</v>
      </c>
      <c r="B1240" s="0" t="s">
        <v>1282</v>
      </c>
    </row>
    <row r="1241" customFormat="false" ht="13.8" hidden="false" customHeight="false" outlineLevel="0" collapsed="false">
      <c r="A1241" s="0" t="s">
        <v>111</v>
      </c>
      <c r="B1241" s="0" t="s">
        <v>1283</v>
      </c>
    </row>
    <row r="1242" customFormat="false" ht="13.8" hidden="false" customHeight="false" outlineLevel="0" collapsed="false">
      <c r="A1242" s="0" t="s">
        <v>111</v>
      </c>
      <c r="B1242" s="0" t="s">
        <v>1284</v>
      </c>
    </row>
    <row r="1243" customFormat="false" ht="13.8" hidden="false" customHeight="false" outlineLevel="0" collapsed="false">
      <c r="A1243" s="0" t="s">
        <v>111</v>
      </c>
      <c r="B1243" s="0" t="s">
        <v>1285</v>
      </c>
    </row>
    <row r="1244" customFormat="false" ht="13.8" hidden="false" customHeight="false" outlineLevel="0" collapsed="false">
      <c r="A1244" s="0" t="s">
        <v>111</v>
      </c>
      <c r="B1244" s="0" t="s">
        <v>1286</v>
      </c>
    </row>
    <row r="1245" customFormat="false" ht="13.8" hidden="false" customHeight="false" outlineLevel="0" collapsed="false">
      <c r="A1245" s="0" t="s">
        <v>111</v>
      </c>
      <c r="B1245" s="0" t="s">
        <v>1287</v>
      </c>
    </row>
    <row r="1246" customFormat="false" ht="13.8" hidden="false" customHeight="false" outlineLevel="0" collapsed="false">
      <c r="A1246" s="0" t="s">
        <v>111</v>
      </c>
      <c r="B1246" s="0" t="s">
        <v>1288</v>
      </c>
    </row>
    <row r="1247" customFormat="false" ht="13.8" hidden="false" customHeight="false" outlineLevel="0" collapsed="false">
      <c r="A1247" s="0" t="s">
        <v>111</v>
      </c>
      <c r="B1247" s="0" t="s">
        <v>1289</v>
      </c>
    </row>
    <row r="1248" customFormat="false" ht="13.8" hidden="false" customHeight="false" outlineLevel="0" collapsed="false">
      <c r="A1248" s="0" t="s">
        <v>111</v>
      </c>
      <c r="B1248" s="0" t="s">
        <v>1290</v>
      </c>
    </row>
    <row r="1249" customFormat="false" ht="13.8" hidden="false" customHeight="false" outlineLevel="0" collapsed="false">
      <c r="A1249" s="0" t="s">
        <v>111</v>
      </c>
      <c r="B1249" s="0" t="s">
        <v>1291</v>
      </c>
    </row>
    <row r="1250" customFormat="false" ht="13.8" hidden="false" customHeight="false" outlineLevel="0" collapsed="false">
      <c r="A1250" s="0" t="s">
        <v>111</v>
      </c>
      <c r="B1250" s="0" t="s">
        <v>1292</v>
      </c>
    </row>
    <row r="1251" customFormat="false" ht="13.8" hidden="false" customHeight="false" outlineLevel="0" collapsed="false">
      <c r="A1251" s="0" t="s">
        <v>111</v>
      </c>
      <c r="B1251" s="0" t="s">
        <v>1293</v>
      </c>
    </row>
    <row r="1252" customFormat="false" ht="13.8" hidden="false" customHeight="false" outlineLevel="0" collapsed="false">
      <c r="A1252" s="0" t="s">
        <v>111</v>
      </c>
      <c r="B1252" s="0" t="s">
        <v>1294</v>
      </c>
    </row>
    <row r="1253" customFormat="false" ht="13.8" hidden="false" customHeight="false" outlineLevel="0" collapsed="false">
      <c r="A1253" s="0" t="s">
        <v>111</v>
      </c>
      <c r="B1253" s="0" t="s">
        <v>1295</v>
      </c>
    </row>
    <row r="1254" customFormat="false" ht="13.8" hidden="false" customHeight="false" outlineLevel="0" collapsed="false">
      <c r="A1254" s="0" t="s">
        <v>111</v>
      </c>
      <c r="B1254" s="0" t="s">
        <v>1296</v>
      </c>
    </row>
    <row r="1255" customFormat="false" ht="13.8" hidden="false" customHeight="false" outlineLevel="0" collapsed="false">
      <c r="A1255" s="0" t="s">
        <v>111</v>
      </c>
      <c r="B1255" s="0" t="s">
        <v>1297</v>
      </c>
    </row>
    <row r="1256" customFormat="false" ht="13.8" hidden="false" customHeight="false" outlineLevel="0" collapsed="false">
      <c r="A1256" s="0" t="s">
        <v>111</v>
      </c>
      <c r="B1256" s="0" t="s">
        <v>1298</v>
      </c>
    </row>
    <row r="1257" customFormat="false" ht="13.8" hidden="false" customHeight="false" outlineLevel="0" collapsed="false">
      <c r="A1257" s="0" t="s">
        <v>111</v>
      </c>
      <c r="B1257" s="0" t="s">
        <v>1299</v>
      </c>
    </row>
    <row r="1258" customFormat="false" ht="13.8" hidden="false" customHeight="false" outlineLevel="0" collapsed="false">
      <c r="A1258" s="0" t="s">
        <v>111</v>
      </c>
      <c r="B1258" s="0" t="s">
        <v>1300</v>
      </c>
    </row>
    <row r="1259" customFormat="false" ht="13.8" hidden="false" customHeight="false" outlineLevel="0" collapsed="false">
      <c r="A1259" s="0" t="s">
        <v>111</v>
      </c>
      <c r="B1259" s="0" t="s">
        <v>1301</v>
      </c>
    </row>
    <row r="1260" customFormat="false" ht="13.8" hidden="false" customHeight="false" outlineLevel="0" collapsed="false">
      <c r="A1260" s="0" t="s">
        <v>111</v>
      </c>
      <c r="B1260" s="0" t="s">
        <v>1302</v>
      </c>
    </row>
    <row r="1261" customFormat="false" ht="13.8" hidden="false" customHeight="false" outlineLevel="0" collapsed="false">
      <c r="A1261" s="0" t="s">
        <v>111</v>
      </c>
      <c r="B1261" s="0" t="s">
        <v>1303</v>
      </c>
    </row>
    <row r="1262" customFormat="false" ht="13.8" hidden="false" customHeight="false" outlineLevel="0" collapsed="false">
      <c r="A1262" s="0" t="s">
        <v>111</v>
      </c>
      <c r="B1262" s="0" t="s">
        <v>1304</v>
      </c>
    </row>
    <row r="1263" customFormat="false" ht="13.8" hidden="false" customHeight="false" outlineLevel="0" collapsed="false">
      <c r="A1263" s="0" t="s">
        <v>111</v>
      </c>
      <c r="B1263" s="0" t="s">
        <v>1305</v>
      </c>
    </row>
    <row r="1264" customFormat="false" ht="13.8" hidden="false" customHeight="false" outlineLevel="0" collapsed="false">
      <c r="A1264" s="0" t="s">
        <v>111</v>
      </c>
      <c r="B1264" s="0" t="s">
        <v>1306</v>
      </c>
    </row>
    <row r="1265" customFormat="false" ht="13.8" hidden="false" customHeight="false" outlineLevel="0" collapsed="false">
      <c r="A1265" s="0" t="s">
        <v>111</v>
      </c>
      <c r="B1265" s="0" t="s">
        <v>1307</v>
      </c>
    </row>
    <row r="1266" customFormat="false" ht="13.8" hidden="false" customHeight="false" outlineLevel="0" collapsed="false">
      <c r="A1266" s="0" t="s">
        <v>111</v>
      </c>
      <c r="B1266" s="0" t="s">
        <v>1308</v>
      </c>
    </row>
    <row r="1267" customFormat="false" ht="13.8" hidden="false" customHeight="false" outlineLevel="0" collapsed="false">
      <c r="A1267" s="0" t="s">
        <v>111</v>
      </c>
      <c r="B1267" s="0" t="s">
        <v>1309</v>
      </c>
    </row>
    <row r="1268" customFormat="false" ht="13.8" hidden="false" customHeight="false" outlineLevel="0" collapsed="false">
      <c r="A1268" s="0" t="s">
        <v>111</v>
      </c>
      <c r="B1268" s="0" t="s">
        <v>1310</v>
      </c>
    </row>
    <row r="1269" customFormat="false" ht="13.8" hidden="false" customHeight="false" outlineLevel="0" collapsed="false">
      <c r="A1269" s="0" t="s">
        <v>111</v>
      </c>
      <c r="B1269" s="0" t="s">
        <v>1311</v>
      </c>
    </row>
    <row r="1270" customFormat="false" ht="13.8" hidden="false" customHeight="false" outlineLevel="0" collapsed="false">
      <c r="A1270" s="0" t="s">
        <v>111</v>
      </c>
      <c r="B1270" s="0" t="s">
        <v>1312</v>
      </c>
    </row>
    <row r="1271" customFormat="false" ht="13.8" hidden="false" customHeight="false" outlineLevel="0" collapsed="false">
      <c r="A1271" s="0" t="s">
        <v>111</v>
      </c>
      <c r="B1271" s="0" t="s">
        <v>1313</v>
      </c>
    </row>
    <row r="1272" customFormat="false" ht="13.8" hidden="false" customHeight="false" outlineLevel="0" collapsed="false">
      <c r="A1272" s="0" t="s">
        <v>111</v>
      </c>
      <c r="B1272" s="0" t="s">
        <v>1314</v>
      </c>
    </row>
    <row r="1273" customFormat="false" ht="13.8" hidden="false" customHeight="false" outlineLevel="0" collapsed="false">
      <c r="A1273" s="0" t="s">
        <v>112</v>
      </c>
      <c r="B1273" s="0" t="s">
        <v>1315</v>
      </c>
    </row>
    <row r="1274" customFormat="false" ht="13.8" hidden="false" customHeight="false" outlineLevel="0" collapsed="false">
      <c r="A1274" s="0" t="s">
        <v>112</v>
      </c>
      <c r="B1274" s="0" t="s">
        <v>1316</v>
      </c>
    </row>
    <row r="1275" customFormat="false" ht="13.8" hidden="false" customHeight="false" outlineLevel="0" collapsed="false">
      <c r="A1275" s="0" t="s">
        <v>112</v>
      </c>
      <c r="B1275" s="0" t="s">
        <v>84</v>
      </c>
    </row>
    <row r="1276" customFormat="false" ht="13.8" hidden="false" customHeight="false" outlineLevel="0" collapsed="false">
      <c r="A1276" s="0" t="s">
        <v>112</v>
      </c>
      <c r="B1276" s="0" t="s">
        <v>1317</v>
      </c>
    </row>
    <row r="1277" customFormat="false" ht="13.8" hidden="false" customHeight="false" outlineLevel="0" collapsed="false">
      <c r="A1277" s="0" t="s">
        <v>112</v>
      </c>
      <c r="B1277" s="0" t="s">
        <v>1318</v>
      </c>
    </row>
    <row r="1278" customFormat="false" ht="13.8" hidden="false" customHeight="false" outlineLevel="0" collapsed="false">
      <c r="A1278" s="0" t="s">
        <v>112</v>
      </c>
      <c r="B1278" s="0" t="s">
        <v>1319</v>
      </c>
    </row>
    <row r="1279" customFormat="false" ht="13.8" hidden="false" customHeight="false" outlineLevel="0" collapsed="false">
      <c r="A1279" s="0" t="s">
        <v>112</v>
      </c>
      <c r="B1279" s="0" t="s">
        <v>1320</v>
      </c>
    </row>
    <row r="1280" customFormat="false" ht="13.8" hidden="false" customHeight="false" outlineLevel="0" collapsed="false">
      <c r="A1280" s="0" t="s">
        <v>112</v>
      </c>
      <c r="B1280" s="0" t="s">
        <v>1321</v>
      </c>
    </row>
    <row r="1281" customFormat="false" ht="13.8" hidden="false" customHeight="false" outlineLevel="0" collapsed="false">
      <c r="A1281" s="0" t="s">
        <v>112</v>
      </c>
      <c r="B1281" s="0" t="s">
        <v>1322</v>
      </c>
    </row>
    <row r="1282" customFormat="false" ht="13.8" hidden="false" customHeight="false" outlineLevel="0" collapsed="false">
      <c r="A1282" s="0" t="s">
        <v>112</v>
      </c>
      <c r="B1282" s="0" t="s">
        <v>1323</v>
      </c>
    </row>
    <row r="1283" customFormat="false" ht="13.8" hidden="false" customHeight="false" outlineLevel="0" collapsed="false">
      <c r="A1283" s="0" t="s">
        <v>112</v>
      </c>
      <c r="B1283" s="0" t="s">
        <v>1003</v>
      </c>
    </row>
    <row r="1284" customFormat="false" ht="13.8" hidden="false" customHeight="false" outlineLevel="0" collapsed="false">
      <c r="A1284" s="0" t="s">
        <v>112</v>
      </c>
      <c r="B1284" s="0" t="s">
        <v>1324</v>
      </c>
    </row>
    <row r="1285" customFormat="false" ht="13.8" hidden="false" customHeight="false" outlineLevel="0" collapsed="false">
      <c r="A1285" s="0" t="s">
        <v>112</v>
      </c>
      <c r="B1285" s="0" t="s">
        <v>1325</v>
      </c>
    </row>
    <row r="1286" customFormat="false" ht="13.8" hidden="false" customHeight="false" outlineLevel="0" collapsed="false">
      <c r="A1286" s="0" t="s">
        <v>113</v>
      </c>
      <c r="B1286" s="0" t="s">
        <v>1326</v>
      </c>
    </row>
    <row r="1287" customFormat="false" ht="13.8" hidden="false" customHeight="false" outlineLevel="0" collapsed="false">
      <c r="A1287" s="0" t="s">
        <v>113</v>
      </c>
      <c r="B1287" s="0" t="s">
        <v>1327</v>
      </c>
    </row>
    <row r="1288" customFormat="false" ht="13.8" hidden="false" customHeight="false" outlineLevel="0" collapsed="false">
      <c r="A1288" s="0" t="s">
        <v>113</v>
      </c>
      <c r="B1288" s="0" t="s">
        <v>1328</v>
      </c>
    </row>
    <row r="1289" customFormat="false" ht="13.8" hidden="false" customHeight="false" outlineLevel="0" collapsed="false">
      <c r="A1289" s="0" t="s">
        <v>113</v>
      </c>
      <c r="B1289" s="0" t="s">
        <v>1329</v>
      </c>
    </row>
    <row r="1290" customFormat="false" ht="13.8" hidden="false" customHeight="false" outlineLevel="0" collapsed="false">
      <c r="A1290" s="0" t="s">
        <v>113</v>
      </c>
      <c r="B1290" s="0" t="s">
        <v>1330</v>
      </c>
    </row>
    <row r="1291" customFormat="false" ht="13.8" hidden="false" customHeight="false" outlineLevel="0" collapsed="false">
      <c r="A1291" s="0" t="s">
        <v>113</v>
      </c>
      <c r="B1291" s="0" t="s">
        <v>1331</v>
      </c>
    </row>
    <row r="1292" customFormat="false" ht="13.8" hidden="false" customHeight="false" outlineLevel="0" collapsed="false">
      <c r="A1292" s="0" t="s">
        <v>113</v>
      </c>
      <c r="B1292" s="0" t="s">
        <v>1332</v>
      </c>
    </row>
    <row r="1293" customFormat="false" ht="13.8" hidden="false" customHeight="false" outlineLevel="0" collapsed="false">
      <c r="A1293" s="0" t="s">
        <v>113</v>
      </c>
      <c r="B1293" s="0" t="s">
        <v>1333</v>
      </c>
    </row>
    <row r="1294" customFormat="false" ht="13.8" hidden="false" customHeight="false" outlineLevel="0" collapsed="false">
      <c r="A1294" s="0" t="s">
        <v>113</v>
      </c>
      <c r="B1294" s="0" t="s">
        <v>1334</v>
      </c>
    </row>
    <row r="1295" customFormat="false" ht="13.8" hidden="false" customHeight="false" outlineLevel="0" collapsed="false">
      <c r="A1295" s="0" t="s">
        <v>113</v>
      </c>
      <c r="B1295" s="0" t="s">
        <v>1335</v>
      </c>
    </row>
    <row r="1296" customFormat="false" ht="13.8" hidden="false" customHeight="false" outlineLevel="0" collapsed="false">
      <c r="A1296" s="0" t="s">
        <v>113</v>
      </c>
      <c r="B1296" s="0" t="s">
        <v>1336</v>
      </c>
    </row>
    <row r="1297" customFormat="false" ht="13.8" hidden="false" customHeight="false" outlineLevel="0" collapsed="false">
      <c r="A1297" s="0" t="s">
        <v>113</v>
      </c>
      <c r="B1297" s="0" t="s">
        <v>497</v>
      </c>
    </row>
    <row r="1298" customFormat="false" ht="13.8" hidden="false" customHeight="false" outlineLevel="0" collapsed="false">
      <c r="A1298" s="0" t="s">
        <v>113</v>
      </c>
      <c r="B1298" s="0" t="s">
        <v>1337</v>
      </c>
    </row>
    <row r="1299" customFormat="false" ht="13.8" hidden="false" customHeight="false" outlineLevel="0" collapsed="false">
      <c r="A1299" s="0" t="s">
        <v>113</v>
      </c>
      <c r="B1299" s="0" t="s">
        <v>1338</v>
      </c>
    </row>
    <row r="1300" customFormat="false" ht="13.8" hidden="false" customHeight="false" outlineLevel="0" collapsed="false">
      <c r="A1300" s="0" t="s">
        <v>113</v>
      </c>
      <c r="B1300" s="0" t="s">
        <v>1339</v>
      </c>
    </row>
    <row r="1301" customFormat="false" ht="13.8" hidden="false" customHeight="false" outlineLevel="0" collapsed="false">
      <c r="A1301" s="0" t="s">
        <v>113</v>
      </c>
      <c r="B1301" s="0" t="s">
        <v>1340</v>
      </c>
    </row>
    <row r="1302" customFormat="false" ht="13.8" hidden="false" customHeight="false" outlineLevel="0" collapsed="false">
      <c r="A1302" s="0" t="s">
        <v>113</v>
      </c>
      <c r="B1302" s="0" t="s">
        <v>1341</v>
      </c>
    </row>
    <row r="1303" customFormat="false" ht="13.8" hidden="false" customHeight="false" outlineLevel="0" collapsed="false">
      <c r="A1303" s="0" t="s">
        <v>113</v>
      </c>
      <c r="B1303" s="0" t="s">
        <v>1342</v>
      </c>
    </row>
    <row r="1304" customFormat="false" ht="13.8" hidden="false" customHeight="false" outlineLevel="0" collapsed="false">
      <c r="A1304" s="0" t="s">
        <v>113</v>
      </c>
      <c r="B1304" s="0" t="s">
        <v>1343</v>
      </c>
    </row>
    <row r="1305" customFormat="false" ht="13.8" hidden="false" customHeight="false" outlineLevel="0" collapsed="false">
      <c r="A1305" s="0" t="s">
        <v>113</v>
      </c>
      <c r="B1305" s="0" t="s">
        <v>1344</v>
      </c>
    </row>
    <row r="1306" customFormat="false" ht="13.8" hidden="false" customHeight="false" outlineLevel="0" collapsed="false">
      <c r="A1306" s="0" t="s">
        <v>113</v>
      </c>
      <c r="B1306" s="0" t="s">
        <v>1345</v>
      </c>
    </row>
    <row r="1307" customFormat="false" ht="13.8" hidden="false" customHeight="false" outlineLevel="0" collapsed="false">
      <c r="A1307" s="0" t="s">
        <v>113</v>
      </c>
      <c r="B1307" s="0" t="s">
        <v>1346</v>
      </c>
    </row>
    <row r="1308" customFormat="false" ht="13.8" hidden="false" customHeight="false" outlineLevel="0" collapsed="false">
      <c r="A1308" s="0" t="s">
        <v>113</v>
      </c>
      <c r="B1308" s="0" t="s">
        <v>1347</v>
      </c>
    </row>
    <row r="1309" customFormat="false" ht="13.8" hidden="false" customHeight="false" outlineLevel="0" collapsed="false">
      <c r="A1309" s="0" t="s">
        <v>113</v>
      </c>
      <c r="B1309" s="0" t="s">
        <v>1348</v>
      </c>
    </row>
    <row r="1310" customFormat="false" ht="13.8" hidden="false" customHeight="false" outlineLevel="0" collapsed="false">
      <c r="A1310" s="0" t="s">
        <v>113</v>
      </c>
      <c r="B1310" s="0" t="s">
        <v>1349</v>
      </c>
    </row>
    <row r="1311" customFormat="false" ht="13.8" hidden="false" customHeight="false" outlineLevel="0" collapsed="false">
      <c r="A1311" s="0" t="s">
        <v>113</v>
      </c>
      <c r="B1311" s="0" t="s">
        <v>1350</v>
      </c>
    </row>
    <row r="1312" customFormat="false" ht="13.8" hidden="false" customHeight="false" outlineLevel="0" collapsed="false">
      <c r="A1312" s="0" t="s">
        <v>113</v>
      </c>
      <c r="B1312" s="0" t="s">
        <v>1351</v>
      </c>
    </row>
    <row r="1313" customFormat="false" ht="13.8" hidden="false" customHeight="false" outlineLevel="0" collapsed="false">
      <c r="A1313" s="0" t="s">
        <v>113</v>
      </c>
      <c r="B1313" s="0" t="s">
        <v>1352</v>
      </c>
    </row>
    <row r="1314" customFormat="false" ht="13.8" hidden="false" customHeight="false" outlineLevel="0" collapsed="false">
      <c r="A1314" s="0" t="s">
        <v>113</v>
      </c>
      <c r="B1314" s="0" t="s">
        <v>1353</v>
      </c>
    </row>
    <row r="1315" customFormat="false" ht="13.8" hidden="false" customHeight="false" outlineLevel="0" collapsed="false">
      <c r="A1315" s="0" t="s">
        <v>113</v>
      </c>
      <c r="B1315" s="0" t="s">
        <v>1354</v>
      </c>
    </row>
    <row r="1316" customFormat="false" ht="13.8" hidden="false" customHeight="false" outlineLevel="0" collapsed="false">
      <c r="A1316" s="0" t="s">
        <v>113</v>
      </c>
      <c r="B1316" s="0" t="s">
        <v>1355</v>
      </c>
    </row>
    <row r="1317" customFormat="false" ht="13.8" hidden="false" customHeight="false" outlineLevel="0" collapsed="false">
      <c r="A1317" s="0" t="s">
        <v>113</v>
      </c>
      <c r="B1317" s="0" t="s">
        <v>1356</v>
      </c>
    </row>
    <row r="1318" customFormat="false" ht="13.8" hidden="false" customHeight="false" outlineLevel="0" collapsed="false">
      <c r="A1318" s="0" t="s">
        <v>113</v>
      </c>
      <c r="B1318" s="0" t="s">
        <v>1357</v>
      </c>
    </row>
    <row r="1319" customFormat="false" ht="13.8" hidden="false" customHeight="false" outlineLevel="0" collapsed="false">
      <c r="A1319" s="0" t="s">
        <v>113</v>
      </c>
      <c r="B1319" s="0" t="s">
        <v>1358</v>
      </c>
    </row>
    <row r="1320" customFormat="false" ht="13.8" hidden="false" customHeight="false" outlineLevel="0" collapsed="false">
      <c r="A1320" s="0" t="s">
        <v>113</v>
      </c>
      <c r="B1320" s="0" t="s">
        <v>1359</v>
      </c>
    </row>
    <row r="1321" customFormat="false" ht="13.8" hidden="false" customHeight="false" outlineLevel="0" collapsed="false">
      <c r="A1321" s="0" t="s">
        <v>113</v>
      </c>
      <c r="B1321" s="0" t="s">
        <v>1360</v>
      </c>
    </row>
    <row r="1322" customFormat="false" ht="13.8" hidden="false" customHeight="false" outlineLevel="0" collapsed="false">
      <c r="A1322" s="0" t="s">
        <v>113</v>
      </c>
      <c r="B1322" s="0" t="s">
        <v>1361</v>
      </c>
    </row>
    <row r="1323" customFormat="false" ht="13.8" hidden="false" customHeight="false" outlineLevel="0" collapsed="false">
      <c r="A1323" s="0" t="s">
        <v>113</v>
      </c>
      <c r="B1323" s="0" t="s">
        <v>1362</v>
      </c>
    </row>
    <row r="1324" customFormat="false" ht="13.8" hidden="false" customHeight="false" outlineLevel="0" collapsed="false">
      <c r="A1324" s="0" t="s">
        <v>113</v>
      </c>
      <c r="B1324" s="0" t="s">
        <v>1363</v>
      </c>
    </row>
    <row r="1325" customFormat="false" ht="13.8" hidden="false" customHeight="false" outlineLevel="0" collapsed="false">
      <c r="A1325" s="0" t="s">
        <v>113</v>
      </c>
      <c r="B1325" s="0" t="s">
        <v>1364</v>
      </c>
    </row>
    <row r="1326" customFormat="false" ht="13.8" hidden="false" customHeight="false" outlineLevel="0" collapsed="false">
      <c r="A1326" s="0" t="s">
        <v>113</v>
      </c>
      <c r="B1326" s="0" t="s">
        <v>1365</v>
      </c>
    </row>
    <row r="1327" customFormat="false" ht="13.8" hidden="false" customHeight="false" outlineLevel="0" collapsed="false">
      <c r="A1327" s="0" t="s">
        <v>113</v>
      </c>
      <c r="B1327" s="0" t="s">
        <v>1366</v>
      </c>
    </row>
    <row r="1328" customFormat="false" ht="13.8" hidden="false" customHeight="false" outlineLevel="0" collapsed="false">
      <c r="A1328" s="0" t="s">
        <v>113</v>
      </c>
      <c r="B1328" s="0" t="s">
        <v>1367</v>
      </c>
    </row>
    <row r="1329" customFormat="false" ht="13.8" hidden="false" customHeight="false" outlineLevel="0" collapsed="false">
      <c r="A1329" s="0" t="s">
        <v>113</v>
      </c>
      <c r="B1329" s="0" t="s">
        <v>1368</v>
      </c>
    </row>
    <row r="1330" customFormat="false" ht="13.8" hidden="false" customHeight="false" outlineLevel="0" collapsed="false">
      <c r="A1330" s="0" t="s">
        <v>113</v>
      </c>
      <c r="B1330" s="0" t="s">
        <v>1369</v>
      </c>
    </row>
    <row r="1331" customFormat="false" ht="13.8" hidden="false" customHeight="false" outlineLevel="0" collapsed="false">
      <c r="A1331" s="0" t="s">
        <v>113</v>
      </c>
      <c r="B1331" s="0" t="s">
        <v>1370</v>
      </c>
    </row>
    <row r="1332" customFormat="false" ht="13.8" hidden="false" customHeight="false" outlineLevel="0" collapsed="false">
      <c r="A1332" s="0" t="s">
        <v>113</v>
      </c>
      <c r="B1332" s="0" t="s">
        <v>1371</v>
      </c>
    </row>
    <row r="1333" customFormat="false" ht="13.8" hidden="false" customHeight="false" outlineLevel="0" collapsed="false">
      <c r="A1333" s="0" t="s">
        <v>113</v>
      </c>
      <c r="B1333" s="0" t="s">
        <v>1372</v>
      </c>
    </row>
    <row r="1334" customFormat="false" ht="13.8" hidden="false" customHeight="false" outlineLevel="0" collapsed="false">
      <c r="A1334" s="0" t="s">
        <v>113</v>
      </c>
      <c r="B1334" s="0" t="s">
        <v>1373</v>
      </c>
    </row>
    <row r="1335" customFormat="false" ht="13.8" hidden="false" customHeight="false" outlineLevel="0" collapsed="false">
      <c r="A1335" s="0" t="s">
        <v>113</v>
      </c>
      <c r="B1335" s="0" t="s">
        <v>1374</v>
      </c>
    </row>
    <row r="1336" customFormat="false" ht="13.8" hidden="false" customHeight="false" outlineLevel="0" collapsed="false">
      <c r="A1336" s="0" t="s">
        <v>113</v>
      </c>
      <c r="B1336" s="0" t="s">
        <v>1375</v>
      </c>
    </row>
    <row r="1337" customFormat="false" ht="13.8" hidden="false" customHeight="false" outlineLevel="0" collapsed="false">
      <c r="A1337" s="0" t="s">
        <v>113</v>
      </c>
      <c r="B1337" s="0" t="s">
        <v>1376</v>
      </c>
    </row>
    <row r="1338" customFormat="false" ht="13.8" hidden="false" customHeight="false" outlineLevel="0" collapsed="false">
      <c r="A1338" s="0" t="s">
        <v>113</v>
      </c>
      <c r="B1338" s="0" t="s">
        <v>1377</v>
      </c>
    </row>
    <row r="1339" customFormat="false" ht="13.8" hidden="false" customHeight="false" outlineLevel="0" collapsed="false">
      <c r="A1339" s="0" t="s">
        <v>113</v>
      </c>
      <c r="B1339" s="0" t="s">
        <v>1378</v>
      </c>
    </row>
    <row r="1340" customFormat="false" ht="13.8" hidden="false" customHeight="false" outlineLevel="0" collapsed="false">
      <c r="A1340" s="0" t="s">
        <v>113</v>
      </c>
      <c r="B1340" s="0" t="s">
        <v>1379</v>
      </c>
    </row>
    <row r="1341" customFormat="false" ht="13.8" hidden="false" customHeight="false" outlineLevel="0" collapsed="false">
      <c r="A1341" s="0" t="s">
        <v>113</v>
      </c>
      <c r="B1341" s="0" t="s">
        <v>1380</v>
      </c>
    </row>
    <row r="1342" customFormat="false" ht="13.8" hidden="false" customHeight="false" outlineLevel="0" collapsed="false">
      <c r="A1342" s="0" t="s">
        <v>113</v>
      </c>
      <c r="B1342" s="0" t="s">
        <v>1381</v>
      </c>
    </row>
    <row r="1343" customFormat="false" ht="13.8" hidden="false" customHeight="false" outlineLevel="0" collapsed="false">
      <c r="A1343" s="0" t="s">
        <v>113</v>
      </c>
      <c r="B1343" s="0" t="s">
        <v>1382</v>
      </c>
    </row>
    <row r="1344" customFormat="false" ht="13.8" hidden="false" customHeight="false" outlineLevel="0" collapsed="false">
      <c r="A1344" s="0" t="s">
        <v>113</v>
      </c>
      <c r="B1344" s="0" t="s">
        <v>1383</v>
      </c>
    </row>
    <row r="1345" customFormat="false" ht="13.8" hidden="false" customHeight="false" outlineLevel="0" collapsed="false">
      <c r="A1345" s="0" t="s">
        <v>113</v>
      </c>
      <c r="B1345" s="0" t="s">
        <v>1384</v>
      </c>
    </row>
    <row r="1346" customFormat="false" ht="13.8" hidden="false" customHeight="false" outlineLevel="0" collapsed="false">
      <c r="A1346" s="0" t="s">
        <v>113</v>
      </c>
      <c r="B1346" s="0" t="s">
        <v>1385</v>
      </c>
    </row>
    <row r="1347" customFormat="false" ht="13.8" hidden="false" customHeight="false" outlineLevel="0" collapsed="false">
      <c r="A1347" s="0" t="s">
        <v>113</v>
      </c>
      <c r="B1347" s="0" t="s">
        <v>1386</v>
      </c>
    </row>
    <row r="1348" customFormat="false" ht="13.8" hidden="false" customHeight="false" outlineLevel="0" collapsed="false">
      <c r="A1348" s="0" t="s">
        <v>113</v>
      </c>
      <c r="B1348" s="0" t="s">
        <v>1387</v>
      </c>
    </row>
    <row r="1349" customFormat="false" ht="13.8" hidden="false" customHeight="false" outlineLevel="0" collapsed="false">
      <c r="A1349" s="0" t="s">
        <v>113</v>
      </c>
      <c r="B1349" s="0" t="s">
        <v>1388</v>
      </c>
    </row>
    <row r="1350" customFormat="false" ht="13.8" hidden="false" customHeight="false" outlineLevel="0" collapsed="false">
      <c r="A1350" s="0" t="s">
        <v>113</v>
      </c>
      <c r="B1350" s="0" t="s">
        <v>1389</v>
      </c>
    </row>
    <row r="1351" customFormat="false" ht="13.8" hidden="false" customHeight="false" outlineLevel="0" collapsed="false">
      <c r="A1351" s="0" t="s">
        <v>113</v>
      </c>
      <c r="B1351" s="0" t="s">
        <v>1390</v>
      </c>
    </row>
    <row r="1352" customFormat="false" ht="13.8" hidden="false" customHeight="false" outlineLevel="0" collapsed="false">
      <c r="A1352" s="0" t="s">
        <v>113</v>
      </c>
      <c r="B1352" s="0" t="s">
        <v>1391</v>
      </c>
    </row>
    <row r="1353" customFormat="false" ht="13.8" hidden="false" customHeight="false" outlineLevel="0" collapsed="false">
      <c r="A1353" s="0" t="s">
        <v>113</v>
      </c>
      <c r="B1353" s="0" t="s">
        <v>1392</v>
      </c>
    </row>
    <row r="1354" customFormat="false" ht="13.8" hidden="false" customHeight="false" outlineLevel="0" collapsed="false">
      <c r="A1354" s="0" t="s">
        <v>113</v>
      </c>
      <c r="B1354" s="0" t="s">
        <v>1393</v>
      </c>
    </row>
    <row r="1355" customFormat="false" ht="13.8" hidden="false" customHeight="false" outlineLevel="0" collapsed="false">
      <c r="A1355" s="0" t="s">
        <v>113</v>
      </c>
      <c r="B1355" s="0" t="s">
        <v>1394</v>
      </c>
    </row>
    <row r="1356" customFormat="false" ht="13.8" hidden="false" customHeight="false" outlineLevel="0" collapsed="false">
      <c r="A1356" s="0" t="s">
        <v>113</v>
      </c>
      <c r="B1356" s="0" t="s">
        <v>1395</v>
      </c>
    </row>
    <row r="1357" customFormat="false" ht="13.8" hidden="false" customHeight="false" outlineLevel="0" collapsed="false">
      <c r="A1357" s="0" t="s">
        <v>113</v>
      </c>
      <c r="B1357" s="0" t="s">
        <v>1396</v>
      </c>
    </row>
    <row r="1358" customFormat="false" ht="13.8" hidden="false" customHeight="false" outlineLevel="0" collapsed="false">
      <c r="A1358" s="0" t="s">
        <v>113</v>
      </c>
      <c r="B1358" s="0" t="s">
        <v>1397</v>
      </c>
    </row>
    <row r="1359" customFormat="false" ht="13.8" hidden="false" customHeight="false" outlineLevel="0" collapsed="false">
      <c r="A1359" s="0" t="s">
        <v>113</v>
      </c>
      <c r="B1359" s="0" t="s">
        <v>1398</v>
      </c>
    </row>
    <row r="1360" customFormat="false" ht="13.8" hidden="false" customHeight="false" outlineLevel="0" collapsed="false">
      <c r="A1360" s="0" t="s">
        <v>113</v>
      </c>
      <c r="B1360" s="0" t="s">
        <v>1399</v>
      </c>
    </row>
    <row r="1361" customFormat="false" ht="13.8" hidden="false" customHeight="false" outlineLevel="0" collapsed="false">
      <c r="A1361" s="0" t="s">
        <v>113</v>
      </c>
      <c r="B1361" s="0" t="s">
        <v>1400</v>
      </c>
    </row>
    <row r="1362" customFormat="false" ht="13.8" hidden="false" customHeight="false" outlineLevel="0" collapsed="false">
      <c r="A1362" s="0" t="s">
        <v>113</v>
      </c>
      <c r="B1362" s="0" t="s">
        <v>1401</v>
      </c>
    </row>
    <row r="1363" customFormat="false" ht="13.8" hidden="false" customHeight="false" outlineLevel="0" collapsed="false">
      <c r="A1363" s="0" t="s">
        <v>113</v>
      </c>
      <c r="B1363" s="0" t="s">
        <v>1402</v>
      </c>
    </row>
    <row r="1364" customFormat="false" ht="13.8" hidden="false" customHeight="false" outlineLevel="0" collapsed="false">
      <c r="A1364" s="0" t="s">
        <v>113</v>
      </c>
      <c r="B1364" s="0" t="s">
        <v>1403</v>
      </c>
    </row>
    <row r="1365" customFormat="false" ht="13.8" hidden="false" customHeight="false" outlineLevel="0" collapsed="false">
      <c r="A1365" s="0" t="s">
        <v>113</v>
      </c>
      <c r="B1365" s="0" t="s">
        <v>1404</v>
      </c>
    </row>
    <row r="1366" customFormat="false" ht="13.8" hidden="false" customHeight="false" outlineLevel="0" collapsed="false">
      <c r="A1366" s="0" t="s">
        <v>113</v>
      </c>
      <c r="B1366" s="0" t="s">
        <v>1405</v>
      </c>
    </row>
    <row r="1367" customFormat="false" ht="13.8" hidden="false" customHeight="false" outlineLevel="0" collapsed="false">
      <c r="A1367" s="0" t="s">
        <v>113</v>
      </c>
      <c r="B1367" s="0" t="s">
        <v>1406</v>
      </c>
    </row>
    <row r="1368" customFormat="false" ht="13.8" hidden="false" customHeight="false" outlineLevel="0" collapsed="false">
      <c r="A1368" s="0" t="s">
        <v>113</v>
      </c>
      <c r="B1368" s="0" t="s">
        <v>1407</v>
      </c>
    </row>
    <row r="1369" customFormat="false" ht="13.8" hidden="false" customHeight="false" outlineLevel="0" collapsed="false">
      <c r="A1369" s="0" t="s">
        <v>113</v>
      </c>
      <c r="B1369" s="0" t="s">
        <v>1408</v>
      </c>
    </row>
    <row r="1370" customFormat="false" ht="13.8" hidden="false" customHeight="false" outlineLevel="0" collapsed="false">
      <c r="A1370" s="0" t="s">
        <v>113</v>
      </c>
      <c r="B1370" s="0" t="s">
        <v>1409</v>
      </c>
    </row>
    <row r="1371" customFormat="false" ht="13.8" hidden="false" customHeight="false" outlineLevel="0" collapsed="false">
      <c r="A1371" s="0" t="s">
        <v>113</v>
      </c>
      <c r="B1371" s="0" t="s">
        <v>1410</v>
      </c>
    </row>
    <row r="1372" customFormat="false" ht="13.8" hidden="false" customHeight="false" outlineLevel="0" collapsed="false">
      <c r="A1372" s="0" t="s">
        <v>113</v>
      </c>
      <c r="B1372" s="0" t="s">
        <v>1411</v>
      </c>
    </row>
    <row r="1373" customFormat="false" ht="13.8" hidden="false" customHeight="false" outlineLevel="0" collapsed="false">
      <c r="A1373" s="0" t="s">
        <v>113</v>
      </c>
      <c r="B1373" s="0" t="s">
        <v>1412</v>
      </c>
    </row>
    <row r="1374" customFormat="false" ht="13.8" hidden="false" customHeight="false" outlineLevel="0" collapsed="false">
      <c r="A1374" s="0" t="s">
        <v>113</v>
      </c>
      <c r="B1374" s="0" t="s">
        <v>1413</v>
      </c>
    </row>
    <row r="1375" customFormat="false" ht="13.8" hidden="false" customHeight="false" outlineLevel="0" collapsed="false">
      <c r="A1375" s="0" t="s">
        <v>113</v>
      </c>
      <c r="B1375" s="0" t="s">
        <v>1414</v>
      </c>
    </row>
    <row r="1376" customFormat="false" ht="13.8" hidden="false" customHeight="false" outlineLevel="0" collapsed="false">
      <c r="A1376" s="0" t="s">
        <v>113</v>
      </c>
      <c r="B1376" s="0" t="s">
        <v>1415</v>
      </c>
    </row>
    <row r="1377" customFormat="false" ht="13.8" hidden="false" customHeight="false" outlineLevel="0" collapsed="false">
      <c r="A1377" s="0" t="s">
        <v>113</v>
      </c>
      <c r="B1377" s="0" t="s">
        <v>1416</v>
      </c>
    </row>
    <row r="1378" customFormat="false" ht="13.8" hidden="false" customHeight="false" outlineLevel="0" collapsed="false">
      <c r="A1378" s="0" t="s">
        <v>113</v>
      </c>
      <c r="B1378" s="0" t="s">
        <v>1417</v>
      </c>
    </row>
    <row r="1379" customFormat="false" ht="13.8" hidden="false" customHeight="false" outlineLevel="0" collapsed="false">
      <c r="A1379" s="0" t="s">
        <v>113</v>
      </c>
      <c r="B1379" s="0" t="s">
        <v>1418</v>
      </c>
    </row>
    <row r="1380" customFormat="false" ht="13.8" hidden="false" customHeight="false" outlineLevel="0" collapsed="false">
      <c r="A1380" s="0" t="s">
        <v>113</v>
      </c>
      <c r="B1380" s="0" t="s">
        <v>1419</v>
      </c>
    </row>
    <row r="1381" customFormat="false" ht="13.8" hidden="false" customHeight="false" outlineLevel="0" collapsed="false">
      <c r="A1381" s="0" t="s">
        <v>113</v>
      </c>
      <c r="B1381" s="0" t="s">
        <v>1420</v>
      </c>
    </row>
    <row r="1382" customFormat="false" ht="13.8" hidden="false" customHeight="false" outlineLevel="0" collapsed="false">
      <c r="A1382" s="0" t="s">
        <v>113</v>
      </c>
      <c r="B1382" s="0" t="s">
        <v>1421</v>
      </c>
    </row>
    <row r="1383" customFormat="false" ht="13.8" hidden="false" customHeight="false" outlineLevel="0" collapsed="false">
      <c r="A1383" s="0" t="s">
        <v>113</v>
      </c>
      <c r="B1383" s="0" t="s">
        <v>1422</v>
      </c>
    </row>
    <row r="1384" customFormat="false" ht="13.8" hidden="false" customHeight="false" outlineLevel="0" collapsed="false">
      <c r="A1384" s="0" t="s">
        <v>113</v>
      </c>
      <c r="B1384" s="0" t="s">
        <v>1423</v>
      </c>
    </row>
    <row r="1385" customFormat="false" ht="13.8" hidden="false" customHeight="false" outlineLevel="0" collapsed="false">
      <c r="A1385" s="0" t="s">
        <v>113</v>
      </c>
      <c r="B1385" s="0" t="s">
        <v>1424</v>
      </c>
    </row>
    <row r="1386" customFormat="false" ht="13.8" hidden="false" customHeight="false" outlineLevel="0" collapsed="false">
      <c r="A1386" s="0" t="s">
        <v>113</v>
      </c>
      <c r="B1386" s="0" t="s">
        <v>1425</v>
      </c>
    </row>
    <row r="1387" customFormat="false" ht="13.8" hidden="false" customHeight="false" outlineLevel="0" collapsed="false">
      <c r="A1387" s="0" t="s">
        <v>113</v>
      </c>
      <c r="B1387" s="0" t="s">
        <v>1426</v>
      </c>
    </row>
    <row r="1388" customFormat="false" ht="13.8" hidden="false" customHeight="false" outlineLevel="0" collapsed="false">
      <c r="A1388" s="0" t="s">
        <v>113</v>
      </c>
      <c r="B1388" s="0" t="s">
        <v>1427</v>
      </c>
    </row>
    <row r="1389" customFormat="false" ht="13.8" hidden="false" customHeight="false" outlineLevel="0" collapsed="false">
      <c r="A1389" s="0" t="s">
        <v>113</v>
      </c>
      <c r="B1389" s="0" t="s">
        <v>1428</v>
      </c>
    </row>
    <row r="1390" customFormat="false" ht="13.8" hidden="false" customHeight="false" outlineLevel="0" collapsed="false">
      <c r="A1390" s="0" t="s">
        <v>113</v>
      </c>
      <c r="B1390" s="0" t="s">
        <v>1429</v>
      </c>
    </row>
    <row r="1391" customFormat="false" ht="13.8" hidden="false" customHeight="false" outlineLevel="0" collapsed="false">
      <c r="A1391" s="0" t="s">
        <v>113</v>
      </c>
      <c r="B1391" s="0" t="s">
        <v>1430</v>
      </c>
    </row>
    <row r="1392" customFormat="false" ht="13.8" hidden="false" customHeight="false" outlineLevel="0" collapsed="false">
      <c r="A1392" s="0" t="s">
        <v>113</v>
      </c>
      <c r="B1392" s="0" t="s">
        <v>1431</v>
      </c>
    </row>
    <row r="1393" customFormat="false" ht="13.8" hidden="false" customHeight="false" outlineLevel="0" collapsed="false">
      <c r="A1393" s="0" t="s">
        <v>113</v>
      </c>
      <c r="B1393" s="0" t="s">
        <v>1432</v>
      </c>
    </row>
    <row r="1394" customFormat="false" ht="13.8" hidden="false" customHeight="false" outlineLevel="0" collapsed="false">
      <c r="A1394" s="0" t="s">
        <v>113</v>
      </c>
      <c r="B1394" s="0" t="s">
        <v>1433</v>
      </c>
    </row>
    <row r="1395" customFormat="false" ht="13.8" hidden="false" customHeight="false" outlineLevel="0" collapsed="false">
      <c r="A1395" s="0" t="s">
        <v>113</v>
      </c>
      <c r="B1395" s="0" t="s">
        <v>1434</v>
      </c>
    </row>
    <row r="1396" customFormat="false" ht="13.8" hidden="false" customHeight="false" outlineLevel="0" collapsed="false">
      <c r="A1396" s="0" t="s">
        <v>113</v>
      </c>
      <c r="B1396" s="0" t="s">
        <v>1435</v>
      </c>
    </row>
    <row r="1397" customFormat="false" ht="13.8" hidden="false" customHeight="false" outlineLevel="0" collapsed="false">
      <c r="A1397" s="0" t="s">
        <v>113</v>
      </c>
      <c r="B1397" s="0" t="s">
        <v>1436</v>
      </c>
    </row>
    <row r="1398" customFormat="false" ht="13.8" hidden="false" customHeight="false" outlineLevel="0" collapsed="false">
      <c r="A1398" s="0" t="s">
        <v>113</v>
      </c>
      <c r="B1398" s="0" t="s">
        <v>1437</v>
      </c>
    </row>
    <row r="1399" customFormat="false" ht="13.8" hidden="false" customHeight="false" outlineLevel="0" collapsed="false">
      <c r="A1399" s="0" t="s">
        <v>113</v>
      </c>
      <c r="B1399" s="0" t="s">
        <v>1438</v>
      </c>
    </row>
    <row r="1400" customFormat="false" ht="13.8" hidden="false" customHeight="false" outlineLevel="0" collapsed="false">
      <c r="A1400" s="0" t="s">
        <v>113</v>
      </c>
      <c r="B1400" s="0" t="s">
        <v>1439</v>
      </c>
    </row>
    <row r="1401" customFormat="false" ht="13.8" hidden="false" customHeight="false" outlineLevel="0" collapsed="false">
      <c r="A1401" s="0" t="s">
        <v>113</v>
      </c>
      <c r="B1401" s="0" t="s">
        <v>1440</v>
      </c>
    </row>
    <row r="1402" customFormat="false" ht="13.8" hidden="false" customHeight="false" outlineLevel="0" collapsed="false">
      <c r="A1402" s="0" t="s">
        <v>113</v>
      </c>
      <c r="B1402" s="0" t="s">
        <v>1441</v>
      </c>
    </row>
    <row r="1403" customFormat="false" ht="13.8" hidden="false" customHeight="false" outlineLevel="0" collapsed="false">
      <c r="A1403" s="0" t="s">
        <v>113</v>
      </c>
      <c r="B1403" s="0" t="s">
        <v>1442</v>
      </c>
    </row>
    <row r="1404" customFormat="false" ht="13.8" hidden="false" customHeight="false" outlineLevel="0" collapsed="false">
      <c r="A1404" s="0" t="s">
        <v>113</v>
      </c>
      <c r="B1404" s="0" t="s">
        <v>1443</v>
      </c>
    </row>
    <row r="1405" customFormat="false" ht="13.8" hidden="false" customHeight="false" outlineLevel="0" collapsed="false">
      <c r="A1405" s="0" t="s">
        <v>113</v>
      </c>
      <c r="B1405" s="0" t="s">
        <v>1444</v>
      </c>
    </row>
    <row r="1406" customFormat="false" ht="13.8" hidden="false" customHeight="false" outlineLevel="0" collapsed="false">
      <c r="A1406" s="0" t="s">
        <v>114</v>
      </c>
      <c r="B1406" s="0" t="s">
        <v>449</v>
      </c>
    </row>
    <row r="1407" customFormat="false" ht="13.8" hidden="false" customHeight="false" outlineLevel="0" collapsed="false">
      <c r="A1407" s="0" t="s">
        <v>115</v>
      </c>
      <c r="B1407" s="0" t="s">
        <v>1445</v>
      </c>
    </row>
    <row r="1408" customFormat="false" ht="13.8" hidden="false" customHeight="false" outlineLevel="0" collapsed="false">
      <c r="A1408" s="0" t="s">
        <v>115</v>
      </c>
      <c r="B1408" s="0" t="s">
        <v>1446</v>
      </c>
    </row>
    <row r="1409" customFormat="false" ht="13.8" hidden="false" customHeight="false" outlineLevel="0" collapsed="false">
      <c r="A1409" s="0" t="s">
        <v>115</v>
      </c>
      <c r="B1409" s="0" t="s">
        <v>1447</v>
      </c>
    </row>
    <row r="1410" customFormat="false" ht="13.8" hidden="false" customHeight="false" outlineLevel="0" collapsed="false">
      <c r="A1410" s="0" t="s">
        <v>115</v>
      </c>
      <c r="B1410" s="0" t="s">
        <v>1448</v>
      </c>
    </row>
    <row r="1411" customFormat="false" ht="13.8" hidden="false" customHeight="false" outlineLevel="0" collapsed="false">
      <c r="A1411" s="0" t="s">
        <v>115</v>
      </c>
      <c r="B1411" s="0" t="s">
        <v>1449</v>
      </c>
    </row>
    <row r="1412" customFormat="false" ht="13.8" hidden="false" customHeight="false" outlineLevel="0" collapsed="false">
      <c r="A1412" s="0" t="s">
        <v>115</v>
      </c>
      <c r="B1412" s="0" t="s">
        <v>1450</v>
      </c>
    </row>
    <row r="1413" customFormat="false" ht="13.8" hidden="false" customHeight="false" outlineLevel="0" collapsed="false">
      <c r="A1413" s="0" t="s">
        <v>115</v>
      </c>
      <c r="B1413" s="0" t="s">
        <v>1451</v>
      </c>
    </row>
    <row r="1414" customFormat="false" ht="13.8" hidden="false" customHeight="false" outlineLevel="0" collapsed="false">
      <c r="A1414" s="0" t="s">
        <v>115</v>
      </c>
      <c r="B1414" s="0" t="s">
        <v>1452</v>
      </c>
    </row>
    <row r="1415" customFormat="false" ht="13.8" hidden="false" customHeight="false" outlineLevel="0" collapsed="false">
      <c r="A1415" s="0" t="s">
        <v>115</v>
      </c>
      <c r="B1415" s="0" t="s">
        <v>1453</v>
      </c>
    </row>
    <row r="1416" customFormat="false" ht="13.8" hidden="false" customHeight="false" outlineLevel="0" collapsed="false">
      <c r="A1416" s="0" t="s">
        <v>115</v>
      </c>
      <c r="B1416" s="0" t="s">
        <v>1454</v>
      </c>
    </row>
    <row r="1417" customFormat="false" ht="13.8" hidden="false" customHeight="false" outlineLevel="0" collapsed="false">
      <c r="A1417" s="0" t="s">
        <v>115</v>
      </c>
      <c r="B1417" s="0" t="s">
        <v>1455</v>
      </c>
    </row>
    <row r="1418" customFormat="false" ht="13.8" hidden="false" customHeight="false" outlineLevel="0" collapsed="false">
      <c r="A1418" s="0" t="s">
        <v>115</v>
      </c>
      <c r="B1418" s="0" t="s">
        <v>1456</v>
      </c>
    </row>
    <row r="1419" customFormat="false" ht="13.8" hidden="false" customHeight="false" outlineLevel="0" collapsed="false">
      <c r="A1419" s="0" t="s">
        <v>115</v>
      </c>
      <c r="B1419" s="0" t="s">
        <v>1457</v>
      </c>
    </row>
    <row r="1420" customFormat="false" ht="13.8" hidden="false" customHeight="false" outlineLevel="0" collapsed="false">
      <c r="A1420" s="0" t="s">
        <v>115</v>
      </c>
      <c r="B1420" s="0" t="s">
        <v>1458</v>
      </c>
    </row>
    <row r="1421" customFormat="false" ht="13.8" hidden="false" customHeight="false" outlineLevel="0" collapsed="false">
      <c r="A1421" s="0" t="s">
        <v>116</v>
      </c>
      <c r="B1421" s="0" t="s">
        <v>1459</v>
      </c>
    </row>
    <row r="1422" customFormat="false" ht="13.8" hidden="false" customHeight="false" outlineLevel="0" collapsed="false">
      <c r="A1422" s="0" t="s">
        <v>116</v>
      </c>
      <c r="B1422" s="0" t="s">
        <v>1460</v>
      </c>
    </row>
    <row r="1423" customFormat="false" ht="13.8" hidden="false" customHeight="false" outlineLevel="0" collapsed="false">
      <c r="A1423" s="0" t="s">
        <v>116</v>
      </c>
      <c r="B1423" s="0" t="s">
        <v>1461</v>
      </c>
    </row>
    <row r="1424" customFormat="false" ht="13.8" hidden="false" customHeight="false" outlineLevel="0" collapsed="false">
      <c r="A1424" s="0" t="s">
        <v>116</v>
      </c>
      <c r="B1424" s="0" t="s">
        <v>1462</v>
      </c>
    </row>
    <row r="1425" customFormat="false" ht="13.8" hidden="false" customHeight="false" outlineLevel="0" collapsed="false">
      <c r="A1425" s="0" t="s">
        <v>116</v>
      </c>
      <c r="B1425" s="0" t="s">
        <v>1463</v>
      </c>
    </row>
    <row r="1426" customFormat="false" ht="13.8" hidden="false" customHeight="false" outlineLevel="0" collapsed="false">
      <c r="A1426" s="0" t="s">
        <v>116</v>
      </c>
      <c r="B1426" s="0" t="s">
        <v>1464</v>
      </c>
    </row>
    <row r="1427" customFormat="false" ht="13.8" hidden="false" customHeight="false" outlineLevel="0" collapsed="false">
      <c r="A1427" s="0" t="s">
        <v>116</v>
      </c>
      <c r="B1427" s="0" t="s">
        <v>1465</v>
      </c>
    </row>
    <row r="1428" customFormat="false" ht="13.8" hidden="false" customHeight="false" outlineLevel="0" collapsed="false">
      <c r="A1428" s="0" t="s">
        <v>116</v>
      </c>
      <c r="B1428" s="0" t="s">
        <v>1466</v>
      </c>
    </row>
    <row r="1429" customFormat="false" ht="13.8" hidden="false" customHeight="false" outlineLevel="0" collapsed="false">
      <c r="A1429" s="0" t="s">
        <v>116</v>
      </c>
      <c r="B1429" s="0" t="s">
        <v>1467</v>
      </c>
    </row>
    <row r="1430" customFormat="false" ht="13.8" hidden="false" customHeight="false" outlineLevel="0" collapsed="false">
      <c r="A1430" s="0" t="s">
        <v>116</v>
      </c>
      <c r="B1430" s="0" t="s">
        <v>1468</v>
      </c>
    </row>
    <row r="1431" customFormat="false" ht="13.8" hidden="false" customHeight="false" outlineLevel="0" collapsed="false">
      <c r="A1431" s="0" t="s">
        <v>116</v>
      </c>
      <c r="B1431" s="0" t="s">
        <v>1469</v>
      </c>
    </row>
    <row r="1432" customFormat="false" ht="13.8" hidden="false" customHeight="false" outlineLevel="0" collapsed="false">
      <c r="A1432" s="0" t="s">
        <v>116</v>
      </c>
      <c r="B1432" s="0" t="s">
        <v>1470</v>
      </c>
    </row>
    <row r="1433" customFormat="false" ht="13.8" hidden="false" customHeight="false" outlineLevel="0" collapsed="false">
      <c r="A1433" s="0" t="s">
        <v>116</v>
      </c>
      <c r="B1433" s="0" t="s">
        <v>1471</v>
      </c>
    </row>
    <row r="1434" customFormat="false" ht="13.8" hidden="false" customHeight="false" outlineLevel="0" collapsed="false">
      <c r="A1434" s="0" t="s">
        <v>116</v>
      </c>
      <c r="B1434" s="0" t="s">
        <v>1472</v>
      </c>
    </row>
    <row r="1435" customFormat="false" ht="13.8" hidden="false" customHeight="false" outlineLevel="0" collapsed="false">
      <c r="A1435" s="0" t="s">
        <v>116</v>
      </c>
      <c r="B1435" s="0" t="s">
        <v>1473</v>
      </c>
    </row>
    <row r="1436" customFormat="false" ht="13.8" hidden="false" customHeight="false" outlineLevel="0" collapsed="false">
      <c r="A1436" s="0" t="s">
        <v>116</v>
      </c>
      <c r="B1436" s="0" t="s">
        <v>1474</v>
      </c>
    </row>
    <row r="1437" customFormat="false" ht="13.8" hidden="false" customHeight="false" outlineLevel="0" collapsed="false">
      <c r="A1437" s="0" t="s">
        <v>116</v>
      </c>
      <c r="B1437" s="0" t="s">
        <v>1475</v>
      </c>
    </row>
    <row r="1438" customFormat="false" ht="13.8" hidden="false" customHeight="false" outlineLevel="0" collapsed="false">
      <c r="A1438" s="0" t="s">
        <v>116</v>
      </c>
      <c r="B1438" s="0" t="s">
        <v>1476</v>
      </c>
    </row>
    <row r="1439" customFormat="false" ht="13.8" hidden="false" customHeight="false" outlineLevel="0" collapsed="false">
      <c r="A1439" s="0" t="s">
        <v>116</v>
      </c>
      <c r="B1439" s="0" t="s">
        <v>1477</v>
      </c>
    </row>
    <row r="1440" customFormat="false" ht="13.8" hidden="false" customHeight="false" outlineLevel="0" collapsed="false">
      <c r="A1440" s="0" t="s">
        <v>116</v>
      </c>
      <c r="B1440" s="0" t="s">
        <v>1478</v>
      </c>
    </row>
    <row r="1441" customFormat="false" ht="13.8" hidden="false" customHeight="false" outlineLevel="0" collapsed="false">
      <c r="A1441" s="0" t="s">
        <v>116</v>
      </c>
      <c r="B1441" s="0" t="s">
        <v>1479</v>
      </c>
    </row>
    <row r="1442" customFormat="false" ht="13.8" hidden="false" customHeight="false" outlineLevel="0" collapsed="false">
      <c r="A1442" s="0" t="s">
        <v>116</v>
      </c>
      <c r="B1442" s="0" t="s">
        <v>1480</v>
      </c>
    </row>
    <row r="1443" customFormat="false" ht="13.8" hidden="false" customHeight="false" outlineLevel="0" collapsed="false">
      <c r="A1443" s="0" t="s">
        <v>116</v>
      </c>
      <c r="B1443" s="0" t="s">
        <v>1481</v>
      </c>
    </row>
    <row r="1444" customFormat="false" ht="13.8" hidden="false" customHeight="false" outlineLevel="0" collapsed="false">
      <c r="A1444" s="0" t="s">
        <v>116</v>
      </c>
      <c r="B1444" s="0" t="s">
        <v>1482</v>
      </c>
    </row>
    <row r="1445" customFormat="false" ht="13.8" hidden="false" customHeight="false" outlineLevel="0" collapsed="false">
      <c r="A1445" s="0" t="s">
        <v>116</v>
      </c>
      <c r="B1445" s="0" t="s">
        <v>1483</v>
      </c>
    </row>
    <row r="1446" customFormat="false" ht="13.8" hidden="false" customHeight="false" outlineLevel="0" collapsed="false">
      <c r="A1446" s="0" t="s">
        <v>116</v>
      </c>
      <c r="B1446" s="0" t="s">
        <v>1484</v>
      </c>
    </row>
    <row r="1447" customFormat="false" ht="13.8" hidden="false" customHeight="false" outlineLevel="0" collapsed="false">
      <c r="A1447" s="0" t="s">
        <v>116</v>
      </c>
      <c r="B1447" s="0" t="s">
        <v>1485</v>
      </c>
    </row>
    <row r="1448" customFormat="false" ht="13.8" hidden="false" customHeight="false" outlineLevel="0" collapsed="false">
      <c r="A1448" s="0" t="s">
        <v>116</v>
      </c>
      <c r="B1448" s="0" t="s">
        <v>1486</v>
      </c>
    </row>
    <row r="1449" customFormat="false" ht="13.8" hidden="false" customHeight="false" outlineLevel="0" collapsed="false">
      <c r="A1449" s="0" t="s">
        <v>116</v>
      </c>
      <c r="B1449" s="0" t="s">
        <v>1487</v>
      </c>
    </row>
    <row r="1450" customFormat="false" ht="13.8" hidden="false" customHeight="false" outlineLevel="0" collapsed="false">
      <c r="A1450" s="0" t="s">
        <v>116</v>
      </c>
      <c r="B1450" s="0" t="s">
        <v>1488</v>
      </c>
    </row>
    <row r="1451" customFormat="false" ht="13.8" hidden="false" customHeight="false" outlineLevel="0" collapsed="false">
      <c r="A1451" s="0" t="s">
        <v>116</v>
      </c>
      <c r="B1451" s="0" t="s">
        <v>1489</v>
      </c>
    </row>
    <row r="1452" customFormat="false" ht="13.8" hidden="false" customHeight="false" outlineLevel="0" collapsed="false">
      <c r="A1452" s="0" t="s">
        <v>116</v>
      </c>
      <c r="B1452" s="0" t="s">
        <v>1490</v>
      </c>
    </row>
    <row r="1453" customFormat="false" ht="13.8" hidden="false" customHeight="false" outlineLevel="0" collapsed="false">
      <c r="A1453" s="0" t="s">
        <v>116</v>
      </c>
      <c r="B1453" s="0" t="s">
        <v>1491</v>
      </c>
    </row>
    <row r="1454" customFormat="false" ht="13.8" hidden="false" customHeight="false" outlineLevel="0" collapsed="false">
      <c r="A1454" s="0" t="s">
        <v>116</v>
      </c>
      <c r="B1454" s="0" t="s">
        <v>1492</v>
      </c>
    </row>
    <row r="1455" customFormat="false" ht="13.8" hidden="false" customHeight="false" outlineLevel="0" collapsed="false">
      <c r="A1455" s="0" t="s">
        <v>116</v>
      </c>
      <c r="B1455" s="0" t="s">
        <v>1493</v>
      </c>
    </row>
    <row r="1456" customFormat="false" ht="13.8" hidden="false" customHeight="false" outlineLevel="0" collapsed="false">
      <c r="A1456" s="0" t="s">
        <v>116</v>
      </c>
      <c r="B1456" s="0" t="s">
        <v>1494</v>
      </c>
    </row>
    <row r="1457" customFormat="false" ht="13.8" hidden="false" customHeight="false" outlineLevel="0" collapsed="false">
      <c r="A1457" s="0" t="s">
        <v>116</v>
      </c>
      <c r="B1457" s="0" t="s">
        <v>1495</v>
      </c>
    </row>
    <row r="1458" customFormat="false" ht="13.8" hidden="false" customHeight="false" outlineLevel="0" collapsed="false">
      <c r="A1458" s="0" t="s">
        <v>116</v>
      </c>
      <c r="B1458" s="0" t="s">
        <v>1496</v>
      </c>
    </row>
    <row r="1459" customFormat="false" ht="13.8" hidden="false" customHeight="false" outlineLevel="0" collapsed="false">
      <c r="A1459" s="0" t="s">
        <v>116</v>
      </c>
      <c r="B1459" s="0" t="s">
        <v>1497</v>
      </c>
    </row>
    <row r="1460" customFormat="false" ht="13.8" hidden="false" customHeight="false" outlineLevel="0" collapsed="false">
      <c r="A1460" s="0" t="s">
        <v>116</v>
      </c>
      <c r="B1460" s="0" t="s">
        <v>1498</v>
      </c>
    </row>
    <row r="1461" customFormat="false" ht="13.8" hidden="false" customHeight="false" outlineLevel="0" collapsed="false">
      <c r="A1461" s="0" t="s">
        <v>116</v>
      </c>
      <c r="B1461" s="0" t="s">
        <v>1499</v>
      </c>
    </row>
    <row r="1462" customFormat="false" ht="13.8" hidden="false" customHeight="false" outlineLevel="0" collapsed="false">
      <c r="A1462" s="0" t="s">
        <v>116</v>
      </c>
      <c r="B1462" s="0" t="s">
        <v>1500</v>
      </c>
    </row>
    <row r="1463" customFormat="false" ht="13.8" hidden="false" customHeight="false" outlineLevel="0" collapsed="false">
      <c r="A1463" s="0" t="s">
        <v>117</v>
      </c>
      <c r="B1463" s="0" t="s">
        <v>1501</v>
      </c>
    </row>
    <row r="1464" customFormat="false" ht="13.8" hidden="false" customHeight="false" outlineLevel="0" collapsed="false">
      <c r="A1464" s="0" t="s">
        <v>117</v>
      </c>
      <c r="B1464" s="0" t="s">
        <v>1502</v>
      </c>
    </row>
    <row r="1465" customFormat="false" ht="13.8" hidden="false" customHeight="false" outlineLevel="0" collapsed="false">
      <c r="A1465" s="0" t="s">
        <v>117</v>
      </c>
      <c r="B1465" s="0" t="s">
        <v>1503</v>
      </c>
    </row>
    <row r="1466" customFormat="false" ht="13.8" hidden="false" customHeight="false" outlineLevel="0" collapsed="false">
      <c r="A1466" s="0" t="s">
        <v>117</v>
      </c>
      <c r="B1466" s="0" t="s">
        <v>1504</v>
      </c>
    </row>
    <row r="1467" customFormat="false" ht="13.8" hidden="false" customHeight="false" outlineLevel="0" collapsed="false">
      <c r="A1467" s="0" t="s">
        <v>117</v>
      </c>
      <c r="B1467" s="0" t="s">
        <v>1505</v>
      </c>
    </row>
    <row r="1468" customFormat="false" ht="13.8" hidden="false" customHeight="false" outlineLevel="0" collapsed="false">
      <c r="A1468" s="0" t="s">
        <v>117</v>
      </c>
      <c r="B1468" s="0" t="s">
        <v>1506</v>
      </c>
    </row>
    <row r="1469" customFormat="false" ht="13.8" hidden="false" customHeight="false" outlineLevel="0" collapsed="false">
      <c r="A1469" s="0" t="s">
        <v>117</v>
      </c>
      <c r="B1469" s="0" t="s">
        <v>1507</v>
      </c>
    </row>
    <row r="1470" customFormat="false" ht="13.8" hidden="false" customHeight="false" outlineLevel="0" collapsed="false">
      <c r="A1470" s="0" t="s">
        <v>117</v>
      </c>
      <c r="B1470" s="0" t="s">
        <v>1508</v>
      </c>
    </row>
    <row r="1471" customFormat="false" ht="13.8" hidden="false" customHeight="false" outlineLevel="0" collapsed="false">
      <c r="A1471" s="0" t="s">
        <v>117</v>
      </c>
      <c r="B1471" s="0" t="s">
        <v>1509</v>
      </c>
    </row>
    <row r="1472" customFormat="false" ht="13.8" hidden="false" customHeight="false" outlineLevel="0" collapsed="false">
      <c r="A1472" s="0" t="s">
        <v>117</v>
      </c>
      <c r="B1472" s="0" t="s">
        <v>1510</v>
      </c>
    </row>
    <row r="1473" customFormat="false" ht="13.8" hidden="false" customHeight="false" outlineLevel="0" collapsed="false">
      <c r="A1473" s="0" t="s">
        <v>117</v>
      </c>
      <c r="B1473" s="0" t="s">
        <v>1511</v>
      </c>
    </row>
    <row r="1474" customFormat="false" ht="13.8" hidden="false" customHeight="false" outlineLevel="0" collapsed="false">
      <c r="A1474" s="0" t="s">
        <v>117</v>
      </c>
      <c r="B1474" s="0" t="s">
        <v>1512</v>
      </c>
    </row>
    <row r="1475" customFormat="false" ht="13.8" hidden="false" customHeight="false" outlineLevel="0" collapsed="false">
      <c r="A1475" s="0" t="s">
        <v>117</v>
      </c>
      <c r="B1475" s="0" t="s">
        <v>1513</v>
      </c>
    </row>
    <row r="1476" customFormat="false" ht="13.8" hidden="false" customHeight="false" outlineLevel="0" collapsed="false">
      <c r="A1476" s="0" t="s">
        <v>117</v>
      </c>
      <c r="B1476" s="0" t="s">
        <v>1514</v>
      </c>
    </row>
    <row r="1477" customFormat="false" ht="13.8" hidden="false" customHeight="false" outlineLevel="0" collapsed="false">
      <c r="A1477" s="0" t="s">
        <v>117</v>
      </c>
      <c r="B1477" s="0" t="s">
        <v>1515</v>
      </c>
    </row>
    <row r="1478" customFormat="false" ht="13.8" hidden="false" customHeight="false" outlineLevel="0" collapsed="false">
      <c r="A1478" s="0" t="s">
        <v>117</v>
      </c>
      <c r="B1478" s="0" t="s">
        <v>1516</v>
      </c>
    </row>
    <row r="1479" customFormat="false" ht="13.8" hidden="false" customHeight="false" outlineLevel="0" collapsed="false">
      <c r="A1479" s="0" t="s">
        <v>117</v>
      </c>
      <c r="B1479" s="0" t="s">
        <v>1517</v>
      </c>
    </row>
    <row r="1480" customFormat="false" ht="13.8" hidden="false" customHeight="false" outlineLevel="0" collapsed="false">
      <c r="A1480" s="0" t="s">
        <v>117</v>
      </c>
      <c r="B1480" s="0" t="s">
        <v>1518</v>
      </c>
    </row>
    <row r="1481" customFormat="false" ht="13.8" hidden="false" customHeight="false" outlineLevel="0" collapsed="false">
      <c r="A1481" s="0" t="s">
        <v>117</v>
      </c>
      <c r="B1481" s="0" t="s">
        <v>1519</v>
      </c>
    </row>
    <row r="1482" customFormat="false" ht="13.8" hidden="false" customHeight="false" outlineLevel="0" collapsed="false">
      <c r="A1482" s="0" t="s">
        <v>117</v>
      </c>
      <c r="B1482" s="0" t="s">
        <v>1520</v>
      </c>
    </row>
    <row r="1483" customFormat="false" ht="13.8" hidden="false" customHeight="false" outlineLevel="0" collapsed="false">
      <c r="A1483" s="0" t="s">
        <v>117</v>
      </c>
      <c r="B1483" s="0" t="s">
        <v>1521</v>
      </c>
    </row>
    <row r="1484" customFormat="false" ht="13.8" hidden="false" customHeight="false" outlineLevel="0" collapsed="false">
      <c r="A1484" s="0" t="s">
        <v>117</v>
      </c>
      <c r="B1484" s="0" t="s">
        <v>1522</v>
      </c>
    </row>
    <row r="1485" customFormat="false" ht="13.8" hidden="false" customHeight="false" outlineLevel="0" collapsed="false">
      <c r="A1485" s="0" t="s">
        <v>117</v>
      </c>
      <c r="B1485" s="0" t="s">
        <v>1523</v>
      </c>
    </row>
    <row r="1486" customFormat="false" ht="13.8" hidden="false" customHeight="false" outlineLevel="0" collapsed="false">
      <c r="A1486" s="0" t="s">
        <v>117</v>
      </c>
      <c r="B1486" s="0" t="s">
        <v>1524</v>
      </c>
    </row>
    <row r="1487" customFormat="false" ht="13.8" hidden="false" customHeight="false" outlineLevel="0" collapsed="false">
      <c r="A1487" s="0" t="s">
        <v>117</v>
      </c>
      <c r="B1487" s="0" t="s">
        <v>1525</v>
      </c>
    </row>
    <row r="1488" customFormat="false" ht="13.8" hidden="false" customHeight="false" outlineLevel="0" collapsed="false">
      <c r="A1488" s="0" t="s">
        <v>117</v>
      </c>
      <c r="B1488" s="0" t="s">
        <v>1526</v>
      </c>
    </row>
    <row r="1489" customFormat="false" ht="13.8" hidden="false" customHeight="false" outlineLevel="0" collapsed="false">
      <c r="A1489" s="0" t="s">
        <v>118</v>
      </c>
      <c r="B1489" s="0" t="s">
        <v>1527</v>
      </c>
    </row>
    <row r="1490" customFormat="false" ht="13.8" hidden="false" customHeight="false" outlineLevel="0" collapsed="false">
      <c r="A1490" s="0" t="s">
        <v>118</v>
      </c>
      <c r="B1490" s="0" t="s">
        <v>1528</v>
      </c>
    </row>
    <row r="1491" customFormat="false" ht="13.8" hidden="false" customHeight="false" outlineLevel="0" collapsed="false">
      <c r="A1491" s="0" t="s">
        <v>119</v>
      </c>
      <c r="B1491" s="0" t="s">
        <v>188</v>
      </c>
    </row>
    <row r="1492" customFormat="false" ht="13.8" hidden="false" customHeight="false" outlineLevel="0" collapsed="false">
      <c r="A1492" s="0" t="s">
        <v>119</v>
      </c>
      <c r="B1492" s="0" t="s">
        <v>189</v>
      </c>
    </row>
    <row r="1493" customFormat="false" ht="13.8" hidden="false" customHeight="false" outlineLevel="0" collapsed="false">
      <c r="A1493" s="0" t="s">
        <v>119</v>
      </c>
      <c r="B1493" s="0" t="s">
        <v>190</v>
      </c>
    </row>
    <row r="1494" customFormat="false" ht="13.8" hidden="false" customHeight="false" outlineLevel="0" collapsed="false">
      <c r="A1494" s="0" t="s">
        <v>119</v>
      </c>
      <c r="B1494" s="0" t="s">
        <v>191</v>
      </c>
    </row>
    <row r="1495" customFormat="false" ht="13.8" hidden="false" customHeight="false" outlineLevel="0" collapsed="false">
      <c r="A1495" s="0" t="s">
        <v>119</v>
      </c>
      <c r="B1495" s="0" t="s">
        <v>192</v>
      </c>
    </row>
    <row r="1496" customFormat="false" ht="13.8" hidden="false" customHeight="false" outlineLevel="0" collapsed="false">
      <c r="A1496" s="0" t="s">
        <v>119</v>
      </c>
      <c r="B1496" s="0" t="s">
        <v>193</v>
      </c>
    </row>
    <row r="1497" customFormat="false" ht="13.8" hidden="false" customHeight="false" outlineLevel="0" collapsed="false">
      <c r="A1497" s="0" t="s">
        <v>119</v>
      </c>
      <c r="B1497" s="0" t="s">
        <v>194</v>
      </c>
    </row>
    <row r="1498" customFormat="false" ht="13.8" hidden="false" customHeight="false" outlineLevel="0" collapsed="false">
      <c r="A1498" s="0" t="s">
        <v>119</v>
      </c>
      <c r="B1498" s="0" t="s">
        <v>195</v>
      </c>
    </row>
    <row r="1499" customFormat="false" ht="13.8" hidden="false" customHeight="false" outlineLevel="0" collapsed="false">
      <c r="A1499" s="0" t="s">
        <v>119</v>
      </c>
      <c r="B1499" s="0" t="s">
        <v>196</v>
      </c>
    </row>
    <row r="1500" customFormat="false" ht="13.8" hidden="false" customHeight="false" outlineLevel="0" collapsed="false">
      <c r="A1500" s="0" t="s">
        <v>120</v>
      </c>
      <c r="B1500" s="0" t="s">
        <v>188</v>
      </c>
    </row>
    <row r="1501" customFormat="false" ht="13.8" hidden="false" customHeight="false" outlineLevel="0" collapsed="false">
      <c r="A1501" s="0" t="s">
        <v>120</v>
      </c>
      <c r="B1501" s="0" t="s">
        <v>189</v>
      </c>
    </row>
    <row r="1502" customFormat="false" ht="13.8" hidden="false" customHeight="false" outlineLevel="0" collapsed="false">
      <c r="A1502" s="0" t="s">
        <v>120</v>
      </c>
      <c r="B1502" s="0" t="s">
        <v>190</v>
      </c>
    </row>
    <row r="1503" customFormat="false" ht="13.8" hidden="false" customHeight="false" outlineLevel="0" collapsed="false">
      <c r="A1503" s="0" t="s">
        <v>120</v>
      </c>
      <c r="B1503" s="0" t="s">
        <v>191</v>
      </c>
    </row>
    <row r="1504" customFormat="false" ht="13.8" hidden="false" customHeight="false" outlineLevel="0" collapsed="false">
      <c r="A1504" s="0" t="s">
        <v>120</v>
      </c>
      <c r="B1504" s="0" t="s">
        <v>192</v>
      </c>
    </row>
    <row r="1505" customFormat="false" ht="13.8" hidden="false" customHeight="false" outlineLevel="0" collapsed="false">
      <c r="A1505" s="0" t="s">
        <v>120</v>
      </c>
      <c r="B1505" s="0" t="s">
        <v>193</v>
      </c>
    </row>
    <row r="1506" customFormat="false" ht="13.8" hidden="false" customHeight="false" outlineLevel="0" collapsed="false">
      <c r="A1506" s="0" t="s">
        <v>120</v>
      </c>
      <c r="B1506" s="0" t="s">
        <v>194</v>
      </c>
    </row>
    <row r="1507" customFormat="false" ht="13.8" hidden="false" customHeight="false" outlineLevel="0" collapsed="false">
      <c r="A1507" s="0" t="s">
        <v>120</v>
      </c>
      <c r="B1507" s="0" t="s">
        <v>195</v>
      </c>
    </row>
    <row r="1508" customFormat="false" ht="13.8" hidden="false" customHeight="false" outlineLevel="0" collapsed="false">
      <c r="A1508" s="0" t="s">
        <v>120</v>
      </c>
      <c r="B1508" s="0" t="s">
        <v>196</v>
      </c>
    </row>
    <row r="1509" customFormat="false" ht="13.8" hidden="false" customHeight="false" outlineLevel="0" collapsed="false">
      <c r="A1509" s="0" t="s">
        <v>121</v>
      </c>
      <c r="B1509" s="0" t="s">
        <v>1529</v>
      </c>
    </row>
    <row r="1510" customFormat="false" ht="13.8" hidden="false" customHeight="false" outlineLevel="0" collapsed="false">
      <c r="A1510" s="0" t="s">
        <v>121</v>
      </c>
      <c r="B1510" s="0" t="s">
        <v>1530</v>
      </c>
    </row>
    <row r="1511" customFormat="false" ht="13.8" hidden="false" customHeight="false" outlineLevel="0" collapsed="false">
      <c r="A1511" s="0" t="s">
        <v>121</v>
      </c>
      <c r="B1511" s="0" t="s">
        <v>1531</v>
      </c>
    </row>
    <row r="1512" customFormat="false" ht="13.8" hidden="false" customHeight="false" outlineLevel="0" collapsed="false">
      <c r="A1512" s="0" t="s">
        <v>121</v>
      </c>
      <c r="B1512" s="0" t="s">
        <v>1532</v>
      </c>
    </row>
    <row r="1513" customFormat="false" ht="13.8" hidden="false" customHeight="false" outlineLevel="0" collapsed="false">
      <c r="A1513" s="0" t="s">
        <v>121</v>
      </c>
      <c r="B1513" s="0" t="s">
        <v>1533</v>
      </c>
    </row>
    <row r="1514" customFormat="false" ht="13.8" hidden="false" customHeight="false" outlineLevel="0" collapsed="false">
      <c r="A1514" s="0" t="s">
        <v>121</v>
      </c>
      <c r="B1514" s="0" t="s">
        <v>1534</v>
      </c>
    </row>
    <row r="1515" customFormat="false" ht="13.8" hidden="false" customHeight="false" outlineLevel="0" collapsed="false">
      <c r="A1515" s="0" t="s">
        <v>121</v>
      </c>
      <c r="B1515" s="0" t="s">
        <v>1535</v>
      </c>
    </row>
    <row r="1516" customFormat="false" ht="13.8" hidden="false" customHeight="false" outlineLevel="0" collapsed="false">
      <c r="A1516" s="0" t="s">
        <v>121</v>
      </c>
      <c r="B1516" s="0" t="s">
        <v>1536</v>
      </c>
    </row>
    <row r="1517" customFormat="false" ht="13.8" hidden="false" customHeight="false" outlineLevel="0" collapsed="false">
      <c r="A1517" s="0" t="s">
        <v>121</v>
      </c>
      <c r="B1517" s="0" t="s">
        <v>1537</v>
      </c>
    </row>
    <row r="1518" customFormat="false" ht="13.8" hidden="false" customHeight="false" outlineLevel="0" collapsed="false">
      <c r="A1518" s="0" t="s">
        <v>121</v>
      </c>
      <c r="B1518" s="0" t="s">
        <v>1538</v>
      </c>
    </row>
    <row r="1519" customFormat="false" ht="13.8" hidden="false" customHeight="false" outlineLevel="0" collapsed="false">
      <c r="A1519" s="0" t="s">
        <v>122</v>
      </c>
      <c r="B1519" s="0" t="s">
        <v>1539</v>
      </c>
    </row>
    <row r="1520" customFormat="false" ht="13.8" hidden="false" customHeight="false" outlineLevel="0" collapsed="false">
      <c r="A1520" s="0" t="s">
        <v>122</v>
      </c>
      <c r="B1520" s="0" t="s">
        <v>1540</v>
      </c>
    </row>
    <row r="1521" customFormat="false" ht="13.8" hidden="false" customHeight="false" outlineLevel="0" collapsed="false">
      <c r="A1521" s="0" t="s">
        <v>122</v>
      </c>
      <c r="B1521" s="0" t="s">
        <v>1541</v>
      </c>
    </row>
    <row r="1522" customFormat="false" ht="13.8" hidden="false" customHeight="false" outlineLevel="0" collapsed="false">
      <c r="A1522" s="0" t="s">
        <v>122</v>
      </c>
      <c r="B1522" s="0" t="s">
        <v>1542</v>
      </c>
    </row>
    <row r="1523" customFormat="false" ht="13.8" hidden="false" customHeight="false" outlineLevel="0" collapsed="false">
      <c r="A1523" s="0" t="s">
        <v>122</v>
      </c>
      <c r="B1523" s="0" t="s">
        <v>1543</v>
      </c>
    </row>
    <row r="1524" customFormat="false" ht="13.8" hidden="false" customHeight="false" outlineLevel="0" collapsed="false">
      <c r="A1524" s="0" t="s">
        <v>122</v>
      </c>
      <c r="B1524" s="0" t="s">
        <v>1544</v>
      </c>
    </row>
    <row r="1525" customFormat="false" ht="13.8" hidden="false" customHeight="false" outlineLevel="0" collapsed="false">
      <c r="A1525" s="0" t="s">
        <v>122</v>
      </c>
      <c r="B1525" s="0" t="s">
        <v>1545</v>
      </c>
    </row>
    <row r="1526" customFormat="false" ht="13.8" hidden="false" customHeight="false" outlineLevel="0" collapsed="false">
      <c r="A1526" s="0" t="s">
        <v>122</v>
      </c>
      <c r="B1526" s="0" t="s">
        <v>1546</v>
      </c>
    </row>
    <row r="1527" customFormat="false" ht="13.8" hidden="false" customHeight="false" outlineLevel="0" collapsed="false">
      <c r="A1527" s="0" t="s">
        <v>122</v>
      </c>
      <c r="B1527" s="0" t="s">
        <v>1547</v>
      </c>
    </row>
    <row r="1528" customFormat="false" ht="13.8" hidden="false" customHeight="false" outlineLevel="0" collapsed="false">
      <c r="A1528" s="0" t="s">
        <v>122</v>
      </c>
      <c r="B1528" s="0" t="s">
        <v>1548</v>
      </c>
    </row>
    <row r="1529" customFormat="false" ht="13.8" hidden="false" customHeight="false" outlineLevel="0" collapsed="false">
      <c r="A1529" s="0" t="s">
        <v>122</v>
      </c>
      <c r="B1529" s="0" t="s">
        <v>1549</v>
      </c>
    </row>
    <row r="1530" customFormat="false" ht="13.8" hidden="false" customHeight="false" outlineLevel="0" collapsed="false">
      <c r="A1530" s="0" t="s">
        <v>122</v>
      </c>
      <c r="B1530" s="0" t="s">
        <v>1550</v>
      </c>
    </row>
    <row r="1531" customFormat="false" ht="13.8" hidden="false" customHeight="false" outlineLevel="0" collapsed="false">
      <c r="A1531" s="0" t="s">
        <v>122</v>
      </c>
      <c r="B1531" s="0" t="s">
        <v>1551</v>
      </c>
    </row>
    <row r="1532" customFormat="false" ht="13.8" hidden="false" customHeight="false" outlineLevel="0" collapsed="false">
      <c r="A1532" s="0" t="s">
        <v>123</v>
      </c>
      <c r="B1532" s="0" t="s">
        <v>1552</v>
      </c>
    </row>
    <row r="1533" customFormat="false" ht="13.8" hidden="false" customHeight="false" outlineLevel="0" collapsed="false">
      <c r="A1533" s="0" t="s">
        <v>124</v>
      </c>
      <c r="B1533" s="0" t="s">
        <v>1553</v>
      </c>
    </row>
    <row r="1534" customFormat="false" ht="13.8" hidden="false" customHeight="false" outlineLevel="0" collapsed="false">
      <c r="A1534" s="0" t="s">
        <v>125</v>
      </c>
      <c r="B1534" s="0" t="s">
        <v>1554</v>
      </c>
    </row>
    <row r="1535" customFormat="false" ht="13.8" hidden="false" customHeight="false" outlineLevel="0" collapsed="false">
      <c r="A1535" s="0" t="s">
        <v>126</v>
      </c>
      <c r="B1535" s="0" t="s">
        <v>1555</v>
      </c>
    </row>
    <row r="1536" customFormat="false" ht="13.8" hidden="false" customHeight="false" outlineLevel="0" collapsed="false">
      <c r="A1536" s="0" t="s">
        <v>126</v>
      </c>
      <c r="B1536" s="0" t="s">
        <v>1556</v>
      </c>
    </row>
    <row r="1537" customFormat="false" ht="13.8" hidden="false" customHeight="false" outlineLevel="0" collapsed="false">
      <c r="A1537" s="0" t="s">
        <v>126</v>
      </c>
      <c r="B1537" s="0" t="s">
        <v>1557</v>
      </c>
    </row>
    <row r="1538" customFormat="false" ht="13.8" hidden="false" customHeight="false" outlineLevel="0" collapsed="false">
      <c r="A1538" s="0" t="s">
        <v>126</v>
      </c>
      <c r="B1538" s="0" t="s">
        <v>1558</v>
      </c>
    </row>
    <row r="1539" customFormat="false" ht="13.8" hidden="false" customHeight="false" outlineLevel="0" collapsed="false">
      <c r="A1539" s="0" t="s">
        <v>126</v>
      </c>
      <c r="B1539" s="0" t="s">
        <v>1559</v>
      </c>
    </row>
    <row r="1540" customFormat="false" ht="13.8" hidden="false" customHeight="false" outlineLevel="0" collapsed="false">
      <c r="A1540" s="0" t="s">
        <v>126</v>
      </c>
      <c r="B1540" s="0" t="s">
        <v>1560</v>
      </c>
    </row>
    <row r="1541" customFormat="false" ht="13.8" hidden="false" customHeight="false" outlineLevel="0" collapsed="false">
      <c r="A1541" s="0" t="s">
        <v>126</v>
      </c>
      <c r="B1541" s="0" t="s">
        <v>1561</v>
      </c>
    </row>
    <row r="1542" customFormat="false" ht="13.8" hidden="false" customHeight="false" outlineLevel="0" collapsed="false">
      <c r="A1542" s="0" t="s">
        <v>127</v>
      </c>
      <c r="B1542" s="0" t="s">
        <v>1562</v>
      </c>
    </row>
    <row r="1543" customFormat="false" ht="13.8" hidden="false" customHeight="false" outlineLevel="0" collapsed="false">
      <c r="A1543" s="0" t="s">
        <v>127</v>
      </c>
      <c r="B1543" s="0" t="s">
        <v>255</v>
      </c>
    </row>
    <row r="1544" customFormat="false" ht="13.8" hidden="false" customHeight="false" outlineLevel="0" collapsed="false">
      <c r="A1544" s="0" t="s">
        <v>127</v>
      </c>
      <c r="B1544" s="0" t="s">
        <v>1563</v>
      </c>
    </row>
    <row r="1545" customFormat="false" ht="13.8" hidden="false" customHeight="false" outlineLevel="0" collapsed="false">
      <c r="A1545" s="0" t="s">
        <v>127</v>
      </c>
      <c r="B1545" s="0" t="s">
        <v>1564</v>
      </c>
    </row>
    <row r="1546" customFormat="false" ht="13.8" hidden="false" customHeight="false" outlineLevel="0" collapsed="false">
      <c r="A1546" s="0" t="s">
        <v>128</v>
      </c>
      <c r="B1546" s="0" t="s">
        <v>188</v>
      </c>
    </row>
    <row r="1547" customFormat="false" ht="13.8" hidden="false" customHeight="false" outlineLevel="0" collapsed="false">
      <c r="A1547" s="0" t="s">
        <v>128</v>
      </c>
      <c r="B1547" s="0" t="s">
        <v>189</v>
      </c>
    </row>
    <row r="1548" customFormat="false" ht="13.8" hidden="false" customHeight="false" outlineLevel="0" collapsed="false">
      <c r="A1548" s="0" t="s">
        <v>128</v>
      </c>
      <c r="B1548" s="0" t="s">
        <v>190</v>
      </c>
    </row>
    <row r="1549" customFormat="false" ht="13.8" hidden="false" customHeight="false" outlineLevel="0" collapsed="false">
      <c r="A1549" s="0" t="s">
        <v>128</v>
      </c>
      <c r="B1549" s="0" t="s">
        <v>191</v>
      </c>
    </row>
    <row r="1550" customFormat="false" ht="13.8" hidden="false" customHeight="false" outlineLevel="0" collapsed="false">
      <c r="A1550" s="0" t="s">
        <v>128</v>
      </c>
      <c r="B1550" s="0" t="s">
        <v>192</v>
      </c>
    </row>
    <row r="1551" customFormat="false" ht="13.8" hidden="false" customHeight="false" outlineLevel="0" collapsed="false">
      <c r="A1551" s="0" t="s">
        <v>128</v>
      </c>
      <c r="B1551" s="0" t="s">
        <v>193</v>
      </c>
    </row>
    <row r="1552" customFormat="false" ht="13.8" hidden="false" customHeight="false" outlineLevel="0" collapsed="false">
      <c r="A1552" s="0" t="s">
        <v>128</v>
      </c>
      <c r="B1552" s="0" t="s">
        <v>194</v>
      </c>
    </row>
    <row r="1553" customFormat="false" ht="13.8" hidden="false" customHeight="false" outlineLevel="0" collapsed="false">
      <c r="A1553" s="0" t="s">
        <v>128</v>
      </c>
      <c r="B1553" s="0" t="s">
        <v>195</v>
      </c>
    </row>
    <row r="1554" customFormat="false" ht="13.8" hidden="false" customHeight="false" outlineLevel="0" collapsed="false">
      <c r="A1554" s="0" t="s">
        <v>128</v>
      </c>
      <c r="B1554" s="0" t="s">
        <v>196</v>
      </c>
    </row>
    <row r="1555" customFormat="false" ht="13.8" hidden="false" customHeight="false" outlineLevel="0" collapsed="false">
      <c r="A1555" s="0" t="s">
        <v>129</v>
      </c>
      <c r="B1555" s="0" t="s">
        <v>1565</v>
      </c>
    </row>
    <row r="1556" customFormat="false" ht="13.8" hidden="false" customHeight="false" outlineLevel="0" collapsed="false">
      <c r="A1556" s="0" t="s">
        <v>129</v>
      </c>
      <c r="B1556" s="0" t="s">
        <v>1566</v>
      </c>
    </row>
    <row r="1557" customFormat="false" ht="13.8" hidden="false" customHeight="false" outlineLevel="0" collapsed="false">
      <c r="A1557" s="0" t="s">
        <v>129</v>
      </c>
      <c r="B1557" s="0" t="s">
        <v>1567</v>
      </c>
    </row>
    <row r="1558" customFormat="false" ht="13.8" hidden="false" customHeight="false" outlineLevel="0" collapsed="false">
      <c r="A1558" s="0" t="s">
        <v>129</v>
      </c>
      <c r="B1558" s="0" t="s">
        <v>1568</v>
      </c>
    </row>
    <row r="1559" customFormat="false" ht="13.8" hidden="false" customHeight="false" outlineLevel="0" collapsed="false">
      <c r="A1559" s="0" t="s">
        <v>129</v>
      </c>
      <c r="B1559" s="0" t="s">
        <v>1569</v>
      </c>
    </row>
    <row r="1560" customFormat="false" ht="13.8" hidden="false" customHeight="false" outlineLevel="0" collapsed="false">
      <c r="A1560" s="0" t="s">
        <v>129</v>
      </c>
      <c r="B1560" s="0" t="s">
        <v>1570</v>
      </c>
    </row>
    <row r="1561" customFormat="false" ht="13.8" hidden="false" customHeight="false" outlineLevel="0" collapsed="false">
      <c r="A1561" s="0" t="s">
        <v>129</v>
      </c>
      <c r="B1561" s="0" t="s">
        <v>1571</v>
      </c>
    </row>
    <row r="1562" customFormat="false" ht="13.8" hidden="false" customHeight="false" outlineLevel="0" collapsed="false">
      <c r="A1562" s="0" t="s">
        <v>129</v>
      </c>
      <c r="B1562" s="0" t="s">
        <v>1572</v>
      </c>
    </row>
    <row r="1563" customFormat="false" ht="13.8" hidden="false" customHeight="false" outlineLevel="0" collapsed="false">
      <c r="A1563" s="0" t="s">
        <v>129</v>
      </c>
      <c r="B1563" s="0" t="s">
        <v>1573</v>
      </c>
    </row>
    <row r="1564" customFormat="false" ht="13.8" hidden="false" customHeight="false" outlineLevel="0" collapsed="false">
      <c r="A1564" s="0" t="s">
        <v>129</v>
      </c>
      <c r="B1564" s="0" t="s">
        <v>1574</v>
      </c>
    </row>
    <row r="1565" customFormat="false" ht="13.8" hidden="false" customHeight="false" outlineLevel="0" collapsed="false">
      <c r="A1565" s="0" t="s">
        <v>129</v>
      </c>
      <c r="B1565" s="0" t="s">
        <v>1575</v>
      </c>
    </row>
    <row r="1566" customFormat="false" ht="13.8" hidden="false" customHeight="false" outlineLevel="0" collapsed="false">
      <c r="A1566" s="0" t="s">
        <v>129</v>
      </c>
      <c r="B1566" s="0" t="s">
        <v>1576</v>
      </c>
    </row>
    <row r="1567" customFormat="false" ht="13.8" hidden="false" customHeight="false" outlineLevel="0" collapsed="false">
      <c r="A1567" s="0" t="s">
        <v>129</v>
      </c>
      <c r="B1567" s="0" t="s">
        <v>1577</v>
      </c>
    </row>
    <row r="1568" customFormat="false" ht="13.8" hidden="false" customHeight="false" outlineLevel="0" collapsed="false">
      <c r="A1568" s="0" t="s">
        <v>130</v>
      </c>
      <c r="B1568" s="0" t="s">
        <v>1578</v>
      </c>
    </row>
    <row r="1569" customFormat="false" ht="13.8" hidden="false" customHeight="false" outlineLevel="0" collapsed="false">
      <c r="A1569" s="0" t="s">
        <v>130</v>
      </c>
      <c r="B1569" s="0" t="s">
        <v>1579</v>
      </c>
    </row>
    <row r="1570" customFormat="false" ht="13.8" hidden="false" customHeight="false" outlineLevel="0" collapsed="false">
      <c r="A1570" s="0" t="s">
        <v>130</v>
      </c>
      <c r="B1570" s="0" t="s">
        <v>1580</v>
      </c>
    </row>
    <row r="1571" customFormat="false" ht="13.8" hidden="false" customHeight="false" outlineLevel="0" collapsed="false">
      <c r="A1571" s="0" t="s">
        <v>131</v>
      </c>
      <c r="B1571" s="0" t="s">
        <v>1581</v>
      </c>
    </row>
    <row r="1572" customFormat="false" ht="13.8" hidden="false" customHeight="false" outlineLevel="0" collapsed="false">
      <c r="A1572" s="0" t="s">
        <v>131</v>
      </c>
      <c r="B1572" s="0" t="s">
        <v>1582</v>
      </c>
    </row>
    <row r="1573" customFormat="false" ht="13.8" hidden="false" customHeight="false" outlineLevel="0" collapsed="false">
      <c r="A1573" s="0" t="s">
        <v>132</v>
      </c>
      <c r="B1573" s="0" t="s">
        <v>517</v>
      </c>
    </row>
    <row r="1574" customFormat="false" ht="13.8" hidden="false" customHeight="false" outlineLevel="0" collapsed="false">
      <c r="A1574" s="0" t="s">
        <v>133</v>
      </c>
      <c r="B1574" s="0" t="s">
        <v>528</v>
      </c>
    </row>
    <row r="1575" customFormat="false" ht="13.8" hidden="false" customHeight="false" outlineLevel="0" collapsed="false">
      <c r="A1575" s="0" t="s">
        <v>133</v>
      </c>
      <c r="B1575" s="0" t="s">
        <v>328</v>
      </c>
    </row>
    <row r="1576" customFormat="false" ht="13.8" hidden="false" customHeight="false" outlineLevel="0" collapsed="false">
      <c r="A1576" s="0" t="s">
        <v>133</v>
      </c>
      <c r="B1576" s="0" t="s">
        <v>334</v>
      </c>
    </row>
    <row r="1577" customFormat="false" ht="13.8" hidden="false" customHeight="false" outlineLevel="0" collapsed="false">
      <c r="A1577" s="0" t="s">
        <v>134</v>
      </c>
      <c r="B1577" s="0" t="s">
        <v>449</v>
      </c>
    </row>
    <row r="1578" customFormat="false" ht="13.8" hidden="false" customHeight="false" outlineLevel="0" collapsed="false">
      <c r="A1578" s="0" t="s">
        <v>135</v>
      </c>
      <c r="B1578" s="0" t="s">
        <v>1583</v>
      </c>
    </row>
    <row r="1579" customFormat="false" ht="13.8" hidden="false" customHeight="false" outlineLevel="0" collapsed="false">
      <c r="A1579" s="0" t="s">
        <v>136</v>
      </c>
      <c r="B1579" s="0" t="s">
        <v>1584</v>
      </c>
    </row>
    <row r="1580" customFormat="false" ht="13.8" hidden="false" customHeight="false" outlineLevel="0" collapsed="false">
      <c r="A1580" s="0" t="s">
        <v>137</v>
      </c>
      <c r="B1580" s="0" t="s">
        <v>1585</v>
      </c>
    </row>
    <row r="1581" customFormat="false" ht="13.8" hidden="false" customHeight="false" outlineLevel="0" collapsed="false">
      <c r="A1581" s="0" t="s">
        <v>138</v>
      </c>
      <c r="B1581" s="0" t="s">
        <v>1586</v>
      </c>
    </row>
    <row r="1582" customFormat="false" ht="13.8" hidden="false" customHeight="false" outlineLevel="0" collapsed="false">
      <c r="A1582" s="0" t="s">
        <v>138</v>
      </c>
      <c r="B1582" s="0" t="s">
        <v>1587</v>
      </c>
    </row>
    <row r="1583" customFormat="false" ht="13.8" hidden="false" customHeight="false" outlineLevel="0" collapsed="false">
      <c r="A1583" s="0" t="s">
        <v>138</v>
      </c>
      <c r="B1583" s="0" t="s">
        <v>1588</v>
      </c>
    </row>
    <row r="1584" customFormat="false" ht="13.8" hidden="false" customHeight="false" outlineLevel="0" collapsed="false">
      <c r="A1584" s="0" t="s">
        <v>138</v>
      </c>
      <c r="B1584" s="0" t="s">
        <v>1317</v>
      </c>
    </row>
    <row r="1585" customFormat="false" ht="13.8" hidden="false" customHeight="false" outlineLevel="0" collapsed="false">
      <c r="A1585" s="0" t="s">
        <v>138</v>
      </c>
      <c r="B1585" s="0" t="s">
        <v>1589</v>
      </c>
    </row>
    <row r="1586" customFormat="false" ht="13.8" hidden="false" customHeight="false" outlineLevel="0" collapsed="false">
      <c r="A1586" s="0" t="s">
        <v>138</v>
      </c>
      <c r="B1586" s="0" t="s">
        <v>1590</v>
      </c>
    </row>
    <row r="1587" customFormat="false" ht="13.8" hidden="false" customHeight="false" outlineLevel="0" collapsed="false">
      <c r="A1587" s="0" t="s">
        <v>139</v>
      </c>
      <c r="B1587" s="0" t="s">
        <v>1591</v>
      </c>
    </row>
    <row r="1588" customFormat="false" ht="13.8" hidden="false" customHeight="false" outlineLevel="0" collapsed="false">
      <c r="A1588" s="0" t="s">
        <v>139</v>
      </c>
      <c r="B1588" s="0" t="s">
        <v>1592</v>
      </c>
    </row>
    <row r="1589" customFormat="false" ht="13.8" hidden="false" customHeight="false" outlineLevel="0" collapsed="false">
      <c r="A1589" s="0" t="s">
        <v>139</v>
      </c>
      <c r="B1589" s="0" t="s">
        <v>1593</v>
      </c>
    </row>
    <row r="1590" customFormat="false" ht="13.8" hidden="false" customHeight="false" outlineLevel="0" collapsed="false">
      <c r="A1590" s="0" t="s">
        <v>139</v>
      </c>
      <c r="B1590" s="0" t="s">
        <v>1594</v>
      </c>
    </row>
    <row r="1591" customFormat="false" ht="13.8" hidden="false" customHeight="false" outlineLevel="0" collapsed="false">
      <c r="A1591" s="0" t="s">
        <v>139</v>
      </c>
      <c r="B1591" s="0" t="s">
        <v>1595</v>
      </c>
    </row>
    <row r="1592" customFormat="false" ht="13.8" hidden="false" customHeight="false" outlineLevel="0" collapsed="false">
      <c r="A1592" s="0" t="s">
        <v>139</v>
      </c>
      <c r="B1592" s="0" t="s">
        <v>1596</v>
      </c>
    </row>
    <row r="1593" customFormat="false" ht="13.8" hidden="false" customHeight="false" outlineLevel="0" collapsed="false">
      <c r="A1593" s="0" t="s">
        <v>139</v>
      </c>
      <c r="B1593" s="0" t="s">
        <v>1597</v>
      </c>
    </row>
    <row r="1594" customFormat="false" ht="13.8" hidden="false" customHeight="false" outlineLevel="0" collapsed="false">
      <c r="A1594" s="0" t="s">
        <v>139</v>
      </c>
      <c r="B1594" s="0" t="s">
        <v>1598</v>
      </c>
    </row>
    <row r="1595" customFormat="false" ht="13.8" hidden="false" customHeight="false" outlineLevel="0" collapsed="false">
      <c r="A1595" s="0" t="s">
        <v>139</v>
      </c>
      <c r="B1595" s="0" t="s">
        <v>1599</v>
      </c>
    </row>
    <row r="1596" customFormat="false" ht="13.8" hidden="false" customHeight="false" outlineLevel="0" collapsed="false">
      <c r="A1596" s="0" t="s">
        <v>139</v>
      </c>
      <c r="B1596" s="0" t="s">
        <v>1600</v>
      </c>
    </row>
    <row r="1597" customFormat="false" ht="13.8" hidden="false" customHeight="false" outlineLevel="0" collapsed="false">
      <c r="A1597" s="0" t="s">
        <v>140</v>
      </c>
      <c r="B1597" s="0" t="s">
        <v>188</v>
      </c>
    </row>
    <row r="1598" customFormat="false" ht="13.8" hidden="false" customHeight="false" outlineLevel="0" collapsed="false">
      <c r="A1598" s="0" t="s">
        <v>140</v>
      </c>
      <c r="B1598" s="0" t="s">
        <v>189</v>
      </c>
    </row>
    <row r="1599" customFormat="false" ht="13.8" hidden="false" customHeight="false" outlineLevel="0" collapsed="false">
      <c r="A1599" s="0" t="s">
        <v>140</v>
      </c>
      <c r="B1599" s="0" t="s">
        <v>190</v>
      </c>
    </row>
    <row r="1600" customFormat="false" ht="13.8" hidden="false" customHeight="false" outlineLevel="0" collapsed="false">
      <c r="A1600" s="0" t="s">
        <v>140</v>
      </c>
      <c r="B1600" s="0" t="s">
        <v>191</v>
      </c>
    </row>
    <row r="1601" customFormat="false" ht="13.8" hidden="false" customHeight="false" outlineLevel="0" collapsed="false">
      <c r="A1601" s="0" t="s">
        <v>140</v>
      </c>
      <c r="B1601" s="0" t="s">
        <v>192</v>
      </c>
    </row>
    <row r="1602" customFormat="false" ht="13.8" hidden="false" customHeight="false" outlineLevel="0" collapsed="false">
      <c r="A1602" s="0" t="s">
        <v>140</v>
      </c>
      <c r="B1602" s="0" t="s">
        <v>193</v>
      </c>
    </row>
    <row r="1603" customFormat="false" ht="13.8" hidden="false" customHeight="false" outlineLevel="0" collapsed="false">
      <c r="A1603" s="0" t="s">
        <v>140</v>
      </c>
      <c r="B1603" s="0" t="s">
        <v>194</v>
      </c>
    </row>
    <row r="1604" customFormat="false" ht="13.8" hidden="false" customHeight="false" outlineLevel="0" collapsed="false">
      <c r="A1604" s="0" t="s">
        <v>140</v>
      </c>
      <c r="B1604" s="0" t="s">
        <v>195</v>
      </c>
    </row>
    <row r="1605" customFormat="false" ht="13.8" hidden="false" customHeight="false" outlineLevel="0" collapsed="false">
      <c r="A1605" s="0" t="s">
        <v>140</v>
      </c>
      <c r="B1605" s="0" t="s">
        <v>196</v>
      </c>
    </row>
    <row r="1606" customFormat="false" ht="13.8" hidden="false" customHeight="false" outlineLevel="0" collapsed="false">
      <c r="A1606" s="0" t="s">
        <v>141</v>
      </c>
      <c r="B1606" s="0" t="s">
        <v>188</v>
      </c>
    </row>
    <row r="1607" customFormat="false" ht="13.8" hidden="false" customHeight="false" outlineLevel="0" collapsed="false">
      <c r="A1607" s="0" t="s">
        <v>141</v>
      </c>
      <c r="B1607" s="0" t="s">
        <v>189</v>
      </c>
    </row>
    <row r="1608" customFormat="false" ht="13.8" hidden="false" customHeight="false" outlineLevel="0" collapsed="false">
      <c r="A1608" s="0" t="s">
        <v>141</v>
      </c>
      <c r="B1608" s="0" t="s">
        <v>190</v>
      </c>
    </row>
    <row r="1609" customFormat="false" ht="13.8" hidden="false" customHeight="false" outlineLevel="0" collapsed="false">
      <c r="A1609" s="0" t="s">
        <v>141</v>
      </c>
      <c r="B1609" s="0" t="s">
        <v>191</v>
      </c>
    </row>
    <row r="1610" customFormat="false" ht="13.8" hidden="false" customHeight="false" outlineLevel="0" collapsed="false">
      <c r="A1610" s="0" t="s">
        <v>141</v>
      </c>
      <c r="B1610" s="0" t="s">
        <v>192</v>
      </c>
    </row>
    <row r="1611" customFormat="false" ht="13.8" hidden="false" customHeight="false" outlineLevel="0" collapsed="false">
      <c r="A1611" s="0" t="s">
        <v>141</v>
      </c>
      <c r="B1611" s="0" t="s">
        <v>193</v>
      </c>
    </row>
    <row r="1612" customFormat="false" ht="13.8" hidden="false" customHeight="false" outlineLevel="0" collapsed="false">
      <c r="A1612" s="0" t="s">
        <v>141</v>
      </c>
      <c r="B1612" s="0" t="s">
        <v>194</v>
      </c>
    </row>
    <row r="1613" customFormat="false" ht="13.8" hidden="false" customHeight="false" outlineLevel="0" collapsed="false">
      <c r="A1613" s="0" t="s">
        <v>141</v>
      </c>
      <c r="B1613" s="0" t="s">
        <v>195</v>
      </c>
    </row>
    <row r="1614" customFormat="false" ht="13.8" hidden="false" customHeight="false" outlineLevel="0" collapsed="false">
      <c r="A1614" s="0" t="s">
        <v>141</v>
      </c>
      <c r="B1614" s="0" t="s">
        <v>196</v>
      </c>
    </row>
    <row r="1615" customFormat="false" ht="13.8" hidden="false" customHeight="false" outlineLevel="0" collapsed="false">
      <c r="A1615" s="0" t="s">
        <v>142</v>
      </c>
      <c r="B1615" s="0" t="s">
        <v>1601</v>
      </c>
    </row>
    <row r="1616" customFormat="false" ht="13.8" hidden="false" customHeight="false" outlineLevel="0" collapsed="false">
      <c r="A1616" s="0" t="s">
        <v>142</v>
      </c>
      <c r="B1616" s="0" t="s">
        <v>1602</v>
      </c>
    </row>
    <row r="1617" customFormat="false" ht="13.8" hidden="false" customHeight="false" outlineLevel="0" collapsed="false">
      <c r="A1617" s="0" t="s">
        <v>142</v>
      </c>
      <c r="B1617" s="0" t="s">
        <v>1603</v>
      </c>
    </row>
    <row r="1618" customFormat="false" ht="13.8" hidden="false" customHeight="false" outlineLevel="0" collapsed="false">
      <c r="A1618" s="0" t="s">
        <v>142</v>
      </c>
      <c r="B1618" s="0" t="s">
        <v>1604</v>
      </c>
    </row>
    <row r="1619" customFormat="false" ht="13.8" hidden="false" customHeight="false" outlineLevel="0" collapsed="false">
      <c r="A1619" s="0" t="s">
        <v>142</v>
      </c>
      <c r="B1619" s="0" t="s">
        <v>1605</v>
      </c>
    </row>
    <row r="1620" customFormat="false" ht="13.8" hidden="false" customHeight="false" outlineLevel="0" collapsed="false">
      <c r="A1620" s="0" t="s">
        <v>142</v>
      </c>
      <c r="B1620" s="0" t="s">
        <v>1606</v>
      </c>
    </row>
    <row r="1621" customFormat="false" ht="13.8" hidden="false" customHeight="false" outlineLevel="0" collapsed="false">
      <c r="A1621" s="0" t="s">
        <v>143</v>
      </c>
      <c r="B1621" s="0" t="s">
        <v>1607</v>
      </c>
    </row>
    <row r="1622" customFormat="false" ht="13.8" hidden="false" customHeight="false" outlineLevel="0" collapsed="false">
      <c r="A1622" s="0" t="s">
        <v>143</v>
      </c>
      <c r="B1622" s="0" t="s">
        <v>1608</v>
      </c>
    </row>
    <row r="1623" customFormat="false" ht="13.8" hidden="false" customHeight="false" outlineLevel="0" collapsed="false">
      <c r="A1623" s="0" t="s">
        <v>143</v>
      </c>
      <c r="B1623" s="0" t="s">
        <v>1609</v>
      </c>
    </row>
    <row r="1624" customFormat="false" ht="13.8" hidden="false" customHeight="false" outlineLevel="0" collapsed="false">
      <c r="A1624" s="0" t="s">
        <v>143</v>
      </c>
      <c r="B1624" s="0" t="s">
        <v>1610</v>
      </c>
    </row>
    <row r="1625" customFormat="false" ht="13.8" hidden="false" customHeight="false" outlineLevel="0" collapsed="false">
      <c r="A1625" s="0" t="s">
        <v>143</v>
      </c>
      <c r="B1625" s="0" t="s">
        <v>1611</v>
      </c>
    </row>
    <row r="1626" customFormat="false" ht="13.8" hidden="false" customHeight="false" outlineLevel="0" collapsed="false">
      <c r="A1626" s="0" t="s">
        <v>144</v>
      </c>
      <c r="B1626" s="0" t="s">
        <v>188</v>
      </c>
    </row>
    <row r="1627" customFormat="false" ht="13.8" hidden="false" customHeight="false" outlineLevel="0" collapsed="false">
      <c r="A1627" s="0" t="s">
        <v>144</v>
      </c>
      <c r="B1627" s="0" t="s">
        <v>189</v>
      </c>
    </row>
    <row r="1628" customFormat="false" ht="13.8" hidden="false" customHeight="false" outlineLevel="0" collapsed="false">
      <c r="A1628" s="0" t="s">
        <v>144</v>
      </c>
      <c r="B1628" s="0" t="s">
        <v>190</v>
      </c>
    </row>
    <row r="1629" customFormat="false" ht="13.8" hidden="false" customHeight="false" outlineLevel="0" collapsed="false">
      <c r="A1629" s="0" t="s">
        <v>144</v>
      </c>
      <c r="B1629" s="0" t="s">
        <v>191</v>
      </c>
    </row>
    <row r="1630" customFormat="false" ht="13.8" hidden="false" customHeight="false" outlineLevel="0" collapsed="false">
      <c r="A1630" s="0" t="s">
        <v>144</v>
      </c>
      <c r="B1630" s="0" t="s">
        <v>192</v>
      </c>
    </row>
    <row r="1631" customFormat="false" ht="13.8" hidden="false" customHeight="false" outlineLevel="0" collapsed="false">
      <c r="A1631" s="0" t="s">
        <v>144</v>
      </c>
      <c r="B1631" s="0" t="s">
        <v>193</v>
      </c>
    </row>
    <row r="1632" customFormat="false" ht="13.8" hidden="false" customHeight="false" outlineLevel="0" collapsed="false">
      <c r="A1632" s="0" t="s">
        <v>144</v>
      </c>
      <c r="B1632" s="0" t="s">
        <v>194</v>
      </c>
    </row>
    <row r="1633" customFormat="false" ht="13.8" hidden="false" customHeight="false" outlineLevel="0" collapsed="false">
      <c r="A1633" s="0" t="s">
        <v>144</v>
      </c>
      <c r="B1633" s="0" t="s">
        <v>195</v>
      </c>
    </row>
    <row r="1634" customFormat="false" ht="13.8" hidden="false" customHeight="false" outlineLevel="0" collapsed="false">
      <c r="A1634" s="0" t="s">
        <v>144</v>
      </c>
      <c r="B1634" s="0" t="s">
        <v>196</v>
      </c>
    </row>
    <row r="1635" customFormat="false" ht="13.8" hidden="false" customHeight="false" outlineLevel="0" collapsed="false">
      <c r="A1635" s="0" t="s">
        <v>145</v>
      </c>
      <c r="B1635" s="0" t="s">
        <v>1612</v>
      </c>
    </row>
    <row r="1636" customFormat="false" ht="13.8" hidden="false" customHeight="false" outlineLevel="0" collapsed="false">
      <c r="A1636" s="0" t="s">
        <v>146</v>
      </c>
      <c r="B1636" s="0" t="s">
        <v>1613</v>
      </c>
    </row>
    <row r="1637" customFormat="false" ht="13.8" hidden="false" customHeight="false" outlineLevel="0" collapsed="false">
      <c r="A1637" s="0" t="s">
        <v>147</v>
      </c>
      <c r="B1637" s="0" t="s">
        <v>1614</v>
      </c>
    </row>
    <row r="1638" customFormat="false" ht="13.8" hidden="false" customHeight="false" outlineLevel="0" collapsed="false">
      <c r="A1638" s="0" t="s">
        <v>148</v>
      </c>
      <c r="B1638" s="0" t="s">
        <v>188</v>
      </c>
    </row>
    <row r="1639" customFormat="false" ht="13.8" hidden="false" customHeight="false" outlineLevel="0" collapsed="false">
      <c r="A1639" s="0" t="s">
        <v>148</v>
      </c>
      <c r="B1639" s="0" t="s">
        <v>189</v>
      </c>
    </row>
    <row r="1640" customFormat="false" ht="13.8" hidden="false" customHeight="false" outlineLevel="0" collapsed="false">
      <c r="A1640" s="0" t="s">
        <v>148</v>
      </c>
      <c r="B1640" s="0" t="s">
        <v>190</v>
      </c>
    </row>
    <row r="1641" customFormat="false" ht="13.8" hidden="false" customHeight="false" outlineLevel="0" collapsed="false">
      <c r="A1641" s="0" t="s">
        <v>148</v>
      </c>
      <c r="B1641" s="0" t="s">
        <v>191</v>
      </c>
    </row>
    <row r="1642" customFormat="false" ht="13.8" hidden="false" customHeight="false" outlineLevel="0" collapsed="false">
      <c r="A1642" s="0" t="s">
        <v>148</v>
      </c>
      <c r="B1642" s="0" t="s">
        <v>192</v>
      </c>
    </row>
    <row r="1643" customFormat="false" ht="13.8" hidden="false" customHeight="false" outlineLevel="0" collapsed="false">
      <c r="A1643" s="0" t="s">
        <v>148</v>
      </c>
      <c r="B1643" s="0" t="s">
        <v>193</v>
      </c>
    </row>
    <row r="1644" customFormat="false" ht="13.8" hidden="false" customHeight="false" outlineLevel="0" collapsed="false">
      <c r="A1644" s="0" t="s">
        <v>148</v>
      </c>
      <c r="B1644" s="0" t="s">
        <v>194</v>
      </c>
    </row>
    <row r="1645" customFormat="false" ht="13.8" hidden="false" customHeight="false" outlineLevel="0" collapsed="false">
      <c r="A1645" s="0" t="s">
        <v>148</v>
      </c>
      <c r="B1645" s="0" t="s">
        <v>195</v>
      </c>
    </row>
    <row r="1646" customFormat="false" ht="13.8" hidden="false" customHeight="false" outlineLevel="0" collapsed="false">
      <c r="A1646" s="0" t="s">
        <v>148</v>
      </c>
      <c r="B1646" s="0" t="s">
        <v>196</v>
      </c>
    </row>
    <row r="1647" customFormat="false" ht="13.8" hidden="false" customHeight="false" outlineLevel="0" collapsed="false">
      <c r="A1647" s="0" t="s">
        <v>149</v>
      </c>
      <c r="B1647" s="0" t="s">
        <v>149</v>
      </c>
    </row>
    <row r="1648" customFormat="false" ht="13.8" hidden="false" customHeight="false" outlineLevel="0" collapsed="false">
      <c r="A1648" s="0" t="s">
        <v>150</v>
      </c>
      <c r="B1648" s="0" t="s">
        <v>1615</v>
      </c>
    </row>
    <row r="1649" customFormat="false" ht="13.8" hidden="false" customHeight="false" outlineLevel="0" collapsed="false">
      <c r="A1649" s="0" t="s">
        <v>150</v>
      </c>
      <c r="B1649" s="0" t="s">
        <v>1616</v>
      </c>
    </row>
    <row r="1650" customFormat="false" ht="13.8" hidden="false" customHeight="false" outlineLevel="0" collapsed="false">
      <c r="A1650" s="0" t="s">
        <v>150</v>
      </c>
      <c r="B1650" s="0" t="s">
        <v>454</v>
      </c>
    </row>
    <row r="1651" customFormat="false" ht="13.8" hidden="false" customHeight="false" outlineLevel="0" collapsed="false">
      <c r="A1651" s="0" t="s">
        <v>151</v>
      </c>
      <c r="B1651" s="0" t="s">
        <v>1617</v>
      </c>
    </row>
    <row r="1652" customFormat="false" ht="13.8" hidden="false" customHeight="false" outlineLevel="0" collapsed="false">
      <c r="A1652" s="0" t="s">
        <v>151</v>
      </c>
      <c r="B1652" s="0" t="s">
        <v>1618</v>
      </c>
    </row>
    <row r="1653" customFormat="false" ht="13.8" hidden="false" customHeight="false" outlineLevel="0" collapsed="false">
      <c r="A1653" s="0" t="s">
        <v>151</v>
      </c>
      <c r="B1653" s="0" t="s">
        <v>1619</v>
      </c>
    </row>
    <row r="1654" customFormat="false" ht="13.8" hidden="false" customHeight="false" outlineLevel="0" collapsed="false">
      <c r="A1654" s="0" t="s">
        <v>151</v>
      </c>
      <c r="B1654" s="0" t="s">
        <v>1620</v>
      </c>
    </row>
    <row r="1655" customFormat="false" ht="13.8" hidden="false" customHeight="false" outlineLevel="0" collapsed="false">
      <c r="A1655" s="0" t="s">
        <v>151</v>
      </c>
      <c r="B1655" s="0" t="s">
        <v>1621</v>
      </c>
    </row>
    <row r="1656" customFormat="false" ht="13.8" hidden="false" customHeight="false" outlineLevel="0" collapsed="false">
      <c r="A1656" s="0" t="s">
        <v>151</v>
      </c>
      <c r="B1656" s="0" t="s">
        <v>1622</v>
      </c>
    </row>
    <row r="1657" customFormat="false" ht="13.8" hidden="false" customHeight="false" outlineLevel="0" collapsed="false">
      <c r="A1657" s="0" t="s">
        <v>151</v>
      </c>
      <c r="B1657" s="0" t="s">
        <v>1623</v>
      </c>
    </row>
    <row r="1658" customFormat="false" ht="13.8" hidden="false" customHeight="false" outlineLevel="0" collapsed="false">
      <c r="A1658" s="0" t="s">
        <v>151</v>
      </c>
      <c r="B1658" s="0" t="s">
        <v>1624</v>
      </c>
    </row>
    <row r="1659" customFormat="false" ht="13.8" hidden="false" customHeight="false" outlineLevel="0" collapsed="false">
      <c r="A1659" s="0" t="s">
        <v>151</v>
      </c>
      <c r="B1659" s="0" t="s">
        <v>1625</v>
      </c>
    </row>
    <row r="1660" customFormat="false" ht="13.8" hidden="false" customHeight="false" outlineLevel="0" collapsed="false">
      <c r="A1660" s="0" t="s">
        <v>151</v>
      </c>
      <c r="B1660" s="0" t="s">
        <v>1626</v>
      </c>
    </row>
    <row r="1661" customFormat="false" ht="13.8" hidden="false" customHeight="false" outlineLevel="0" collapsed="false">
      <c r="A1661" s="0" t="s">
        <v>151</v>
      </c>
      <c r="B1661" s="0" t="s">
        <v>1627</v>
      </c>
    </row>
    <row r="1662" customFormat="false" ht="13.8" hidden="false" customHeight="false" outlineLevel="0" collapsed="false">
      <c r="A1662" s="0" t="s">
        <v>151</v>
      </c>
      <c r="B1662" s="0" t="s">
        <v>1628</v>
      </c>
    </row>
    <row r="1663" customFormat="false" ht="13.8" hidden="false" customHeight="false" outlineLevel="0" collapsed="false">
      <c r="A1663" s="0" t="s">
        <v>151</v>
      </c>
      <c r="B1663" s="0" t="s">
        <v>1629</v>
      </c>
    </row>
    <row r="1664" customFormat="false" ht="13.8" hidden="false" customHeight="false" outlineLevel="0" collapsed="false">
      <c r="A1664" s="0" t="s">
        <v>151</v>
      </c>
      <c r="B1664" s="0" t="s">
        <v>1630</v>
      </c>
    </row>
    <row r="1665" customFormat="false" ht="13.8" hidden="false" customHeight="false" outlineLevel="0" collapsed="false">
      <c r="A1665" s="0" t="s">
        <v>151</v>
      </c>
      <c r="B1665" s="0" t="s">
        <v>1631</v>
      </c>
    </row>
    <row r="1666" customFormat="false" ht="13.8" hidden="false" customHeight="false" outlineLevel="0" collapsed="false">
      <c r="A1666" s="0" t="s">
        <v>151</v>
      </c>
      <c r="B1666" s="0" t="s">
        <v>1632</v>
      </c>
    </row>
    <row r="1667" customFormat="false" ht="13.8" hidden="false" customHeight="false" outlineLevel="0" collapsed="false">
      <c r="A1667" s="0" t="s">
        <v>151</v>
      </c>
      <c r="B1667" s="0" t="s">
        <v>1633</v>
      </c>
    </row>
    <row r="1668" customFormat="false" ht="13.8" hidden="false" customHeight="false" outlineLevel="0" collapsed="false">
      <c r="A1668" s="0" t="s">
        <v>151</v>
      </c>
      <c r="B1668" s="0" t="s">
        <v>1634</v>
      </c>
    </row>
    <row r="1669" customFormat="false" ht="13.8" hidden="false" customHeight="false" outlineLevel="0" collapsed="false">
      <c r="A1669" s="0" t="s">
        <v>151</v>
      </c>
      <c r="B1669" s="0" t="s">
        <v>1635</v>
      </c>
    </row>
    <row r="1670" customFormat="false" ht="13.8" hidden="false" customHeight="false" outlineLevel="0" collapsed="false">
      <c r="A1670" s="0" t="s">
        <v>151</v>
      </c>
      <c r="B1670" s="0" t="s">
        <v>1636</v>
      </c>
    </row>
    <row r="1671" customFormat="false" ht="13.8" hidden="false" customHeight="false" outlineLevel="0" collapsed="false">
      <c r="A1671" s="0" t="s">
        <v>151</v>
      </c>
      <c r="B1671" s="0" t="s">
        <v>1637</v>
      </c>
    </row>
    <row r="1672" customFormat="false" ht="13.8" hidden="false" customHeight="false" outlineLevel="0" collapsed="false">
      <c r="A1672" s="0" t="s">
        <v>151</v>
      </c>
      <c r="B1672" s="0" t="s">
        <v>1638</v>
      </c>
    </row>
    <row r="1673" customFormat="false" ht="13.8" hidden="false" customHeight="false" outlineLevel="0" collapsed="false">
      <c r="A1673" s="0" t="s">
        <v>151</v>
      </c>
      <c r="B1673" s="0" t="s">
        <v>1639</v>
      </c>
    </row>
    <row r="1674" customFormat="false" ht="13.8" hidden="false" customHeight="false" outlineLevel="0" collapsed="false">
      <c r="A1674" s="0" t="s">
        <v>151</v>
      </c>
      <c r="B1674" s="0" t="s">
        <v>1640</v>
      </c>
    </row>
    <row r="1675" customFormat="false" ht="13.8" hidden="false" customHeight="false" outlineLevel="0" collapsed="false">
      <c r="A1675" s="0" t="s">
        <v>151</v>
      </c>
      <c r="B1675" s="0" t="s">
        <v>1641</v>
      </c>
    </row>
    <row r="1676" customFormat="false" ht="13.8" hidden="false" customHeight="false" outlineLevel="0" collapsed="false">
      <c r="A1676" s="0" t="s">
        <v>151</v>
      </c>
      <c r="B1676" s="0" t="s">
        <v>1642</v>
      </c>
    </row>
    <row r="1677" customFormat="false" ht="13.8" hidden="false" customHeight="false" outlineLevel="0" collapsed="false">
      <c r="A1677" s="0" t="s">
        <v>151</v>
      </c>
      <c r="B1677" s="0" t="s">
        <v>1643</v>
      </c>
    </row>
    <row r="1678" customFormat="false" ht="13.8" hidden="false" customHeight="false" outlineLevel="0" collapsed="false">
      <c r="A1678" s="0" t="s">
        <v>151</v>
      </c>
      <c r="B1678" s="0" t="s">
        <v>1644</v>
      </c>
    </row>
    <row r="1679" customFormat="false" ht="13.8" hidden="false" customHeight="false" outlineLevel="0" collapsed="false">
      <c r="A1679" s="0" t="s">
        <v>151</v>
      </c>
      <c r="B1679" s="0" t="s">
        <v>1645</v>
      </c>
    </row>
    <row r="1680" customFormat="false" ht="13.8" hidden="false" customHeight="false" outlineLevel="0" collapsed="false">
      <c r="A1680" s="0" t="s">
        <v>151</v>
      </c>
      <c r="B1680" s="0" t="s">
        <v>1646</v>
      </c>
    </row>
    <row r="1681" customFormat="false" ht="13.8" hidden="false" customHeight="false" outlineLevel="0" collapsed="false">
      <c r="A1681" s="0" t="s">
        <v>151</v>
      </c>
      <c r="B1681" s="0" t="s">
        <v>1647</v>
      </c>
    </row>
    <row r="1682" customFormat="false" ht="13.8" hidden="false" customHeight="false" outlineLevel="0" collapsed="false">
      <c r="A1682" s="0" t="s">
        <v>151</v>
      </c>
      <c r="B1682" s="0" t="s">
        <v>1648</v>
      </c>
    </row>
    <row r="1683" customFormat="false" ht="13.8" hidden="false" customHeight="false" outlineLevel="0" collapsed="false">
      <c r="A1683" s="0" t="s">
        <v>151</v>
      </c>
      <c r="B1683" s="0" t="s">
        <v>1649</v>
      </c>
    </row>
    <row r="1684" customFormat="false" ht="13.8" hidden="false" customHeight="false" outlineLevel="0" collapsed="false">
      <c r="A1684" s="0" t="s">
        <v>151</v>
      </c>
      <c r="B1684" s="0" t="s">
        <v>1650</v>
      </c>
    </row>
    <row r="1685" customFormat="false" ht="13.8" hidden="false" customHeight="false" outlineLevel="0" collapsed="false">
      <c r="A1685" s="0" t="s">
        <v>151</v>
      </c>
      <c r="B1685" s="0" t="s">
        <v>1651</v>
      </c>
    </row>
    <row r="1686" customFormat="false" ht="13.8" hidden="false" customHeight="false" outlineLevel="0" collapsed="false">
      <c r="A1686" s="0" t="s">
        <v>151</v>
      </c>
      <c r="B1686" s="0" t="s">
        <v>1652</v>
      </c>
    </row>
    <row r="1687" customFormat="false" ht="13.8" hidden="false" customHeight="false" outlineLevel="0" collapsed="false">
      <c r="A1687" s="0" t="s">
        <v>151</v>
      </c>
      <c r="B1687" s="0" t="s">
        <v>1653</v>
      </c>
    </row>
    <row r="1688" customFormat="false" ht="13.8" hidden="false" customHeight="false" outlineLevel="0" collapsed="false">
      <c r="A1688" s="0" t="s">
        <v>151</v>
      </c>
      <c r="B1688" s="0" t="s">
        <v>1654</v>
      </c>
    </row>
    <row r="1689" customFormat="false" ht="13.8" hidden="false" customHeight="false" outlineLevel="0" collapsed="false">
      <c r="A1689" s="0" t="s">
        <v>151</v>
      </c>
      <c r="B1689" s="0" t="s">
        <v>1655</v>
      </c>
    </row>
    <row r="1690" customFormat="false" ht="13.8" hidden="false" customHeight="false" outlineLevel="0" collapsed="false">
      <c r="A1690" s="0" t="s">
        <v>151</v>
      </c>
      <c r="B1690" s="0" t="s">
        <v>1656</v>
      </c>
    </row>
    <row r="1691" customFormat="false" ht="13.8" hidden="false" customHeight="false" outlineLevel="0" collapsed="false">
      <c r="A1691" s="0" t="s">
        <v>151</v>
      </c>
      <c r="B1691" s="0" t="s">
        <v>1657</v>
      </c>
    </row>
    <row r="1692" customFormat="false" ht="13.8" hidden="false" customHeight="false" outlineLevel="0" collapsed="false">
      <c r="A1692" s="0" t="s">
        <v>151</v>
      </c>
      <c r="B1692" s="0" t="s">
        <v>1658</v>
      </c>
    </row>
    <row r="1693" customFormat="false" ht="13.8" hidden="false" customHeight="false" outlineLevel="0" collapsed="false">
      <c r="A1693" s="0" t="s">
        <v>151</v>
      </c>
      <c r="B1693" s="0" t="s">
        <v>1659</v>
      </c>
    </row>
    <row r="1694" customFormat="false" ht="13.8" hidden="false" customHeight="false" outlineLevel="0" collapsed="false">
      <c r="A1694" s="0" t="s">
        <v>151</v>
      </c>
      <c r="B1694" s="0" t="s">
        <v>1660</v>
      </c>
    </row>
    <row r="1695" customFormat="false" ht="13.8" hidden="false" customHeight="false" outlineLevel="0" collapsed="false">
      <c r="A1695" s="0" t="s">
        <v>151</v>
      </c>
      <c r="B1695" s="0" t="s">
        <v>1661</v>
      </c>
    </row>
    <row r="1696" customFormat="false" ht="13.8" hidden="false" customHeight="false" outlineLevel="0" collapsed="false">
      <c r="A1696" s="0" t="s">
        <v>151</v>
      </c>
      <c r="B1696" s="0" t="s">
        <v>1662</v>
      </c>
    </row>
    <row r="1697" customFormat="false" ht="13.8" hidden="false" customHeight="false" outlineLevel="0" collapsed="false">
      <c r="A1697" s="0" t="s">
        <v>151</v>
      </c>
      <c r="B1697" s="0" t="s">
        <v>1663</v>
      </c>
    </row>
    <row r="1698" customFormat="false" ht="13.8" hidden="false" customHeight="false" outlineLevel="0" collapsed="false">
      <c r="A1698" s="0" t="s">
        <v>151</v>
      </c>
      <c r="B1698" s="0" t="s">
        <v>1664</v>
      </c>
    </row>
    <row r="1699" customFormat="false" ht="13.8" hidden="false" customHeight="false" outlineLevel="0" collapsed="false">
      <c r="A1699" s="0" t="s">
        <v>151</v>
      </c>
      <c r="B1699" s="0" t="s">
        <v>1665</v>
      </c>
    </row>
    <row r="1700" customFormat="false" ht="13.8" hidden="false" customHeight="false" outlineLevel="0" collapsed="false">
      <c r="A1700" s="0" t="s">
        <v>151</v>
      </c>
      <c r="B1700" s="0" t="s">
        <v>45</v>
      </c>
    </row>
    <row r="1701" customFormat="false" ht="13.8" hidden="false" customHeight="false" outlineLevel="0" collapsed="false">
      <c r="A1701" s="0" t="s">
        <v>151</v>
      </c>
      <c r="B1701" s="0" t="s">
        <v>1165</v>
      </c>
    </row>
    <row r="1702" customFormat="false" ht="13.8" hidden="false" customHeight="false" outlineLevel="0" collapsed="false">
      <c r="A1702" s="0" t="s">
        <v>151</v>
      </c>
      <c r="B1702" s="0" t="s">
        <v>1666</v>
      </c>
    </row>
    <row r="1703" customFormat="false" ht="13.8" hidden="false" customHeight="false" outlineLevel="0" collapsed="false">
      <c r="A1703" s="0" t="s">
        <v>151</v>
      </c>
      <c r="B1703" s="0" t="s">
        <v>1667</v>
      </c>
    </row>
    <row r="1704" customFormat="false" ht="13.8" hidden="false" customHeight="false" outlineLevel="0" collapsed="false">
      <c r="A1704" s="0" t="s">
        <v>151</v>
      </c>
      <c r="B1704" s="0" t="s">
        <v>1668</v>
      </c>
    </row>
    <row r="1705" customFormat="false" ht="13.8" hidden="false" customHeight="false" outlineLevel="0" collapsed="false">
      <c r="A1705" s="0" t="s">
        <v>151</v>
      </c>
      <c r="B1705" s="0" t="s">
        <v>1669</v>
      </c>
    </row>
    <row r="1706" customFormat="false" ht="13.8" hidden="false" customHeight="false" outlineLevel="0" collapsed="false">
      <c r="A1706" s="0" t="s">
        <v>151</v>
      </c>
      <c r="B1706" s="0" t="s">
        <v>1670</v>
      </c>
    </row>
    <row r="1707" customFormat="false" ht="13.8" hidden="false" customHeight="false" outlineLevel="0" collapsed="false">
      <c r="A1707" s="0" t="s">
        <v>151</v>
      </c>
      <c r="B1707" s="0" t="s">
        <v>1671</v>
      </c>
    </row>
    <row r="1708" customFormat="false" ht="13.8" hidden="false" customHeight="false" outlineLevel="0" collapsed="false">
      <c r="A1708" s="0" t="s">
        <v>151</v>
      </c>
      <c r="B1708" s="0" t="s">
        <v>1672</v>
      </c>
    </row>
    <row r="1709" customFormat="false" ht="13.8" hidden="false" customHeight="false" outlineLevel="0" collapsed="false">
      <c r="A1709" s="0" t="s">
        <v>151</v>
      </c>
      <c r="B1709" s="0" t="s">
        <v>1673</v>
      </c>
    </row>
    <row r="1710" customFormat="false" ht="13.8" hidden="false" customHeight="false" outlineLevel="0" collapsed="false">
      <c r="A1710" s="0" t="s">
        <v>151</v>
      </c>
      <c r="B1710" s="0" t="s">
        <v>1674</v>
      </c>
    </row>
    <row r="1711" customFormat="false" ht="13.8" hidden="false" customHeight="false" outlineLevel="0" collapsed="false">
      <c r="A1711" s="0" t="s">
        <v>151</v>
      </c>
      <c r="B1711" s="0" t="s">
        <v>813</v>
      </c>
    </row>
    <row r="1712" customFormat="false" ht="13.8" hidden="false" customHeight="false" outlineLevel="0" collapsed="false">
      <c r="A1712" s="0" t="s">
        <v>151</v>
      </c>
      <c r="B1712" s="0" t="s">
        <v>1675</v>
      </c>
    </row>
    <row r="1713" customFormat="false" ht="13.8" hidden="false" customHeight="false" outlineLevel="0" collapsed="false">
      <c r="A1713" s="0" t="s">
        <v>151</v>
      </c>
      <c r="B1713" s="0" t="s">
        <v>823</v>
      </c>
    </row>
    <row r="1714" customFormat="false" ht="13.8" hidden="false" customHeight="false" outlineLevel="0" collapsed="false">
      <c r="A1714" s="0" t="s">
        <v>151</v>
      </c>
      <c r="B1714" s="0" t="s">
        <v>825</v>
      </c>
    </row>
    <row r="1715" customFormat="false" ht="13.8" hidden="false" customHeight="false" outlineLevel="0" collapsed="false">
      <c r="A1715" s="0" t="s">
        <v>151</v>
      </c>
      <c r="B1715" s="0" t="s">
        <v>1676</v>
      </c>
    </row>
    <row r="1716" customFormat="false" ht="13.8" hidden="false" customHeight="false" outlineLevel="0" collapsed="false">
      <c r="A1716" s="0" t="s">
        <v>151</v>
      </c>
      <c r="B1716" s="0" t="s">
        <v>1677</v>
      </c>
    </row>
    <row r="1717" customFormat="false" ht="13.8" hidden="false" customHeight="false" outlineLevel="0" collapsed="false">
      <c r="A1717" s="0" t="s">
        <v>151</v>
      </c>
      <c r="B1717" s="0" t="s">
        <v>828</v>
      </c>
    </row>
    <row r="1718" customFormat="false" ht="13.8" hidden="false" customHeight="false" outlineLevel="0" collapsed="false">
      <c r="A1718" s="0" t="s">
        <v>151</v>
      </c>
      <c r="B1718" s="0" t="s">
        <v>1678</v>
      </c>
    </row>
    <row r="1719" customFormat="false" ht="13.8" hidden="false" customHeight="false" outlineLevel="0" collapsed="false">
      <c r="A1719" s="0" t="s">
        <v>151</v>
      </c>
      <c r="B1719" s="0" t="s">
        <v>1679</v>
      </c>
    </row>
    <row r="1720" customFormat="false" ht="13.8" hidden="false" customHeight="false" outlineLevel="0" collapsed="false">
      <c r="A1720" s="0" t="s">
        <v>151</v>
      </c>
      <c r="B1720" s="0" t="s">
        <v>1680</v>
      </c>
    </row>
    <row r="1721" customFormat="false" ht="13.8" hidden="false" customHeight="false" outlineLevel="0" collapsed="false">
      <c r="A1721" s="0" t="s">
        <v>151</v>
      </c>
      <c r="B1721" s="0" t="s">
        <v>1681</v>
      </c>
    </row>
    <row r="1722" customFormat="false" ht="13.8" hidden="false" customHeight="false" outlineLevel="0" collapsed="false">
      <c r="A1722" s="0" t="s">
        <v>151</v>
      </c>
      <c r="B1722" s="0" t="s">
        <v>1682</v>
      </c>
    </row>
    <row r="1723" customFormat="false" ht="13.8" hidden="false" customHeight="false" outlineLevel="0" collapsed="false">
      <c r="A1723" s="0" t="s">
        <v>151</v>
      </c>
      <c r="B1723" s="0" t="s">
        <v>1683</v>
      </c>
    </row>
    <row r="1724" customFormat="false" ht="13.8" hidden="false" customHeight="false" outlineLevel="0" collapsed="false">
      <c r="A1724" s="0" t="s">
        <v>151</v>
      </c>
      <c r="B1724" s="0" t="s">
        <v>1684</v>
      </c>
    </row>
    <row r="1725" customFormat="false" ht="13.8" hidden="false" customHeight="false" outlineLevel="0" collapsed="false">
      <c r="A1725" s="0" t="s">
        <v>151</v>
      </c>
      <c r="B1725" s="0" t="s">
        <v>1685</v>
      </c>
    </row>
    <row r="1726" customFormat="false" ht="13.8" hidden="false" customHeight="false" outlineLevel="0" collapsed="false">
      <c r="A1726" s="0" t="s">
        <v>151</v>
      </c>
      <c r="B1726" s="0" t="s">
        <v>1686</v>
      </c>
    </row>
    <row r="1727" customFormat="false" ht="13.8" hidden="false" customHeight="false" outlineLevel="0" collapsed="false">
      <c r="A1727" s="0" t="s">
        <v>151</v>
      </c>
      <c r="B1727" s="0" t="s">
        <v>1687</v>
      </c>
    </row>
    <row r="1728" customFormat="false" ht="13.8" hidden="false" customHeight="false" outlineLevel="0" collapsed="false">
      <c r="A1728" s="0" t="s">
        <v>151</v>
      </c>
      <c r="B1728" s="0" t="s">
        <v>1688</v>
      </c>
    </row>
    <row r="1729" customFormat="false" ht="13.8" hidden="false" customHeight="false" outlineLevel="0" collapsed="false">
      <c r="A1729" s="0" t="s">
        <v>151</v>
      </c>
      <c r="B1729" s="0" t="s">
        <v>1689</v>
      </c>
    </row>
    <row r="1730" customFormat="false" ht="13.8" hidden="false" customHeight="false" outlineLevel="0" collapsed="false">
      <c r="A1730" s="0" t="s">
        <v>151</v>
      </c>
      <c r="B1730" s="0" t="s">
        <v>1690</v>
      </c>
    </row>
    <row r="1731" customFormat="false" ht="13.8" hidden="false" customHeight="false" outlineLevel="0" collapsed="false">
      <c r="A1731" s="0" t="s">
        <v>151</v>
      </c>
      <c r="B1731" s="0" t="s">
        <v>1691</v>
      </c>
    </row>
    <row r="1732" customFormat="false" ht="13.8" hidden="false" customHeight="false" outlineLevel="0" collapsed="false">
      <c r="A1732" s="0" t="s">
        <v>151</v>
      </c>
      <c r="B1732" s="0" t="s">
        <v>1692</v>
      </c>
    </row>
    <row r="1733" customFormat="false" ht="13.8" hidden="false" customHeight="false" outlineLevel="0" collapsed="false">
      <c r="A1733" s="0" t="s">
        <v>151</v>
      </c>
      <c r="B1733" s="0" t="s">
        <v>1693</v>
      </c>
    </row>
    <row r="1734" customFormat="false" ht="13.8" hidden="false" customHeight="false" outlineLevel="0" collapsed="false">
      <c r="A1734" s="0" t="s">
        <v>151</v>
      </c>
      <c r="B1734" s="0" t="s">
        <v>1694</v>
      </c>
    </row>
    <row r="1735" customFormat="false" ht="13.8" hidden="false" customHeight="false" outlineLevel="0" collapsed="false">
      <c r="A1735" s="0" t="s">
        <v>151</v>
      </c>
      <c r="B1735" s="0" t="s">
        <v>1695</v>
      </c>
    </row>
    <row r="1736" customFormat="false" ht="13.8" hidden="false" customHeight="false" outlineLevel="0" collapsed="false">
      <c r="A1736" s="0" t="s">
        <v>151</v>
      </c>
      <c r="B1736" s="0" t="s">
        <v>1696</v>
      </c>
    </row>
    <row r="1737" customFormat="false" ht="13.8" hidden="false" customHeight="false" outlineLevel="0" collapsed="false">
      <c r="A1737" s="0" t="s">
        <v>151</v>
      </c>
      <c r="B1737" s="0" t="s">
        <v>1697</v>
      </c>
    </row>
    <row r="1738" customFormat="false" ht="13.8" hidden="false" customHeight="false" outlineLevel="0" collapsed="false">
      <c r="A1738" s="0" t="s">
        <v>151</v>
      </c>
      <c r="B1738" s="0" t="s">
        <v>1698</v>
      </c>
    </row>
    <row r="1739" customFormat="false" ht="13.8" hidden="false" customHeight="false" outlineLevel="0" collapsed="false">
      <c r="A1739" s="0" t="s">
        <v>151</v>
      </c>
      <c r="B1739" s="0" t="s">
        <v>1699</v>
      </c>
    </row>
    <row r="1740" customFormat="false" ht="13.8" hidden="false" customHeight="false" outlineLevel="0" collapsed="false">
      <c r="A1740" s="0" t="s">
        <v>151</v>
      </c>
      <c r="B1740" s="0" t="s">
        <v>1700</v>
      </c>
    </row>
    <row r="1741" customFormat="false" ht="13.8" hidden="false" customHeight="false" outlineLevel="0" collapsed="false">
      <c r="A1741" s="0" t="s">
        <v>151</v>
      </c>
      <c r="B1741" s="0" t="s">
        <v>1701</v>
      </c>
    </row>
    <row r="1742" customFormat="false" ht="13.8" hidden="false" customHeight="false" outlineLevel="0" collapsed="false">
      <c r="A1742" s="0" t="s">
        <v>151</v>
      </c>
      <c r="B1742" s="0" t="s">
        <v>1702</v>
      </c>
    </row>
    <row r="1743" customFormat="false" ht="13.8" hidden="false" customHeight="false" outlineLevel="0" collapsed="false">
      <c r="A1743" s="0" t="s">
        <v>151</v>
      </c>
      <c r="B1743" s="0" t="s">
        <v>1703</v>
      </c>
    </row>
    <row r="1744" customFormat="false" ht="13.8" hidden="false" customHeight="false" outlineLevel="0" collapsed="false">
      <c r="A1744" s="0" t="s">
        <v>151</v>
      </c>
      <c r="B1744" s="0" t="s">
        <v>1704</v>
      </c>
    </row>
    <row r="1745" customFormat="false" ht="13.8" hidden="false" customHeight="false" outlineLevel="0" collapsed="false">
      <c r="A1745" s="0" t="s">
        <v>151</v>
      </c>
      <c r="B1745" s="0" t="s">
        <v>1705</v>
      </c>
    </row>
    <row r="1746" customFormat="false" ht="13.8" hidden="false" customHeight="false" outlineLevel="0" collapsed="false">
      <c r="A1746" s="0" t="s">
        <v>151</v>
      </c>
      <c r="B1746" s="0" t="s">
        <v>1706</v>
      </c>
    </row>
    <row r="1747" customFormat="false" ht="13.8" hidden="false" customHeight="false" outlineLevel="0" collapsed="false">
      <c r="A1747" s="0" t="s">
        <v>151</v>
      </c>
      <c r="B1747" s="0" t="s">
        <v>1707</v>
      </c>
    </row>
    <row r="1748" customFormat="false" ht="13.8" hidden="false" customHeight="false" outlineLevel="0" collapsed="false">
      <c r="A1748" s="0" t="s">
        <v>151</v>
      </c>
      <c r="B1748" s="0" t="s">
        <v>1708</v>
      </c>
    </row>
    <row r="1749" customFormat="false" ht="13.8" hidden="false" customHeight="false" outlineLevel="0" collapsed="false">
      <c r="A1749" s="0" t="s">
        <v>151</v>
      </c>
      <c r="B1749" s="0" t="s">
        <v>1709</v>
      </c>
    </row>
    <row r="1750" customFormat="false" ht="13.8" hidden="false" customHeight="false" outlineLevel="0" collapsed="false">
      <c r="A1750" s="0" t="s">
        <v>151</v>
      </c>
      <c r="B1750" s="0" t="s">
        <v>1709</v>
      </c>
    </row>
    <row r="1751" customFormat="false" ht="13.8" hidden="false" customHeight="false" outlineLevel="0" collapsed="false">
      <c r="A1751" s="0" t="s">
        <v>151</v>
      </c>
      <c r="B1751" s="0" t="s">
        <v>1710</v>
      </c>
    </row>
    <row r="1752" customFormat="false" ht="13.8" hidden="false" customHeight="false" outlineLevel="0" collapsed="false">
      <c r="A1752" s="0" t="s">
        <v>151</v>
      </c>
      <c r="B1752" s="0" t="s">
        <v>1711</v>
      </c>
    </row>
    <row r="1753" customFormat="false" ht="13.8" hidden="false" customHeight="false" outlineLevel="0" collapsed="false">
      <c r="A1753" s="0" t="s">
        <v>151</v>
      </c>
      <c r="B1753" s="0" t="s">
        <v>1711</v>
      </c>
    </row>
    <row r="1754" customFormat="false" ht="13.8" hidden="false" customHeight="false" outlineLevel="0" collapsed="false">
      <c r="A1754" s="0" t="s">
        <v>152</v>
      </c>
      <c r="B1754" s="0" t="s">
        <v>1673</v>
      </c>
    </row>
    <row r="1755" customFormat="false" ht="13.8" hidden="false" customHeight="false" outlineLevel="0" collapsed="false">
      <c r="A1755" s="0" t="s">
        <v>152</v>
      </c>
      <c r="B1755" s="0" t="s">
        <v>813</v>
      </c>
    </row>
    <row r="1756" customFormat="false" ht="13.8" hidden="false" customHeight="false" outlineLevel="0" collapsed="false">
      <c r="A1756" s="0" t="s">
        <v>152</v>
      </c>
      <c r="B1756" s="0" t="s">
        <v>816</v>
      </c>
    </row>
    <row r="1757" customFormat="false" ht="13.8" hidden="false" customHeight="false" outlineLevel="0" collapsed="false">
      <c r="A1757" s="0" t="s">
        <v>152</v>
      </c>
      <c r="B1757" s="0" t="s">
        <v>1712</v>
      </c>
    </row>
    <row r="1758" customFormat="false" ht="13.8" hidden="false" customHeight="false" outlineLevel="0" collapsed="false">
      <c r="A1758" s="0" t="s">
        <v>152</v>
      </c>
      <c r="B1758" s="0" t="s">
        <v>823</v>
      </c>
    </row>
    <row r="1759" customFormat="false" ht="13.8" hidden="false" customHeight="false" outlineLevel="0" collapsed="false">
      <c r="A1759" s="0" t="s">
        <v>152</v>
      </c>
      <c r="B1759" s="0" t="s">
        <v>824</v>
      </c>
    </row>
    <row r="1760" customFormat="false" ht="13.8" hidden="false" customHeight="false" outlineLevel="0" collapsed="false">
      <c r="A1760" s="0" t="s">
        <v>152</v>
      </c>
      <c r="B1760" s="0" t="s">
        <v>825</v>
      </c>
    </row>
    <row r="1761" customFormat="false" ht="13.8" hidden="false" customHeight="false" outlineLevel="0" collapsed="false">
      <c r="A1761" s="0" t="s">
        <v>152</v>
      </c>
      <c r="B1761" s="0" t="s">
        <v>1713</v>
      </c>
    </row>
    <row r="1762" customFormat="false" ht="13.8" hidden="false" customHeight="false" outlineLevel="0" collapsed="false">
      <c r="A1762" s="0" t="s">
        <v>152</v>
      </c>
      <c r="B1762" s="0" t="s">
        <v>1676</v>
      </c>
    </row>
    <row r="1763" customFormat="false" ht="13.8" hidden="false" customHeight="false" outlineLevel="0" collapsed="false">
      <c r="A1763" s="0" t="s">
        <v>152</v>
      </c>
      <c r="B1763" s="0" t="s">
        <v>1677</v>
      </c>
    </row>
    <row r="1764" customFormat="false" ht="13.8" hidden="false" customHeight="false" outlineLevel="0" collapsed="false">
      <c r="A1764" s="0" t="s">
        <v>152</v>
      </c>
      <c r="B1764" s="0" t="s">
        <v>828</v>
      </c>
    </row>
    <row r="1765" customFormat="false" ht="13.8" hidden="false" customHeight="false" outlineLevel="0" collapsed="false">
      <c r="A1765" s="0" t="s">
        <v>153</v>
      </c>
      <c r="B1765" s="0" t="s">
        <v>1714</v>
      </c>
    </row>
    <row r="1766" customFormat="false" ht="13.8" hidden="false" customHeight="false" outlineLevel="0" collapsed="false">
      <c r="A1766" s="0" t="s">
        <v>154</v>
      </c>
      <c r="B1766" s="0" t="s">
        <v>1715</v>
      </c>
    </row>
    <row r="1767" customFormat="false" ht="13.8" hidden="false" customHeight="false" outlineLevel="0" collapsed="false">
      <c r="A1767" s="0" t="s">
        <v>155</v>
      </c>
      <c r="B1767" s="0" t="s">
        <v>449</v>
      </c>
    </row>
    <row r="1768" customFormat="false" ht="13.8" hidden="false" customHeight="false" outlineLevel="0" collapsed="false">
      <c r="A1768" s="0" t="s">
        <v>155</v>
      </c>
      <c r="B1768" s="0" t="s">
        <v>1716</v>
      </c>
    </row>
    <row r="1769" customFormat="false" ht="13.8" hidden="false" customHeight="false" outlineLevel="0" collapsed="false">
      <c r="A1769" s="0" t="s">
        <v>155</v>
      </c>
      <c r="B1769" s="0" t="s">
        <v>513</v>
      </c>
    </row>
    <row r="1770" customFormat="false" ht="13.8" hidden="false" customHeight="false" outlineLevel="0" collapsed="false">
      <c r="A1770" s="0" t="s">
        <v>156</v>
      </c>
      <c r="B1770" s="0" t="s">
        <v>1717</v>
      </c>
    </row>
    <row r="1771" customFormat="false" ht="13.8" hidden="false" customHeight="false" outlineLevel="0" collapsed="false">
      <c r="A1771" s="0" t="s">
        <v>156</v>
      </c>
      <c r="B1771" s="0" t="s">
        <v>1718</v>
      </c>
    </row>
    <row r="1772" customFormat="false" ht="13.8" hidden="false" customHeight="false" outlineLevel="0" collapsed="false">
      <c r="A1772" s="0" t="s">
        <v>156</v>
      </c>
      <c r="B1772" s="0" t="s">
        <v>75</v>
      </c>
    </row>
    <row r="1773" customFormat="false" ht="13.8" hidden="false" customHeight="false" outlineLevel="0" collapsed="false">
      <c r="A1773" s="0" t="s">
        <v>156</v>
      </c>
      <c r="B1773" s="0" t="s">
        <v>1719</v>
      </c>
    </row>
    <row r="1774" customFormat="false" ht="13.8" hidden="false" customHeight="false" outlineLevel="0" collapsed="false">
      <c r="A1774" s="0" t="s">
        <v>156</v>
      </c>
      <c r="B1774" s="0" t="s">
        <v>1720</v>
      </c>
    </row>
    <row r="1775" customFormat="false" ht="13.8" hidden="false" customHeight="false" outlineLevel="0" collapsed="false">
      <c r="A1775" s="0" t="s">
        <v>156</v>
      </c>
      <c r="B1775" s="0" t="s">
        <v>1721</v>
      </c>
    </row>
    <row r="1776" customFormat="false" ht="13.8" hidden="false" customHeight="false" outlineLevel="0" collapsed="false">
      <c r="A1776" s="0" t="s">
        <v>156</v>
      </c>
      <c r="B1776" s="0" t="s">
        <v>1722</v>
      </c>
    </row>
    <row r="1777" customFormat="false" ht="13.8" hidden="false" customHeight="false" outlineLevel="0" collapsed="false">
      <c r="A1777" s="0" t="s">
        <v>156</v>
      </c>
      <c r="B1777" s="0" t="s">
        <v>1723</v>
      </c>
    </row>
    <row r="1778" customFormat="false" ht="13.8" hidden="false" customHeight="false" outlineLevel="0" collapsed="false">
      <c r="A1778" s="0" t="s">
        <v>156</v>
      </c>
      <c r="B1778" s="0" t="s">
        <v>147</v>
      </c>
    </row>
    <row r="1779" customFormat="false" ht="13.8" hidden="false" customHeight="false" outlineLevel="0" collapsed="false">
      <c r="A1779" s="0" t="s">
        <v>157</v>
      </c>
      <c r="B1779" s="0" t="s">
        <v>1724</v>
      </c>
    </row>
    <row r="1780" customFormat="false" ht="13.8" hidden="false" customHeight="false" outlineLevel="0" collapsed="false">
      <c r="A1780" s="0" t="s">
        <v>157</v>
      </c>
      <c r="B1780" s="0" t="s">
        <v>1725</v>
      </c>
    </row>
    <row r="1781" customFormat="false" ht="13.8" hidden="false" customHeight="false" outlineLevel="0" collapsed="false">
      <c r="A1781" s="0" t="s">
        <v>157</v>
      </c>
      <c r="B1781" s="0" t="s">
        <v>1726</v>
      </c>
    </row>
    <row r="1782" customFormat="false" ht="13.8" hidden="false" customHeight="false" outlineLevel="0" collapsed="false">
      <c r="A1782" s="0" t="s">
        <v>157</v>
      </c>
      <c r="B1782" s="0" t="s">
        <v>1727</v>
      </c>
    </row>
    <row r="1783" customFormat="false" ht="13.8" hidden="false" customHeight="false" outlineLevel="0" collapsed="false">
      <c r="A1783" s="0" t="s">
        <v>157</v>
      </c>
      <c r="B1783" s="0" t="s">
        <v>1728</v>
      </c>
    </row>
    <row r="1784" customFormat="false" ht="13.8" hidden="false" customHeight="false" outlineLevel="0" collapsed="false">
      <c r="A1784" s="0" t="s">
        <v>157</v>
      </c>
      <c r="B1784" s="0" t="s">
        <v>1729</v>
      </c>
    </row>
    <row r="1785" customFormat="false" ht="13.8" hidden="false" customHeight="false" outlineLevel="0" collapsed="false">
      <c r="A1785" s="0" t="s">
        <v>157</v>
      </c>
      <c r="B1785" s="0" t="s">
        <v>1730</v>
      </c>
    </row>
    <row r="1786" customFormat="false" ht="13.8" hidden="false" customHeight="false" outlineLevel="0" collapsed="false">
      <c r="A1786" s="0" t="s">
        <v>157</v>
      </c>
      <c r="B1786" s="0" t="s">
        <v>1731</v>
      </c>
    </row>
    <row r="1787" customFormat="false" ht="13.8" hidden="false" customHeight="false" outlineLevel="0" collapsed="false">
      <c r="A1787" s="0" t="s">
        <v>157</v>
      </c>
      <c r="B1787" s="0" t="s">
        <v>1732</v>
      </c>
    </row>
    <row r="1788" customFormat="false" ht="13.8" hidden="false" customHeight="false" outlineLevel="0" collapsed="false">
      <c r="A1788" s="0" t="s">
        <v>157</v>
      </c>
      <c r="B1788" s="0" t="s">
        <v>1733</v>
      </c>
    </row>
    <row r="1789" customFormat="false" ht="13.8" hidden="false" customHeight="false" outlineLevel="0" collapsed="false">
      <c r="A1789" s="0" t="s">
        <v>157</v>
      </c>
      <c r="B1789" s="0" t="s">
        <v>1734</v>
      </c>
    </row>
    <row r="1790" customFormat="false" ht="13.8" hidden="false" customHeight="false" outlineLevel="0" collapsed="false">
      <c r="A1790" s="0" t="s">
        <v>157</v>
      </c>
      <c r="B1790" s="0" t="s">
        <v>1735</v>
      </c>
    </row>
    <row r="1791" customFormat="false" ht="13.8" hidden="false" customHeight="false" outlineLevel="0" collapsed="false">
      <c r="A1791" s="0" t="s">
        <v>157</v>
      </c>
      <c r="B1791" s="0" t="s">
        <v>1736</v>
      </c>
    </row>
    <row r="1792" customFormat="false" ht="13.8" hidden="false" customHeight="false" outlineLevel="0" collapsed="false">
      <c r="A1792" s="0" t="s">
        <v>157</v>
      </c>
      <c r="B1792" s="0" t="s">
        <v>1737</v>
      </c>
    </row>
    <row r="1793" customFormat="false" ht="13.8" hidden="false" customHeight="false" outlineLevel="0" collapsed="false">
      <c r="A1793" s="0" t="s">
        <v>157</v>
      </c>
      <c r="B1793" s="0" t="s">
        <v>1738</v>
      </c>
    </row>
    <row r="1794" customFormat="false" ht="13.8" hidden="false" customHeight="false" outlineLevel="0" collapsed="false">
      <c r="A1794" s="0" t="s">
        <v>157</v>
      </c>
      <c r="B1794" s="0" t="s">
        <v>1739</v>
      </c>
    </row>
    <row r="1795" customFormat="false" ht="13.8" hidden="false" customHeight="false" outlineLevel="0" collapsed="false">
      <c r="A1795" s="0" t="s">
        <v>157</v>
      </c>
      <c r="B1795" s="0" t="s">
        <v>1740</v>
      </c>
    </row>
    <row r="1796" customFormat="false" ht="13.8" hidden="false" customHeight="false" outlineLevel="0" collapsed="false">
      <c r="A1796" s="0" t="s">
        <v>157</v>
      </c>
      <c r="B1796" s="0" t="s">
        <v>1741</v>
      </c>
    </row>
    <row r="1797" customFormat="false" ht="13.8" hidden="false" customHeight="false" outlineLevel="0" collapsed="false">
      <c r="A1797" s="0" t="s">
        <v>157</v>
      </c>
      <c r="B1797" s="0" t="s">
        <v>1742</v>
      </c>
    </row>
    <row r="1798" customFormat="false" ht="13.8" hidden="false" customHeight="false" outlineLevel="0" collapsed="false">
      <c r="A1798" s="0" t="s">
        <v>157</v>
      </c>
      <c r="B1798" s="0" t="s">
        <v>1743</v>
      </c>
    </row>
    <row r="1799" customFormat="false" ht="13.8" hidden="false" customHeight="false" outlineLevel="0" collapsed="false">
      <c r="A1799" s="0" t="s">
        <v>157</v>
      </c>
      <c r="B1799" s="0" t="s">
        <v>1744</v>
      </c>
    </row>
    <row r="1800" customFormat="false" ht="13.8" hidden="false" customHeight="false" outlineLevel="0" collapsed="false">
      <c r="A1800" s="0" t="s">
        <v>157</v>
      </c>
      <c r="B1800" s="0" t="s">
        <v>1745</v>
      </c>
    </row>
    <row r="1801" customFormat="false" ht="13.8" hidden="false" customHeight="false" outlineLevel="0" collapsed="false">
      <c r="A1801" s="0" t="s">
        <v>157</v>
      </c>
      <c r="B1801" s="0" t="s">
        <v>1746</v>
      </c>
    </row>
    <row r="1802" customFormat="false" ht="13.8" hidden="false" customHeight="false" outlineLevel="0" collapsed="false">
      <c r="A1802" s="0" t="s">
        <v>157</v>
      </c>
      <c r="B1802" s="0" t="s">
        <v>1747</v>
      </c>
    </row>
    <row r="1803" customFormat="false" ht="13.8" hidden="false" customHeight="false" outlineLevel="0" collapsed="false">
      <c r="A1803" s="0" t="s">
        <v>157</v>
      </c>
      <c r="B1803" s="0" t="s">
        <v>1748</v>
      </c>
    </row>
    <row r="1804" customFormat="false" ht="13.8" hidden="false" customHeight="false" outlineLevel="0" collapsed="false">
      <c r="A1804" s="0" t="s">
        <v>157</v>
      </c>
      <c r="B1804" s="0" t="s">
        <v>1749</v>
      </c>
    </row>
    <row r="1805" customFormat="false" ht="13.8" hidden="false" customHeight="false" outlineLevel="0" collapsed="false">
      <c r="A1805" s="0" t="s">
        <v>157</v>
      </c>
      <c r="B1805" s="0" t="s">
        <v>1750</v>
      </c>
    </row>
    <row r="1806" customFormat="false" ht="13.8" hidden="false" customHeight="false" outlineLevel="0" collapsed="false">
      <c r="A1806" s="0" t="s">
        <v>157</v>
      </c>
      <c r="B1806" s="0" t="s">
        <v>1751</v>
      </c>
    </row>
    <row r="1807" customFormat="false" ht="13.8" hidden="false" customHeight="false" outlineLevel="0" collapsed="false">
      <c r="A1807" s="0" t="s">
        <v>157</v>
      </c>
      <c r="B1807" s="0" t="s">
        <v>1752</v>
      </c>
    </row>
    <row r="1808" customFormat="false" ht="13.8" hidden="false" customHeight="false" outlineLevel="0" collapsed="false">
      <c r="A1808" s="0" t="s">
        <v>157</v>
      </c>
      <c r="B1808" s="0" t="s">
        <v>1753</v>
      </c>
    </row>
    <row r="1809" customFormat="false" ht="13.8" hidden="false" customHeight="false" outlineLevel="0" collapsed="false">
      <c r="A1809" s="0" t="s">
        <v>157</v>
      </c>
      <c r="B1809" s="0" t="s">
        <v>1754</v>
      </c>
    </row>
    <row r="1810" customFormat="false" ht="13.8" hidden="false" customHeight="false" outlineLevel="0" collapsed="false">
      <c r="A1810" s="0" t="s">
        <v>157</v>
      </c>
      <c r="B1810" s="0" t="s">
        <v>1755</v>
      </c>
    </row>
    <row r="1811" customFormat="false" ht="13.8" hidden="false" customHeight="false" outlineLevel="0" collapsed="false">
      <c r="A1811" s="0" t="s">
        <v>157</v>
      </c>
      <c r="B1811" s="0" t="s">
        <v>1756</v>
      </c>
    </row>
    <row r="1812" customFormat="false" ht="13.8" hidden="false" customHeight="false" outlineLevel="0" collapsed="false">
      <c r="A1812" s="0" t="s">
        <v>157</v>
      </c>
      <c r="B1812" s="0" t="s">
        <v>1757</v>
      </c>
    </row>
    <row r="1813" customFormat="false" ht="13.8" hidden="false" customHeight="false" outlineLevel="0" collapsed="false">
      <c r="A1813" s="0" t="s">
        <v>157</v>
      </c>
      <c r="B1813" s="0" t="s">
        <v>1758</v>
      </c>
    </row>
    <row r="1814" customFormat="false" ht="13.8" hidden="false" customHeight="false" outlineLevel="0" collapsed="false">
      <c r="A1814" s="0" t="s">
        <v>157</v>
      </c>
      <c r="B1814" s="0" t="s">
        <v>1759</v>
      </c>
    </row>
    <row r="1815" customFormat="false" ht="13.8" hidden="false" customHeight="false" outlineLevel="0" collapsed="false">
      <c r="A1815" s="0" t="s">
        <v>157</v>
      </c>
      <c r="B1815" s="0" t="s">
        <v>1760</v>
      </c>
    </row>
    <row r="1816" customFormat="false" ht="13.8" hidden="false" customHeight="false" outlineLevel="0" collapsed="false">
      <c r="A1816" s="0" t="s">
        <v>157</v>
      </c>
      <c r="B1816" s="0" t="s">
        <v>1761</v>
      </c>
    </row>
    <row r="1817" customFormat="false" ht="13.8" hidden="false" customHeight="false" outlineLevel="0" collapsed="false">
      <c r="A1817" s="0" t="s">
        <v>157</v>
      </c>
      <c r="B1817" s="0" t="s">
        <v>1762</v>
      </c>
    </row>
    <row r="1818" customFormat="false" ht="13.8" hidden="false" customHeight="false" outlineLevel="0" collapsed="false">
      <c r="A1818" s="0" t="s">
        <v>157</v>
      </c>
      <c r="B1818" s="0" t="s">
        <v>1763</v>
      </c>
    </row>
    <row r="1819" customFormat="false" ht="13.8" hidden="false" customHeight="false" outlineLevel="0" collapsed="false">
      <c r="A1819" s="0" t="s">
        <v>157</v>
      </c>
      <c r="B1819" s="0" t="s">
        <v>1764</v>
      </c>
    </row>
    <row r="1820" customFormat="false" ht="13.8" hidden="false" customHeight="false" outlineLevel="0" collapsed="false">
      <c r="A1820" s="0" t="s">
        <v>157</v>
      </c>
      <c r="B1820" s="0" t="s">
        <v>1765</v>
      </c>
    </row>
    <row r="1821" customFormat="false" ht="13.8" hidden="false" customHeight="false" outlineLevel="0" collapsed="false">
      <c r="A1821" s="0" t="s">
        <v>157</v>
      </c>
      <c r="B1821" s="0" t="s">
        <v>1766</v>
      </c>
    </row>
    <row r="1822" customFormat="false" ht="13.8" hidden="false" customHeight="false" outlineLevel="0" collapsed="false">
      <c r="A1822" s="0" t="s">
        <v>157</v>
      </c>
      <c r="B1822" s="0" t="s">
        <v>1767</v>
      </c>
    </row>
    <row r="1823" customFormat="false" ht="13.8" hidden="false" customHeight="false" outlineLevel="0" collapsed="false">
      <c r="A1823" s="0" t="s">
        <v>157</v>
      </c>
      <c r="B1823" s="0" t="s">
        <v>1768</v>
      </c>
    </row>
    <row r="1824" customFormat="false" ht="13.8" hidden="false" customHeight="false" outlineLevel="0" collapsed="false">
      <c r="A1824" s="0" t="s">
        <v>157</v>
      </c>
      <c r="B1824" s="0" t="s">
        <v>1769</v>
      </c>
    </row>
    <row r="1825" customFormat="false" ht="13.8" hidden="false" customHeight="false" outlineLevel="0" collapsed="false">
      <c r="A1825" s="0" t="s">
        <v>157</v>
      </c>
      <c r="B1825" s="0" t="s">
        <v>1770</v>
      </c>
    </row>
    <row r="1826" customFormat="false" ht="13.8" hidden="false" customHeight="false" outlineLevel="0" collapsed="false">
      <c r="A1826" s="0" t="s">
        <v>157</v>
      </c>
      <c r="B1826" s="0" t="s">
        <v>1771</v>
      </c>
    </row>
    <row r="1827" customFormat="false" ht="13.8" hidden="false" customHeight="false" outlineLevel="0" collapsed="false">
      <c r="A1827" s="0" t="s">
        <v>157</v>
      </c>
      <c r="B1827" s="0" t="s">
        <v>1772</v>
      </c>
    </row>
    <row r="1828" customFormat="false" ht="13.8" hidden="false" customHeight="false" outlineLevel="0" collapsed="false">
      <c r="A1828" s="0" t="s">
        <v>157</v>
      </c>
      <c r="B1828" s="0" t="s">
        <v>1773</v>
      </c>
    </row>
    <row r="1829" customFormat="false" ht="13.8" hidden="false" customHeight="false" outlineLevel="0" collapsed="false">
      <c r="A1829" s="0" t="s">
        <v>157</v>
      </c>
      <c r="B1829" s="0" t="s">
        <v>1774</v>
      </c>
    </row>
    <row r="1830" customFormat="false" ht="13.8" hidden="false" customHeight="false" outlineLevel="0" collapsed="false">
      <c r="A1830" s="0" t="s">
        <v>157</v>
      </c>
      <c r="B1830" s="0" t="s">
        <v>1775</v>
      </c>
    </row>
    <row r="1831" customFormat="false" ht="13.8" hidden="false" customHeight="false" outlineLevel="0" collapsed="false">
      <c r="A1831" s="0" t="s">
        <v>157</v>
      </c>
      <c r="B1831" s="0" t="s">
        <v>1776</v>
      </c>
    </row>
    <row r="1832" customFormat="false" ht="13.8" hidden="false" customHeight="false" outlineLevel="0" collapsed="false">
      <c r="A1832" s="0" t="s">
        <v>157</v>
      </c>
      <c r="B1832" s="0" t="s">
        <v>1777</v>
      </c>
    </row>
    <row r="1833" customFormat="false" ht="13.8" hidden="false" customHeight="false" outlineLevel="0" collapsed="false">
      <c r="A1833" s="0" t="s">
        <v>157</v>
      </c>
      <c r="B1833" s="0" t="s">
        <v>1778</v>
      </c>
    </row>
    <row r="1834" customFormat="false" ht="13.8" hidden="false" customHeight="false" outlineLevel="0" collapsed="false">
      <c r="A1834" s="0" t="s">
        <v>157</v>
      </c>
      <c r="B1834" s="0" t="s">
        <v>1779</v>
      </c>
    </row>
    <row r="1835" customFormat="false" ht="13.8" hidden="false" customHeight="false" outlineLevel="0" collapsed="false">
      <c r="A1835" s="0" t="s">
        <v>157</v>
      </c>
      <c r="B1835" s="0" t="s">
        <v>1780</v>
      </c>
    </row>
    <row r="1836" customFormat="false" ht="13.8" hidden="false" customHeight="false" outlineLevel="0" collapsed="false">
      <c r="A1836" s="0" t="s">
        <v>157</v>
      </c>
      <c r="B1836" s="0" t="s">
        <v>1781</v>
      </c>
    </row>
    <row r="1837" customFormat="false" ht="13.8" hidden="false" customHeight="false" outlineLevel="0" collapsed="false">
      <c r="A1837" s="0" t="s">
        <v>157</v>
      </c>
      <c r="B1837" s="0" t="s">
        <v>1782</v>
      </c>
    </row>
    <row r="1838" customFormat="false" ht="13.8" hidden="false" customHeight="false" outlineLevel="0" collapsed="false">
      <c r="A1838" s="0" t="s">
        <v>157</v>
      </c>
      <c r="B1838" s="0" t="s">
        <v>1783</v>
      </c>
    </row>
    <row r="1839" customFormat="false" ht="13.8" hidden="false" customHeight="false" outlineLevel="0" collapsed="false">
      <c r="A1839" s="0" t="s">
        <v>157</v>
      </c>
      <c r="B1839" s="0" t="s">
        <v>1784</v>
      </c>
    </row>
    <row r="1840" customFormat="false" ht="13.8" hidden="false" customHeight="false" outlineLevel="0" collapsed="false">
      <c r="A1840" s="0" t="s">
        <v>157</v>
      </c>
      <c r="B1840" s="0" t="s">
        <v>1759</v>
      </c>
    </row>
    <row r="1841" customFormat="false" ht="13.8" hidden="false" customHeight="false" outlineLevel="0" collapsed="false">
      <c r="A1841" s="0" t="s">
        <v>157</v>
      </c>
      <c r="B1841" s="0" t="s">
        <v>189</v>
      </c>
    </row>
    <row r="1842" customFormat="false" ht="13.8" hidden="false" customHeight="false" outlineLevel="0" collapsed="false">
      <c r="A1842" s="0" t="s">
        <v>157</v>
      </c>
      <c r="B1842" s="0" t="s">
        <v>188</v>
      </c>
    </row>
    <row r="1843" customFormat="false" ht="13.8" hidden="false" customHeight="false" outlineLevel="0" collapsed="false">
      <c r="A1843" s="0" t="s">
        <v>157</v>
      </c>
      <c r="B1843" s="0" t="s">
        <v>191</v>
      </c>
    </row>
    <row r="1844" customFormat="false" ht="13.8" hidden="false" customHeight="false" outlineLevel="0" collapsed="false">
      <c r="A1844" s="0" t="s">
        <v>157</v>
      </c>
      <c r="B1844" s="0" t="s">
        <v>190</v>
      </c>
    </row>
    <row r="1845" customFormat="false" ht="13.8" hidden="false" customHeight="false" outlineLevel="0" collapsed="false">
      <c r="A1845" s="0" t="s">
        <v>157</v>
      </c>
      <c r="B1845" s="0" t="s">
        <v>192</v>
      </c>
    </row>
    <row r="1846" customFormat="false" ht="13.8" hidden="false" customHeight="false" outlineLevel="0" collapsed="false">
      <c r="A1846" s="0" t="s">
        <v>157</v>
      </c>
      <c r="B1846" s="0" t="s">
        <v>194</v>
      </c>
    </row>
    <row r="1847" customFormat="false" ht="13.8" hidden="false" customHeight="false" outlineLevel="0" collapsed="false">
      <c r="A1847" s="0" t="s">
        <v>157</v>
      </c>
      <c r="B1847" s="0" t="s">
        <v>193</v>
      </c>
    </row>
    <row r="1848" customFormat="false" ht="13.8" hidden="false" customHeight="false" outlineLevel="0" collapsed="false">
      <c r="A1848" s="0" t="s">
        <v>157</v>
      </c>
      <c r="B1848" s="0" t="s">
        <v>196</v>
      </c>
    </row>
    <row r="1849" customFormat="false" ht="13.8" hidden="false" customHeight="false" outlineLevel="0" collapsed="false">
      <c r="A1849" s="0" t="s">
        <v>157</v>
      </c>
      <c r="B1849" s="0" t="s">
        <v>195</v>
      </c>
    </row>
    <row r="1850" customFormat="false" ht="13.8" hidden="false" customHeight="false" outlineLevel="0" collapsed="false">
      <c r="A1850" s="0" t="s">
        <v>158</v>
      </c>
      <c r="B1850" s="0" t="s">
        <v>1785</v>
      </c>
    </row>
    <row r="1851" customFormat="false" ht="13.8" hidden="false" customHeight="false" outlineLevel="0" collapsed="false">
      <c r="A1851" s="0" t="s">
        <v>158</v>
      </c>
      <c r="B1851" s="0" t="s">
        <v>1786</v>
      </c>
    </row>
    <row r="1852" customFormat="false" ht="13.8" hidden="false" customHeight="false" outlineLevel="0" collapsed="false">
      <c r="A1852" s="0" t="s">
        <v>158</v>
      </c>
      <c r="B1852" s="0" t="s">
        <v>1787</v>
      </c>
    </row>
    <row r="1853" customFormat="false" ht="13.8" hidden="false" customHeight="false" outlineLevel="0" collapsed="false">
      <c r="A1853" s="0" t="s">
        <v>158</v>
      </c>
      <c r="B1853" s="0" t="s">
        <v>1788</v>
      </c>
    </row>
    <row r="1854" customFormat="false" ht="13.8" hidden="false" customHeight="false" outlineLevel="0" collapsed="false">
      <c r="A1854" s="0" t="s">
        <v>158</v>
      </c>
      <c r="B1854" s="0" t="s">
        <v>1789</v>
      </c>
    </row>
    <row r="1855" customFormat="false" ht="13.8" hidden="false" customHeight="false" outlineLevel="0" collapsed="false">
      <c r="A1855" s="0" t="s">
        <v>158</v>
      </c>
      <c r="B1855" s="0" t="s">
        <v>1790</v>
      </c>
    </row>
    <row r="1856" customFormat="false" ht="13.8" hidden="false" customHeight="false" outlineLevel="0" collapsed="false">
      <c r="A1856" s="0" t="s">
        <v>158</v>
      </c>
      <c r="B1856" s="0" t="s">
        <v>1791</v>
      </c>
    </row>
    <row r="1857" customFormat="false" ht="13.8" hidden="false" customHeight="false" outlineLevel="0" collapsed="false">
      <c r="A1857" s="0" t="s">
        <v>158</v>
      </c>
      <c r="B1857" s="0" t="s">
        <v>1792</v>
      </c>
    </row>
    <row r="1858" customFormat="false" ht="13.8" hidden="false" customHeight="false" outlineLevel="0" collapsed="false">
      <c r="A1858" s="0" t="s">
        <v>158</v>
      </c>
      <c r="B1858" s="0" t="s">
        <v>1793</v>
      </c>
    </row>
    <row r="1859" customFormat="false" ht="13.8" hidden="false" customHeight="false" outlineLevel="0" collapsed="false">
      <c r="A1859" s="0" t="s">
        <v>158</v>
      </c>
      <c r="B1859" s="0" t="s">
        <v>1794</v>
      </c>
    </row>
    <row r="1860" customFormat="false" ht="13.8" hidden="false" customHeight="false" outlineLevel="0" collapsed="false">
      <c r="A1860" s="0" t="s">
        <v>158</v>
      </c>
      <c r="B1860" s="0" t="s">
        <v>1795</v>
      </c>
    </row>
    <row r="1861" customFormat="false" ht="13.8" hidden="false" customHeight="false" outlineLevel="0" collapsed="false">
      <c r="A1861" s="0" t="s">
        <v>159</v>
      </c>
      <c r="B1861" s="0" t="s">
        <v>1796</v>
      </c>
    </row>
    <row r="1862" customFormat="false" ht="13.8" hidden="false" customHeight="false" outlineLevel="0" collapsed="false">
      <c r="A1862" s="0" t="s">
        <v>159</v>
      </c>
      <c r="B1862" s="0" t="s">
        <v>1797</v>
      </c>
    </row>
    <row r="1863" customFormat="false" ht="13.8" hidden="false" customHeight="false" outlineLevel="0" collapsed="false">
      <c r="A1863" s="0" t="s">
        <v>159</v>
      </c>
      <c r="B1863" s="0" t="s">
        <v>1798</v>
      </c>
    </row>
    <row r="1864" customFormat="false" ht="13.8" hidden="false" customHeight="false" outlineLevel="0" collapsed="false">
      <c r="A1864" s="0" t="s">
        <v>159</v>
      </c>
      <c r="B1864" s="0" t="s">
        <v>1799</v>
      </c>
    </row>
    <row r="1865" customFormat="false" ht="13.8" hidden="false" customHeight="false" outlineLevel="0" collapsed="false">
      <c r="A1865" s="0" t="s">
        <v>159</v>
      </c>
      <c r="B1865" s="0" t="s">
        <v>1800</v>
      </c>
    </row>
    <row r="1866" customFormat="false" ht="13.8" hidden="false" customHeight="false" outlineLevel="0" collapsed="false">
      <c r="A1866" s="0" t="s">
        <v>159</v>
      </c>
      <c r="B1866" s="0" t="s">
        <v>1801</v>
      </c>
    </row>
    <row r="1867" customFormat="false" ht="13.8" hidden="false" customHeight="false" outlineLevel="0" collapsed="false">
      <c r="A1867" s="0" t="s">
        <v>159</v>
      </c>
      <c r="B1867" s="0" t="s">
        <v>1802</v>
      </c>
    </row>
    <row r="1868" customFormat="false" ht="13.8" hidden="false" customHeight="false" outlineLevel="0" collapsed="false">
      <c r="A1868" s="0" t="s">
        <v>159</v>
      </c>
      <c r="B1868" s="0" t="s">
        <v>1803</v>
      </c>
    </row>
    <row r="1869" customFormat="false" ht="13.8" hidden="false" customHeight="false" outlineLevel="0" collapsed="false">
      <c r="A1869" s="0" t="s">
        <v>159</v>
      </c>
      <c r="B1869" s="0" t="s">
        <v>1804</v>
      </c>
    </row>
    <row r="1870" customFormat="false" ht="13.8" hidden="false" customHeight="false" outlineLevel="0" collapsed="false">
      <c r="A1870" s="0" t="s">
        <v>159</v>
      </c>
      <c r="B1870" s="0" t="s">
        <v>1805</v>
      </c>
    </row>
    <row r="1871" customFormat="false" ht="13.8" hidden="false" customHeight="false" outlineLevel="0" collapsed="false">
      <c r="A1871" s="0" t="s">
        <v>159</v>
      </c>
      <c r="B1871" s="0" t="s">
        <v>1806</v>
      </c>
    </row>
    <row r="1872" customFormat="false" ht="13.8" hidden="false" customHeight="false" outlineLevel="0" collapsed="false">
      <c r="A1872" s="0" t="s">
        <v>159</v>
      </c>
      <c r="B1872" s="0" t="s">
        <v>1807</v>
      </c>
    </row>
    <row r="1873" customFormat="false" ht="13.8" hidden="false" customHeight="false" outlineLevel="0" collapsed="false">
      <c r="A1873" s="0" t="s">
        <v>159</v>
      </c>
      <c r="B1873" s="0" t="s">
        <v>1808</v>
      </c>
    </row>
    <row r="1874" customFormat="false" ht="13.8" hidden="false" customHeight="false" outlineLevel="0" collapsed="false">
      <c r="A1874" s="0" t="s">
        <v>159</v>
      </c>
      <c r="B1874" s="0" t="s">
        <v>1809</v>
      </c>
    </row>
    <row r="1875" customFormat="false" ht="13.8" hidden="false" customHeight="false" outlineLevel="0" collapsed="false">
      <c r="A1875" s="0" t="s">
        <v>159</v>
      </c>
      <c r="B1875" s="0" t="s">
        <v>1810</v>
      </c>
    </row>
    <row r="1876" customFormat="false" ht="13.8" hidden="false" customHeight="false" outlineLevel="0" collapsed="false">
      <c r="A1876" s="0" t="s">
        <v>159</v>
      </c>
      <c r="B1876" s="0" t="s">
        <v>1811</v>
      </c>
    </row>
    <row r="1877" customFormat="false" ht="13.8" hidden="false" customHeight="false" outlineLevel="0" collapsed="false">
      <c r="A1877" s="0" t="s">
        <v>160</v>
      </c>
      <c r="B1877" s="0" t="s">
        <v>328</v>
      </c>
    </row>
    <row r="1878" customFormat="false" ht="13.8" hidden="false" customHeight="false" outlineLevel="0" collapsed="false">
      <c r="A1878" s="0" t="s">
        <v>160</v>
      </c>
      <c r="B1878" s="0" t="s">
        <v>1812</v>
      </c>
    </row>
    <row r="1879" customFormat="false" ht="13.8" hidden="false" customHeight="false" outlineLevel="0" collapsed="false">
      <c r="A1879" s="0" t="s">
        <v>160</v>
      </c>
      <c r="B1879" s="0" t="s">
        <v>1813</v>
      </c>
    </row>
    <row r="1880" customFormat="false" ht="13.8" hidden="false" customHeight="false" outlineLevel="0" collapsed="false">
      <c r="A1880" s="0" t="s">
        <v>161</v>
      </c>
      <c r="B1880" s="0" t="s">
        <v>19</v>
      </c>
    </row>
    <row r="1881" customFormat="false" ht="13.8" hidden="false" customHeight="false" outlineLevel="0" collapsed="false">
      <c r="A1881" s="0" t="s">
        <v>161</v>
      </c>
      <c r="B1881" s="0" t="s">
        <v>1814</v>
      </c>
    </row>
    <row r="1882" customFormat="false" ht="13.8" hidden="false" customHeight="false" outlineLevel="0" collapsed="false">
      <c r="A1882" s="0" t="s">
        <v>161</v>
      </c>
      <c r="B1882" s="0" t="s">
        <v>1815</v>
      </c>
    </row>
    <row r="1883" customFormat="false" ht="13.8" hidden="false" customHeight="false" outlineLevel="0" collapsed="false">
      <c r="A1883" s="0" t="s">
        <v>161</v>
      </c>
      <c r="B1883" s="0" t="s">
        <v>1816</v>
      </c>
    </row>
    <row r="1884" customFormat="false" ht="13.8" hidden="false" customHeight="false" outlineLevel="0" collapsed="false">
      <c r="A1884" s="0" t="s">
        <v>161</v>
      </c>
      <c r="B1884" s="0" t="s">
        <v>1817</v>
      </c>
    </row>
    <row r="1885" customFormat="false" ht="13.8" hidden="false" customHeight="false" outlineLevel="0" collapsed="false">
      <c r="A1885" s="0" t="s">
        <v>161</v>
      </c>
      <c r="B1885" s="0" t="s">
        <v>1818</v>
      </c>
    </row>
    <row r="1886" customFormat="false" ht="13.8" hidden="false" customHeight="false" outlineLevel="0" collapsed="false">
      <c r="A1886" s="0" t="s">
        <v>161</v>
      </c>
      <c r="B1886" s="0" t="s">
        <v>1819</v>
      </c>
    </row>
    <row r="1887" customFormat="false" ht="13.8" hidden="false" customHeight="false" outlineLevel="0" collapsed="false">
      <c r="A1887" s="0" t="s">
        <v>161</v>
      </c>
      <c r="B1887" s="0" t="s">
        <v>1820</v>
      </c>
    </row>
    <row r="1888" customFormat="false" ht="13.8" hidden="false" customHeight="false" outlineLevel="0" collapsed="false">
      <c r="A1888" s="0" t="s">
        <v>161</v>
      </c>
      <c r="B1888" s="0" t="s">
        <v>1821</v>
      </c>
    </row>
    <row r="1889" customFormat="false" ht="13.8" hidden="false" customHeight="false" outlineLevel="0" collapsed="false">
      <c r="A1889" s="0" t="s">
        <v>161</v>
      </c>
      <c r="B1889" s="0" t="s">
        <v>1822</v>
      </c>
    </row>
    <row r="1890" customFormat="false" ht="13.8" hidden="false" customHeight="false" outlineLevel="0" collapsed="false">
      <c r="A1890" s="0" t="s">
        <v>161</v>
      </c>
      <c r="B1890" s="0" t="s">
        <v>1823</v>
      </c>
    </row>
    <row r="1891" customFormat="false" ht="13.8" hidden="false" customHeight="false" outlineLevel="0" collapsed="false">
      <c r="A1891" s="0" t="s">
        <v>161</v>
      </c>
      <c r="B1891" s="0" t="s">
        <v>1824</v>
      </c>
    </row>
    <row r="1892" customFormat="false" ht="13.8" hidden="false" customHeight="false" outlineLevel="0" collapsed="false">
      <c r="A1892" s="0" t="s">
        <v>161</v>
      </c>
      <c r="B1892" s="0" t="s">
        <v>1825</v>
      </c>
    </row>
    <row r="1893" customFormat="false" ht="13.8" hidden="false" customHeight="false" outlineLevel="0" collapsed="false">
      <c r="A1893" s="0" t="s">
        <v>161</v>
      </c>
      <c r="B1893" s="0" t="s">
        <v>1826</v>
      </c>
    </row>
    <row r="1894" customFormat="false" ht="13.8" hidden="false" customHeight="false" outlineLevel="0" collapsed="false">
      <c r="A1894" s="0" t="s">
        <v>161</v>
      </c>
      <c r="B1894" s="0" t="s">
        <v>1827</v>
      </c>
    </row>
    <row r="1895" customFormat="false" ht="13.8" hidden="false" customHeight="false" outlineLevel="0" collapsed="false">
      <c r="A1895" s="0" t="s">
        <v>161</v>
      </c>
      <c r="B1895" s="0" t="s">
        <v>1828</v>
      </c>
    </row>
    <row r="1896" customFormat="false" ht="13.8" hidden="false" customHeight="false" outlineLevel="0" collapsed="false">
      <c r="A1896" s="0" t="s">
        <v>161</v>
      </c>
      <c r="B1896" s="0" t="s">
        <v>1829</v>
      </c>
    </row>
    <row r="1897" customFormat="false" ht="13.8" hidden="false" customHeight="false" outlineLevel="0" collapsed="false">
      <c r="A1897" s="0" t="s">
        <v>161</v>
      </c>
      <c r="B1897" s="0" t="s">
        <v>1830</v>
      </c>
    </row>
    <row r="1898" customFormat="false" ht="13.8" hidden="false" customHeight="false" outlineLevel="0" collapsed="false">
      <c r="A1898" s="0" t="s">
        <v>161</v>
      </c>
      <c r="B1898" s="0" t="s">
        <v>1831</v>
      </c>
    </row>
    <row r="1899" customFormat="false" ht="13.8" hidden="false" customHeight="false" outlineLevel="0" collapsed="false">
      <c r="A1899" s="0" t="s">
        <v>161</v>
      </c>
      <c r="B1899" s="0" t="s">
        <v>1832</v>
      </c>
    </row>
    <row r="1900" customFormat="false" ht="13.8" hidden="false" customHeight="false" outlineLevel="0" collapsed="false">
      <c r="A1900" s="0" t="s">
        <v>161</v>
      </c>
      <c r="B1900" s="0" t="s">
        <v>1833</v>
      </c>
    </row>
    <row r="1901" customFormat="false" ht="13.8" hidden="false" customHeight="false" outlineLevel="0" collapsed="false">
      <c r="A1901" s="0" t="s">
        <v>161</v>
      </c>
      <c r="B1901" s="0" t="s">
        <v>1834</v>
      </c>
    </row>
    <row r="1902" customFormat="false" ht="13.8" hidden="false" customHeight="false" outlineLevel="0" collapsed="false">
      <c r="A1902" s="0" t="s">
        <v>161</v>
      </c>
      <c r="B1902" s="0" t="s">
        <v>1835</v>
      </c>
    </row>
    <row r="1903" customFormat="false" ht="13.8" hidden="false" customHeight="false" outlineLevel="0" collapsed="false">
      <c r="A1903" s="0" t="s">
        <v>161</v>
      </c>
      <c r="B1903" s="0" t="s">
        <v>1836</v>
      </c>
    </row>
    <row r="1904" customFormat="false" ht="13.8" hidden="false" customHeight="false" outlineLevel="0" collapsed="false">
      <c r="A1904" s="0" t="s">
        <v>161</v>
      </c>
      <c r="B1904" s="0" t="s">
        <v>1837</v>
      </c>
    </row>
    <row r="1905" customFormat="false" ht="13.8" hidden="false" customHeight="false" outlineLevel="0" collapsed="false">
      <c r="A1905" s="0" t="s">
        <v>161</v>
      </c>
      <c r="B1905" s="0" t="s">
        <v>1838</v>
      </c>
    </row>
    <row r="1906" customFormat="false" ht="13.8" hidden="false" customHeight="false" outlineLevel="0" collapsed="false">
      <c r="A1906" s="0" t="s">
        <v>161</v>
      </c>
      <c r="B1906" s="0" t="s">
        <v>1839</v>
      </c>
    </row>
    <row r="1907" customFormat="false" ht="13.8" hidden="false" customHeight="false" outlineLevel="0" collapsed="false">
      <c r="A1907" s="0" t="s">
        <v>162</v>
      </c>
      <c r="B1907" s="0" t="s">
        <v>334</v>
      </c>
    </row>
    <row r="1908" customFormat="false" ht="13.8" hidden="false" customHeight="false" outlineLevel="0" collapsed="false">
      <c r="A1908" s="0" t="s">
        <v>163</v>
      </c>
      <c r="B1908" s="0" t="s">
        <v>1840</v>
      </c>
    </row>
    <row r="1909" customFormat="false" ht="13.8" hidden="false" customHeight="false" outlineLevel="0" collapsed="false">
      <c r="A1909" s="0" t="s">
        <v>163</v>
      </c>
      <c r="B1909" s="0" t="s">
        <v>1841</v>
      </c>
    </row>
    <row r="1910" customFormat="false" ht="13.8" hidden="false" customHeight="false" outlineLevel="0" collapsed="false">
      <c r="A1910" s="0" t="s">
        <v>163</v>
      </c>
      <c r="B1910" s="0" t="s">
        <v>1842</v>
      </c>
    </row>
    <row r="1911" customFormat="false" ht="13.8" hidden="false" customHeight="false" outlineLevel="0" collapsed="false">
      <c r="A1911" s="0" t="s">
        <v>163</v>
      </c>
      <c r="B1911" s="0" t="s">
        <v>1843</v>
      </c>
    </row>
    <row r="1912" customFormat="false" ht="13.8" hidden="false" customHeight="false" outlineLevel="0" collapsed="false">
      <c r="A1912" s="0" t="s">
        <v>163</v>
      </c>
      <c r="B1912" s="0" t="s">
        <v>328</v>
      </c>
    </row>
    <row r="1913" customFormat="false" ht="13.8" hidden="false" customHeight="false" outlineLevel="0" collapsed="false">
      <c r="A1913" s="0" t="s">
        <v>163</v>
      </c>
      <c r="B1913" s="0" t="s">
        <v>1844</v>
      </c>
    </row>
    <row r="1914" customFormat="false" ht="13.8" hidden="false" customHeight="false" outlineLevel="0" collapsed="false">
      <c r="A1914" s="0" t="s">
        <v>163</v>
      </c>
      <c r="B1914" s="0" t="s">
        <v>1845</v>
      </c>
    </row>
    <row r="1915" customFormat="false" ht="13.8" hidden="false" customHeight="false" outlineLevel="0" collapsed="false">
      <c r="A1915" s="0" t="s">
        <v>163</v>
      </c>
      <c r="B1915" s="0" t="s">
        <v>1846</v>
      </c>
    </row>
    <row r="1916" customFormat="false" ht="13.8" hidden="false" customHeight="false" outlineLevel="0" collapsed="false">
      <c r="A1916" s="0" t="s">
        <v>163</v>
      </c>
      <c r="B1916" s="0" t="s">
        <v>1847</v>
      </c>
    </row>
    <row r="1917" customFormat="false" ht="13.8" hidden="false" customHeight="false" outlineLevel="0" collapsed="false">
      <c r="A1917" s="0" t="s">
        <v>163</v>
      </c>
      <c r="B1917" s="0" t="s">
        <v>1848</v>
      </c>
    </row>
    <row r="1918" customFormat="false" ht="13.8" hidden="false" customHeight="false" outlineLevel="0" collapsed="false">
      <c r="A1918" s="0" t="s">
        <v>163</v>
      </c>
      <c r="B1918" s="0" t="s">
        <v>1849</v>
      </c>
    </row>
    <row r="1919" customFormat="false" ht="13.8" hidden="false" customHeight="false" outlineLevel="0" collapsed="false">
      <c r="A1919" s="0" t="s">
        <v>163</v>
      </c>
      <c r="B1919" s="0" t="s">
        <v>1850</v>
      </c>
    </row>
    <row r="1920" customFormat="false" ht="13.8" hidden="false" customHeight="false" outlineLevel="0" collapsed="false">
      <c r="A1920" s="0" t="s">
        <v>163</v>
      </c>
      <c r="B1920" s="0" t="s">
        <v>1851</v>
      </c>
    </row>
    <row r="1921" customFormat="false" ht="13.8" hidden="false" customHeight="false" outlineLevel="0" collapsed="false">
      <c r="A1921" s="0" t="s">
        <v>163</v>
      </c>
      <c r="B1921" s="0" t="s">
        <v>1852</v>
      </c>
    </row>
    <row r="1922" customFormat="false" ht="13.8" hidden="false" customHeight="false" outlineLevel="0" collapsed="false">
      <c r="A1922" s="0" t="s">
        <v>164</v>
      </c>
      <c r="B1922" s="0" t="s">
        <v>1853</v>
      </c>
    </row>
    <row r="1923" customFormat="false" ht="13.8" hidden="false" customHeight="false" outlineLevel="0" collapsed="false">
      <c r="A1923" s="0" t="s">
        <v>164</v>
      </c>
      <c r="B1923" s="0" t="s">
        <v>328</v>
      </c>
    </row>
    <row r="1924" customFormat="false" ht="13.8" hidden="false" customHeight="false" outlineLevel="0" collapsed="false">
      <c r="A1924" s="0" t="s">
        <v>164</v>
      </c>
      <c r="B1924" s="0" t="s">
        <v>1854</v>
      </c>
    </row>
    <row r="1925" customFormat="false" ht="13.8" hidden="false" customHeight="false" outlineLevel="0" collapsed="false">
      <c r="A1925" s="0" t="s">
        <v>164</v>
      </c>
      <c r="B1925" s="0" t="s">
        <v>1855</v>
      </c>
    </row>
    <row r="1926" customFormat="false" ht="13.8" hidden="false" customHeight="false" outlineLevel="0" collapsed="false">
      <c r="A1926" s="0" t="s">
        <v>164</v>
      </c>
      <c r="B1926" s="0" t="s">
        <v>1856</v>
      </c>
    </row>
    <row r="1927" customFormat="false" ht="13.8" hidden="false" customHeight="false" outlineLevel="0" collapsed="false">
      <c r="A1927" s="0" t="s">
        <v>164</v>
      </c>
      <c r="B1927" s="0" t="s">
        <v>1857</v>
      </c>
    </row>
    <row r="1928" customFormat="false" ht="13.8" hidden="false" customHeight="false" outlineLevel="0" collapsed="false">
      <c r="A1928" s="0" t="s">
        <v>164</v>
      </c>
      <c r="B1928" s="0" t="s">
        <v>1858</v>
      </c>
    </row>
    <row r="1929" customFormat="false" ht="13.8" hidden="false" customHeight="false" outlineLevel="0" collapsed="false">
      <c r="A1929" s="0" t="s">
        <v>164</v>
      </c>
      <c r="B1929" s="0" t="s">
        <v>85</v>
      </c>
    </row>
    <row r="1930" customFormat="false" ht="13.8" hidden="false" customHeight="false" outlineLevel="0" collapsed="false">
      <c r="A1930" s="0" t="s">
        <v>164</v>
      </c>
      <c r="B1930" s="0" t="s">
        <v>1859</v>
      </c>
    </row>
    <row r="1931" customFormat="false" ht="13.8" hidden="false" customHeight="false" outlineLevel="0" collapsed="false">
      <c r="A1931" s="0" t="s">
        <v>164</v>
      </c>
      <c r="B1931" s="0" t="s">
        <v>334</v>
      </c>
    </row>
    <row r="1932" customFormat="false" ht="13.8" hidden="false" customHeight="false" outlineLevel="0" collapsed="false">
      <c r="A1932" s="0" t="s">
        <v>164</v>
      </c>
      <c r="B1932" s="0" t="s">
        <v>1860</v>
      </c>
    </row>
    <row r="1933" customFormat="false" ht="13.8" hidden="false" customHeight="false" outlineLevel="0" collapsed="false">
      <c r="A1933" s="0" t="s">
        <v>164</v>
      </c>
      <c r="B1933" s="0" t="s">
        <v>1861</v>
      </c>
    </row>
    <row r="1934" customFormat="false" ht="13.8" hidden="false" customHeight="false" outlineLevel="0" collapsed="false">
      <c r="A1934" s="0" t="s">
        <v>164</v>
      </c>
      <c r="B1934" s="0" t="s">
        <v>1862</v>
      </c>
    </row>
    <row r="1935" customFormat="false" ht="13.8" hidden="false" customHeight="false" outlineLevel="0" collapsed="false">
      <c r="A1935" s="0" t="s">
        <v>164</v>
      </c>
      <c r="B1935" s="0" t="s">
        <v>1863</v>
      </c>
    </row>
    <row r="1936" customFormat="false" ht="13.8" hidden="false" customHeight="false" outlineLevel="0" collapsed="false">
      <c r="A1936" s="0" t="s">
        <v>164</v>
      </c>
      <c r="B1936" s="0" t="s">
        <v>1864</v>
      </c>
    </row>
    <row r="1937" customFormat="false" ht="13.8" hidden="false" customHeight="false" outlineLevel="0" collapsed="false">
      <c r="A1937" s="0" t="s">
        <v>165</v>
      </c>
      <c r="B1937" s="0" t="s">
        <v>1865</v>
      </c>
    </row>
    <row r="1938" customFormat="false" ht="13.8" hidden="false" customHeight="false" outlineLevel="0" collapsed="false">
      <c r="A1938" s="0" t="s">
        <v>165</v>
      </c>
      <c r="B1938" s="0" t="s">
        <v>1866</v>
      </c>
    </row>
    <row r="1939" customFormat="false" ht="13.8" hidden="false" customHeight="false" outlineLevel="0" collapsed="false">
      <c r="A1939" s="0" t="s">
        <v>165</v>
      </c>
      <c r="B1939" s="0" t="s">
        <v>1867</v>
      </c>
    </row>
    <row r="1940" customFormat="false" ht="13.8" hidden="false" customHeight="false" outlineLevel="0" collapsed="false">
      <c r="A1940" s="0" t="s">
        <v>165</v>
      </c>
      <c r="B1940" s="0" t="s">
        <v>1868</v>
      </c>
    </row>
    <row r="1941" customFormat="false" ht="13.8" hidden="false" customHeight="false" outlineLevel="0" collapsed="false">
      <c r="A1941" s="0" t="s">
        <v>165</v>
      </c>
      <c r="B1941" s="0" t="s">
        <v>1869</v>
      </c>
    </row>
    <row r="1942" customFormat="false" ht="13.8" hidden="false" customHeight="false" outlineLevel="0" collapsed="false">
      <c r="A1942" s="0" t="s">
        <v>165</v>
      </c>
      <c r="B1942" s="0" t="s">
        <v>1870</v>
      </c>
    </row>
    <row r="1943" customFormat="false" ht="13.8" hidden="false" customHeight="false" outlineLevel="0" collapsed="false">
      <c r="A1943" s="0" t="s">
        <v>165</v>
      </c>
      <c r="B1943" s="0" t="s">
        <v>1871</v>
      </c>
    </row>
    <row r="1944" customFormat="false" ht="13.8" hidden="false" customHeight="false" outlineLevel="0" collapsed="false">
      <c r="A1944" s="0" t="s">
        <v>166</v>
      </c>
      <c r="B1944" s="0" t="s">
        <v>1872</v>
      </c>
    </row>
    <row r="1945" customFormat="false" ht="13.8" hidden="false" customHeight="false" outlineLevel="0" collapsed="false">
      <c r="A1945" s="0" t="s">
        <v>166</v>
      </c>
      <c r="B1945" s="0" t="s">
        <v>1873</v>
      </c>
    </row>
    <row r="1946" customFormat="false" ht="13.8" hidden="false" customHeight="false" outlineLevel="0" collapsed="false">
      <c r="A1946" s="0" t="s">
        <v>167</v>
      </c>
      <c r="B1946" s="0" t="s">
        <v>1872</v>
      </c>
    </row>
    <row r="1947" customFormat="false" ht="13.8" hidden="false" customHeight="false" outlineLevel="0" collapsed="false">
      <c r="A1947" s="0" t="s">
        <v>168</v>
      </c>
      <c r="B1947" s="0" t="s">
        <v>1874</v>
      </c>
    </row>
    <row r="1948" customFormat="false" ht="13.8" hidden="false" customHeight="false" outlineLevel="0" collapsed="false">
      <c r="A1948" s="0" t="s">
        <v>168</v>
      </c>
      <c r="B1948" s="0" t="s">
        <v>1875</v>
      </c>
    </row>
    <row r="1949" customFormat="false" ht="13.8" hidden="false" customHeight="false" outlineLevel="0" collapsed="false">
      <c r="A1949" s="0" t="s">
        <v>168</v>
      </c>
      <c r="B1949" s="0" t="s">
        <v>1876</v>
      </c>
    </row>
    <row r="1950" customFormat="false" ht="13.8" hidden="false" customHeight="false" outlineLevel="0" collapsed="false">
      <c r="A1950" s="0" t="s">
        <v>168</v>
      </c>
      <c r="B1950" s="0" t="s">
        <v>1877</v>
      </c>
    </row>
    <row r="1951" customFormat="false" ht="13.8" hidden="false" customHeight="false" outlineLevel="0" collapsed="false">
      <c r="A1951" s="0" t="s">
        <v>168</v>
      </c>
      <c r="B1951" s="0" t="s">
        <v>1878</v>
      </c>
    </row>
    <row r="1952" customFormat="false" ht="13.8" hidden="false" customHeight="false" outlineLevel="0" collapsed="false">
      <c r="A1952" s="0" t="s">
        <v>168</v>
      </c>
      <c r="B1952" s="0" t="s">
        <v>1879</v>
      </c>
    </row>
    <row r="1953" customFormat="false" ht="13.8" hidden="false" customHeight="false" outlineLevel="0" collapsed="false">
      <c r="A1953" s="0" t="s">
        <v>168</v>
      </c>
      <c r="B1953" s="0" t="s">
        <v>1880</v>
      </c>
    </row>
    <row r="1954" customFormat="false" ht="13.8" hidden="false" customHeight="false" outlineLevel="0" collapsed="false">
      <c r="A1954" s="0" t="s">
        <v>168</v>
      </c>
      <c r="B1954" s="0" t="s">
        <v>1881</v>
      </c>
    </row>
    <row r="1955" customFormat="false" ht="13.8" hidden="false" customHeight="false" outlineLevel="0" collapsed="false">
      <c r="A1955" s="0" t="s">
        <v>168</v>
      </c>
      <c r="B1955" s="0" t="s">
        <v>1882</v>
      </c>
    </row>
    <row r="1956" customFormat="false" ht="13.8" hidden="false" customHeight="false" outlineLevel="0" collapsed="false">
      <c r="A1956" s="0" t="s">
        <v>168</v>
      </c>
      <c r="B1956" s="0" t="s">
        <v>1883</v>
      </c>
    </row>
    <row r="1957" customFormat="false" ht="13.8" hidden="false" customHeight="false" outlineLevel="0" collapsed="false">
      <c r="A1957" s="0" t="s">
        <v>169</v>
      </c>
      <c r="B1957" s="0" t="s">
        <v>1884</v>
      </c>
    </row>
    <row r="1958" customFormat="false" ht="13.8" hidden="false" customHeight="false" outlineLevel="0" collapsed="false">
      <c r="A1958" s="0" t="s">
        <v>169</v>
      </c>
      <c r="B1958" s="0" t="s">
        <v>1885</v>
      </c>
    </row>
    <row r="1959" customFormat="false" ht="13.8" hidden="false" customHeight="false" outlineLevel="0" collapsed="false">
      <c r="A1959" s="0" t="s">
        <v>169</v>
      </c>
      <c r="B1959" s="0" t="s">
        <v>1886</v>
      </c>
    </row>
    <row r="1960" customFormat="false" ht="13.8" hidden="false" customHeight="false" outlineLevel="0" collapsed="false">
      <c r="A1960" s="0" t="s">
        <v>169</v>
      </c>
      <c r="B1960" s="0" t="s">
        <v>1887</v>
      </c>
    </row>
    <row r="1961" customFormat="false" ht="13.8" hidden="false" customHeight="false" outlineLevel="0" collapsed="false">
      <c r="A1961" s="0" t="s">
        <v>169</v>
      </c>
      <c r="B1961" s="0" t="s">
        <v>1888</v>
      </c>
    </row>
    <row r="1962" customFormat="false" ht="13.8" hidden="false" customHeight="false" outlineLevel="0" collapsed="false">
      <c r="A1962" s="0" t="s">
        <v>169</v>
      </c>
      <c r="B1962" s="0" t="s">
        <v>1889</v>
      </c>
    </row>
    <row r="1963" customFormat="false" ht="13.8" hidden="false" customHeight="false" outlineLevel="0" collapsed="false">
      <c r="A1963" s="0" t="s">
        <v>169</v>
      </c>
      <c r="B1963" s="0" t="s">
        <v>1890</v>
      </c>
    </row>
    <row r="1964" customFormat="false" ht="13.8" hidden="false" customHeight="false" outlineLevel="0" collapsed="false">
      <c r="A1964" s="0" t="s">
        <v>170</v>
      </c>
      <c r="B1964" s="0" t="s">
        <v>1891</v>
      </c>
    </row>
    <row r="1965" customFormat="false" ht="13.8" hidden="false" customHeight="false" outlineLevel="0" collapsed="false">
      <c r="A1965" s="0" t="s">
        <v>171</v>
      </c>
      <c r="B1965" s="0" t="s">
        <v>330</v>
      </c>
    </row>
    <row r="1966" customFormat="false" ht="13.8" hidden="false" customHeight="false" outlineLevel="0" collapsed="false">
      <c r="A1966" s="0" t="s">
        <v>172</v>
      </c>
      <c r="B1966" s="0" t="s">
        <v>449</v>
      </c>
    </row>
    <row r="1967" customFormat="false" ht="13.8" hidden="false" customHeight="false" outlineLevel="0" collapsed="false">
      <c r="A1967" s="0" t="s">
        <v>173</v>
      </c>
      <c r="B1967" s="0" t="s">
        <v>1892</v>
      </c>
    </row>
    <row r="1968" customFormat="false" ht="13.8" hidden="false" customHeight="false" outlineLevel="0" collapsed="false">
      <c r="A1968" s="0" t="s">
        <v>174</v>
      </c>
      <c r="B1968" s="0" t="s">
        <v>449</v>
      </c>
    </row>
    <row r="1969" customFormat="false" ht="13.8" hidden="false" customHeight="false" outlineLevel="0" collapsed="false">
      <c r="A1969" s="0" t="s">
        <v>175</v>
      </c>
      <c r="B1969" s="0" t="s">
        <v>1893</v>
      </c>
    </row>
    <row r="1970" customFormat="false" ht="13.8" hidden="false" customHeight="false" outlineLevel="0" collapsed="false">
      <c r="A1970" s="0" t="s">
        <v>176</v>
      </c>
      <c r="B1970" s="0" t="s">
        <v>1894</v>
      </c>
    </row>
    <row r="1971" customFormat="false" ht="13.8" hidden="false" customHeight="false" outlineLevel="0" collapsed="false">
      <c r="A1971" s="0" t="s">
        <v>176</v>
      </c>
      <c r="B1971" s="0" t="s">
        <v>1895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2.0390625" defaultRowHeight="13.8" zeroHeight="false" outlineLevelRow="0" outlineLevelCol="0"/>
  <cols>
    <col collapsed="false" customWidth="true" hidden="false" outlineLevel="0" max="1" min="1" style="0" width="29.03"/>
    <col collapsed="false" customWidth="true" hidden="false" outlineLevel="0" max="1024" min="1022" style="0" width="11.52"/>
  </cols>
  <sheetData>
    <row r="1" customFormat="false" ht="13.8" hidden="false" customHeight="false" outlineLevel="0" collapsed="false">
      <c r="A1" s="1" t="s">
        <v>1896</v>
      </c>
    </row>
    <row r="2" customFormat="false" ht="13.8" hidden="false" customHeight="false" outlineLevel="0" collapsed="false">
      <c r="A2" s="3" t="s">
        <v>1897</v>
      </c>
    </row>
    <row r="3" customFormat="false" ht="13.8" hidden="false" customHeight="false" outlineLevel="0" collapsed="false">
      <c r="A3" s="3" t="s">
        <v>1898</v>
      </c>
    </row>
    <row r="4" customFormat="false" ht="13.8" hidden="false" customHeight="false" outlineLevel="0" collapsed="false">
      <c r="A4" s="3"/>
    </row>
    <row r="5" customFormat="false" ht="13.8" hidden="false" customHeight="false" outlineLevel="0" collapsed="false">
      <c r="A5" s="3"/>
    </row>
    <row r="6" customFormat="false" ht="13.8" hidden="false" customHeight="false" outlineLevel="0" collapsed="false">
      <c r="A6" s="3"/>
    </row>
    <row r="7" customFormat="false" ht="13.8" hidden="false" customHeight="false" outlineLevel="0" collapsed="false">
      <c r="A7" s="3"/>
    </row>
    <row r="8" customFormat="false" ht="13.8" hidden="false" customHeight="false" outlineLevel="0" collapsed="false">
      <c r="A8" s="3"/>
    </row>
    <row r="9" customFormat="false" ht="13.8" hidden="false" customHeight="false" outlineLevel="0" collapsed="false">
      <c r="A9" s="3"/>
    </row>
    <row r="10" customFormat="false" ht="13.8" hidden="false" customHeight="false" outlineLevel="0" collapsed="false">
      <c r="A10" s="3"/>
    </row>
    <row r="11" customFormat="false" ht="13.8" hidden="false" customHeight="false" outlineLevel="0" collapsed="false">
      <c r="A11" s="3"/>
    </row>
    <row r="12" customFormat="false" ht="13.8" hidden="false" customHeight="false" outlineLevel="0" collapsed="false">
      <c r="A12" s="3"/>
    </row>
    <row r="13" customFormat="false" ht="13.8" hidden="false" customHeight="false" outlineLevel="0" collapsed="false">
      <c r="A13" s="3"/>
    </row>
    <row r="14" customFormat="false" ht="13.8" hidden="false" customHeight="false" outlineLevel="0" collapsed="false">
      <c r="A14" s="3"/>
    </row>
    <row r="15" customFormat="false" ht="13.8" hidden="false" customHeight="false" outlineLevel="0" collapsed="false">
      <c r="A15" s="3"/>
    </row>
    <row r="16" customFormat="false" ht="13.8" hidden="false" customHeight="false" outlineLevel="0" collapsed="false">
      <c r="A16" s="3"/>
    </row>
    <row r="17" customFormat="false" ht="13.8" hidden="false" customHeight="false" outlineLevel="0" collapsed="false">
      <c r="A17" s="3"/>
    </row>
    <row r="18" customFormat="false" ht="13.8" hidden="false" customHeight="false" outlineLevel="0" collapsed="false">
      <c r="A18" s="3"/>
    </row>
    <row r="19" customFormat="false" ht="13.8" hidden="false" customHeight="false" outlineLevel="0" collapsed="false">
      <c r="A19" s="3"/>
    </row>
    <row r="20" customFormat="false" ht="13.8" hidden="false" customHeight="false" outlineLevel="0" collapsed="false">
      <c r="A20" s="3"/>
    </row>
    <row r="21" customFormat="false" ht="13.8" hidden="false" customHeight="false" outlineLevel="0" collapsed="false">
      <c r="A21" s="3"/>
    </row>
    <row r="22" customFormat="false" ht="13.8" hidden="false" customHeight="false" outlineLevel="0" collapsed="false">
      <c r="A22" s="3"/>
    </row>
    <row r="23" customFormat="false" ht="13.8" hidden="false" customHeight="false" outlineLevel="0" collapsed="false">
      <c r="A23" s="3"/>
    </row>
    <row r="24" customFormat="false" ht="13.8" hidden="false" customHeight="false" outlineLevel="0" collapsed="false">
      <c r="A24" s="3"/>
    </row>
    <row r="25" customFormat="false" ht="13.8" hidden="false" customHeight="false" outlineLevel="0" collapsed="false">
      <c r="A25" s="3"/>
    </row>
    <row r="26" customFormat="false" ht="13.8" hidden="false" customHeight="false" outlineLevel="0" collapsed="false">
      <c r="A26" s="3"/>
    </row>
    <row r="27" customFormat="false" ht="13.8" hidden="false" customHeight="false" outlineLevel="0" collapsed="false">
      <c r="A27" s="3"/>
    </row>
    <row r="28" customFormat="false" ht="13.8" hidden="false" customHeight="false" outlineLevel="0" collapsed="false">
      <c r="A28" s="3"/>
    </row>
    <row r="29" customFormat="false" ht="13.8" hidden="false" customHeight="false" outlineLevel="0" collapsed="false">
      <c r="A29" s="3"/>
    </row>
    <row r="30" customFormat="false" ht="13.8" hidden="false" customHeight="false" outlineLevel="0" collapsed="false">
      <c r="A30" s="3"/>
    </row>
    <row r="31" customFormat="false" ht="13.8" hidden="false" customHeight="false" outlineLevel="0" collapsed="false">
      <c r="A31" s="3"/>
    </row>
    <row r="32" customFormat="false" ht="13.8" hidden="false" customHeight="false" outlineLevel="0" collapsed="false">
      <c r="A32" s="3"/>
    </row>
    <row r="33" customFormat="false" ht="13.8" hidden="false" customHeight="false" outlineLevel="0" collapsed="false">
      <c r="A33" s="3"/>
    </row>
    <row r="34" customFormat="false" ht="13.8" hidden="false" customHeight="false" outlineLevel="0" collapsed="false">
      <c r="A34" s="3"/>
    </row>
    <row r="35" customFormat="false" ht="13.8" hidden="false" customHeight="false" outlineLevel="0" collapsed="false">
      <c r="A35" s="3"/>
    </row>
    <row r="36" customFormat="false" ht="13.8" hidden="false" customHeight="false" outlineLevel="0" collapsed="false">
      <c r="A36" s="3"/>
    </row>
    <row r="37" customFormat="false" ht="13.8" hidden="false" customHeight="false" outlineLevel="0" collapsed="false">
      <c r="A37" s="3"/>
    </row>
    <row r="38" customFormat="false" ht="13.8" hidden="false" customHeight="false" outlineLevel="0" collapsed="false">
      <c r="A38" s="3"/>
    </row>
    <row r="39" customFormat="false" ht="13.8" hidden="false" customHeight="false" outlineLevel="0" collapsed="false">
      <c r="A39" s="3"/>
    </row>
    <row r="40" customFormat="false" ht="13.8" hidden="false" customHeight="false" outlineLevel="0" collapsed="false">
      <c r="A40" s="3"/>
    </row>
    <row r="41" customFormat="false" ht="13.8" hidden="false" customHeight="false" outlineLevel="0" collapsed="false">
      <c r="A41" s="3"/>
    </row>
    <row r="42" customFormat="false" ht="13.8" hidden="false" customHeight="false" outlineLevel="0" collapsed="false">
      <c r="A42" s="3"/>
    </row>
    <row r="43" customFormat="false" ht="13.8" hidden="false" customHeight="false" outlineLevel="0" collapsed="false">
      <c r="A43" s="3"/>
    </row>
    <row r="44" customFormat="false" ht="13.8" hidden="false" customHeight="false" outlineLevel="0" collapsed="false">
      <c r="A44" s="3"/>
    </row>
    <row r="45" customFormat="false" ht="13.8" hidden="false" customHeight="false" outlineLevel="0" collapsed="false">
      <c r="A45" s="3"/>
    </row>
    <row r="46" customFormat="false" ht="13.8" hidden="false" customHeight="false" outlineLevel="0" collapsed="false">
      <c r="A46" s="3"/>
    </row>
    <row r="47" customFormat="false" ht="13.8" hidden="false" customHeight="false" outlineLevel="0" collapsed="false">
      <c r="A47" s="3"/>
    </row>
    <row r="48" customFormat="false" ht="13.8" hidden="false" customHeight="false" outlineLevel="0" collapsed="false">
      <c r="A48" s="3"/>
    </row>
    <row r="49" customFormat="false" ht="13.8" hidden="false" customHeight="false" outlineLevel="0" collapsed="false">
      <c r="A49" s="3"/>
    </row>
    <row r="50" customFormat="false" ht="13.8" hidden="false" customHeight="false" outlineLevel="0" collapsed="false">
      <c r="A50" s="3"/>
    </row>
    <row r="51" customFormat="false" ht="13.8" hidden="false" customHeight="false" outlineLevel="0" collapsed="false">
      <c r="A51" s="3"/>
    </row>
    <row r="52" customFormat="false" ht="13.8" hidden="false" customHeight="false" outlineLevel="0" collapsed="false">
      <c r="A52" s="3"/>
    </row>
    <row r="53" customFormat="false" ht="13.8" hidden="false" customHeight="false" outlineLevel="0" collapsed="false">
      <c r="A53" s="3"/>
    </row>
    <row r="54" customFormat="false" ht="13.8" hidden="false" customHeight="false" outlineLevel="0" collapsed="false">
      <c r="A54" s="3"/>
    </row>
    <row r="55" customFormat="false" ht="13.8" hidden="false" customHeight="false" outlineLevel="0" collapsed="false">
      <c r="A55" s="3"/>
    </row>
    <row r="56" customFormat="false" ht="13.8" hidden="false" customHeight="false" outlineLevel="0" collapsed="false">
      <c r="A56" s="3"/>
    </row>
    <row r="57" customFormat="false" ht="13.8" hidden="false" customHeight="false" outlineLevel="0" collapsed="false">
      <c r="A57" s="3"/>
    </row>
    <row r="58" customFormat="false" ht="13.8" hidden="false" customHeight="false" outlineLevel="0" collapsed="false">
      <c r="A58" s="3"/>
    </row>
    <row r="59" customFormat="false" ht="13.8" hidden="false" customHeight="false" outlineLevel="0" collapsed="false">
      <c r="A59" s="3"/>
    </row>
    <row r="60" customFormat="false" ht="13.8" hidden="false" customHeight="false" outlineLevel="0" collapsed="false">
      <c r="A60" s="3"/>
    </row>
    <row r="61" customFormat="false" ht="13.8" hidden="false" customHeight="false" outlineLevel="0" collapsed="false">
      <c r="A61" s="3"/>
    </row>
    <row r="62" customFormat="false" ht="13.8" hidden="false" customHeight="false" outlineLevel="0" collapsed="false">
      <c r="A62" s="3"/>
    </row>
    <row r="63" customFormat="false" ht="13.8" hidden="false" customHeight="false" outlineLevel="0" collapsed="false">
      <c r="A63" s="3"/>
    </row>
    <row r="64" customFormat="false" ht="13.8" hidden="false" customHeight="false" outlineLevel="0" collapsed="false">
      <c r="A64" s="3"/>
    </row>
    <row r="65" customFormat="false" ht="13.8" hidden="false" customHeight="false" outlineLevel="0" collapsed="false">
      <c r="A65" s="3"/>
    </row>
    <row r="66" customFormat="false" ht="13.8" hidden="false" customHeight="false" outlineLevel="0" collapsed="false">
      <c r="A66" s="3"/>
    </row>
    <row r="67" customFormat="false" ht="13.8" hidden="false" customHeight="false" outlineLevel="0" collapsed="false">
      <c r="A67" s="3"/>
    </row>
    <row r="68" customFormat="false" ht="13.8" hidden="false" customHeight="false" outlineLevel="0" collapsed="false">
      <c r="A68" s="3"/>
    </row>
    <row r="69" customFormat="false" ht="13.8" hidden="false" customHeight="false" outlineLevel="0" collapsed="false">
      <c r="A69" s="3"/>
    </row>
    <row r="70" customFormat="false" ht="13.8" hidden="false" customHeight="false" outlineLevel="0" collapsed="false">
      <c r="A70" s="3"/>
    </row>
    <row r="71" customFormat="false" ht="13.8" hidden="false" customHeight="false" outlineLevel="0" collapsed="false">
      <c r="A71" s="3"/>
    </row>
    <row r="72" customFormat="false" ht="13.8" hidden="false" customHeight="false" outlineLevel="0" collapsed="false">
      <c r="A72" s="3"/>
    </row>
    <row r="73" customFormat="false" ht="13.8" hidden="false" customHeight="false" outlineLevel="0" collapsed="false">
      <c r="A73" s="3"/>
    </row>
    <row r="74" customFormat="false" ht="13.8" hidden="false" customHeight="false" outlineLevel="0" collapsed="false">
      <c r="A74" s="3"/>
    </row>
    <row r="75" customFormat="false" ht="13.8" hidden="false" customHeight="false" outlineLevel="0" collapsed="false">
      <c r="A75" s="3"/>
    </row>
    <row r="76" customFormat="false" ht="13.8" hidden="false" customHeight="false" outlineLevel="0" collapsed="false">
      <c r="A76" s="3"/>
    </row>
    <row r="77" customFormat="false" ht="13.8" hidden="false" customHeight="false" outlineLevel="0" collapsed="false">
      <c r="A77" s="3"/>
    </row>
    <row r="78" customFormat="false" ht="13.8" hidden="false" customHeight="false" outlineLevel="0" collapsed="false">
      <c r="A78" s="3"/>
    </row>
    <row r="79" customFormat="false" ht="13.8" hidden="false" customHeight="false" outlineLevel="0" collapsed="false">
      <c r="A79" s="3"/>
    </row>
    <row r="80" customFormat="false" ht="13.8" hidden="false" customHeight="false" outlineLevel="0" collapsed="false">
      <c r="A80" s="3"/>
    </row>
    <row r="81" customFormat="false" ht="13.8" hidden="false" customHeight="false" outlineLevel="0" collapsed="false">
      <c r="A81" s="3"/>
    </row>
    <row r="82" customFormat="false" ht="13.8" hidden="false" customHeight="false" outlineLevel="0" collapsed="false">
      <c r="A82" s="3"/>
    </row>
    <row r="83" customFormat="false" ht="13.8" hidden="false" customHeight="false" outlineLevel="0" collapsed="false">
      <c r="A83" s="3"/>
    </row>
    <row r="84" customFormat="false" ht="13.8" hidden="false" customHeight="false" outlineLevel="0" collapsed="false">
      <c r="A84" s="3"/>
    </row>
    <row r="85" customFormat="false" ht="13.8" hidden="false" customHeight="false" outlineLevel="0" collapsed="false">
      <c r="A85" s="3"/>
    </row>
    <row r="86" customFormat="false" ht="13.8" hidden="false" customHeight="false" outlineLevel="0" collapsed="false">
      <c r="A86" s="3"/>
    </row>
    <row r="87" customFormat="false" ht="13.8" hidden="false" customHeight="false" outlineLevel="0" collapsed="false">
      <c r="A87" s="3"/>
    </row>
    <row r="88" customFormat="false" ht="13.8" hidden="false" customHeight="false" outlineLevel="0" collapsed="false">
      <c r="A88" s="3"/>
    </row>
    <row r="89" customFormat="false" ht="13.8" hidden="false" customHeight="false" outlineLevel="0" collapsed="false">
      <c r="A89" s="3"/>
    </row>
    <row r="90" customFormat="false" ht="13.8" hidden="false" customHeight="false" outlineLevel="0" collapsed="false">
      <c r="A90" s="3"/>
    </row>
    <row r="91" customFormat="false" ht="13.8" hidden="false" customHeight="false" outlineLevel="0" collapsed="false">
      <c r="A91" s="3"/>
    </row>
    <row r="92" customFormat="false" ht="13.8" hidden="false" customHeight="false" outlineLevel="0" collapsed="false">
      <c r="A92" s="3"/>
    </row>
    <row r="93" customFormat="false" ht="13.8" hidden="false" customHeight="false" outlineLevel="0" collapsed="false">
      <c r="A93" s="3"/>
    </row>
    <row r="94" customFormat="false" ht="13.8" hidden="false" customHeight="false" outlineLevel="0" collapsed="false">
      <c r="A94" s="3"/>
    </row>
    <row r="95" customFormat="false" ht="13.8" hidden="false" customHeight="false" outlineLevel="0" collapsed="false">
      <c r="A95" s="3"/>
    </row>
    <row r="96" customFormat="false" ht="13.8" hidden="false" customHeight="false" outlineLevel="0" collapsed="false">
      <c r="A96" s="3"/>
    </row>
    <row r="97" customFormat="false" ht="13.8" hidden="false" customHeight="false" outlineLevel="0" collapsed="false">
      <c r="A97" s="3"/>
    </row>
    <row r="98" customFormat="false" ht="13.8" hidden="false" customHeight="false" outlineLevel="0" collapsed="false">
      <c r="A98" s="3"/>
    </row>
    <row r="99" customFormat="false" ht="13.8" hidden="false" customHeight="false" outlineLevel="0" collapsed="false">
      <c r="A99" s="3"/>
    </row>
    <row r="100" customFormat="false" ht="13.8" hidden="false" customHeight="false" outlineLevel="0" collapsed="false">
      <c r="A100" s="3"/>
    </row>
    <row r="101" customFormat="false" ht="13.8" hidden="false" customHeight="false" outlineLevel="0" collapsed="false">
      <c r="A101" s="3"/>
    </row>
    <row r="102" customFormat="false" ht="13.8" hidden="false" customHeight="false" outlineLevel="0" collapsed="false">
      <c r="A102" s="3"/>
    </row>
    <row r="103" customFormat="false" ht="13.8" hidden="false" customHeight="false" outlineLevel="0" collapsed="false">
      <c r="A103" s="3"/>
    </row>
    <row r="104" customFormat="false" ht="13.8" hidden="false" customHeight="false" outlineLevel="0" collapsed="false">
      <c r="A104" s="3"/>
    </row>
    <row r="105" customFormat="false" ht="13.8" hidden="false" customHeight="false" outlineLevel="0" collapsed="false">
      <c r="A105" s="3"/>
    </row>
    <row r="106" customFormat="false" ht="13.8" hidden="false" customHeight="false" outlineLevel="0" collapsed="false">
      <c r="A106" s="3"/>
    </row>
    <row r="107" customFormat="false" ht="13.8" hidden="false" customHeight="false" outlineLevel="0" collapsed="false">
      <c r="A107" s="3"/>
    </row>
    <row r="108" customFormat="false" ht="13.8" hidden="false" customHeight="false" outlineLevel="0" collapsed="false">
      <c r="A108" s="3"/>
    </row>
    <row r="109" customFormat="false" ht="13.8" hidden="false" customHeight="false" outlineLevel="0" collapsed="false">
      <c r="A109" s="3"/>
    </row>
    <row r="110" customFormat="false" ht="13.8" hidden="false" customHeight="false" outlineLevel="0" collapsed="false">
      <c r="A110" s="3"/>
    </row>
    <row r="111" customFormat="false" ht="13.8" hidden="false" customHeight="false" outlineLevel="0" collapsed="false">
      <c r="A111" s="3"/>
    </row>
    <row r="112" customFormat="false" ht="13.8" hidden="false" customHeight="false" outlineLevel="0" collapsed="false">
      <c r="A112" s="3"/>
    </row>
    <row r="113" customFormat="false" ht="13.8" hidden="false" customHeight="false" outlineLevel="0" collapsed="false">
      <c r="A113" s="3"/>
    </row>
    <row r="114" customFormat="false" ht="13.8" hidden="false" customHeight="false" outlineLevel="0" collapsed="false">
      <c r="A114" s="3"/>
    </row>
    <row r="115" customFormat="false" ht="13.8" hidden="false" customHeight="false" outlineLevel="0" collapsed="false">
      <c r="A115" s="3"/>
    </row>
    <row r="116" customFormat="false" ht="13.8" hidden="false" customHeight="false" outlineLevel="0" collapsed="false">
      <c r="A116" s="3"/>
    </row>
    <row r="117" customFormat="false" ht="13.8" hidden="false" customHeight="false" outlineLevel="0" collapsed="false">
      <c r="A117" s="3"/>
    </row>
    <row r="118" customFormat="false" ht="13.8" hidden="false" customHeight="false" outlineLevel="0" collapsed="false">
      <c r="A118" s="3"/>
    </row>
    <row r="119" customFormat="false" ht="13.8" hidden="false" customHeight="false" outlineLevel="0" collapsed="false">
      <c r="A119" s="3"/>
    </row>
    <row r="120" customFormat="false" ht="13.8" hidden="false" customHeight="false" outlineLevel="0" collapsed="false">
      <c r="A120" s="3"/>
    </row>
    <row r="121" customFormat="false" ht="13.8" hidden="false" customHeight="false" outlineLevel="0" collapsed="false">
      <c r="A121" s="3"/>
    </row>
    <row r="122" customFormat="false" ht="13.8" hidden="false" customHeight="false" outlineLevel="0" collapsed="false">
      <c r="A122" s="3"/>
    </row>
    <row r="123" customFormat="false" ht="13.8" hidden="false" customHeight="false" outlineLevel="0" collapsed="false">
      <c r="A123" s="3"/>
    </row>
    <row r="124" customFormat="false" ht="13.8" hidden="false" customHeight="false" outlineLevel="0" collapsed="false">
      <c r="A124" s="3"/>
    </row>
    <row r="125" customFormat="false" ht="13.8" hidden="false" customHeight="false" outlineLevel="0" collapsed="false">
      <c r="A125" s="3"/>
    </row>
    <row r="126" customFormat="false" ht="13.8" hidden="false" customHeight="false" outlineLevel="0" collapsed="false">
      <c r="A126" s="3"/>
    </row>
    <row r="127" customFormat="false" ht="13.8" hidden="false" customHeight="false" outlineLevel="0" collapsed="false">
      <c r="A127" s="3"/>
    </row>
    <row r="128" customFormat="false" ht="13.8" hidden="false" customHeight="false" outlineLevel="0" collapsed="false">
      <c r="A128" s="3"/>
    </row>
    <row r="129" customFormat="false" ht="13.8" hidden="false" customHeight="false" outlineLevel="0" collapsed="false">
      <c r="A129" s="3"/>
    </row>
    <row r="130" customFormat="false" ht="13.8" hidden="false" customHeight="false" outlineLevel="0" collapsed="false">
      <c r="A130" s="3"/>
    </row>
    <row r="131" customFormat="false" ht="13.8" hidden="false" customHeight="false" outlineLevel="0" collapsed="false">
      <c r="A131" s="3"/>
    </row>
    <row r="132" customFormat="false" ht="13.8" hidden="false" customHeight="false" outlineLevel="0" collapsed="false">
      <c r="A132" s="3"/>
    </row>
    <row r="133" customFormat="false" ht="13.8" hidden="false" customHeight="false" outlineLevel="0" collapsed="false">
      <c r="A133" s="3"/>
    </row>
    <row r="134" customFormat="false" ht="13.8" hidden="false" customHeight="false" outlineLevel="0" collapsed="false">
      <c r="A134" s="3"/>
    </row>
    <row r="135" customFormat="false" ht="13.8" hidden="false" customHeight="false" outlineLevel="0" collapsed="false">
      <c r="A135" s="3"/>
    </row>
    <row r="136" customFormat="false" ht="13.8" hidden="false" customHeight="false" outlineLevel="0" collapsed="false">
      <c r="A136" s="3"/>
    </row>
    <row r="137" customFormat="false" ht="13.8" hidden="false" customHeight="false" outlineLevel="0" collapsed="false">
      <c r="A137" s="3"/>
    </row>
    <row r="138" customFormat="false" ht="13.8" hidden="false" customHeight="false" outlineLevel="0" collapsed="false">
      <c r="A138" s="3"/>
    </row>
    <row r="139" customFormat="false" ht="13.8" hidden="false" customHeight="false" outlineLevel="0" collapsed="false">
      <c r="A139" s="3"/>
    </row>
    <row r="140" customFormat="false" ht="13.8" hidden="false" customHeight="false" outlineLevel="0" collapsed="false">
      <c r="A140" s="3"/>
    </row>
    <row r="141" customFormat="false" ht="13.8" hidden="false" customHeight="false" outlineLevel="0" collapsed="false">
      <c r="A141" s="3"/>
    </row>
    <row r="142" customFormat="false" ht="13.8" hidden="false" customHeight="false" outlineLevel="0" collapsed="false">
      <c r="A142" s="3"/>
    </row>
    <row r="143" customFormat="false" ht="13.8" hidden="false" customHeight="false" outlineLevel="0" collapsed="false">
      <c r="A143" s="3"/>
    </row>
    <row r="144" customFormat="false" ht="13.8" hidden="false" customHeight="false" outlineLevel="0" collapsed="false">
      <c r="A144" s="3"/>
    </row>
    <row r="145" customFormat="false" ht="13.8" hidden="false" customHeight="false" outlineLevel="0" collapsed="false">
      <c r="A145" s="3"/>
    </row>
    <row r="146" customFormat="false" ht="13.8" hidden="false" customHeight="false" outlineLevel="0" collapsed="false">
      <c r="A146" s="3"/>
    </row>
    <row r="147" customFormat="false" ht="13.8" hidden="false" customHeight="false" outlineLevel="0" collapsed="false">
      <c r="A147" s="3"/>
    </row>
    <row r="148" customFormat="false" ht="13.8" hidden="false" customHeight="false" outlineLevel="0" collapsed="false">
      <c r="A148" s="3"/>
    </row>
    <row r="149" customFormat="false" ht="13.8" hidden="false" customHeight="false" outlineLevel="0" collapsed="false">
      <c r="A149" s="3"/>
    </row>
    <row r="150" customFormat="false" ht="13.8" hidden="false" customHeight="false" outlineLevel="0" collapsed="false">
      <c r="A150" s="3"/>
    </row>
    <row r="151" customFormat="false" ht="13.8" hidden="false" customHeight="false" outlineLevel="0" collapsed="false">
      <c r="A151" s="3"/>
    </row>
    <row r="152" customFormat="false" ht="13.8" hidden="false" customHeight="false" outlineLevel="0" collapsed="false">
      <c r="A152" s="3"/>
    </row>
    <row r="153" customFormat="false" ht="13.8" hidden="false" customHeight="false" outlineLevel="0" collapsed="false">
      <c r="A153" s="3"/>
    </row>
    <row r="154" customFormat="false" ht="13.8" hidden="false" customHeight="false" outlineLevel="0" collapsed="false">
      <c r="A154" s="3"/>
    </row>
    <row r="155" customFormat="false" ht="13.8" hidden="false" customHeight="false" outlineLevel="0" collapsed="false">
      <c r="A155" s="3"/>
    </row>
    <row r="156" customFormat="false" ht="13.8" hidden="false" customHeight="false" outlineLevel="0" collapsed="false">
      <c r="A156" s="3"/>
    </row>
    <row r="157" customFormat="false" ht="13.8" hidden="false" customHeight="false" outlineLevel="0" collapsed="false">
      <c r="A157" s="3"/>
    </row>
    <row r="158" customFormat="false" ht="13.8" hidden="false" customHeight="false" outlineLevel="0" collapsed="false">
      <c r="A158" s="3"/>
    </row>
    <row r="159" customFormat="false" ht="13.8" hidden="false" customHeight="false" outlineLevel="0" collapsed="false">
      <c r="A159" s="3"/>
    </row>
    <row r="160" customFormat="false" ht="13.8" hidden="false" customHeight="false" outlineLevel="0" collapsed="false">
      <c r="A160" s="3"/>
    </row>
    <row r="161" customFormat="false" ht="13.8" hidden="false" customHeight="false" outlineLevel="0" collapsed="false">
      <c r="A161" s="3"/>
    </row>
    <row r="162" customFormat="false" ht="13.8" hidden="false" customHeight="false" outlineLevel="0" collapsed="false">
      <c r="A162" s="3"/>
    </row>
    <row r="163" customFormat="false" ht="13.8" hidden="false" customHeight="false" outlineLevel="0" collapsed="false">
      <c r="A163" s="3"/>
    </row>
    <row r="164" customFormat="false" ht="13.8" hidden="false" customHeight="false" outlineLevel="0" collapsed="false">
      <c r="A164" s="3"/>
    </row>
    <row r="165" customFormat="false" ht="13.8" hidden="false" customHeight="false" outlineLevel="0" collapsed="false">
      <c r="A165" s="3"/>
    </row>
    <row r="166" customFormat="false" ht="13.8" hidden="false" customHeight="false" outlineLevel="0" collapsed="false">
      <c r="A166" s="3"/>
    </row>
    <row r="167" customFormat="false" ht="13.8" hidden="false" customHeight="false" outlineLevel="0" collapsed="false">
      <c r="A167" s="3"/>
    </row>
    <row r="168" customFormat="false" ht="13.8" hidden="false" customHeight="false" outlineLevel="0" collapsed="false">
      <c r="A168" s="3"/>
    </row>
    <row r="169" customFormat="false" ht="13.8" hidden="false" customHeight="false" outlineLevel="0" collapsed="false">
      <c r="A169" s="3"/>
    </row>
    <row r="170" customFormat="false" ht="13.8" hidden="false" customHeight="false" outlineLevel="0" collapsed="false">
      <c r="A170" s="3"/>
    </row>
    <row r="171" customFormat="false" ht="13.8" hidden="false" customHeight="false" outlineLevel="0" collapsed="false">
      <c r="A171" s="3"/>
    </row>
    <row r="172" customFormat="false" ht="13.8" hidden="false" customHeight="false" outlineLevel="0" collapsed="false">
      <c r="A172" s="3"/>
    </row>
    <row r="173" customFormat="false" ht="13.8" hidden="false" customHeight="false" outlineLevel="0" collapsed="false">
      <c r="A173" s="3"/>
    </row>
    <row r="174" customFormat="false" ht="13.8" hidden="false" customHeight="false" outlineLevel="0" collapsed="false">
      <c r="A174" s="3"/>
    </row>
    <row r="175" customFormat="false" ht="13.8" hidden="false" customHeight="false" outlineLevel="0" collapsed="false">
      <c r="A175" s="3"/>
    </row>
    <row r="176" customFormat="false" ht="13.8" hidden="false" customHeight="false" outlineLevel="0" collapsed="false">
      <c r="A176" s="3"/>
    </row>
    <row r="177" customFormat="false" ht="13.8" hidden="false" customHeight="false" outlineLevel="0" collapsed="false">
      <c r="A177" s="3"/>
    </row>
    <row r="178" customFormat="false" ht="13.8" hidden="false" customHeight="false" outlineLevel="0" collapsed="false">
      <c r="A178" s="3"/>
    </row>
    <row r="179" customFormat="false" ht="13.8" hidden="false" customHeight="false" outlineLevel="0" collapsed="false">
      <c r="A179" s="3"/>
    </row>
    <row r="180" customFormat="false" ht="13.8" hidden="false" customHeight="false" outlineLevel="0" collapsed="false">
      <c r="A180" s="3"/>
    </row>
    <row r="181" customFormat="false" ht="13.8" hidden="false" customHeight="false" outlineLevel="0" collapsed="false">
      <c r="A181" s="3"/>
    </row>
    <row r="182" customFormat="false" ht="13.8" hidden="false" customHeight="false" outlineLevel="0" collapsed="false">
      <c r="A182" s="3"/>
    </row>
    <row r="183" customFormat="false" ht="13.8" hidden="false" customHeight="false" outlineLevel="0" collapsed="false">
      <c r="A183" s="3"/>
    </row>
    <row r="184" customFormat="false" ht="13.8" hidden="false" customHeight="false" outlineLevel="0" collapsed="false">
      <c r="A184" s="3"/>
    </row>
    <row r="185" customFormat="false" ht="13.8" hidden="false" customHeight="false" outlineLevel="0" collapsed="false">
      <c r="A185" s="3"/>
    </row>
    <row r="186" customFormat="false" ht="13.8" hidden="false" customHeight="false" outlineLevel="0" collapsed="false">
      <c r="A186" s="3"/>
    </row>
    <row r="187" customFormat="false" ht="13.8" hidden="false" customHeight="false" outlineLevel="0" collapsed="false">
      <c r="A187" s="3"/>
    </row>
    <row r="188" customFormat="false" ht="13.8" hidden="false" customHeight="false" outlineLevel="0" collapsed="false">
      <c r="A188" s="3"/>
    </row>
    <row r="189" customFormat="false" ht="13.8" hidden="false" customHeight="false" outlineLevel="0" collapsed="false">
      <c r="A189" s="3"/>
    </row>
    <row r="190" customFormat="false" ht="13.8" hidden="false" customHeight="false" outlineLevel="0" collapsed="false">
      <c r="A190" s="3"/>
    </row>
    <row r="191" customFormat="false" ht="13.8" hidden="false" customHeight="false" outlineLevel="0" collapsed="false">
      <c r="A191" s="3"/>
    </row>
    <row r="192" customFormat="false" ht="13.8" hidden="false" customHeight="false" outlineLevel="0" collapsed="false">
      <c r="A192" s="3"/>
    </row>
    <row r="193" customFormat="false" ht="13.8" hidden="false" customHeight="false" outlineLevel="0" collapsed="false">
      <c r="A193" s="3"/>
    </row>
    <row r="194" customFormat="false" ht="13.8" hidden="false" customHeight="false" outlineLevel="0" collapsed="false">
      <c r="A194" s="3"/>
    </row>
    <row r="195" customFormat="false" ht="13.8" hidden="false" customHeight="false" outlineLevel="0" collapsed="false">
      <c r="A195" s="3"/>
    </row>
    <row r="196" customFormat="false" ht="13.8" hidden="false" customHeight="false" outlineLevel="0" collapsed="false">
      <c r="A196" s="3"/>
    </row>
    <row r="197" customFormat="false" ht="13.8" hidden="false" customHeight="false" outlineLevel="0" collapsed="false">
      <c r="A197" s="3"/>
    </row>
    <row r="198" customFormat="false" ht="13.8" hidden="false" customHeight="false" outlineLevel="0" collapsed="false">
      <c r="A198" s="3"/>
    </row>
    <row r="199" customFormat="false" ht="13.8" hidden="false" customHeight="false" outlineLevel="0" collapsed="false">
      <c r="A199" s="3"/>
    </row>
    <row r="200" customFormat="false" ht="13.8" hidden="false" customHeight="false" outlineLevel="0" collapsed="false">
      <c r="A200" s="3"/>
    </row>
    <row r="201" customFormat="false" ht="13.8" hidden="false" customHeight="false" outlineLevel="0" collapsed="false">
      <c r="A201" s="3"/>
    </row>
    <row r="202" customFormat="false" ht="13.8" hidden="false" customHeight="false" outlineLevel="0" collapsed="false">
      <c r="A202" s="3"/>
    </row>
    <row r="203" customFormat="false" ht="13.8" hidden="false" customHeight="false" outlineLevel="0" collapsed="false">
      <c r="A203" s="3"/>
    </row>
    <row r="204" customFormat="false" ht="13.8" hidden="false" customHeight="false" outlineLevel="0" collapsed="false">
      <c r="A204" s="3"/>
    </row>
    <row r="205" customFormat="false" ht="13.8" hidden="false" customHeight="false" outlineLevel="0" collapsed="false">
      <c r="A205" s="3"/>
    </row>
    <row r="206" customFormat="false" ht="13.8" hidden="false" customHeight="false" outlineLevel="0" collapsed="false">
      <c r="A206" s="3"/>
    </row>
    <row r="207" customFormat="false" ht="13.8" hidden="false" customHeight="false" outlineLevel="0" collapsed="false">
      <c r="A207" s="3"/>
    </row>
    <row r="208" customFormat="false" ht="13.8" hidden="false" customHeight="false" outlineLevel="0" collapsed="false">
      <c r="A208" s="3"/>
    </row>
    <row r="209" customFormat="false" ht="13.8" hidden="false" customHeight="false" outlineLevel="0" collapsed="false">
      <c r="A209" s="3"/>
    </row>
    <row r="210" customFormat="false" ht="13.8" hidden="false" customHeight="false" outlineLevel="0" collapsed="false">
      <c r="A210" s="3"/>
    </row>
    <row r="211" customFormat="false" ht="13.8" hidden="false" customHeight="false" outlineLevel="0" collapsed="false">
      <c r="A211" s="3"/>
    </row>
    <row r="212" customFormat="false" ht="13.8" hidden="false" customHeight="false" outlineLevel="0" collapsed="false">
      <c r="A212" s="3"/>
    </row>
    <row r="213" customFormat="false" ht="13.8" hidden="false" customHeight="false" outlineLevel="0" collapsed="false">
      <c r="A213" s="3"/>
    </row>
    <row r="214" customFormat="false" ht="13.8" hidden="false" customHeight="false" outlineLevel="0" collapsed="false">
      <c r="A214" s="3"/>
    </row>
    <row r="215" customFormat="false" ht="13.8" hidden="false" customHeight="false" outlineLevel="0" collapsed="false">
      <c r="A215" s="3"/>
    </row>
    <row r="216" customFormat="false" ht="13.8" hidden="false" customHeight="false" outlineLevel="0" collapsed="false">
      <c r="A216" s="3"/>
    </row>
    <row r="217" customFormat="false" ht="13.8" hidden="false" customHeight="false" outlineLevel="0" collapsed="false">
      <c r="A217" s="3"/>
    </row>
    <row r="218" customFormat="false" ht="13.8" hidden="false" customHeight="false" outlineLevel="0" collapsed="false">
      <c r="A218" s="3"/>
    </row>
    <row r="219" customFormat="false" ht="13.8" hidden="false" customHeight="false" outlineLevel="0" collapsed="false">
      <c r="A219" s="3"/>
    </row>
    <row r="220" customFormat="false" ht="13.8" hidden="false" customHeight="false" outlineLevel="0" collapsed="false">
      <c r="A220" s="3"/>
    </row>
    <row r="221" customFormat="false" ht="13.8" hidden="false" customHeight="false" outlineLevel="0" collapsed="false">
      <c r="A221" s="3"/>
    </row>
    <row r="222" customFormat="false" ht="13.8" hidden="false" customHeight="false" outlineLevel="0" collapsed="false">
      <c r="A222" s="3"/>
    </row>
    <row r="223" customFormat="false" ht="13.8" hidden="false" customHeight="false" outlineLevel="0" collapsed="false">
      <c r="A223" s="3"/>
    </row>
    <row r="224" customFormat="false" ht="13.8" hidden="false" customHeight="false" outlineLevel="0" collapsed="false">
      <c r="A224" s="3"/>
    </row>
    <row r="225" customFormat="false" ht="13.8" hidden="false" customHeight="false" outlineLevel="0" collapsed="false">
      <c r="A225" s="3"/>
    </row>
    <row r="226" customFormat="false" ht="13.8" hidden="false" customHeight="false" outlineLevel="0" collapsed="false">
      <c r="A226" s="3"/>
    </row>
    <row r="227" customFormat="false" ht="13.8" hidden="false" customHeight="false" outlineLevel="0" collapsed="false">
      <c r="A227" s="3"/>
    </row>
    <row r="228" customFormat="false" ht="13.8" hidden="false" customHeight="false" outlineLevel="0" collapsed="false">
      <c r="A228" s="3"/>
    </row>
    <row r="229" customFormat="false" ht="13.8" hidden="false" customHeight="false" outlineLevel="0" collapsed="false">
      <c r="A229" s="3"/>
    </row>
    <row r="230" customFormat="false" ht="13.8" hidden="false" customHeight="false" outlineLevel="0" collapsed="false">
      <c r="A230" s="3"/>
    </row>
    <row r="231" customFormat="false" ht="13.8" hidden="false" customHeight="false" outlineLevel="0" collapsed="false">
      <c r="A231" s="3"/>
    </row>
    <row r="232" customFormat="false" ht="13.8" hidden="false" customHeight="false" outlineLevel="0" collapsed="false">
      <c r="A232" s="3"/>
    </row>
    <row r="233" customFormat="false" ht="13.8" hidden="false" customHeight="false" outlineLevel="0" collapsed="false">
      <c r="A233" s="3"/>
    </row>
    <row r="234" customFormat="false" ht="13.8" hidden="false" customHeight="false" outlineLevel="0" collapsed="false">
      <c r="A234" s="3"/>
    </row>
    <row r="235" customFormat="false" ht="13.8" hidden="false" customHeight="false" outlineLevel="0" collapsed="false">
      <c r="A235" s="3"/>
    </row>
    <row r="236" customFormat="false" ht="13.8" hidden="false" customHeight="false" outlineLevel="0" collapsed="false">
      <c r="A236" s="3"/>
    </row>
    <row r="237" customFormat="false" ht="13.8" hidden="false" customHeight="false" outlineLevel="0" collapsed="false">
      <c r="A237" s="3"/>
    </row>
    <row r="238" customFormat="false" ht="13.8" hidden="false" customHeight="false" outlineLevel="0" collapsed="false">
      <c r="A238" s="3"/>
    </row>
    <row r="239" customFormat="false" ht="13.8" hidden="false" customHeight="false" outlineLevel="0" collapsed="false">
      <c r="A239" s="3"/>
    </row>
    <row r="240" customFormat="false" ht="13.8" hidden="false" customHeight="false" outlineLevel="0" collapsed="false">
      <c r="A240" s="3"/>
    </row>
    <row r="241" customFormat="false" ht="13.8" hidden="false" customHeight="false" outlineLevel="0" collapsed="false">
      <c r="A241" s="3"/>
    </row>
    <row r="242" customFormat="false" ht="13.8" hidden="false" customHeight="false" outlineLevel="0" collapsed="false">
      <c r="A242" s="3"/>
    </row>
    <row r="243" customFormat="false" ht="13.8" hidden="false" customHeight="false" outlineLevel="0" collapsed="false">
      <c r="A243" s="3"/>
    </row>
    <row r="244" customFormat="false" ht="13.8" hidden="false" customHeight="false" outlineLevel="0" collapsed="false">
      <c r="A244" s="3"/>
    </row>
    <row r="245" customFormat="false" ht="13.8" hidden="false" customHeight="false" outlineLevel="0" collapsed="false">
      <c r="A245" s="3"/>
    </row>
    <row r="246" customFormat="false" ht="13.8" hidden="false" customHeight="false" outlineLevel="0" collapsed="false">
      <c r="A246" s="3"/>
    </row>
    <row r="247" customFormat="false" ht="13.8" hidden="false" customHeight="false" outlineLevel="0" collapsed="false">
      <c r="A247" s="3"/>
    </row>
    <row r="248" customFormat="false" ht="13.8" hidden="false" customHeight="false" outlineLevel="0" collapsed="false">
      <c r="A248" s="3"/>
    </row>
    <row r="249" customFormat="false" ht="13.8" hidden="false" customHeight="false" outlineLevel="0" collapsed="false">
      <c r="A249" s="3"/>
    </row>
    <row r="250" customFormat="false" ht="13.8" hidden="false" customHeight="false" outlineLevel="0" collapsed="false">
      <c r="A250" s="3"/>
    </row>
    <row r="251" customFormat="false" ht="13.8" hidden="false" customHeight="false" outlineLevel="0" collapsed="false">
      <c r="A251" s="3"/>
    </row>
    <row r="252" customFormat="false" ht="13.8" hidden="false" customHeight="false" outlineLevel="0" collapsed="false">
      <c r="A252" s="3"/>
    </row>
    <row r="253" customFormat="false" ht="13.8" hidden="false" customHeight="false" outlineLevel="0" collapsed="false">
      <c r="A253" s="3"/>
    </row>
    <row r="254" customFormat="false" ht="13.8" hidden="false" customHeight="false" outlineLevel="0" collapsed="false">
      <c r="A254" s="3"/>
    </row>
    <row r="255" customFormat="false" ht="13.8" hidden="false" customHeight="false" outlineLevel="0" collapsed="false">
      <c r="A255" s="3"/>
    </row>
    <row r="256" customFormat="false" ht="13.8" hidden="false" customHeight="false" outlineLevel="0" collapsed="false">
      <c r="A256" s="3"/>
    </row>
    <row r="257" customFormat="false" ht="13.8" hidden="false" customHeight="false" outlineLevel="0" collapsed="false">
      <c r="A257" s="3"/>
    </row>
    <row r="258" customFormat="false" ht="13.8" hidden="false" customHeight="false" outlineLevel="0" collapsed="false">
      <c r="A258" s="3"/>
    </row>
    <row r="259" customFormat="false" ht="13.8" hidden="false" customHeight="false" outlineLevel="0" collapsed="false">
      <c r="A259" s="3"/>
    </row>
    <row r="260" customFormat="false" ht="13.8" hidden="false" customHeight="false" outlineLevel="0" collapsed="false">
      <c r="A260" s="3"/>
    </row>
    <row r="261" customFormat="false" ht="13.8" hidden="false" customHeight="false" outlineLevel="0" collapsed="false">
      <c r="A261" s="3"/>
    </row>
    <row r="262" customFormat="false" ht="13.8" hidden="false" customHeight="false" outlineLevel="0" collapsed="false">
      <c r="A262" s="3"/>
    </row>
    <row r="263" customFormat="false" ht="13.8" hidden="false" customHeight="false" outlineLevel="0" collapsed="false">
      <c r="A263" s="3"/>
    </row>
    <row r="264" customFormat="false" ht="13.8" hidden="false" customHeight="false" outlineLevel="0" collapsed="false">
      <c r="A264" s="3"/>
    </row>
    <row r="265" customFormat="false" ht="13.8" hidden="false" customHeight="false" outlineLevel="0" collapsed="false">
      <c r="A265" s="3"/>
    </row>
    <row r="266" customFormat="false" ht="13.8" hidden="false" customHeight="false" outlineLevel="0" collapsed="false">
      <c r="A266" s="3"/>
    </row>
    <row r="267" customFormat="false" ht="13.8" hidden="false" customHeight="false" outlineLevel="0" collapsed="false">
      <c r="A267" s="3"/>
    </row>
    <row r="268" customFormat="false" ht="13.8" hidden="false" customHeight="false" outlineLevel="0" collapsed="false">
      <c r="A268" s="3"/>
    </row>
    <row r="269" customFormat="false" ht="13.8" hidden="false" customHeight="false" outlineLevel="0" collapsed="false">
      <c r="A269" s="3"/>
    </row>
    <row r="270" customFormat="false" ht="13.8" hidden="false" customHeight="false" outlineLevel="0" collapsed="false">
      <c r="A270" s="3"/>
    </row>
    <row r="271" customFormat="false" ht="13.8" hidden="false" customHeight="false" outlineLevel="0" collapsed="false">
      <c r="A271" s="3"/>
    </row>
    <row r="272" customFormat="false" ht="13.8" hidden="false" customHeight="false" outlineLevel="0" collapsed="false">
      <c r="A272" s="3"/>
    </row>
    <row r="273" customFormat="false" ht="13.8" hidden="false" customHeight="false" outlineLevel="0" collapsed="false">
      <c r="A273" s="3"/>
    </row>
    <row r="274" customFormat="false" ht="13.8" hidden="false" customHeight="false" outlineLevel="0" collapsed="false">
      <c r="A274" s="3"/>
    </row>
    <row r="275" customFormat="false" ht="13.8" hidden="false" customHeight="false" outlineLevel="0" collapsed="false">
      <c r="A275" s="3"/>
    </row>
    <row r="276" customFormat="false" ht="13.8" hidden="false" customHeight="false" outlineLevel="0" collapsed="false">
      <c r="A276" s="3"/>
    </row>
    <row r="277" customFormat="false" ht="13.8" hidden="false" customHeight="false" outlineLevel="0" collapsed="false">
      <c r="A277" s="3"/>
    </row>
    <row r="278" customFormat="false" ht="13.8" hidden="false" customHeight="false" outlineLevel="0" collapsed="false">
      <c r="A278" s="3"/>
    </row>
    <row r="279" customFormat="false" ht="13.8" hidden="false" customHeight="false" outlineLevel="0" collapsed="false">
      <c r="A279" s="3"/>
    </row>
    <row r="280" customFormat="false" ht="13.8" hidden="false" customHeight="false" outlineLevel="0" collapsed="false">
      <c r="A280" s="3"/>
    </row>
    <row r="281" customFormat="false" ht="13.8" hidden="false" customHeight="false" outlineLevel="0" collapsed="false">
      <c r="A281" s="3"/>
    </row>
    <row r="282" customFormat="false" ht="13.8" hidden="false" customHeight="false" outlineLevel="0" collapsed="false">
      <c r="A282" s="3"/>
    </row>
    <row r="283" customFormat="false" ht="13.8" hidden="false" customHeight="false" outlineLevel="0" collapsed="false">
      <c r="A283" s="3"/>
    </row>
    <row r="284" customFormat="false" ht="13.8" hidden="false" customHeight="false" outlineLevel="0" collapsed="false">
      <c r="A284" s="3"/>
    </row>
    <row r="285" customFormat="false" ht="13.8" hidden="false" customHeight="false" outlineLevel="0" collapsed="false">
      <c r="A285" s="3"/>
    </row>
    <row r="286" customFormat="false" ht="13.8" hidden="false" customHeight="false" outlineLevel="0" collapsed="false">
      <c r="A286" s="3"/>
    </row>
    <row r="287" customFormat="false" ht="13.8" hidden="false" customHeight="false" outlineLevel="0" collapsed="false">
      <c r="A287" s="3"/>
    </row>
    <row r="288" customFormat="false" ht="13.8" hidden="false" customHeight="false" outlineLevel="0" collapsed="false">
      <c r="A288" s="3"/>
    </row>
    <row r="289" customFormat="false" ht="13.8" hidden="false" customHeight="false" outlineLevel="0" collapsed="false">
      <c r="A289" s="3"/>
    </row>
    <row r="290" customFormat="false" ht="13.8" hidden="false" customHeight="false" outlineLevel="0" collapsed="false">
      <c r="A290" s="3"/>
    </row>
    <row r="291" customFormat="false" ht="13.8" hidden="false" customHeight="false" outlineLevel="0" collapsed="false">
      <c r="A291" s="3"/>
    </row>
    <row r="292" customFormat="false" ht="13.8" hidden="false" customHeight="false" outlineLevel="0" collapsed="false">
      <c r="A292" s="3"/>
    </row>
    <row r="293" customFormat="false" ht="13.8" hidden="false" customHeight="false" outlineLevel="0" collapsed="false">
      <c r="A293" s="3"/>
    </row>
    <row r="294" customFormat="false" ht="13.8" hidden="false" customHeight="false" outlineLevel="0" collapsed="false">
      <c r="A294" s="3"/>
    </row>
    <row r="295" customFormat="false" ht="13.8" hidden="false" customHeight="false" outlineLevel="0" collapsed="false">
      <c r="A295" s="3"/>
    </row>
    <row r="296" customFormat="false" ht="13.8" hidden="false" customHeight="false" outlineLevel="0" collapsed="false">
      <c r="A296" s="3"/>
    </row>
    <row r="297" customFormat="false" ht="13.8" hidden="false" customHeight="false" outlineLevel="0" collapsed="false">
      <c r="A297" s="3"/>
    </row>
    <row r="298" customFormat="false" ht="13.8" hidden="false" customHeight="false" outlineLevel="0" collapsed="false">
      <c r="A298" s="3"/>
    </row>
    <row r="299" customFormat="false" ht="13.8" hidden="false" customHeight="false" outlineLevel="0" collapsed="false">
      <c r="A299" s="3"/>
    </row>
    <row r="300" customFormat="false" ht="13.8" hidden="false" customHeight="false" outlineLevel="0" collapsed="false">
      <c r="A300" s="3"/>
    </row>
    <row r="301" customFormat="false" ht="13.8" hidden="false" customHeight="false" outlineLevel="0" collapsed="false">
      <c r="A301" s="3"/>
    </row>
    <row r="302" customFormat="false" ht="13.8" hidden="false" customHeight="false" outlineLevel="0" collapsed="false">
      <c r="A302" s="3"/>
    </row>
    <row r="303" customFormat="false" ht="13.8" hidden="false" customHeight="false" outlineLevel="0" collapsed="false">
      <c r="A303" s="3"/>
    </row>
    <row r="304" customFormat="false" ht="13.8" hidden="false" customHeight="false" outlineLevel="0" collapsed="false">
      <c r="A304" s="3"/>
    </row>
    <row r="305" customFormat="false" ht="13.8" hidden="false" customHeight="false" outlineLevel="0" collapsed="false">
      <c r="A305" s="3"/>
    </row>
    <row r="306" customFormat="false" ht="13.8" hidden="false" customHeight="false" outlineLevel="0" collapsed="false">
      <c r="A306" s="3"/>
    </row>
    <row r="307" customFormat="false" ht="13.8" hidden="false" customHeight="false" outlineLevel="0" collapsed="false">
      <c r="A307" s="3"/>
    </row>
    <row r="308" customFormat="false" ht="13.8" hidden="false" customHeight="false" outlineLevel="0" collapsed="false">
      <c r="A308" s="3"/>
    </row>
    <row r="309" customFormat="false" ht="13.8" hidden="false" customHeight="false" outlineLevel="0" collapsed="false">
      <c r="A309" s="3"/>
    </row>
    <row r="310" customFormat="false" ht="13.8" hidden="false" customHeight="false" outlineLevel="0" collapsed="false">
      <c r="A310" s="3"/>
    </row>
    <row r="311" customFormat="false" ht="13.8" hidden="false" customHeight="false" outlineLevel="0" collapsed="false">
      <c r="A311" s="3"/>
    </row>
    <row r="312" customFormat="false" ht="13.8" hidden="false" customHeight="false" outlineLevel="0" collapsed="false">
      <c r="A312" s="3"/>
    </row>
    <row r="313" customFormat="false" ht="13.8" hidden="false" customHeight="false" outlineLevel="0" collapsed="false">
      <c r="A313" s="3"/>
    </row>
    <row r="314" customFormat="false" ht="13.8" hidden="false" customHeight="false" outlineLevel="0" collapsed="false">
      <c r="A314" s="3"/>
    </row>
    <row r="315" customFormat="false" ht="13.8" hidden="false" customHeight="false" outlineLevel="0" collapsed="false">
      <c r="A315" s="3"/>
    </row>
    <row r="316" customFormat="false" ht="13.8" hidden="false" customHeight="false" outlineLevel="0" collapsed="false">
      <c r="A316" s="3"/>
    </row>
    <row r="317" customFormat="false" ht="13.8" hidden="false" customHeight="false" outlineLevel="0" collapsed="false">
      <c r="A317" s="3"/>
    </row>
    <row r="318" customFormat="false" ht="13.8" hidden="false" customHeight="false" outlineLevel="0" collapsed="false">
      <c r="A318" s="3"/>
    </row>
    <row r="319" customFormat="false" ht="13.8" hidden="false" customHeight="false" outlineLevel="0" collapsed="false">
      <c r="A319" s="3"/>
    </row>
    <row r="320" customFormat="false" ht="13.8" hidden="false" customHeight="false" outlineLevel="0" collapsed="false">
      <c r="A320" s="3"/>
    </row>
    <row r="321" customFormat="false" ht="13.8" hidden="false" customHeight="false" outlineLevel="0" collapsed="false">
      <c r="A321" s="3"/>
    </row>
    <row r="322" customFormat="false" ht="13.8" hidden="false" customHeight="false" outlineLevel="0" collapsed="false">
      <c r="A322" s="3"/>
    </row>
    <row r="323" customFormat="false" ht="13.8" hidden="false" customHeight="false" outlineLevel="0" collapsed="false">
      <c r="A323" s="3"/>
    </row>
    <row r="324" customFormat="false" ht="13.8" hidden="false" customHeight="false" outlineLevel="0" collapsed="false">
      <c r="A324" s="3"/>
    </row>
    <row r="325" customFormat="false" ht="13.8" hidden="false" customHeight="false" outlineLevel="0" collapsed="false">
      <c r="A325" s="3"/>
    </row>
    <row r="326" customFormat="false" ht="13.8" hidden="false" customHeight="false" outlineLevel="0" collapsed="false">
      <c r="A326" s="3"/>
    </row>
    <row r="327" customFormat="false" ht="13.8" hidden="false" customHeight="false" outlineLevel="0" collapsed="false">
      <c r="A327" s="3"/>
    </row>
    <row r="328" customFormat="false" ht="13.8" hidden="false" customHeight="false" outlineLevel="0" collapsed="false">
      <c r="A328" s="3"/>
    </row>
    <row r="329" customFormat="false" ht="13.8" hidden="false" customHeight="false" outlineLevel="0" collapsed="false">
      <c r="A329" s="3"/>
    </row>
    <row r="330" customFormat="false" ht="13.8" hidden="false" customHeight="false" outlineLevel="0" collapsed="false">
      <c r="A330" s="3"/>
    </row>
    <row r="331" customFormat="false" ht="13.8" hidden="false" customHeight="false" outlineLevel="0" collapsed="false">
      <c r="A331" s="3"/>
    </row>
    <row r="332" customFormat="false" ht="13.8" hidden="false" customHeight="false" outlineLevel="0" collapsed="false">
      <c r="A332" s="3"/>
    </row>
    <row r="333" customFormat="false" ht="13.8" hidden="false" customHeight="false" outlineLevel="0" collapsed="false">
      <c r="A333" s="3"/>
    </row>
    <row r="334" customFormat="false" ht="13.8" hidden="false" customHeight="false" outlineLevel="0" collapsed="false">
      <c r="A334" s="3"/>
    </row>
    <row r="335" customFormat="false" ht="13.8" hidden="false" customHeight="false" outlineLevel="0" collapsed="false">
      <c r="A335" s="3"/>
    </row>
    <row r="336" customFormat="false" ht="13.8" hidden="false" customHeight="false" outlineLevel="0" collapsed="false">
      <c r="A336" s="3"/>
    </row>
    <row r="337" customFormat="false" ht="13.8" hidden="false" customHeight="false" outlineLevel="0" collapsed="false">
      <c r="A337" s="3"/>
    </row>
    <row r="338" customFormat="false" ht="13.8" hidden="false" customHeight="false" outlineLevel="0" collapsed="false">
      <c r="A338" s="3"/>
    </row>
    <row r="339" customFormat="false" ht="13.8" hidden="false" customHeight="false" outlineLevel="0" collapsed="false">
      <c r="A339" s="3"/>
    </row>
    <row r="340" customFormat="false" ht="13.8" hidden="false" customHeight="false" outlineLevel="0" collapsed="false">
      <c r="A340" s="3"/>
    </row>
    <row r="341" customFormat="false" ht="13.8" hidden="false" customHeight="false" outlineLevel="0" collapsed="false">
      <c r="A341" s="3"/>
    </row>
    <row r="342" customFormat="false" ht="13.8" hidden="false" customHeight="false" outlineLevel="0" collapsed="false">
      <c r="A342" s="3"/>
    </row>
    <row r="343" customFormat="false" ht="13.8" hidden="false" customHeight="false" outlineLevel="0" collapsed="false">
      <c r="A343" s="3"/>
    </row>
    <row r="344" customFormat="false" ht="13.8" hidden="false" customHeight="false" outlineLevel="0" collapsed="false">
      <c r="A344" s="3"/>
    </row>
    <row r="345" customFormat="false" ht="13.8" hidden="false" customHeight="false" outlineLevel="0" collapsed="false">
      <c r="A345" s="3"/>
    </row>
    <row r="346" customFormat="false" ht="13.8" hidden="false" customHeight="false" outlineLevel="0" collapsed="false">
      <c r="A346" s="3"/>
    </row>
    <row r="347" customFormat="false" ht="13.8" hidden="false" customHeight="false" outlineLevel="0" collapsed="false">
      <c r="A347" s="3"/>
    </row>
    <row r="348" customFormat="false" ht="13.8" hidden="false" customHeight="false" outlineLevel="0" collapsed="false">
      <c r="A348" s="3"/>
    </row>
    <row r="349" customFormat="false" ht="13.8" hidden="false" customHeight="false" outlineLevel="0" collapsed="false">
      <c r="A349" s="3"/>
    </row>
    <row r="350" customFormat="false" ht="13.8" hidden="false" customHeight="false" outlineLevel="0" collapsed="false">
      <c r="A350" s="3"/>
    </row>
    <row r="351" customFormat="false" ht="13.8" hidden="false" customHeight="false" outlineLevel="0" collapsed="false">
      <c r="A351" s="3"/>
    </row>
    <row r="352" customFormat="false" ht="13.8" hidden="false" customHeight="false" outlineLevel="0" collapsed="false">
      <c r="A352" s="3"/>
    </row>
    <row r="353" customFormat="false" ht="13.8" hidden="false" customHeight="false" outlineLevel="0" collapsed="false">
      <c r="A353" s="3"/>
    </row>
    <row r="354" customFormat="false" ht="13.8" hidden="false" customHeight="false" outlineLevel="0" collapsed="false">
      <c r="A354" s="3"/>
    </row>
    <row r="355" customFormat="false" ht="13.8" hidden="false" customHeight="false" outlineLevel="0" collapsed="false">
      <c r="A355" s="3"/>
    </row>
    <row r="356" customFormat="false" ht="13.8" hidden="false" customHeight="false" outlineLevel="0" collapsed="false">
      <c r="A356" s="3"/>
    </row>
    <row r="357" customFormat="false" ht="13.8" hidden="false" customHeight="false" outlineLevel="0" collapsed="false">
      <c r="A357" s="3"/>
    </row>
    <row r="358" customFormat="false" ht="13.8" hidden="false" customHeight="false" outlineLevel="0" collapsed="false">
      <c r="A358" s="3"/>
    </row>
    <row r="359" customFormat="false" ht="13.8" hidden="false" customHeight="false" outlineLevel="0" collapsed="false">
      <c r="A359" s="3"/>
    </row>
    <row r="360" customFormat="false" ht="13.8" hidden="false" customHeight="false" outlineLevel="0" collapsed="false">
      <c r="A360" s="3"/>
    </row>
    <row r="361" customFormat="false" ht="13.8" hidden="false" customHeight="false" outlineLevel="0" collapsed="false">
      <c r="A361" s="3"/>
    </row>
    <row r="362" customFormat="false" ht="13.8" hidden="false" customHeight="false" outlineLevel="0" collapsed="false">
      <c r="A362" s="3"/>
    </row>
    <row r="363" customFormat="false" ht="13.8" hidden="false" customHeight="false" outlineLevel="0" collapsed="false">
      <c r="A363" s="3"/>
    </row>
    <row r="364" customFormat="false" ht="13.8" hidden="false" customHeight="false" outlineLevel="0" collapsed="false">
      <c r="A364" s="3"/>
    </row>
    <row r="365" customFormat="false" ht="13.8" hidden="false" customHeight="false" outlineLevel="0" collapsed="false">
      <c r="A365" s="3"/>
    </row>
    <row r="366" customFormat="false" ht="13.8" hidden="false" customHeight="false" outlineLevel="0" collapsed="false">
      <c r="A366" s="3"/>
    </row>
    <row r="367" customFormat="false" ht="13.8" hidden="false" customHeight="false" outlineLevel="0" collapsed="false">
      <c r="A367" s="3"/>
    </row>
    <row r="368" customFormat="false" ht="13.8" hidden="false" customHeight="false" outlineLevel="0" collapsed="false">
      <c r="A368" s="3"/>
    </row>
    <row r="369" customFormat="false" ht="13.8" hidden="false" customHeight="false" outlineLevel="0" collapsed="false">
      <c r="A369" s="3"/>
    </row>
    <row r="370" customFormat="false" ht="13.8" hidden="false" customHeight="false" outlineLevel="0" collapsed="false">
      <c r="A370" s="3"/>
    </row>
    <row r="371" customFormat="false" ht="13.8" hidden="false" customHeight="false" outlineLevel="0" collapsed="false">
      <c r="A371" s="3"/>
    </row>
    <row r="372" customFormat="false" ht="13.8" hidden="false" customHeight="false" outlineLevel="0" collapsed="false">
      <c r="A372" s="3"/>
    </row>
    <row r="373" customFormat="false" ht="13.8" hidden="false" customHeight="false" outlineLevel="0" collapsed="false">
      <c r="A373" s="3"/>
    </row>
    <row r="374" customFormat="false" ht="13.8" hidden="false" customHeight="false" outlineLevel="0" collapsed="false">
      <c r="A374" s="3"/>
    </row>
    <row r="375" customFormat="false" ht="13.8" hidden="false" customHeight="false" outlineLevel="0" collapsed="false">
      <c r="A375" s="3"/>
    </row>
    <row r="376" customFormat="false" ht="13.8" hidden="false" customHeight="false" outlineLevel="0" collapsed="false">
      <c r="A376" s="3"/>
    </row>
    <row r="377" customFormat="false" ht="13.8" hidden="false" customHeight="false" outlineLevel="0" collapsed="false">
      <c r="A377" s="3"/>
    </row>
    <row r="378" customFormat="false" ht="13.8" hidden="false" customHeight="false" outlineLevel="0" collapsed="false">
      <c r="A378" s="3"/>
    </row>
    <row r="379" customFormat="false" ht="13.8" hidden="false" customHeight="false" outlineLevel="0" collapsed="false">
      <c r="A379" s="3"/>
    </row>
    <row r="380" customFormat="false" ht="13.8" hidden="false" customHeight="false" outlineLevel="0" collapsed="false">
      <c r="A380" s="3"/>
    </row>
    <row r="381" customFormat="false" ht="13.8" hidden="false" customHeight="false" outlineLevel="0" collapsed="false">
      <c r="A381" s="3"/>
    </row>
    <row r="382" customFormat="false" ht="13.8" hidden="false" customHeight="false" outlineLevel="0" collapsed="false">
      <c r="A382" s="3"/>
    </row>
    <row r="383" customFormat="false" ht="13.8" hidden="false" customHeight="false" outlineLevel="0" collapsed="false">
      <c r="A383" s="3"/>
    </row>
    <row r="384" customFormat="false" ht="13.8" hidden="false" customHeight="false" outlineLevel="0" collapsed="false">
      <c r="A384" s="3"/>
    </row>
    <row r="385" customFormat="false" ht="13.8" hidden="false" customHeight="false" outlineLevel="0" collapsed="false">
      <c r="A385" s="3"/>
    </row>
    <row r="386" customFormat="false" ht="13.8" hidden="false" customHeight="false" outlineLevel="0" collapsed="false">
      <c r="A386" s="3"/>
    </row>
    <row r="387" customFormat="false" ht="13.8" hidden="false" customHeight="false" outlineLevel="0" collapsed="false">
      <c r="A387" s="3"/>
    </row>
    <row r="388" customFormat="false" ht="13.8" hidden="false" customHeight="false" outlineLevel="0" collapsed="false">
      <c r="A388" s="3"/>
    </row>
    <row r="389" customFormat="false" ht="13.8" hidden="false" customHeight="false" outlineLevel="0" collapsed="false">
      <c r="A389" s="3"/>
    </row>
    <row r="390" customFormat="false" ht="13.8" hidden="false" customHeight="false" outlineLevel="0" collapsed="false">
      <c r="A390" s="3"/>
    </row>
    <row r="391" customFormat="false" ht="13.8" hidden="false" customHeight="false" outlineLevel="0" collapsed="false">
      <c r="A391" s="3"/>
    </row>
    <row r="392" customFormat="false" ht="13.8" hidden="false" customHeight="false" outlineLevel="0" collapsed="false">
      <c r="A392" s="3"/>
    </row>
    <row r="393" customFormat="false" ht="13.8" hidden="false" customHeight="false" outlineLevel="0" collapsed="false">
      <c r="A393" s="3"/>
    </row>
    <row r="394" customFormat="false" ht="13.8" hidden="false" customHeight="false" outlineLevel="0" collapsed="false">
      <c r="A394" s="3"/>
    </row>
    <row r="395" customFormat="false" ht="13.8" hidden="false" customHeight="false" outlineLevel="0" collapsed="false">
      <c r="A395" s="3"/>
    </row>
    <row r="396" customFormat="false" ht="13.8" hidden="false" customHeight="false" outlineLevel="0" collapsed="false">
      <c r="A396" s="3"/>
    </row>
    <row r="397" customFormat="false" ht="13.8" hidden="false" customHeight="false" outlineLevel="0" collapsed="false">
      <c r="A397" s="3"/>
    </row>
    <row r="398" customFormat="false" ht="13.8" hidden="false" customHeight="false" outlineLevel="0" collapsed="false">
      <c r="A398" s="3"/>
    </row>
    <row r="399" customFormat="false" ht="13.8" hidden="false" customHeight="false" outlineLevel="0" collapsed="false">
      <c r="A399" s="3"/>
    </row>
    <row r="400" customFormat="false" ht="13.8" hidden="false" customHeight="false" outlineLevel="0" collapsed="false">
      <c r="A400" s="3"/>
    </row>
    <row r="401" customFormat="false" ht="13.8" hidden="false" customHeight="false" outlineLevel="0" collapsed="false">
      <c r="A401" s="3"/>
    </row>
    <row r="402" customFormat="false" ht="13.8" hidden="false" customHeight="false" outlineLevel="0" collapsed="false">
      <c r="A402" s="3"/>
    </row>
    <row r="403" customFormat="false" ht="13.8" hidden="false" customHeight="false" outlineLevel="0" collapsed="false">
      <c r="A403" s="3"/>
    </row>
    <row r="404" customFormat="false" ht="13.8" hidden="false" customHeight="false" outlineLevel="0" collapsed="false">
      <c r="A404" s="3"/>
    </row>
    <row r="405" customFormat="false" ht="13.8" hidden="false" customHeight="false" outlineLevel="0" collapsed="false">
      <c r="A405" s="3"/>
    </row>
    <row r="406" customFormat="false" ht="13.8" hidden="false" customHeight="false" outlineLevel="0" collapsed="false">
      <c r="A406" s="3"/>
    </row>
    <row r="407" customFormat="false" ht="13.8" hidden="false" customHeight="false" outlineLevel="0" collapsed="false">
      <c r="A407" s="3"/>
    </row>
    <row r="408" customFormat="false" ht="13.8" hidden="false" customHeight="false" outlineLevel="0" collapsed="false">
      <c r="A408" s="3"/>
    </row>
    <row r="409" customFormat="false" ht="13.8" hidden="false" customHeight="false" outlineLevel="0" collapsed="false">
      <c r="A409" s="3"/>
    </row>
    <row r="410" customFormat="false" ht="13.8" hidden="false" customHeight="false" outlineLevel="0" collapsed="false">
      <c r="A410" s="3"/>
    </row>
    <row r="411" customFormat="false" ht="13.8" hidden="false" customHeight="false" outlineLevel="0" collapsed="false">
      <c r="A411" s="3"/>
    </row>
    <row r="412" customFormat="false" ht="13.8" hidden="false" customHeight="false" outlineLevel="0" collapsed="false">
      <c r="A412" s="3"/>
    </row>
    <row r="413" customFormat="false" ht="13.8" hidden="false" customHeight="false" outlineLevel="0" collapsed="false">
      <c r="A413" s="3"/>
    </row>
    <row r="414" customFormat="false" ht="13.8" hidden="false" customHeight="false" outlineLevel="0" collapsed="false">
      <c r="A414" s="3"/>
    </row>
    <row r="415" customFormat="false" ht="13.8" hidden="false" customHeight="false" outlineLevel="0" collapsed="false">
      <c r="A415" s="3"/>
    </row>
    <row r="416" customFormat="false" ht="13.8" hidden="false" customHeight="false" outlineLevel="0" collapsed="false">
      <c r="A416" s="3"/>
    </row>
    <row r="417" customFormat="false" ht="13.8" hidden="false" customHeight="false" outlineLevel="0" collapsed="false">
      <c r="A417" s="3"/>
    </row>
    <row r="418" customFormat="false" ht="13.8" hidden="false" customHeight="false" outlineLevel="0" collapsed="false">
      <c r="A418" s="3"/>
    </row>
    <row r="419" customFormat="false" ht="13.8" hidden="false" customHeight="false" outlineLevel="0" collapsed="false">
      <c r="A419" s="3"/>
    </row>
    <row r="420" customFormat="false" ht="13.8" hidden="false" customHeight="false" outlineLevel="0" collapsed="false">
      <c r="A420" s="3"/>
    </row>
    <row r="421" customFormat="false" ht="13.8" hidden="false" customHeight="false" outlineLevel="0" collapsed="false">
      <c r="A421" s="3"/>
    </row>
    <row r="422" customFormat="false" ht="13.8" hidden="false" customHeight="false" outlineLevel="0" collapsed="false">
      <c r="A422" s="3"/>
    </row>
    <row r="423" customFormat="false" ht="13.8" hidden="false" customHeight="false" outlineLevel="0" collapsed="false">
      <c r="A423" s="3"/>
    </row>
    <row r="424" customFormat="false" ht="13.8" hidden="false" customHeight="false" outlineLevel="0" collapsed="false">
      <c r="A424" s="3"/>
    </row>
    <row r="425" customFormat="false" ht="13.8" hidden="false" customHeight="false" outlineLevel="0" collapsed="false">
      <c r="A425" s="3"/>
    </row>
    <row r="426" customFormat="false" ht="13.8" hidden="false" customHeight="false" outlineLevel="0" collapsed="false">
      <c r="A426" s="3"/>
    </row>
    <row r="427" customFormat="false" ht="13.8" hidden="false" customHeight="false" outlineLevel="0" collapsed="false">
      <c r="A427" s="3"/>
    </row>
    <row r="428" customFormat="false" ht="13.8" hidden="false" customHeight="false" outlineLevel="0" collapsed="false">
      <c r="A428" s="3"/>
    </row>
    <row r="429" customFormat="false" ht="13.8" hidden="false" customHeight="false" outlineLevel="0" collapsed="false">
      <c r="A429" s="3"/>
    </row>
    <row r="430" customFormat="false" ht="13.8" hidden="false" customHeight="false" outlineLevel="0" collapsed="false">
      <c r="A430" s="3"/>
    </row>
    <row r="431" customFormat="false" ht="13.8" hidden="false" customHeight="false" outlineLevel="0" collapsed="false">
      <c r="A431" s="3"/>
    </row>
    <row r="432" customFormat="false" ht="13.8" hidden="false" customHeight="false" outlineLevel="0" collapsed="false">
      <c r="A432" s="3"/>
    </row>
    <row r="433" customFormat="false" ht="13.8" hidden="false" customHeight="false" outlineLevel="0" collapsed="false">
      <c r="A433" s="3"/>
    </row>
    <row r="434" customFormat="false" ht="13.8" hidden="false" customHeight="false" outlineLevel="0" collapsed="false">
      <c r="A434" s="3"/>
    </row>
    <row r="435" customFormat="false" ht="13.8" hidden="false" customHeight="false" outlineLevel="0" collapsed="false">
      <c r="A435" s="3"/>
    </row>
    <row r="436" customFormat="false" ht="13.8" hidden="false" customHeight="false" outlineLevel="0" collapsed="false">
      <c r="A436" s="3"/>
    </row>
    <row r="437" customFormat="false" ht="13.8" hidden="false" customHeight="false" outlineLevel="0" collapsed="false">
      <c r="A437" s="3"/>
    </row>
    <row r="438" customFormat="false" ht="13.8" hidden="false" customHeight="false" outlineLevel="0" collapsed="false">
      <c r="A438" s="3"/>
    </row>
    <row r="439" customFormat="false" ht="13.8" hidden="false" customHeight="false" outlineLevel="0" collapsed="false">
      <c r="A439" s="3"/>
    </row>
    <row r="440" customFormat="false" ht="13.8" hidden="false" customHeight="false" outlineLevel="0" collapsed="false">
      <c r="A440" s="3"/>
    </row>
    <row r="441" customFormat="false" ht="13.8" hidden="false" customHeight="false" outlineLevel="0" collapsed="false">
      <c r="A441" s="3"/>
    </row>
    <row r="442" customFormat="false" ht="13.8" hidden="false" customHeight="false" outlineLevel="0" collapsed="false">
      <c r="A442" s="3"/>
    </row>
    <row r="443" customFormat="false" ht="13.8" hidden="false" customHeight="false" outlineLevel="0" collapsed="false">
      <c r="A443" s="3"/>
    </row>
    <row r="444" customFormat="false" ht="13.8" hidden="false" customHeight="false" outlineLevel="0" collapsed="false">
      <c r="A444" s="3"/>
    </row>
    <row r="445" customFormat="false" ht="13.8" hidden="false" customHeight="false" outlineLevel="0" collapsed="false">
      <c r="A445" s="3"/>
    </row>
    <row r="446" customFormat="false" ht="13.8" hidden="false" customHeight="false" outlineLevel="0" collapsed="false">
      <c r="A446" s="3"/>
    </row>
    <row r="447" customFormat="false" ht="13.8" hidden="false" customHeight="false" outlineLevel="0" collapsed="false">
      <c r="A447" s="3"/>
    </row>
    <row r="448" customFormat="false" ht="13.8" hidden="false" customHeight="false" outlineLevel="0" collapsed="false">
      <c r="A448" s="3"/>
    </row>
    <row r="449" customFormat="false" ht="13.8" hidden="false" customHeight="false" outlineLevel="0" collapsed="false">
      <c r="A449" s="3"/>
    </row>
    <row r="450" customFormat="false" ht="13.8" hidden="false" customHeight="false" outlineLevel="0" collapsed="false">
      <c r="A450" s="3"/>
    </row>
    <row r="451" customFormat="false" ht="13.8" hidden="false" customHeight="false" outlineLevel="0" collapsed="false">
      <c r="A451" s="3"/>
    </row>
    <row r="452" customFormat="false" ht="13.8" hidden="false" customHeight="false" outlineLevel="0" collapsed="false">
      <c r="A452" s="3"/>
    </row>
    <row r="453" customFormat="false" ht="13.8" hidden="false" customHeight="false" outlineLevel="0" collapsed="false">
      <c r="A453" s="3"/>
    </row>
    <row r="454" customFormat="false" ht="13.8" hidden="false" customHeight="false" outlineLevel="0" collapsed="false">
      <c r="A454" s="3"/>
    </row>
    <row r="455" customFormat="false" ht="13.8" hidden="false" customHeight="false" outlineLevel="0" collapsed="false">
      <c r="A455" s="3"/>
    </row>
    <row r="456" customFormat="false" ht="13.8" hidden="false" customHeight="false" outlineLevel="0" collapsed="false">
      <c r="A456" s="3"/>
    </row>
    <row r="457" customFormat="false" ht="13.8" hidden="false" customHeight="false" outlineLevel="0" collapsed="false">
      <c r="A457" s="3"/>
    </row>
    <row r="458" customFormat="false" ht="13.8" hidden="false" customHeight="false" outlineLevel="0" collapsed="false">
      <c r="A458" s="3"/>
    </row>
    <row r="459" customFormat="false" ht="13.8" hidden="false" customHeight="false" outlineLevel="0" collapsed="false">
      <c r="A459" s="3"/>
    </row>
    <row r="460" customFormat="false" ht="13.8" hidden="false" customHeight="false" outlineLevel="0" collapsed="false">
      <c r="A460" s="3"/>
    </row>
    <row r="461" customFormat="false" ht="13.8" hidden="false" customHeight="false" outlineLevel="0" collapsed="false">
      <c r="A461" s="3"/>
    </row>
    <row r="462" customFormat="false" ht="13.8" hidden="false" customHeight="false" outlineLevel="0" collapsed="false">
      <c r="A462" s="3"/>
    </row>
    <row r="463" customFormat="false" ht="13.8" hidden="false" customHeight="false" outlineLevel="0" collapsed="false">
      <c r="A463" s="3"/>
    </row>
    <row r="464" customFormat="false" ht="13.8" hidden="false" customHeight="false" outlineLevel="0" collapsed="false">
      <c r="A464" s="3"/>
    </row>
    <row r="465" customFormat="false" ht="13.8" hidden="false" customHeight="false" outlineLevel="0" collapsed="false">
      <c r="A465" s="3"/>
    </row>
    <row r="466" customFormat="false" ht="13.8" hidden="false" customHeight="false" outlineLevel="0" collapsed="false">
      <c r="A466" s="3"/>
    </row>
    <row r="467" customFormat="false" ht="13.8" hidden="false" customHeight="false" outlineLevel="0" collapsed="false">
      <c r="A467" s="3"/>
    </row>
    <row r="468" customFormat="false" ht="13.8" hidden="false" customHeight="false" outlineLevel="0" collapsed="false">
      <c r="A468" s="3"/>
    </row>
    <row r="469" customFormat="false" ht="13.8" hidden="false" customHeight="false" outlineLevel="0" collapsed="false">
      <c r="A469" s="3"/>
    </row>
    <row r="470" customFormat="false" ht="13.8" hidden="false" customHeight="false" outlineLevel="0" collapsed="false">
      <c r="A470" s="3"/>
    </row>
    <row r="471" customFormat="false" ht="13.8" hidden="false" customHeight="false" outlineLevel="0" collapsed="false">
      <c r="A471" s="3"/>
    </row>
    <row r="472" customFormat="false" ht="13.8" hidden="false" customHeight="false" outlineLevel="0" collapsed="false">
      <c r="A472" s="3"/>
    </row>
    <row r="473" customFormat="false" ht="13.8" hidden="false" customHeight="false" outlineLevel="0" collapsed="false">
      <c r="A473" s="3"/>
    </row>
    <row r="474" customFormat="false" ht="13.8" hidden="false" customHeight="false" outlineLevel="0" collapsed="false">
      <c r="A474" s="3"/>
    </row>
    <row r="475" customFormat="false" ht="13.8" hidden="false" customHeight="false" outlineLevel="0" collapsed="false">
      <c r="A475" s="3"/>
    </row>
    <row r="476" customFormat="false" ht="13.8" hidden="false" customHeight="false" outlineLevel="0" collapsed="false">
      <c r="A476" s="3"/>
    </row>
    <row r="477" customFormat="false" ht="13.8" hidden="false" customHeight="false" outlineLevel="0" collapsed="false">
      <c r="A477" s="3"/>
    </row>
    <row r="478" customFormat="false" ht="13.8" hidden="false" customHeight="false" outlineLevel="0" collapsed="false">
      <c r="A478" s="3"/>
    </row>
    <row r="479" customFormat="false" ht="13.8" hidden="false" customHeight="false" outlineLevel="0" collapsed="false">
      <c r="A479" s="3"/>
    </row>
    <row r="480" customFormat="false" ht="13.8" hidden="false" customHeight="false" outlineLevel="0" collapsed="false">
      <c r="A480" s="3"/>
    </row>
    <row r="481" customFormat="false" ht="13.8" hidden="false" customHeight="false" outlineLevel="0" collapsed="false">
      <c r="A481" s="3"/>
    </row>
    <row r="482" customFormat="false" ht="13.8" hidden="false" customHeight="false" outlineLevel="0" collapsed="false">
      <c r="A482" s="3"/>
    </row>
    <row r="483" customFormat="false" ht="13.8" hidden="false" customHeight="false" outlineLevel="0" collapsed="false">
      <c r="A483" s="3"/>
    </row>
    <row r="484" customFormat="false" ht="13.8" hidden="false" customHeight="false" outlineLevel="0" collapsed="false">
      <c r="A484" s="3"/>
    </row>
    <row r="485" customFormat="false" ht="13.8" hidden="false" customHeight="false" outlineLevel="0" collapsed="false">
      <c r="A485" s="3"/>
    </row>
    <row r="486" customFormat="false" ht="13.8" hidden="false" customHeight="false" outlineLevel="0" collapsed="false">
      <c r="A486" s="3"/>
    </row>
    <row r="487" customFormat="false" ht="13.8" hidden="false" customHeight="false" outlineLevel="0" collapsed="false">
      <c r="A487" s="3"/>
    </row>
    <row r="488" customFormat="false" ht="13.8" hidden="false" customHeight="false" outlineLevel="0" collapsed="false">
      <c r="A488" s="3"/>
    </row>
    <row r="489" customFormat="false" ht="13.8" hidden="false" customHeight="false" outlineLevel="0" collapsed="false">
      <c r="A489" s="3"/>
    </row>
    <row r="490" customFormat="false" ht="13.8" hidden="false" customHeight="false" outlineLevel="0" collapsed="false">
      <c r="A490" s="3"/>
    </row>
    <row r="491" customFormat="false" ht="13.8" hidden="false" customHeight="false" outlineLevel="0" collapsed="false">
      <c r="A491" s="3"/>
    </row>
    <row r="492" customFormat="false" ht="13.8" hidden="false" customHeight="false" outlineLevel="0" collapsed="false">
      <c r="A492" s="3"/>
    </row>
    <row r="493" customFormat="false" ht="13.8" hidden="false" customHeight="false" outlineLevel="0" collapsed="false">
      <c r="A493" s="3"/>
    </row>
    <row r="494" customFormat="false" ht="13.8" hidden="false" customHeight="false" outlineLevel="0" collapsed="false">
      <c r="A494" s="3"/>
    </row>
    <row r="495" customFormat="false" ht="13.8" hidden="false" customHeight="false" outlineLevel="0" collapsed="false">
      <c r="A495" s="3"/>
    </row>
    <row r="496" customFormat="false" ht="13.8" hidden="false" customHeight="false" outlineLevel="0" collapsed="false">
      <c r="A496" s="3"/>
    </row>
    <row r="497" customFormat="false" ht="13.8" hidden="false" customHeight="false" outlineLevel="0" collapsed="false">
      <c r="A497" s="3"/>
    </row>
    <row r="498" customFormat="false" ht="13.8" hidden="false" customHeight="false" outlineLevel="0" collapsed="false">
      <c r="A498" s="3"/>
    </row>
    <row r="499" customFormat="false" ht="13.8" hidden="false" customHeight="false" outlineLevel="0" collapsed="false">
      <c r="A499" s="3"/>
    </row>
    <row r="500" customFormat="false" ht="13.8" hidden="false" customHeight="false" outlineLevel="0" collapsed="false">
      <c r="A500" s="3"/>
    </row>
    <row r="501" customFormat="false" ht="13.8" hidden="false" customHeight="false" outlineLevel="0" collapsed="false">
      <c r="A501" s="3"/>
    </row>
    <row r="502" customFormat="false" ht="13.8" hidden="false" customHeight="false" outlineLevel="0" collapsed="false">
      <c r="A502" s="3"/>
    </row>
    <row r="503" customFormat="false" ht="13.8" hidden="false" customHeight="false" outlineLevel="0" collapsed="false">
      <c r="A503" s="3"/>
    </row>
    <row r="504" customFormat="false" ht="13.8" hidden="false" customHeight="false" outlineLevel="0" collapsed="false">
      <c r="A504" s="3"/>
    </row>
    <row r="505" customFormat="false" ht="13.8" hidden="false" customHeight="false" outlineLevel="0" collapsed="false">
      <c r="A505" s="3"/>
    </row>
    <row r="506" customFormat="false" ht="13.8" hidden="false" customHeight="false" outlineLevel="0" collapsed="false">
      <c r="A506" s="3"/>
    </row>
    <row r="507" customFormat="false" ht="13.8" hidden="false" customHeight="false" outlineLevel="0" collapsed="false">
      <c r="A507" s="3"/>
    </row>
    <row r="508" customFormat="false" ht="13.8" hidden="false" customHeight="false" outlineLevel="0" collapsed="false">
      <c r="A508" s="3"/>
    </row>
    <row r="509" customFormat="false" ht="13.8" hidden="false" customHeight="false" outlineLevel="0" collapsed="false">
      <c r="A509" s="3"/>
    </row>
    <row r="510" customFormat="false" ht="13.8" hidden="false" customHeight="false" outlineLevel="0" collapsed="false">
      <c r="A510" s="3"/>
    </row>
    <row r="511" customFormat="false" ht="13.8" hidden="false" customHeight="false" outlineLevel="0" collapsed="false">
      <c r="A511" s="3"/>
    </row>
    <row r="512" customFormat="false" ht="13.8" hidden="false" customHeight="false" outlineLevel="0" collapsed="false">
      <c r="A512" s="3"/>
    </row>
    <row r="513" customFormat="false" ht="13.8" hidden="false" customHeight="false" outlineLevel="0" collapsed="false">
      <c r="A513" s="3"/>
    </row>
    <row r="514" customFormat="false" ht="13.8" hidden="false" customHeight="false" outlineLevel="0" collapsed="false">
      <c r="A514" s="3"/>
    </row>
    <row r="515" customFormat="false" ht="13.8" hidden="false" customHeight="false" outlineLevel="0" collapsed="false">
      <c r="A515" s="3"/>
    </row>
    <row r="516" customFormat="false" ht="13.8" hidden="false" customHeight="false" outlineLevel="0" collapsed="false">
      <c r="A516" s="3"/>
    </row>
    <row r="517" customFormat="false" ht="13.8" hidden="false" customHeight="false" outlineLevel="0" collapsed="false">
      <c r="A517" s="3"/>
    </row>
    <row r="518" customFormat="false" ht="13.8" hidden="false" customHeight="false" outlineLevel="0" collapsed="false">
      <c r="A518" s="3"/>
    </row>
    <row r="519" customFormat="false" ht="13.8" hidden="false" customHeight="false" outlineLevel="0" collapsed="false">
      <c r="A519" s="3"/>
    </row>
    <row r="520" customFormat="false" ht="13.8" hidden="false" customHeight="false" outlineLevel="0" collapsed="false">
      <c r="A520" s="3"/>
    </row>
    <row r="521" customFormat="false" ht="13.8" hidden="false" customHeight="false" outlineLevel="0" collapsed="false">
      <c r="A521" s="3"/>
    </row>
    <row r="522" customFormat="false" ht="13.8" hidden="false" customHeight="false" outlineLevel="0" collapsed="false">
      <c r="A522" s="3"/>
    </row>
    <row r="523" customFormat="false" ht="13.8" hidden="false" customHeight="false" outlineLevel="0" collapsed="false">
      <c r="A523" s="3"/>
    </row>
    <row r="524" customFormat="false" ht="13.8" hidden="false" customHeight="false" outlineLevel="0" collapsed="false">
      <c r="A524" s="3"/>
    </row>
    <row r="525" customFormat="false" ht="13.8" hidden="false" customHeight="false" outlineLevel="0" collapsed="false">
      <c r="A525" s="3"/>
    </row>
    <row r="526" customFormat="false" ht="13.8" hidden="false" customHeight="false" outlineLevel="0" collapsed="false">
      <c r="A526" s="3"/>
    </row>
    <row r="527" customFormat="false" ht="13.8" hidden="false" customHeight="false" outlineLevel="0" collapsed="false">
      <c r="A527" s="3"/>
    </row>
    <row r="528" customFormat="false" ht="13.8" hidden="false" customHeight="false" outlineLevel="0" collapsed="false">
      <c r="A528" s="3"/>
    </row>
    <row r="529" customFormat="false" ht="13.8" hidden="false" customHeight="false" outlineLevel="0" collapsed="false">
      <c r="A529" s="3"/>
    </row>
    <row r="530" customFormat="false" ht="13.8" hidden="false" customHeight="false" outlineLevel="0" collapsed="false">
      <c r="A530" s="3"/>
    </row>
    <row r="531" customFormat="false" ht="13.8" hidden="false" customHeight="false" outlineLevel="0" collapsed="false">
      <c r="A531" s="3"/>
    </row>
    <row r="532" customFormat="false" ht="13.8" hidden="false" customHeight="false" outlineLevel="0" collapsed="false">
      <c r="A532" s="3"/>
    </row>
    <row r="533" customFormat="false" ht="13.8" hidden="false" customHeight="false" outlineLevel="0" collapsed="false">
      <c r="A533" s="3"/>
    </row>
    <row r="534" customFormat="false" ht="13.8" hidden="false" customHeight="false" outlineLevel="0" collapsed="false">
      <c r="A534" s="3"/>
    </row>
    <row r="535" customFormat="false" ht="13.8" hidden="false" customHeight="false" outlineLevel="0" collapsed="false">
      <c r="A535" s="3"/>
    </row>
    <row r="536" customFormat="false" ht="13.8" hidden="false" customHeight="false" outlineLevel="0" collapsed="false">
      <c r="A536" s="3"/>
    </row>
    <row r="537" customFormat="false" ht="13.8" hidden="false" customHeight="false" outlineLevel="0" collapsed="false">
      <c r="A537" s="3"/>
    </row>
    <row r="538" customFormat="false" ht="13.8" hidden="false" customHeight="false" outlineLevel="0" collapsed="false">
      <c r="A538" s="3"/>
    </row>
    <row r="539" customFormat="false" ht="13.8" hidden="false" customHeight="false" outlineLevel="0" collapsed="false">
      <c r="A539" s="3"/>
    </row>
    <row r="540" customFormat="false" ht="13.8" hidden="false" customHeight="false" outlineLevel="0" collapsed="false">
      <c r="A540" s="3"/>
    </row>
    <row r="541" customFormat="false" ht="13.8" hidden="false" customHeight="false" outlineLevel="0" collapsed="false">
      <c r="A541" s="3"/>
    </row>
    <row r="542" customFormat="false" ht="13.8" hidden="false" customHeight="false" outlineLevel="0" collapsed="false">
      <c r="A542" s="3"/>
    </row>
    <row r="543" customFormat="false" ht="13.8" hidden="false" customHeight="false" outlineLevel="0" collapsed="false">
      <c r="A543" s="3"/>
    </row>
    <row r="544" customFormat="false" ht="13.8" hidden="false" customHeight="false" outlineLevel="0" collapsed="false">
      <c r="A544" s="3"/>
    </row>
    <row r="545" customFormat="false" ht="13.8" hidden="false" customHeight="false" outlineLevel="0" collapsed="false">
      <c r="A545" s="3"/>
    </row>
    <row r="546" customFormat="false" ht="13.8" hidden="false" customHeight="false" outlineLevel="0" collapsed="false">
      <c r="A546" s="3"/>
    </row>
    <row r="547" customFormat="false" ht="13.8" hidden="false" customHeight="false" outlineLevel="0" collapsed="false">
      <c r="A547" s="3"/>
    </row>
    <row r="548" customFormat="false" ht="13.8" hidden="false" customHeight="false" outlineLevel="0" collapsed="false">
      <c r="A548" s="3"/>
    </row>
    <row r="549" customFormat="false" ht="13.8" hidden="false" customHeight="false" outlineLevel="0" collapsed="false">
      <c r="A549" s="3"/>
    </row>
    <row r="550" customFormat="false" ht="13.8" hidden="false" customHeight="false" outlineLevel="0" collapsed="false">
      <c r="A550" s="3"/>
    </row>
    <row r="551" customFormat="false" ht="13.8" hidden="false" customHeight="false" outlineLevel="0" collapsed="false">
      <c r="A551" s="3"/>
    </row>
    <row r="552" customFormat="false" ht="13.8" hidden="false" customHeight="false" outlineLevel="0" collapsed="false">
      <c r="A552" s="3"/>
    </row>
    <row r="553" customFormat="false" ht="13.8" hidden="false" customHeight="false" outlineLevel="0" collapsed="false">
      <c r="A553" s="3"/>
    </row>
    <row r="554" customFormat="false" ht="13.8" hidden="false" customHeight="false" outlineLevel="0" collapsed="false">
      <c r="A554" s="3"/>
    </row>
    <row r="555" customFormat="false" ht="13.8" hidden="false" customHeight="false" outlineLevel="0" collapsed="false">
      <c r="A555" s="3"/>
    </row>
    <row r="556" customFormat="false" ht="13.8" hidden="false" customHeight="false" outlineLevel="0" collapsed="false">
      <c r="A556" s="3"/>
    </row>
    <row r="557" customFormat="false" ht="13.8" hidden="false" customHeight="false" outlineLevel="0" collapsed="false">
      <c r="A557" s="3"/>
    </row>
    <row r="558" customFormat="false" ht="13.8" hidden="false" customHeight="false" outlineLevel="0" collapsed="false">
      <c r="A558" s="3"/>
    </row>
    <row r="559" customFormat="false" ht="13.8" hidden="false" customHeight="false" outlineLevel="0" collapsed="false">
      <c r="A559" s="3"/>
    </row>
    <row r="560" customFormat="false" ht="13.8" hidden="false" customHeight="false" outlineLevel="0" collapsed="false">
      <c r="A560" s="3"/>
    </row>
    <row r="561" customFormat="false" ht="13.8" hidden="false" customHeight="false" outlineLevel="0" collapsed="false">
      <c r="A561" s="3"/>
    </row>
    <row r="562" customFormat="false" ht="13.8" hidden="false" customHeight="false" outlineLevel="0" collapsed="false">
      <c r="A562" s="3"/>
    </row>
    <row r="563" customFormat="false" ht="13.8" hidden="false" customHeight="false" outlineLevel="0" collapsed="false">
      <c r="A563" s="3"/>
    </row>
    <row r="564" customFormat="false" ht="13.8" hidden="false" customHeight="false" outlineLevel="0" collapsed="false">
      <c r="A564" s="3"/>
    </row>
    <row r="565" customFormat="false" ht="13.8" hidden="false" customHeight="false" outlineLevel="0" collapsed="false">
      <c r="A565" s="3"/>
    </row>
    <row r="566" customFormat="false" ht="13.8" hidden="false" customHeight="false" outlineLevel="0" collapsed="false">
      <c r="A566" s="3"/>
    </row>
    <row r="567" customFormat="false" ht="13.8" hidden="false" customHeight="false" outlineLevel="0" collapsed="false">
      <c r="A567" s="3"/>
    </row>
    <row r="568" customFormat="false" ht="13.8" hidden="false" customHeight="false" outlineLevel="0" collapsed="false">
      <c r="A568" s="3"/>
    </row>
    <row r="569" customFormat="false" ht="13.8" hidden="false" customHeight="false" outlineLevel="0" collapsed="false">
      <c r="A569" s="3"/>
    </row>
    <row r="570" customFormat="false" ht="13.8" hidden="false" customHeight="false" outlineLevel="0" collapsed="false">
      <c r="A570" s="3"/>
    </row>
    <row r="571" customFormat="false" ht="13.8" hidden="false" customHeight="false" outlineLevel="0" collapsed="false">
      <c r="A571" s="3"/>
    </row>
    <row r="572" customFormat="false" ht="13.8" hidden="false" customHeight="false" outlineLevel="0" collapsed="false">
      <c r="A572" s="3"/>
    </row>
    <row r="573" customFormat="false" ht="13.8" hidden="false" customHeight="false" outlineLevel="0" collapsed="false">
      <c r="A573" s="3"/>
    </row>
    <row r="574" customFormat="false" ht="13.8" hidden="false" customHeight="false" outlineLevel="0" collapsed="false">
      <c r="A574" s="3"/>
    </row>
    <row r="575" customFormat="false" ht="13.8" hidden="false" customHeight="false" outlineLevel="0" collapsed="false">
      <c r="A575" s="3"/>
    </row>
    <row r="576" customFormat="false" ht="13.8" hidden="false" customHeight="false" outlineLevel="0" collapsed="false">
      <c r="A576" s="3"/>
    </row>
    <row r="577" customFormat="false" ht="13.8" hidden="false" customHeight="false" outlineLevel="0" collapsed="false">
      <c r="A577" s="3"/>
    </row>
    <row r="578" customFormat="false" ht="13.8" hidden="false" customHeight="false" outlineLevel="0" collapsed="false">
      <c r="A578" s="3"/>
    </row>
    <row r="579" customFormat="false" ht="13.8" hidden="false" customHeight="false" outlineLevel="0" collapsed="false">
      <c r="A579" s="3"/>
    </row>
    <row r="580" customFormat="false" ht="13.8" hidden="false" customHeight="false" outlineLevel="0" collapsed="false">
      <c r="A580" s="3"/>
    </row>
    <row r="581" customFormat="false" ht="13.8" hidden="false" customHeight="false" outlineLevel="0" collapsed="false">
      <c r="A581" s="3"/>
    </row>
    <row r="582" customFormat="false" ht="13.8" hidden="false" customHeight="false" outlineLevel="0" collapsed="false">
      <c r="A582" s="3"/>
    </row>
    <row r="583" customFormat="false" ht="13.8" hidden="false" customHeight="false" outlineLevel="0" collapsed="false">
      <c r="A583" s="3"/>
    </row>
    <row r="584" customFormat="false" ht="13.8" hidden="false" customHeight="false" outlineLevel="0" collapsed="false">
      <c r="A584" s="3"/>
    </row>
    <row r="585" customFormat="false" ht="13.8" hidden="false" customHeight="false" outlineLevel="0" collapsed="false">
      <c r="A585" s="3"/>
    </row>
    <row r="586" customFormat="false" ht="13.8" hidden="false" customHeight="false" outlineLevel="0" collapsed="false">
      <c r="A586" s="3"/>
    </row>
    <row r="587" customFormat="false" ht="13.8" hidden="false" customHeight="false" outlineLevel="0" collapsed="false">
      <c r="A587" s="3"/>
    </row>
    <row r="588" customFormat="false" ht="13.8" hidden="false" customHeight="false" outlineLevel="0" collapsed="false">
      <c r="A588" s="3"/>
    </row>
    <row r="589" customFormat="false" ht="13.8" hidden="false" customHeight="false" outlineLevel="0" collapsed="false">
      <c r="A589" s="3"/>
    </row>
    <row r="590" customFormat="false" ht="13.8" hidden="false" customHeight="false" outlineLevel="0" collapsed="false">
      <c r="A590" s="3"/>
    </row>
    <row r="591" customFormat="false" ht="13.8" hidden="false" customHeight="false" outlineLevel="0" collapsed="false">
      <c r="A591" s="3"/>
    </row>
    <row r="592" customFormat="false" ht="13.8" hidden="false" customHeight="false" outlineLevel="0" collapsed="false">
      <c r="A592" s="3"/>
    </row>
    <row r="593" customFormat="false" ht="13.8" hidden="false" customHeight="false" outlineLevel="0" collapsed="false">
      <c r="A593" s="3"/>
    </row>
    <row r="594" customFormat="false" ht="13.8" hidden="false" customHeight="false" outlineLevel="0" collapsed="false">
      <c r="A594" s="3"/>
    </row>
    <row r="595" customFormat="false" ht="13.8" hidden="false" customHeight="false" outlineLevel="0" collapsed="false">
      <c r="A595" s="3"/>
    </row>
    <row r="596" customFormat="false" ht="13.8" hidden="false" customHeight="false" outlineLevel="0" collapsed="false">
      <c r="A596" s="3"/>
    </row>
    <row r="597" customFormat="false" ht="13.8" hidden="false" customHeight="false" outlineLevel="0" collapsed="false">
      <c r="A597" s="3"/>
    </row>
    <row r="598" customFormat="false" ht="13.8" hidden="false" customHeight="false" outlineLevel="0" collapsed="false">
      <c r="A598" s="3"/>
    </row>
    <row r="599" customFormat="false" ht="13.8" hidden="false" customHeight="false" outlineLevel="0" collapsed="false">
      <c r="A599" s="3"/>
    </row>
    <row r="600" customFormat="false" ht="13.8" hidden="false" customHeight="false" outlineLevel="0" collapsed="false">
      <c r="A600" s="3"/>
    </row>
    <row r="601" customFormat="false" ht="13.8" hidden="false" customHeight="false" outlineLevel="0" collapsed="false">
      <c r="A601" s="3"/>
    </row>
    <row r="602" customFormat="false" ht="13.8" hidden="false" customHeight="false" outlineLevel="0" collapsed="false">
      <c r="A602" s="3"/>
    </row>
    <row r="603" customFormat="false" ht="13.8" hidden="false" customHeight="false" outlineLevel="0" collapsed="false">
      <c r="A603" s="3"/>
    </row>
    <row r="604" customFormat="false" ht="13.8" hidden="false" customHeight="false" outlineLevel="0" collapsed="false">
      <c r="A604" s="3"/>
    </row>
    <row r="605" customFormat="false" ht="13.8" hidden="false" customHeight="false" outlineLevel="0" collapsed="false">
      <c r="A605" s="3"/>
    </row>
    <row r="606" customFormat="false" ht="13.8" hidden="false" customHeight="false" outlineLevel="0" collapsed="false">
      <c r="A606" s="3"/>
    </row>
    <row r="607" customFormat="false" ht="13.8" hidden="false" customHeight="false" outlineLevel="0" collapsed="false">
      <c r="A607" s="3"/>
    </row>
    <row r="608" customFormat="false" ht="13.8" hidden="false" customHeight="false" outlineLevel="0" collapsed="false">
      <c r="A608" s="3"/>
    </row>
    <row r="609" customFormat="false" ht="13.8" hidden="false" customHeight="false" outlineLevel="0" collapsed="false">
      <c r="A609" s="3"/>
    </row>
    <row r="610" customFormat="false" ht="13.8" hidden="false" customHeight="false" outlineLevel="0" collapsed="false">
      <c r="A610" s="3"/>
    </row>
    <row r="611" customFormat="false" ht="13.8" hidden="false" customHeight="false" outlineLevel="0" collapsed="false">
      <c r="A611" s="3"/>
    </row>
    <row r="612" customFormat="false" ht="13.8" hidden="false" customHeight="false" outlineLevel="0" collapsed="false">
      <c r="A612" s="3"/>
    </row>
    <row r="613" customFormat="false" ht="13.8" hidden="false" customHeight="false" outlineLevel="0" collapsed="false">
      <c r="A613" s="3"/>
    </row>
    <row r="614" customFormat="false" ht="13.8" hidden="false" customHeight="false" outlineLevel="0" collapsed="false">
      <c r="A614" s="3"/>
    </row>
    <row r="615" customFormat="false" ht="13.8" hidden="false" customHeight="false" outlineLevel="0" collapsed="false">
      <c r="A615" s="3"/>
    </row>
    <row r="616" customFormat="false" ht="13.8" hidden="false" customHeight="false" outlineLevel="0" collapsed="false">
      <c r="A616" s="3"/>
    </row>
    <row r="617" customFormat="false" ht="13.8" hidden="false" customHeight="false" outlineLevel="0" collapsed="false">
      <c r="A617" s="3"/>
    </row>
    <row r="618" customFormat="false" ht="13.8" hidden="false" customHeight="false" outlineLevel="0" collapsed="false">
      <c r="A618" s="3"/>
    </row>
    <row r="619" customFormat="false" ht="13.8" hidden="false" customHeight="false" outlineLevel="0" collapsed="false">
      <c r="A619" s="3"/>
    </row>
    <row r="620" customFormat="false" ht="13.8" hidden="false" customHeight="false" outlineLevel="0" collapsed="false">
      <c r="A620" s="3"/>
    </row>
    <row r="621" customFormat="false" ht="13.8" hidden="false" customHeight="false" outlineLevel="0" collapsed="false">
      <c r="A621" s="3"/>
    </row>
    <row r="622" customFormat="false" ht="13.8" hidden="false" customHeight="false" outlineLevel="0" collapsed="false">
      <c r="A622" s="3"/>
    </row>
    <row r="623" customFormat="false" ht="13.8" hidden="false" customHeight="false" outlineLevel="0" collapsed="false">
      <c r="A623" s="3"/>
    </row>
    <row r="624" customFormat="false" ht="13.8" hidden="false" customHeight="false" outlineLevel="0" collapsed="false">
      <c r="A624" s="3"/>
    </row>
    <row r="625" customFormat="false" ht="13.8" hidden="false" customHeight="false" outlineLevel="0" collapsed="false">
      <c r="A625" s="3"/>
    </row>
    <row r="626" customFormat="false" ht="13.8" hidden="false" customHeight="false" outlineLevel="0" collapsed="false">
      <c r="A626" s="3"/>
    </row>
    <row r="627" customFormat="false" ht="13.8" hidden="false" customHeight="false" outlineLevel="0" collapsed="false">
      <c r="A627" s="3"/>
    </row>
    <row r="628" customFormat="false" ht="13.8" hidden="false" customHeight="false" outlineLevel="0" collapsed="false">
      <c r="A628" s="3"/>
    </row>
    <row r="629" customFormat="false" ht="13.8" hidden="false" customHeight="false" outlineLevel="0" collapsed="false">
      <c r="A629" s="3"/>
    </row>
    <row r="630" customFormat="false" ht="13.8" hidden="false" customHeight="false" outlineLevel="0" collapsed="false">
      <c r="A630" s="3"/>
    </row>
    <row r="631" customFormat="false" ht="13.8" hidden="false" customHeight="false" outlineLevel="0" collapsed="false">
      <c r="A631" s="3"/>
    </row>
    <row r="632" customFormat="false" ht="13.8" hidden="false" customHeight="false" outlineLevel="0" collapsed="false">
      <c r="A632" s="3"/>
    </row>
    <row r="633" customFormat="false" ht="13.8" hidden="false" customHeight="false" outlineLevel="0" collapsed="false">
      <c r="A633" s="3"/>
    </row>
    <row r="634" customFormat="false" ht="13.8" hidden="false" customHeight="false" outlineLevel="0" collapsed="false">
      <c r="A634" s="3"/>
    </row>
    <row r="635" customFormat="false" ht="13.8" hidden="false" customHeight="false" outlineLevel="0" collapsed="false">
      <c r="A635" s="3"/>
    </row>
    <row r="636" customFormat="false" ht="13.8" hidden="false" customHeight="false" outlineLevel="0" collapsed="false">
      <c r="A636" s="3"/>
    </row>
    <row r="637" customFormat="false" ht="13.8" hidden="false" customHeight="false" outlineLevel="0" collapsed="false">
      <c r="A637" s="3"/>
    </row>
    <row r="638" customFormat="false" ht="13.8" hidden="false" customHeight="false" outlineLevel="0" collapsed="false">
      <c r="A638" s="3"/>
    </row>
    <row r="639" customFormat="false" ht="13.8" hidden="false" customHeight="false" outlineLevel="0" collapsed="false">
      <c r="A639" s="3"/>
    </row>
    <row r="640" customFormat="false" ht="13.8" hidden="false" customHeight="false" outlineLevel="0" collapsed="false">
      <c r="A640" s="3"/>
    </row>
    <row r="641" customFormat="false" ht="13.8" hidden="false" customHeight="false" outlineLevel="0" collapsed="false">
      <c r="A641" s="3"/>
    </row>
    <row r="642" customFormat="false" ht="13.8" hidden="false" customHeight="false" outlineLevel="0" collapsed="false">
      <c r="A642" s="3"/>
    </row>
    <row r="643" customFormat="false" ht="13.8" hidden="false" customHeight="false" outlineLevel="0" collapsed="false">
      <c r="A643" s="3"/>
    </row>
    <row r="644" customFormat="false" ht="13.8" hidden="false" customHeight="false" outlineLevel="0" collapsed="false">
      <c r="A644" s="3"/>
    </row>
    <row r="645" customFormat="false" ht="13.8" hidden="false" customHeight="false" outlineLevel="0" collapsed="false">
      <c r="A645" s="3"/>
    </row>
    <row r="646" customFormat="false" ht="13.8" hidden="false" customHeight="false" outlineLevel="0" collapsed="false">
      <c r="A646" s="3"/>
    </row>
    <row r="647" customFormat="false" ht="13.8" hidden="false" customHeight="false" outlineLevel="0" collapsed="false">
      <c r="A647" s="3"/>
    </row>
    <row r="648" customFormat="false" ht="13.8" hidden="false" customHeight="false" outlineLevel="0" collapsed="false">
      <c r="A648" s="3"/>
    </row>
    <row r="649" customFormat="false" ht="13.8" hidden="false" customHeight="false" outlineLevel="0" collapsed="false">
      <c r="A649" s="3"/>
    </row>
    <row r="650" customFormat="false" ht="13.8" hidden="false" customHeight="false" outlineLevel="0" collapsed="false">
      <c r="A650" s="3"/>
    </row>
    <row r="651" customFormat="false" ht="13.8" hidden="false" customHeight="false" outlineLevel="0" collapsed="false">
      <c r="A651" s="3"/>
    </row>
    <row r="652" customFormat="false" ht="13.8" hidden="false" customHeight="false" outlineLevel="0" collapsed="false">
      <c r="A652" s="3"/>
    </row>
    <row r="653" customFormat="false" ht="13.8" hidden="false" customHeight="false" outlineLevel="0" collapsed="false">
      <c r="A653" s="3"/>
    </row>
    <row r="654" customFormat="false" ht="13.8" hidden="false" customHeight="false" outlineLevel="0" collapsed="false">
      <c r="A654" s="3"/>
    </row>
    <row r="655" customFormat="false" ht="13.8" hidden="false" customHeight="false" outlineLevel="0" collapsed="false">
      <c r="A655" s="3"/>
    </row>
    <row r="656" customFormat="false" ht="13.8" hidden="false" customHeight="false" outlineLevel="0" collapsed="false">
      <c r="A656" s="3"/>
    </row>
    <row r="657" customFormat="false" ht="13.8" hidden="false" customHeight="false" outlineLevel="0" collapsed="false">
      <c r="A657" s="3"/>
    </row>
    <row r="658" customFormat="false" ht="13.8" hidden="false" customHeight="false" outlineLevel="0" collapsed="false">
      <c r="A658" s="3"/>
    </row>
    <row r="659" customFormat="false" ht="13.8" hidden="false" customHeight="false" outlineLevel="0" collapsed="false">
      <c r="A659" s="3"/>
    </row>
    <row r="660" customFormat="false" ht="13.8" hidden="false" customHeight="false" outlineLevel="0" collapsed="false">
      <c r="A660" s="3"/>
    </row>
    <row r="661" customFormat="false" ht="13.8" hidden="false" customHeight="false" outlineLevel="0" collapsed="false">
      <c r="A661" s="3"/>
    </row>
    <row r="662" customFormat="false" ht="13.8" hidden="false" customHeight="false" outlineLevel="0" collapsed="false">
      <c r="A662" s="3"/>
    </row>
    <row r="663" customFormat="false" ht="13.8" hidden="false" customHeight="false" outlineLevel="0" collapsed="false">
      <c r="A663" s="3"/>
    </row>
    <row r="664" customFormat="false" ht="13.8" hidden="false" customHeight="false" outlineLevel="0" collapsed="false">
      <c r="A664" s="3"/>
    </row>
    <row r="665" customFormat="false" ht="13.8" hidden="false" customHeight="false" outlineLevel="0" collapsed="false">
      <c r="A665" s="3"/>
    </row>
    <row r="666" customFormat="false" ht="13.8" hidden="false" customHeight="false" outlineLevel="0" collapsed="false">
      <c r="A666" s="3"/>
    </row>
    <row r="667" customFormat="false" ht="13.8" hidden="false" customHeight="false" outlineLevel="0" collapsed="false">
      <c r="A667" s="3"/>
    </row>
    <row r="668" customFormat="false" ht="13.8" hidden="false" customHeight="false" outlineLevel="0" collapsed="false">
      <c r="A668" s="3"/>
    </row>
    <row r="669" customFormat="false" ht="13.8" hidden="false" customHeight="false" outlineLevel="0" collapsed="false">
      <c r="A669" s="3"/>
    </row>
    <row r="670" customFormat="false" ht="13.8" hidden="false" customHeight="false" outlineLevel="0" collapsed="false">
      <c r="A670" s="3"/>
    </row>
    <row r="671" customFormat="false" ht="13.8" hidden="false" customHeight="false" outlineLevel="0" collapsed="false">
      <c r="A671" s="3"/>
    </row>
    <row r="672" customFormat="false" ht="13.8" hidden="false" customHeight="false" outlineLevel="0" collapsed="false">
      <c r="A672" s="3"/>
    </row>
    <row r="673" customFormat="false" ht="13.8" hidden="false" customHeight="false" outlineLevel="0" collapsed="false">
      <c r="A673" s="3"/>
    </row>
    <row r="674" customFormat="false" ht="13.8" hidden="false" customHeight="false" outlineLevel="0" collapsed="false">
      <c r="A674" s="3"/>
    </row>
    <row r="675" customFormat="false" ht="13.8" hidden="false" customHeight="false" outlineLevel="0" collapsed="false">
      <c r="A675" s="3"/>
    </row>
    <row r="676" customFormat="false" ht="13.8" hidden="false" customHeight="false" outlineLevel="0" collapsed="false">
      <c r="A676" s="3"/>
    </row>
    <row r="677" customFormat="false" ht="13.8" hidden="false" customHeight="false" outlineLevel="0" collapsed="false">
      <c r="A677" s="3"/>
    </row>
    <row r="678" customFormat="false" ht="13.8" hidden="false" customHeight="false" outlineLevel="0" collapsed="false">
      <c r="A678" s="3"/>
    </row>
    <row r="679" customFormat="false" ht="13.8" hidden="false" customHeight="false" outlineLevel="0" collapsed="false">
      <c r="A679" s="3"/>
    </row>
    <row r="680" customFormat="false" ht="13.8" hidden="false" customHeight="false" outlineLevel="0" collapsed="false">
      <c r="A680" s="3"/>
    </row>
    <row r="681" customFormat="false" ht="13.8" hidden="false" customHeight="false" outlineLevel="0" collapsed="false">
      <c r="A681" s="3"/>
    </row>
    <row r="682" customFormat="false" ht="13.8" hidden="false" customHeight="false" outlineLevel="0" collapsed="false">
      <c r="A682" s="3"/>
    </row>
    <row r="683" customFormat="false" ht="13.8" hidden="false" customHeight="false" outlineLevel="0" collapsed="false">
      <c r="A683" s="3"/>
    </row>
    <row r="684" customFormat="false" ht="13.8" hidden="false" customHeight="false" outlineLevel="0" collapsed="false">
      <c r="A684" s="3"/>
    </row>
    <row r="685" customFormat="false" ht="13.8" hidden="false" customHeight="false" outlineLevel="0" collapsed="false">
      <c r="A685" s="3"/>
    </row>
    <row r="686" customFormat="false" ht="13.8" hidden="false" customHeight="false" outlineLevel="0" collapsed="false">
      <c r="A686" s="3"/>
    </row>
    <row r="687" customFormat="false" ht="13.8" hidden="false" customHeight="false" outlineLevel="0" collapsed="false">
      <c r="A687" s="3"/>
    </row>
    <row r="688" customFormat="false" ht="13.8" hidden="false" customHeight="false" outlineLevel="0" collapsed="false">
      <c r="A688" s="3"/>
    </row>
    <row r="689" customFormat="false" ht="13.8" hidden="false" customHeight="false" outlineLevel="0" collapsed="false">
      <c r="A689" s="3"/>
    </row>
    <row r="690" customFormat="false" ht="13.8" hidden="false" customHeight="false" outlineLevel="0" collapsed="false">
      <c r="A690" s="3"/>
    </row>
    <row r="691" customFormat="false" ht="13.8" hidden="false" customHeight="false" outlineLevel="0" collapsed="false">
      <c r="A691" s="3"/>
    </row>
    <row r="692" customFormat="false" ht="13.8" hidden="false" customHeight="false" outlineLevel="0" collapsed="false">
      <c r="A692" s="3"/>
    </row>
    <row r="693" customFormat="false" ht="13.8" hidden="false" customHeight="false" outlineLevel="0" collapsed="false">
      <c r="A693" s="3"/>
    </row>
    <row r="694" customFormat="false" ht="13.8" hidden="false" customHeight="false" outlineLevel="0" collapsed="false">
      <c r="A694" s="3"/>
    </row>
    <row r="695" customFormat="false" ht="13.8" hidden="false" customHeight="false" outlineLevel="0" collapsed="false">
      <c r="A695" s="3"/>
    </row>
    <row r="696" customFormat="false" ht="13.8" hidden="false" customHeight="false" outlineLevel="0" collapsed="false">
      <c r="A696" s="3"/>
    </row>
    <row r="697" customFormat="false" ht="13.8" hidden="false" customHeight="false" outlineLevel="0" collapsed="false">
      <c r="A697" s="3"/>
    </row>
    <row r="698" customFormat="false" ht="13.8" hidden="false" customHeight="false" outlineLevel="0" collapsed="false">
      <c r="A698" s="3"/>
    </row>
    <row r="699" customFormat="false" ht="13.8" hidden="false" customHeight="false" outlineLevel="0" collapsed="false">
      <c r="A699" s="3"/>
    </row>
    <row r="700" customFormat="false" ht="13.8" hidden="false" customHeight="false" outlineLevel="0" collapsed="false">
      <c r="A700" s="3"/>
    </row>
    <row r="701" customFormat="false" ht="13.8" hidden="false" customHeight="false" outlineLevel="0" collapsed="false">
      <c r="A701" s="3"/>
    </row>
    <row r="702" customFormat="false" ht="13.8" hidden="false" customHeight="false" outlineLevel="0" collapsed="false">
      <c r="A702" s="3"/>
    </row>
    <row r="703" customFormat="false" ht="13.8" hidden="false" customHeight="false" outlineLevel="0" collapsed="false">
      <c r="A703" s="3"/>
    </row>
    <row r="704" customFormat="false" ht="13.8" hidden="false" customHeight="false" outlineLevel="0" collapsed="false">
      <c r="A704" s="3"/>
    </row>
    <row r="705" customFormat="false" ht="13.8" hidden="false" customHeight="false" outlineLevel="0" collapsed="false">
      <c r="A705" s="3"/>
    </row>
    <row r="706" customFormat="false" ht="13.8" hidden="false" customHeight="false" outlineLevel="0" collapsed="false">
      <c r="A706" s="3"/>
    </row>
    <row r="707" customFormat="false" ht="13.8" hidden="false" customHeight="false" outlineLevel="0" collapsed="false">
      <c r="A707" s="3"/>
    </row>
    <row r="708" customFormat="false" ht="13.8" hidden="false" customHeight="false" outlineLevel="0" collapsed="false">
      <c r="A708" s="3"/>
    </row>
    <row r="709" customFormat="false" ht="13.8" hidden="false" customHeight="false" outlineLevel="0" collapsed="false">
      <c r="A709" s="3"/>
    </row>
    <row r="710" customFormat="false" ht="13.8" hidden="false" customHeight="false" outlineLevel="0" collapsed="false">
      <c r="A710" s="3"/>
    </row>
    <row r="711" customFormat="false" ht="13.8" hidden="false" customHeight="false" outlineLevel="0" collapsed="false">
      <c r="A711" s="3"/>
    </row>
    <row r="712" customFormat="false" ht="13.8" hidden="false" customHeight="false" outlineLevel="0" collapsed="false">
      <c r="A712" s="3"/>
    </row>
    <row r="713" customFormat="false" ht="13.8" hidden="false" customHeight="false" outlineLevel="0" collapsed="false">
      <c r="A713" s="3"/>
    </row>
    <row r="714" customFormat="false" ht="13.8" hidden="false" customHeight="false" outlineLevel="0" collapsed="false">
      <c r="A714" s="3"/>
    </row>
    <row r="715" customFormat="false" ht="13.8" hidden="false" customHeight="false" outlineLevel="0" collapsed="false">
      <c r="A715" s="3"/>
    </row>
    <row r="716" customFormat="false" ht="13.8" hidden="false" customHeight="false" outlineLevel="0" collapsed="false">
      <c r="A716" s="3"/>
    </row>
    <row r="717" customFormat="false" ht="13.8" hidden="false" customHeight="false" outlineLevel="0" collapsed="false">
      <c r="A717" s="3"/>
    </row>
    <row r="718" customFormat="false" ht="13.8" hidden="false" customHeight="false" outlineLevel="0" collapsed="false">
      <c r="A718" s="3"/>
    </row>
    <row r="719" customFormat="false" ht="13.8" hidden="false" customHeight="false" outlineLevel="0" collapsed="false">
      <c r="A719" s="3"/>
    </row>
    <row r="720" customFormat="false" ht="13.8" hidden="false" customHeight="false" outlineLevel="0" collapsed="false">
      <c r="A720" s="3"/>
    </row>
    <row r="721" customFormat="false" ht="13.8" hidden="false" customHeight="false" outlineLevel="0" collapsed="false">
      <c r="A721" s="3"/>
    </row>
    <row r="722" customFormat="false" ht="13.8" hidden="false" customHeight="false" outlineLevel="0" collapsed="false">
      <c r="A722" s="3"/>
    </row>
    <row r="723" customFormat="false" ht="13.8" hidden="false" customHeight="false" outlineLevel="0" collapsed="false">
      <c r="A723" s="3"/>
    </row>
    <row r="724" customFormat="false" ht="13.8" hidden="false" customHeight="false" outlineLevel="0" collapsed="false">
      <c r="A724" s="3"/>
    </row>
    <row r="725" customFormat="false" ht="13.8" hidden="false" customHeight="false" outlineLevel="0" collapsed="false">
      <c r="A725" s="3"/>
    </row>
    <row r="726" customFormat="false" ht="13.8" hidden="false" customHeight="false" outlineLevel="0" collapsed="false">
      <c r="A726" s="3"/>
    </row>
    <row r="727" customFormat="false" ht="13.8" hidden="false" customHeight="false" outlineLevel="0" collapsed="false">
      <c r="A727" s="3"/>
    </row>
    <row r="728" customFormat="false" ht="13.8" hidden="false" customHeight="false" outlineLevel="0" collapsed="false">
      <c r="A728" s="3"/>
    </row>
    <row r="729" customFormat="false" ht="13.8" hidden="false" customHeight="false" outlineLevel="0" collapsed="false">
      <c r="A729" s="3"/>
    </row>
    <row r="730" customFormat="false" ht="13.8" hidden="false" customHeight="false" outlineLevel="0" collapsed="false">
      <c r="A730" s="3"/>
    </row>
    <row r="731" customFormat="false" ht="13.8" hidden="false" customHeight="false" outlineLevel="0" collapsed="false">
      <c r="A731" s="3"/>
    </row>
    <row r="732" customFormat="false" ht="13.8" hidden="false" customHeight="false" outlineLevel="0" collapsed="false">
      <c r="A732" s="3"/>
    </row>
    <row r="733" customFormat="false" ht="13.8" hidden="false" customHeight="false" outlineLevel="0" collapsed="false">
      <c r="A733" s="3"/>
    </row>
    <row r="734" customFormat="false" ht="13.8" hidden="false" customHeight="false" outlineLevel="0" collapsed="false">
      <c r="A734" s="3"/>
    </row>
    <row r="735" customFormat="false" ht="13.8" hidden="false" customHeight="false" outlineLevel="0" collapsed="false">
      <c r="A735" s="3"/>
    </row>
    <row r="736" customFormat="false" ht="13.8" hidden="false" customHeight="false" outlineLevel="0" collapsed="false">
      <c r="A736" s="3"/>
    </row>
    <row r="737" customFormat="false" ht="13.8" hidden="false" customHeight="false" outlineLevel="0" collapsed="false">
      <c r="A737" s="3"/>
    </row>
    <row r="738" customFormat="false" ht="13.8" hidden="false" customHeight="false" outlineLevel="0" collapsed="false">
      <c r="A738" s="3"/>
    </row>
    <row r="739" customFormat="false" ht="13.8" hidden="false" customHeight="false" outlineLevel="0" collapsed="false">
      <c r="A739" s="3"/>
    </row>
    <row r="740" customFormat="false" ht="13.8" hidden="false" customHeight="false" outlineLevel="0" collapsed="false">
      <c r="A740" s="3"/>
    </row>
    <row r="741" customFormat="false" ht="13.8" hidden="false" customHeight="false" outlineLevel="0" collapsed="false">
      <c r="A741" s="3"/>
    </row>
    <row r="742" customFormat="false" ht="13.8" hidden="false" customHeight="false" outlineLevel="0" collapsed="false">
      <c r="A742" s="3"/>
    </row>
    <row r="743" customFormat="false" ht="13.8" hidden="false" customHeight="false" outlineLevel="0" collapsed="false">
      <c r="A743" s="3"/>
    </row>
    <row r="744" customFormat="false" ht="13.8" hidden="false" customHeight="false" outlineLevel="0" collapsed="false">
      <c r="A744" s="3"/>
    </row>
    <row r="745" customFormat="false" ht="13.8" hidden="false" customHeight="false" outlineLevel="0" collapsed="false">
      <c r="A745" s="3"/>
    </row>
    <row r="746" customFormat="false" ht="13.8" hidden="false" customHeight="false" outlineLevel="0" collapsed="false">
      <c r="A746" s="3"/>
    </row>
    <row r="747" customFormat="false" ht="13.8" hidden="false" customHeight="false" outlineLevel="0" collapsed="false">
      <c r="A747" s="3"/>
    </row>
    <row r="748" customFormat="false" ht="13.8" hidden="false" customHeight="false" outlineLevel="0" collapsed="false">
      <c r="A748" s="3"/>
    </row>
    <row r="749" customFormat="false" ht="13.8" hidden="false" customHeight="false" outlineLevel="0" collapsed="false">
      <c r="A749" s="3"/>
    </row>
    <row r="750" customFormat="false" ht="13.8" hidden="false" customHeight="false" outlineLevel="0" collapsed="false">
      <c r="A750" s="3"/>
    </row>
    <row r="751" customFormat="false" ht="13.8" hidden="false" customHeight="false" outlineLevel="0" collapsed="false">
      <c r="A751" s="3"/>
    </row>
    <row r="752" customFormat="false" ht="13.8" hidden="false" customHeight="false" outlineLevel="0" collapsed="false">
      <c r="A752" s="3"/>
    </row>
    <row r="753" customFormat="false" ht="13.8" hidden="false" customHeight="false" outlineLevel="0" collapsed="false">
      <c r="A753" s="3"/>
    </row>
    <row r="754" customFormat="false" ht="13.8" hidden="false" customHeight="false" outlineLevel="0" collapsed="false">
      <c r="A754" s="3"/>
    </row>
    <row r="755" customFormat="false" ht="13.8" hidden="false" customHeight="false" outlineLevel="0" collapsed="false">
      <c r="A755" s="3"/>
    </row>
    <row r="756" customFormat="false" ht="13.8" hidden="false" customHeight="false" outlineLevel="0" collapsed="false">
      <c r="A756" s="3"/>
    </row>
    <row r="757" customFormat="false" ht="13.8" hidden="false" customHeight="false" outlineLevel="0" collapsed="false">
      <c r="A757" s="3"/>
    </row>
    <row r="758" customFormat="false" ht="13.8" hidden="false" customHeight="false" outlineLevel="0" collapsed="false">
      <c r="A758" s="3"/>
    </row>
    <row r="759" customFormat="false" ht="13.8" hidden="false" customHeight="false" outlineLevel="0" collapsed="false">
      <c r="A759" s="3"/>
    </row>
    <row r="760" customFormat="false" ht="13.8" hidden="false" customHeight="false" outlineLevel="0" collapsed="false">
      <c r="A760" s="3"/>
    </row>
    <row r="761" customFormat="false" ht="13.8" hidden="false" customHeight="false" outlineLevel="0" collapsed="false">
      <c r="A761" s="3"/>
    </row>
    <row r="762" customFormat="false" ht="13.8" hidden="false" customHeight="false" outlineLevel="0" collapsed="false">
      <c r="A762" s="3"/>
    </row>
    <row r="763" customFormat="false" ht="13.8" hidden="false" customHeight="false" outlineLevel="0" collapsed="false">
      <c r="A763" s="3"/>
    </row>
    <row r="764" customFormat="false" ht="13.8" hidden="false" customHeight="false" outlineLevel="0" collapsed="false">
      <c r="A764" s="3"/>
    </row>
    <row r="765" customFormat="false" ht="13.8" hidden="false" customHeight="false" outlineLevel="0" collapsed="false">
      <c r="A765" s="3"/>
    </row>
    <row r="766" customFormat="false" ht="13.8" hidden="false" customHeight="false" outlineLevel="0" collapsed="false">
      <c r="A766" s="3"/>
    </row>
    <row r="767" customFormat="false" ht="13.8" hidden="false" customHeight="false" outlineLevel="0" collapsed="false">
      <c r="A767" s="3"/>
    </row>
    <row r="768" customFormat="false" ht="13.8" hidden="false" customHeight="false" outlineLevel="0" collapsed="false">
      <c r="A768" s="3"/>
    </row>
    <row r="769" customFormat="false" ht="13.8" hidden="false" customHeight="false" outlineLevel="0" collapsed="false">
      <c r="A769" s="3"/>
    </row>
    <row r="770" customFormat="false" ht="13.8" hidden="false" customHeight="false" outlineLevel="0" collapsed="false">
      <c r="A770" s="3"/>
    </row>
    <row r="771" customFormat="false" ht="13.8" hidden="false" customHeight="false" outlineLevel="0" collapsed="false">
      <c r="A771" s="3"/>
    </row>
    <row r="772" customFormat="false" ht="13.8" hidden="false" customHeight="false" outlineLevel="0" collapsed="false">
      <c r="A772" s="3"/>
    </row>
    <row r="773" customFormat="false" ht="13.8" hidden="false" customHeight="false" outlineLevel="0" collapsed="false">
      <c r="A773" s="3"/>
    </row>
    <row r="774" customFormat="false" ht="13.8" hidden="false" customHeight="false" outlineLevel="0" collapsed="false">
      <c r="A774" s="3"/>
    </row>
    <row r="775" customFormat="false" ht="13.8" hidden="false" customHeight="false" outlineLevel="0" collapsed="false">
      <c r="A775" s="3"/>
    </row>
    <row r="776" customFormat="false" ht="13.8" hidden="false" customHeight="false" outlineLevel="0" collapsed="false">
      <c r="A776" s="3"/>
    </row>
    <row r="777" customFormat="false" ht="13.8" hidden="false" customHeight="false" outlineLevel="0" collapsed="false">
      <c r="A777" s="3"/>
    </row>
    <row r="778" customFormat="false" ht="13.8" hidden="false" customHeight="false" outlineLevel="0" collapsed="false">
      <c r="A778" s="3"/>
    </row>
    <row r="779" customFormat="false" ht="13.8" hidden="false" customHeight="false" outlineLevel="0" collapsed="false">
      <c r="A779" s="3"/>
    </row>
    <row r="780" customFormat="false" ht="13.8" hidden="false" customHeight="false" outlineLevel="0" collapsed="false">
      <c r="A780" s="3"/>
    </row>
    <row r="781" customFormat="false" ht="13.8" hidden="false" customHeight="false" outlineLevel="0" collapsed="false">
      <c r="A781" s="3"/>
    </row>
    <row r="782" customFormat="false" ht="13.8" hidden="false" customHeight="false" outlineLevel="0" collapsed="false">
      <c r="A782" s="3"/>
    </row>
    <row r="783" customFormat="false" ht="13.8" hidden="false" customHeight="false" outlineLevel="0" collapsed="false">
      <c r="A783" s="3"/>
    </row>
    <row r="784" customFormat="false" ht="13.8" hidden="false" customHeight="false" outlineLevel="0" collapsed="false">
      <c r="A784" s="3"/>
    </row>
    <row r="785" customFormat="false" ht="13.8" hidden="false" customHeight="false" outlineLevel="0" collapsed="false">
      <c r="A785" s="3"/>
    </row>
    <row r="786" customFormat="false" ht="13.8" hidden="false" customHeight="false" outlineLevel="0" collapsed="false">
      <c r="A786" s="3"/>
    </row>
    <row r="787" customFormat="false" ht="13.8" hidden="false" customHeight="false" outlineLevel="0" collapsed="false">
      <c r="A787" s="3"/>
    </row>
    <row r="788" customFormat="false" ht="13.8" hidden="false" customHeight="false" outlineLevel="0" collapsed="false">
      <c r="A788" s="3"/>
    </row>
    <row r="789" customFormat="false" ht="13.8" hidden="false" customHeight="false" outlineLevel="0" collapsed="false">
      <c r="A789" s="3"/>
    </row>
    <row r="790" customFormat="false" ht="13.8" hidden="false" customHeight="false" outlineLevel="0" collapsed="false">
      <c r="A790" s="3"/>
    </row>
    <row r="791" customFormat="false" ht="13.8" hidden="false" customHeight="false" outlineLevel="0" collapsed="false">
      <c r="A791" s="3"/>
    </row>
    <row r="792" customFormat="false" ht="13.8" hidden="false" customHeight="false" outlineLevel="0" collapsed="false">
      <c r="A792" s="3"/>
    </row>
    <row r="793" customFormat="false" ht="13.8" hidden="false" customHeight="false" outlineLevel="0" collapsed="false">
      <c r="A793" s="3"/>
    </row>
    <row r="794" customFormat="false" ht="13.8" hidden="false" customHeight="false" outlineLevel="0" collapsed="false">
      <c r="A794" s="3"/>
    </row>
    <row r="795" customFormat="false" ht="13.8" hidden="false" customHeight="false" outlineLevel="0" collapsed="false">
      <c r="A795" s="3"/>
    </row>
    <row r="796" customFormat="false" ht="13.8" hidden="false" customHeight="false" outlineLevel="0" collapsed="false">
      <c r="A796" s="3"/>
    </row>
    <row r="797" customFormat="false" ht="13.8" hidden="false" customHeight="false" outlineLevel="0" collapsed="false">
      <c r="A797" s="3"/>
    </row>
    <row r="798" customFormat="false" ht="13.8" hidden="false" customHeight="false" outlineLevel="0" collapsed="false">
      <c r="A798" s="3"/>
    </row>
    <row r="799" customFormat="false" ht="13.8" hidden="false" customHeight="false" outlineLevel="0" collapsed="false">
      <c r="A799" s="3"/>
    </row>
    <row r="800" customFormat="false" ht="13.8" hidden="false" customHeight="false" outlineLevel="0" collapsed="false">
      <c r="A800" s="3"/>
    </row>
    <row r="801" customFormat="false" ht="13.8" hidden="false" customHeight="false" outlineLevel="0" collapsed="false">
      <c r="A801" s="3"/>
    </row>
    <row r="802" customFormat="false" ht="13.8" hidden="false" customHeight="false" outlineLevel="0" collapsed="false">
      <c r="A802" s="3"/>
    </row>
    <row r="803" customFormat="false" ht="13.8" hidden="false" customHeight="false" outlineLevel="0" collapsed="false">
      <c r="A803" s="3"/>
    </row>
    <row r="804" customFormat="false" ht="13.8" hidden="false" customHeight="false" outlineLevel="0" collapsed="false">
      <c r="A804" s="3"/>
    </row>
    <row r="805" customFormat="false" ht="13.8" hidden="false" customHeight="false" outlineLevel="0" collapsed="false">
      <c r="A805" s="3"/>
    </row>
    <row r="806" customFormat="false" ht="13.8" hidden="false" customHeight="false" outlineLevel="0" collapsed="false">
      <c r="A806" s="3"/>
    </row>
    <row r="807" customFormat="false" ht="13.8" hidden="false" customHeight="false" outlineLevel="0" collapsed="false">
      <c r="A807" s="3"/>
    </row>
    <row r="808" customFormat="false" ht="13.8" hidden="false" customHeight="false" outlineLevel="0" collapsed="false">
      <c r="A808" s="3"/>
    </row>
    <row r="809" customFormat="false" ht="13.8" hidden="false" customHeight="false" outlineLevel="0" collapsed="false">
      <c r="A809" s="3"/>
    </row>
    <row r="810" customFormat="false" ht="13.8" hidden="false" customHeight="false" outlineLevel="0" collapsed="false">
      <c r="A810" s="3"/>
    </row>
    <row r="811" customFormat="false" ht="13.8" hidden="false" customHeight="false" outlineLevel="0" collapsed="false">
      <c r="A811" s="3"/>
    </row>
    <row r="812" customFormat="false" ht="13.8" hidden="false" customHeight="false" outlineLevel="0" collapsed="false">
      <c r="A812" s="3"/>
    </row>
    <row r="813" customFormat="false" ht="13.8" hidden="false" customHeight="false" outlineLevel="0" collapsed="false">
      <c r="A813" s="3"/>
    </row>
    <row r="814" customFormat="false" ht="13.8" hidden="false" customHeight="false" outlineLevel="0" collapsed="false">
      <c r="A814" s="3"/>
    </row>
    <row r="815" customFormat="false" ht="13.8" hidden="false" customHeight="false" outlineLevel="0" collapsed="false">
      <c r="A815" s="3"/>
    </row>
    <row r="816" customFormat="false" ht="13.8" hidden="false" customHeight="false" outlineLevel="0" collapsed="false">
      <c r="A816" s="3"/>
    </row>
    <row r="817" customFormat="false" ht="13.8" hidden="false" customHeight="false" outlineLevel="0" collapsed="false">
      <c r="A817" s="3"/>
    </row>
    <row r="818" customFormat="false" ht="13.8" hidden="false" customHeight="false" outlineLevel="0" collapsed="false">
      <c r="A818" s="3"/>
    </row>
    <row r="819" customFormat="false" ht="13.8" hidden="false" customHeight="false" outlineLevel="0" collapsed="false">
      <c r="A819" s="3"/>
    </row>
    <row r="820" customFormat="false" ht="13.8" hidden="false" customHeight="false" outlineLevel="0" collapsed="false">
      <c r="A820" s="3"/>
    </row>
    <row r="821" customFormat="false" ht="13.8" hidden="false" customHeight="false" outlineLevel="0" collapsed="false">
      <c r="A821" s="3"/>
    </row>
    <row r="822" customFormat="false" ht="13.8" hidden="false" customHeight="false" outlineLevel="0" collapsed="false">
      <c r="A822" s="3"/>
    </row>
    <row r="823" customFormat="false" ht="13.8" hidden="false" customHeight="false" outlineLevel="0" collapsed="false">
      <c r="A823" s="3"/>
    </row>
    <row r="824" customFormat="false" ht="13.8" hidden="false" customHeight="false" outlineLevel="0" collapsed="false">
      <c r="A824" s="3"/>
    </row>
    <row r="825" customFormat="false" ht="13.8" hidden="false" customHeight="false" outlineLevel="0" collapsed="false">
      <c r="A825" s="3"/>
    </row>
    <row r="826" customFormat="false" ht="13.8" hidden="false" customHeight="false" outlineLevel="0" collapsed="false">
      <c r="A826" s="3"/>
    </row>
    <row r="827" customFormat="false" ht="13.8" hidden="false" customHeight="false" outlineLevel="0" collapsed="false">
      <c r="A827" s="3"/>
    </row>
    <row r="828" customFormat="false" ht="13.8" hidden="false" customHeight="false" outlineLevel="0" collapsed="false">
      <c r="A828" s="3"/>
    </row>
    <row r="829" customFormat="false" ht="13.8" hidden="false" customHeight="false" outlineLevel="0" collapsed="false">
      <c r="A829" s="3"/>
    </row>
    <row r="830" customFormat="false" ht="13.8" hidden="false" customHeight="false" outlineLevel="0" collapsed="false">
      <c r="A830" s="3"/>
    </row>
    <row r="831" customFormat="false" ht="13.8" hidden="false" customHeight="false" outlineLevel="0" collapsed="false">
      <c r="A831" s="3"/>
    </row>
    <row r="832" customFormat="false" ht="13.8" hidden="false" customHeight="false" outlineLevel="0" collapsed="false">
      <c r="A832" s="3"/>
    </row>
    <row r="833" customFormat="false" ht="13.8" hidden="false" customHeight="false" outlineLevel="0" collapsed="false">
      <c r="A833" s="3"/>
    </row>
    <row r="834" customFormat="false" ht="13.8" hidden="false" customHeight="false" outlineLevel="0" collapsed="false">
      <c r="A834" s="3"/>
    </row>
    <row r="835" customFormat="false" ht="13.8" hidden="false" customHeight="false" outlineLevel="0" collapsed="false">
      <c r="A835" s="3"/>
    </row>
    <row r="836" customFormat="false" ht="13.8" hidden="false" customHeight="false" outlineLevel="0" collapsed="false">
      <c r="A836" s="3"/>
    </row>
    <row r="837" customFormat="false" ht="13.8" hidden="false" customHeight="false" outlineLevel="0" collapsed="false">
      <c r="A837" s="3"/>
    </row>
    <row r="838" customFormat="false" ht="13.8" hidden="false" customHeight="false" outlineLevel="0" collapsed="false">
      <c r="A838" s="3"/>
    </row>
    <row r="839" customFormat="false" ht="13.8" hidden="false" customHeight="false" outlineLevel="0" collapsed="false">
      <c r="A839" s="3"/>
    </row>
    <row r="840" customFormat="false" ht="13.8" hidden="false" customHeight="false" outlineLevel="0" collapsed="false">
      <c r="A840" s="3"/>
    </row>
    <row r="841" customFormat="false" ht="13.8" hidden="false" customHeight="false" outlineLevel="0" collapsed="false">
      <c r="A841" s="3"/>
    </row>
    <row r="842" customFormat="false" ht="13.8" hidden="false" customHeight="false" outlineLevel="0" collapsed="false">
      <c r="A842" s="3"/>
    </row>
    <row r="843" customFormat="false" ht="13.8" hidden="false" customHeight="false" outlineLevel="0" collapsed="false">
      <c r="A843" s="3"/>
    </row>
    <row r="844" customFormat="false" ht="13.8" hidden="false" customHeight="false" outlineLevel="0" collapsed="false">
      <c r="A844" s="3"/>
    </row>
    <row r="845" customFormat="false" ht="13.8" hidden="false" customHeight="false" outlineLevel="0" collapsed="false">
      <c r="A845" s="3"/>
    </row>
    <row r="846" customFormat="false" ht="13.8" hidden="false" customHeight="false" outlineLevel="0" collapsed="false">
      <c r="A846" s="3"/>
    </row>
    <row r="847" customFormat="false" ht="13.8" hidden="false" customHeight="false" outlineLevel="0" collapsed="false">
      <c r="A847" s="3"/>
    </row>
    <row r="848" customFormat="false" ht="13.8" hidden="false" customHeight="false" outlineLevel="0" collapsed="false">
      <c r="A848" s="3"/>
    </row>
    <row r="849" customFormat="false" ht="13.8" hidden="false" customHeight="false" outlineLevel="0" collapsed="false">
      <c r="A849" s="3"/>
    </row>
    <row r="850" customFormat="false" ht="13.8" hidden="false" customHeight="false" outlineLevel="0" collapsed="false">
      <c r="A850" s="3"/>
    </row>
    <row r="851" customFormat="false" ht="13.8" hidden="false" customHeight="false" outlineLevel="0" collapsed="false">
      <c r="A851" s="3"/>
    </row>
    <row r="852" customFormat="false" ht="13.8" hidden="false" customHeight="false" outlineLevel="0" collapsed="false">
      <c r="A852" s="3"/>
    </row>
    <row r="853" customFormat="false" ht="13.8" hidden="false" customHeight="false" outlineLevel="0" collapsed="false">
      <c r="A853" s="3"/>
    </row>
    <row r="854" customFormat="false" ht="13.8" hidden="false" customHeight="false" outlineLevel="0" collapsed="false">
      <c r="A854" s="3"/>
    </row>
    <row r="855" customFormat="false" ht="13.8" hidden="false" customHeight="false" outlineLevel="0" collapsed="false">
      <c r="A855" s="3"/>
    </row>
    <row r="856" customFormat="false" ht="13.8" hidden="false" customHeight="false" outlineLevel="0" collapsed="false">
      <c r="A856" s="3"/>
    </row>
    <row r="857" customFormat="false" ht="13.8" hidden="false" customHeight="false" outlineLevel="0" collapsed="false">
      <c r="A857" s="3"/>
    </row>
    <row r="858" customFormat="false" ht="13.8" hidden="false" customHeight="false" outlineLevel="0" collapsed="false">
      <c r="A858" s="3"/>
    </row>
    <row r="859" customFormat="false" ht="13.8" hidden="false" customHeight="false" outlineLevel="0" collapsed="false">
      <c r="A859" s="3"/>
    </row>
    <row r="860" customFormat="false" ht="13.8" hidden="false" customHeight="false" outlineLevel="0" collapsed="false">
      <c r="A860" s="3"/>
    </row>
    <row r="861" customFormat="false" ht="13.8" hidden="false" customHeight="false" outlineLevel="0" collapsed="false">
      <c r="A861" s="3"/>
    </row>
    <row r="862" customFormat="false" ht="13.8" hidden="false" customHeight="false" outlineLevel="0" collapsed="false">
      <c r="A862" s="3"/>
    </row>
    <row r="863" customFormat="false" ht="13.8" hidden="false" customHeight="false" outlineLevel="0" collapsed="false">
      <c r="A863" s="3"/>
    </row>
    <row r="864" customFormat="false" ht="13.8" hidden="false" customHeight="false" outlineLevel="0" collapsed="false">
      <c r="A864" s="3"/>
    </row>
    <row r="865" customFormat="false" ht="13.8" hidden="false" customHeight="false" outlineLevel="0" collapsed="false">
      <c r="A865" s="3"/>
    </row>
    <row r="866" customFormat="false" ht="13.8" hidden="false" customHeight="false" outlineLevel="0" collapsed="false">
      <c r="A866" s="3"/>
    </row>
    <row r="867" customFormat="false" ht="13.8" hidden="false" customHeight="false" outlineLevel="0" collapsed="false">
      <c r="A867" s="3"/>
    </row>
    <row r="868" customFormat="false" ht="13.8" hidden="false" customHeight="false" outlineLevel="0" collapsed="false">
      <c r="A868" s="3"/>
    </row>
    <row r="869" customFormat="false" ht="13.8" hidden="false" customHeight="false" outlineLevel="0" collapsed="false">
      <c r="A869" s="3"/>
    </row>
    <row r="870" customFormat="false" ht="13.8" hidden="false" customHeight="false" outlineLevel="0" collapsed="false">
      <c r="A870" s="3"/>
    </row>
    <row r="871" customFormat="false" ht="13.8" hidden="false" customHeight="false" outlineLevel="0" collapsed="false">
      <c r="A871" s="3"/>
    </row>
    <row r="872" customFormat="false" ht="13.8" hidden="false" customHeight="false" outlineLevel="0" collapsed="false">
      <c r="A872" s="3"/>
    </row>
    <row r="873" customFormat="false" ht="13.8" hidden="false" customHeight="false" outlineLevel="0" collapsed="false">
      <c r="A873" s="3"/>
    </row>
    <row r="874" customFormat="false" ht="13.8" hidden="false" customHeight="false" outlineLevel="0" collapsed="false">
      <c r="A874" s="3"/>
    </row>
    <row r="875" customFormat="false" ht="13.8" hidden="false" customHeight="false" outlineLevel="0" collapsed="false">
      <c r="A875" s="3"/>
    </row>
    <row r="876" customFormat="false" ht="13.8" hidden="false" customHeight="false" outlineLevel="0" collapsed="false">
      <c r="A876" s="3"/>
    </row>
    <row r="877" customFormat="false" ht="13.8" hidden="false" customHeight="false" outlineLevel="0" collapsed="false">
      <c r="A877" s="3"/>
    </row>
    <row r="878" customFormat="false" ht="13.8" hidden="false" customHeight="false" outlineLevel="0" collapsed="false">
      <c r="A878" s="3"/>
    </row>
    <row r="879" customFormat="false" ht="13.8" hidden="false" customHeight="false" outlineLevel="0" collapsed="false">
      <c r="A879" s="3"/>
    </row>
    <row r="880" customFormat="false" ht="13.8" hidden="false" customHeight="false" outlineLevel="0" collapsed="false">
      <c r="A880" s="3"/>
    </row>
    <row r="881" customFormat="false" ht="13.8" hidden="false" customHeight="false" outlineLevel="0" collapsed="false">
      <c r="A881" s="3"/>
    </row>
    <row r="882" customFormat="false" ht="13.8" hidden="false" customHeight="false" outlineLevel="0" collapsed="false">
      <c r="A882" s="3"/>
    </row>
    <row r="883" customFormat="false" ht="13.8" hidden="false" customHeight="false" outlineLevel="0" collapsed="false">
      <c r="A883" s="3"/>
    </row>
    <row r="884" customFormat="false" ht="13.8" hidden="false" customHeight="false" outlineLevel="0" collapsed="false">
      <c r="A884" s="3"/>
    </row>
    <row r="885" customFormat="false" ht="13.8" hidden="false" customHeight="false" outlineLevel="0" collapsed="false">
      <c r="A885" s="3"/>
    </row>
    <row r="886" customFormat="false" ht="13.8" hidden="false" customHeight="false" outlineLevel="0" collapsed="false">
      <c r="A886" s="3"/>
    </row>
    <row r="887" customFormat="false" ht="13.8" hidden="false" customHeight="false" outlineLevel="0" collapsed="false">
      <c r="A887" s="3"/>
    </row>
    <row r="888" customFormat="false" ht="13.8" hidden="false" customHeight="false" outlineLevel="0" collapsed="false">
      <c r="A888" s="3"/>
    </row>
    <row r="889" customFormat="false" ht="13.8" hidden="false" customHeight="false" outlineLevel="0" collapsed="false">
      <c r="A889" s="3"/>
    </row>
    <row r="890" customFormat="false" ht="13.8" hidden="false" customHeight="false" outlineLevel="0" collapsed="false">
      <c r="A890" s="3"/>
    </row>
    <row r="891" customFormat="false" ht="13.8" hidden="false" customHeight="false" outlineLevel="0" collapsed="false">
      <c r="A891" s="3"/>
    </row>
    <row r="892" customFormat="false" ht="13.8" hidden="false" customHeight="false" outlineLevel="0" collapsed="false">
      <c r="A892" s="3"/>
    </row>
    <row r="893" customFormat="false" ht="13.8" hidden="false" customHeight="false" outlineLevel="0" collapsed="false">
      <c r="A893" s="3"/>
    </row>
    <row r="894" customFormat="false" ht="13.8" hidden="false" customHeight="false" outlineLevel="0" collapsed="false">
      <c r="A894" s="3"/>
    </row>
    <row r="895" customFormat="false" ht="13.8" hidden="false" customHeight="false" outlineLevel="0" collapsed="false">
      <c r="A895" s="3"/>
    </row>
    <row r="896" customFormat="false" ht="13.8" hidden="false" customHeight="false" outlineLevel="0" collapsed="false">
      <c r="A896" s="3"/>
    </row>
    <row r="897" customFormat="false" ht="13.8" hidden="false" customHeight="false" outlineLevel="0" collapsed="false">
      <c r="A897" s="3"/>
    </row>
    <row r="898" customFormat="false" ht="13.8" hidden="false" customHeight="false" outlineLevel="0" collapsed="false">
      <c r="A898" s="3"/>
    </row>
    <row r="899" customFormat="false" ht="13.8" hidden="false" customHeight="false" outlineLevel="0" collapsed="false">
      <c r="A899" s="3"/>
    </row>
    <row r="900" customFormat="false" ht="13.8" hidden="false" customHeight="false" outlineLevel="0" collapsed="false">
      <c r="A900" s="3"/>
    </row>
    <row r="901" customFormat="false" ht="13.8" hidden="false" customHeight="false" outlineLevel="0" collapsed="false">
      <c r="A901" s="3"/>
    </row>
    <row r="902" customFormat="false" ht="13.8" hidden="false" customHeight="false" outlineLevel="0" collapsed="false">
      <c r="A902" s="3"/>
    </row>
    <row r="903" customFormat="false" ht="13.8" hidden="false" customHeight="false" outlineLevel="0" collapsed="false">
      <c r="A903" s="3"/>
    </row>
    <row r="904" customFormat="false" ht="13.8" hidden="false" customHeight="false" outlineLevel="0" collapsed="false">
      <c r="A904" s="3"/>
    </row>
    <row r="905" customFormat="false" ht="13.8" hidden="false" customHeight="false" outlineLevel="0" collapsed="false">
      <c r="A905" s="3"/>
    </row>
    <row r="906" customFormat="false" ht="13.8" hidden="false" customHeight="false" outlineLevel="0" collapsed="false">
      <c r="A906" s="3"/>
    </row>
    <row r="907" customFormat="false" ht="13.8" hidden="false" customHeight="false" outlineLevel="0" collapsed="false">
      <c r="A907" s="3"/>
    </row>
    <row r="908" customFormat="false" ht="13.8" hidden="false" customHeight="false" outlineLevel="0" collapsed="false">
      <c r="A908" s="3"/>
    </row>
    <row r="909" customFormat="false" ht="13.8" hidden="false" customHeight="false" outlineLevel="0" collapsed="false">
      <c r="A909" s="3"/>
    </row>
    <row r="910" customFormat="false" ht="13.8" hidden="false" customHeight="false" outlineLevel="0" collapsed="false">
      <c r="A910" s="3"/>
    </row>
    <row r="911" customFormat="false" ht="13.8" hidden="false" customHeight="false" outlineLevel="0" collapsed="false">
      <c r="A911" s="3"/>
    </row>
    <row r="912" customFormat="false" ht="13.8" hidden="false" customHeight="false" outlineLevel="0" collapsed="false">
      <c r="A912" s="3"/>
    </row>
    <row r="913" customFormat="false" ht="13.8" hidden="false" customHeight="false" outlineLevel="0" collapsed="false">
      <c r="A913" s="3"/>
    </row>
    <row r="914" customFormat="false" ht="13.8" hidden="false" customHeight="false" outlineLevel="0" collapsed="false">
      <c r="A914" s="3"/>
    </row>
    <row r="915" customFormat="false" ht="13.8" hidden="false" customHeight="false" outlineLevel="0" collapsed="false">
      <c r="A915" s="3"/>
    </row>
    <row r="916" customFormat="false" ht="13.8" hidden="false" customHeight="false" outlineLevel="0" collapsed="false">
      <c r="A916" s="3"/>
    </row>
    <row r="917" customFormat="false" ht="13.8" hidden="false" customHeight="false" outlineLevel="0" collapsed="false">
      <c r="A917" s="3"/>
    </row>
    <row r="918" customFormat="false" ht="13.8" hidden="false" customHeight="false" outlineLevel="0" collapsed="false">
      <c r="A918" s="3"/>
    </row>
    <row r="919" customFormat="false" ht="13.8" hidden="false" customHeight="false" outlineLevel="0" collapsed="false">
      <c r="A919" s="3"/>
    </row>
    <row r="920" customFormat="false" ht="13.8" hidden="false" customHeight="false" outlineLevel="0" collapsed="false">
      <c r="A920" s="3"/>
    </row>
    <row r="921" customFormat="false" ht="13.8" hidden="false" customHeight="false" outlineLevel="0" collapsed="false">
      <c r="A921" s="3"/>
    </row>
    <row r="922" customFormat="false" ht="13.8" hidden="false" customHeight="false" outlineLevel="0" collapsed="false">
      <c r="A922" s="3"/>
    </row>
    <row r="923" customFormat="false" ht="13.8" hidden="false" customHeight="false" outlineLevel="0" collapsed="false">
      <c r="A923" s="3"/>
    </row>
    <row r="924" customFormat="false" ht="13.8" hidden="false" customHeight="false" outlineLevel="0" collapsed="false">
      <c r="A924" s="3"/>
    </row>
    <row r="925" customFormat="false" ht="13.8" hidden="false" customHeight="false" outlineLevel="0" collapsed="false">
      <c r="A925" s="3"/>
    </row>
    <row r="926" customFormat="false" ht="13.8" hidden="false" customHeight="false" outlineLevel="0" collapsed="false">
      <c r="A926" s="3"/>
    </row>
    <row r="927" customFormat="false" ht="13.8" hidden="false" customHeight="false" outlineLevel="0" collapsed="false">
      <c r="A927" s="3"/>
    </row>
    <row r="928" customFormat="false" ht="13.8" hidden="false" customHeight="false" outlineLevel="0" collapsed="false">
      <c r="A928" s="3"/>
    </row>
    <row r="929" customFormat="false" ht="13.8" hidden="false" customHeight="false" outlineLevel="0" collapsed="false">
      <c r="A929" s="3"/>
    </row>
    <row r="930" customFormat="false" ht="13.8" hidden="false" customHeight="false" outlineLevel="0" collapsed="false">
      <c r="A930" s="3"/>
    </row>
    <row r="931" customFormat="false" ht="13.8" hidden="false" customHeight="false" outlineLevel="0" collapsed="false">
      <c r="A931" s="3"/>
    </row>
    <row r="932" customFormat="false" ht="13.8" hidden="false" customHeight="false" outlineLevel="0" collapsed="false">
      <c r="A932" s="3"/>
    </row>
    <row r="933" customFormat="false" ht="13.8" hidden="false" customHeight="false" outlineLevel="0" collapsed="false">
      <c r="A933" s="3"/>
    </row>
    <row r="934" customFormat="false" ht="13.8" hidden="false" customHeight="false" outlineLevel="0" collapsed="false">
      <c r="A934" s="3"/>
    </row>
    <row r="935" customFormat="false" ht="13.8" hidden="false" customHeight="false" outlineLevel="0" collapsed="false">
      <c r="A935" s="3"/>
    </row>
    <row r="936" customFormat="false" ht="13.8" hidden="false" customHeight="false" outlineLevel="0" collapsed="false">
      <c r="A936" s="3"/>
    </row>
    <row r="937" customFormat="false" ht="13.8" hidden="false" customHeight="false" outlineLevel="0" collapsed="false">
      <c r="A937" s="3"/>
    </row>
    <row r="938" customFormat="false" ht="13.8" hidden="false" customHeight="false" outlineLevel="0" collapsed="false">
      <c r="A938" s="3"/>
    </row>
    <row r="939" customFormat="false" ht="13.8" hidden="false" customHeight="false" outlineLevel="0" collapsed="false">
      <c r="A939" s="3"/>
    </row>
    <row r="940" customFormat="false" ht="13.8" hidden="false" customHeight="false" outlineLevel="0" collapsed="false">
      <c r="A940" s="3"/>
    </row>
    <row r="941" customFormat="false" ht="13.8" hidden="false" customHeight="false" outlineLevel="0" collapsed="false">
      <c r="A941" s="3"/>
    </row>
    <row r="942" customFormat="false" ht="13.8" hidden="false" customHeight="false" outlineLevel="0" collapsed="false">
      <c r="A942" s="3"/>
    </row>
    <row r="943" customFormat="false" ht="13.8" hidden="false" customHeight="false" outlineLevel="0" collapsed="false">
      <c r="A943" s="3"/>
    </row>
    <row r="944" customFormat="false" ht="13.8" hidden="false" customHeight="false" outlineLevel="0" collapsed="false">
      <c r="A944" s="3"/>
    </row>
    <row r="945" customFormat="false" ht="13.8" hidden="false" customHeight="false" outlineLevel="0" collapsed="false">
      <c r="A945" s="3"/>
    </row>
    <row r="946" customFormat="false" ht="13.8" hidden="false" customHeight="false" outlineLevel="0" collapsed="false">
      <c r="A946" s="3"/>
    </row>
    <row r="947" customFormat="false" ht="13.8" hidden="false" customHeight="false" outlineLevel="0" collapsed="false">
      <c r="A947" s="3"/>
    </row>
    <row r="948" customFormat="false" ht="13.8" hidden="false" customHeight="false" outlineLevel="0" collapsed="false">
      <c r="A948" s="3"/>
    </row>
    <row r="949" customFormat="false" ht="13.8" hidden="false" customHeight="false" outlineLevel="0" collapsed="false">
      <c r="A949" s="3"/>
    </row>
    <row r="950" customFormat="false" ht="13.8" hidden="false" customHeight="false" outlineLevel="0" collapsed="false">
      <c r="A950" s="3"/>
    </row>
    <row r="951" customFormat="false" ht="13.8" hidden="false" customHeight="false" outlineLevel="0" collapsed="false">
      <c r="A951" s="3"/>
    </row>
    <row r="952" customFormat="false" ht="13.8" hidden="false" customHeight="false" outlineLevel="0" collapsed="false">
      <c r="A952" s="3"/>
    </row>
    <row r="953" customFormat="false" ht="13.8" hidden="false" customHeight="false" outlineLevel="0" collapsed="false">
      <c r="A953" s="3"/>
    </row>
    <row r="954" customFormat="false" ht="13.8" hidden="false" customHeight="false" outlineLevel="0" collapsed="false">
      <c r="A954" s="3"/>
    </row>
    <row r="955" customFormat="false" ht="13.8" hidden="false" customHeight="false" outlineLevel="0" collapsed="false">
      <c r="A955" s="3"/>
    </row>
    <row r="956" customFormat="false" ht="13.8" hidden="false" customHeight="false" outlineLevel="0" collapsed="false">
      <c r="A956" s="3"/>
    </row>
    <row r="957" customFormat="false" ht="13.8" hidden="false" customHeight="false" outlineLevel="0" collapsed="false">
      <c r="A957" s="3"/>
    </row>
    <row r="958" customFormat="false" ht="13.8" hidden="false" customHeight="false" outlineLevel="0" collapsed="false">
      <c r="A958" s="1"/>
    </row>
    <row r="959" customFormat="false" ht="13.8" hidden="false" customHeight="false" outlineLevel="0" collapsed="false">
      <c r="A959" s="1"/>
    </row>
    <row r="960" customFormat="false" ht="13.8" hidden="false" customHeight="false" outlineLevel="0" collapsed="false">
      <c r="A960" s="1"/>
    </row>
    <row r="961" customFormat="false" ht="13.8" hidden="false" customHeight="false" outlineLevel="0" collapsed="false">
      <c r="A961" s="1"/>
    </row>
    <row r="962" customFormat="false" ht="13.8" hidden="false" customHeight="false" outlineLevel="0" collapsed="false">
      <c r="A962" s="1"/>
    </row>
    <row r="963" customFormat="false" ht="13.8" hidden="false" customHeight="false" outlineLevel="0" collapsed="false">
      <c r="A963" s="1"/>
    </row>
    <row r="964" customFormat="false" ht="13.8" hidden="false" customHeight="false" outlineLevel="0" collapsed="false">
      <c r="A964" s="1"/>
    </row>
    <row r="965" customFormat="false" ht="13.8" hidden="false" customHeight="false" outlineLevel="0" collapsed="false">
      <c r="A965" s="1"/>
    </row>
    <row r="966" customFormat="false" ht="13.8" hidden="false" customHeight="false" outlineLevel="0" collapsed="false">
      <c r="A966" s="1"/>
    </row>
    <row r="967" customFormat="false" ht="13.8" hidden="false" customHeight="false" outlineLevel="0" collapsed="false">
      <c r="A967" s="1"/>
    </row>
    <row r="968" customFormat="false" ht="13.8" hidden="false" customHeight="false" outlineLevel="0" collapsed="false">
      <c r="A968" s="1"/>
    </row>
    <row r="969" customFormat="false" ht="13.8" hidden="false" customHeight="false" outlineLevel="0" collapsed="false">
      <c r="A969" s="1"/>
    </row>
    <row r="970" customFormat="false" ht="13.8" hidden="false" customHeight="false" outlineLevel="0" collapsed="false">
      <c r="A970" s="1"/>
    </row>
    <row r="971" customFormat="false" ht="13.8" hidden="false" customHeight="false" outlineLevel="0" collapsed="false">
      <c r="A971" s="1"/>
    </row>
    <row r="972" customFormat="false" ht="13.8" hidden="false" customHeight="false" outlineLevel="0" collapsed="false">
      <c r="A972" s="1"/>
    </row>
    <row r="973" customFormat="false" ht="13.8" hidden="false" customHeight="false" outlineLevel="0" collapsed="false">
      <c r="A973" s="1"/>
    </row>
    <row r="974" customFormat="false" ht="13.8" hidden="false" customHeight="false" outlineLevel="0" collapsed="false">
      <c r="A974" s="1"/>
    </row>
    <row r="975" customFormat="false" ht="13.8" hidden="false" customHeight="false" outlineLevel="0" collapsed="false">
      <c r="A975" s="1"/>
    </row>
    <row r="976" customFormat="false" ht="13.8" hidden="false" customHeight="false" outlineLevel="0" collapsed="false">
      <c r="A976" s="1"/>
    </row>
    <row r="977" customFormat="false" ht="13.8" hidden="false" customHeight="false" outlineLevel="0" collapsed="false">
      <c r="A977" s="1"/>
    </row>
    <row r="978" customFormat="false" ht="13.8" hidden="false" customHeight="false" outlineLevel="0" collapsed="false">
      <c r="A978" s="1"/>
    </row>
    <row r="979" customFormat="false" ht="13.8" hidden="false" customHeight="false" outlineLevel="0" collapsed="false">
      <c r="A979" s="1"/>
    </row>
    <row r="980" customFormat="false" ht="13.8" hidden="false" customHeight="false" outlineLevel="0" collapsed="false">
      <c r="A980" s="1"/>
    </row>
    <row r="981" customFormat="false" ht="13.8" hidden="false" customHeight="false" outlineLevel="0" collapsed="false">
      <c r="A981" s="1"/>
    </row>
    <row r="982" customFormat="false" ht="13.8" hidden="false" customHeight="false" outlineLevel="0" collapsed="false">
      <c r="A982" s="1"/>
    </row>
    <row r="983" customFormat="false" ht="13.8" hidden="false" customHeight="false" outlineLevel="0" collapsed="false">
      <c r="A983" s="1"/>
    </row>
    <row r="984" customFormat="false" ht="13.8" hidden="false" customHeight="false" outlineLevel="0" collapsed="false">
      <c r="A984" s="1"/>
    </row>
    <row r="985" customFormat="false" ht="13.8" hidden="false" customHeight="false" outlineLevel="0" collapsed="false">
      <c r="A985" s="1"/>
    </row>
    <row r="986" customFormat="false" ht="13.8" hidden="false" customHeight="false" outlineLevel="0" collapsed="false">
      <c r="A986" s="1"/>
    </row>
    <row r="987" customFormat="false" ht="13.8" hidden="false" customHeight="false" outlineLevel="0" collapsed="false">
      <c r="A987" s="1"/>
    </row>
    <row r="988" customFormat="false" ht="13.8" hidden="false" customHeight="false" outlineLevel="0" collapsed="false">
      <c r="A988" s="1"/>
    </row>
    <row r="989" customFormat="false" ht="13.8" hidden="false" customHeight="false" outlineLevel="0" collapsed="false">
      <c r="A989" s="1"/>
    </row>
    <row r="990" customFormat="false" ht="13.8" hidden="false" customHeight="false" outlineLevel="0" collapsed="false">
      <c r="A990" s="1"/>
    </row>
    <row r="991" customFormat="false" ht="13.8" hidden="false" customHeight="false" outlineLevel="0" collapsed="false">
      <c r="A991" s="1"/>
    </row>
    <row r="992" customFormat="false" ht="13.8" hidden="false" customHeight="false" outlineLevel="0" collapsed="false">
      <c r="A992" s="1"/>
    </row>
    <row r="993" customFormat="false" ht="13.8" hidden="false" customHeight="false" outlineLevel="0" collapsed="false">
      <c r="A993" s="1"/>
    </row>
    <row r="994" customFormat="false" ht="13.8" hidden="false" customHeight="false" outlineLevel="0" collapsed="false">
      <c r="A994" s="1"/>
    </row>
    <row r="995" customFormat="false" ht="13.8" hidden="false" customHeight="false" outlineLevel="0" collapsed="false">
      <c r="A995" s="1"/>
    </row>
    <row r="996" customFormat="false" ht="13.8" hidden="false" customHeight="false" outlineLevel="0" collapsed="false">
      <c r="A996" s="1"/>
    </row>
    <row r="997" customFormat="false" ht="13.8" hidden="false" customHeight="false" outlineLevel="0" collapsed="false">
      <c r="A997" s="1"/>
    </row>
    <row r="998" customFormat="false" ht="13.8" hidden="false" customHeight="false" outlineLevel="0" collapsed="false">
      <c r="A998" s="1"/>
    </row>
    <row r="999" customFormat="false" ht="13.8" hidden="false" customHeight="false" outlineLevel="0" collapsed="false">
      <c r="A999" s="1"/>
    </row>
    <row r="1000" customFormat="false" ht="13.8" hidden="false" customHeight="false" outlineLevel="0" collapsed="false">
      <c r="A1000" s="1"/>
    </row>
    <row r="1001" customFormat="false" ht="13.8" hidden="false" customHeight="false" outlineLevel="0" collapsed="false">
      <c r="A1001" s="1"/>
    </row>
    <row r="1002" customFormat="false" ht="13.8" hidden="false" customHeight="false" outlineLevel="0" collapsed="false">
      <c r="A1002" s="1"/>
    </row>
    <row r="1003" customFormat="false" ht="13.8" hidden="false" customHeight="false" outlineLevel="0" collapsed="false">
      <c r="A1003"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6" activeCellId="0" sqref="B16"/>
    </sheetView>
  </sheetViews>
  <sheetFormatPr defaultColWidth="11.9765625" defaultRowHeight="13.8" zeroHeight="false" outlineLevelRow="0" outlineLevelCol="0"/>
  <cols>
    <col collapsed="false" customWidth="true" hidden="false" outlineLevel="0" max="1" min="1" style="0" width="15.85"/>
    <col collapsed="false" customWidth="true" hidden="false" outlineLevel="0" max="2" min="2" style="0" width="30.03"/>
    <col collapsed="false" customWidth="true" hidden="false" outlineLevel="0" max="3" min="3" style="0" width="54.83"/>
    <col collapsed="false" customWidth="true" hidden="false" outlineLevel="0" max="5" min="4" style="0" width="9.32"/>
    <col collapsed="false" customWidth="true" hidden="false" outlineLevel="0" max="1024" min="1023" style="0" width="11.52"/>
  </cols>
  <sheetData>
    <row r="1" customFormat="false" ht="13.8" hidden="false" customHeight="false" outlineLevel="0" collapsed="false">
      <c r="A1" s="1" t="s">
        <v>1896</v>
      </c>
      <c r="B1" s="1" t="s">
        <v>1899</v>
      </c>
      <c r="C1" s="1" t="s">
        <v>1900</v>
      </c>
      <c r="D1" s="1" t="s">
        <v>1901</v>
      </c>
      <c r="E1" s="1" t="s">
        <v>1902</v>
      </c>
    </row>
    <row r="2" customFormat="false" ht="13.8" hidden="false" customHeight="false" outlineLevel="0" collapsed="false">
      <c r="A2" s="0" t="s">
        <v>1903</v>
      </c>
      <c r="B2" s="0" t="s">
        <v>1904</v>
      </c>
      <c r="C2" s="0" t="s">
        <v>1905</v>
      </c>
      <c r="D2" s="0" t="s">
        <v>1906</v>
      </c>
      <c r="E2" s="0" t="s">
        <v>1907</v>
      </c>
    </row>
    <row r="3" customFormat="false" ht="13.8" hidden="false" customHeight="false" outlineLevel="0" collapsed="false">
      <c r="A3" s="0" t="s">
        <v>1903</v>
      </c>
      <c r="B3" s="0" t="s">
        <v>1904</v>
      </c>
      <c r="C3" s="0" t="s">
        <v>1908</v>
      </c>
      <c r="D3" s="0" t="s">
        <v>1906</v>
      </c>
      <c r="E3" s="0" t="s">
        <v>1907</v>
      </c>
    </row>
    <row r="4" customFormat="false" ht="13.8" hidden="false" customHeight="false" outlineLevel="0" collapsed="false">
      <c r="A4" s="0" t="s">
        <v>1903</v>
      </c>
      <c r="B4" s="0" t="s">
        <v>1904</v>
      </c>
      <c r="C4" s="0" t="s">
        <v>1909</v>
      </c>
      <c r="D4" s="0" t="s">
        <v>1906</v>
      </c>
      <c r="E4" s="0" t="s">
        <v>1907</v>
      </c>
    </row>
    <row r="5" customFormat="false" ht="13.8" hidden="false" customHeight="false" outlineLevel="0" collapsed="false">
      <c r="A5" s="0" t="s">
        <v>1903</v>
      </c>
      <c r="B5" s="0" t="s">
        <v>1904</v>
      </c>
      <c r="C5" s="0" t="s">
        <v>1910</v>
      </c>
      <c r="D5" s="0" t="s">
        <v>1906</v>
      </c>
      <c r="E5" s="0" t="s">
        <v>1907</v>
      </c>
    </row>
    <row r="6" customFormat="false" ht="13.8" hidden="false" customHeight="false" outlineLevel="0" collapsed="false">
      <c r="A6" s="0" t="s">
        <v>1903</v>
      </c>
      <c r="B6" s="0" t="s">
        <v>1904</v>
      </c>
      <c r="C6" s="0" t="s">
        <v>1911</v>
      </c>
      <c r="D6" s="0" t="s">
        <v>1906</v>
      </c>
      <c r="E6" s="0" t="s">
        <v>1907</v>
      </c>
    </row>
    <row r="7" customFormat="false" ht="13.8" hidden="false" customHeight="false" outlineLevel="0" collapsed="false">
      <c r="A7" s="0" t="s">
        <v>1903</v>
      </c>
      <c r="B7" s="0" t="s">
        <v>1904</v>
      </c>
      <c r="C7" s="0" t="s">
        <v>1912</v>
      </c>
      <c r="D7" s="0" t="s">
        <v>1906</v>
      </c>
      <c r="E7" s="0" t="s">
        <v>1907</v>
      </c>
    </row>
    <row r="8" customFormat="false" ht="13.8" hidden="false" customHeight="false" outlineLevel="0" collapsed="false">
      <c r="A8" s="0" t="s">
        <v>1903</v>
      </c>
      <c r="B8" s="0" t="s">
        <v>1904</v>
      </c>
      <c r="C8" s="0" t="s">
        <v>1913</v>
      </c>
      <c r="D8" s="0" t="s">
        <v>1906</v>
      </c>
      <c r="E8" s="0" t="s">
        <v>1907</v>
      </c>
    </row>
    <row r="9" customFormat="false" ht="13.8" hidden="false" customHeight="false" outlineLevel="0" collapsed="false">
      <c r="A9" s="0" t="s">
        <v>1914</v>
      </c>
      <c r="B9" s="0" t="s">
        <v>1904</v>
      </c>
      <c r="C9" s="0" t="s">
        <v>1915</v>
      </c>
      <c r="D9" s="0" t="s">
        <v>1906</v>
      </c>
      <c r="E9" s="0" t="s">
        <v>1907</v>
      </c>
    </row>
    <row r="10" customFormat="false" ht="13.8" hidden="false" customHeight="false" outlineLevel="0" collapsed="false">
      <c r="A10" s="0" t="s">
        <v>1914</v>
      </c>
      <c r="B10" s="0" t="s">
        <v>1904</v>
      </c>
      <c r="C10" s="0" t="s">
        <v>1908</v>
      </c>
      <c r="D10" s="0" t="s">
        <v>1906</v>
      </c>
      <c r="E10" s="0" t="s">
        <v>1907</v>
      </c>
    </row>
    <row r="11" customFormat="false" ht="13.8" hidden="false" customHeight="false" outlineLevel="0" collapsed="false">
      <c r="A11" s="0" t="s">
        <v>1914</v>
      </c>
      <c r="B11" s="0" t="s">
        <v>1904</v>
      </c>
      <c r="C11" s="0" t="s">
        <v>1916</v>
      </c>
      <c r="D11" s="0" t="s">
        <v>1906</v>
      </c>
      <c r="E11" s="0" t="s">
        <v>1907</v>
      </c>
    </row>
    <row r="12" customFormat="false" ht="13.8" hidden="false" customHeight="false" outlineLevel="0" collapsed="false">
      <c r="A12" s="0" t="s">
        <v>1914</v>
      </c>
      <c r="B12" s="0" t="s">
        <v>1904</v>
      </c>
      <c r="C12" s="0" t="s">
        <v>1913</v>
      </c>
      <c r="D12" s="0" t="s">
        <v>1906</v>
      </c>
      <c r="E12" s="0" t="s">
        <v>1907</v>
      </c>
    </row>
    <row r="13" customFormat="false" ht="13.8" hidden="false" customHeight="false" outlineLevel="0" collapsed="false">
      <c r="A13" s="0" t="s">
        <v>1903</v>
      </c>
      <c r="B13" s="0" t="s">
        <v>1917</v>
      </c>
      <c r="C13" s="0" t="s">
        <v>1918</v>
      </c>
      <c r="D13" s="0" t="s">
        <v>1919</v>
      </c>
      <c r="E13" s="0" t="s">
        <v>1907</v>
      </c>
    </row>
    <row r="14" customFormat="false" ht="13.8" hidden="false" customHeight="false" outlineLevel="0" collapsed="false">
      <c r="A14" s="0" t="s">
        <v>1903</v>
      </c>
      <c r="B14" s="0" t="s">
        <v>1917</v>
      </c>
      <c r="C14" s="0" t="s">
        <v>1915</v>
      </c>
      <c r="D14" s="0" t="s">
        <v>1919</v>
      </c>
      <c r="E14" s="0" t="s">
        <v>1907</v>
      </c>
    </row>
    <row r="15" customFormat="false" ht="13.8" hidden="false" customHeight="false" outlineLevel="0" collapsed="false">
      <c r="A15" s="0" t="s">
        <v>1903</v>
      </c>
      <c r="B15" s="0" t="s">
        <v>1917</v>
      </c>
      <c r="C15" s="0" t="s">
        <v>1908</v>
      </c>
      <c r="D15" s="0" t="s">
        <v>1919</v>
      </c>
      <c r="E15" s="0" t="s">
        <v>1907</v>
      </c>
    </row>
    <row r="16" customFormat="false" ht="13.8" hidden="false" customHeight="false" outlineLevel="0" collapsed="false">
      <c r="A16" s="0" t="s">
        <v>1914</v>
      </c>
      <c r="B16" s="0" t="s">
        <v>1917</v>
      </c>
      <c r="C16" s="0" t="s">
        <v>1918</v>
      </c>
      <c r="D16" s="0" t="s">
        <v>1919</v>
      </c>
      <c r="E16" s="0" t="s">
        <v>1907</v>
      </c>
    </row>
    <row r="17" customFormat="false" ht="13.8" hidden="false" customHeight="false" outlineLevel="0" collapsed="false">
      <c r="A17" s="0" t="s">
        <v>1914</v>
      </c>
      <c r="B17" s="0" t="s">
        <v>1917</v>
      </c>
      <c r="C17" s="0" t="s">
        <v>1915</v>
      </c>
      <c r="D17" s="0" t="s">
        <v>1919</v>
      </c>
      <c r="E17" s="0" t="s">
        <v>1907</v>
      </c>
    </row>
    <row r="18" customFormat="false" ht="13.8" hidden="false" customHeight="false" outlineLevel="0" collapsed="false">
      <c r="A18" s="0" t="s">
        <v>1914</v>
      </c>
      <c r="B18" s="0" t="s">
        <v>1917</v>
      </c>
      <c r="C18" s="0" t="s">
        <v>1908</v>
      </c>
      <c r="D18" s="0" t="s">
        <v>1919</v>
      </c>
      <c r="E18" s="0" t="s">
        <v>1907</v>
      </c>
    </row>
    <row r="19" s="5" customFormat="true" ht="13.8" hidden="false" customHeight="false" outlineLevel="0" collapsed="false">
      <c r="A19" s="4" t="s">
        <v>1903</v>
      </c>
      <c r="B19" s="4" t="s">
        <v>1920</v>
      </c>
      <c r="C19" s="4" t="s">
        <v>1905</v>
      </c>
      <c r="D19" s="4" t="s">
        <v>1921</v>
      </c>
      <c r="E19" s="4" t="s">
        <v>1907</v>
      </c>
    </row>
    <row r="20" s="5" customFormat="true" ht="13.8" hidden="false" customHeight="false" outlineLevel="0" collapsed="false">
      <c r="A20" s="4" t="s">
        <v>1903</v>
      </c>
      <c r="B20" s="4" t="s">
        <v>1920</v>
      </c>
      <c r="C20" s="4" t="s">
        <v>1922</v>
      </c>
      <c r="D20" s="4" t="s">
        <v>1921</v>
      </c>
      <c r="E20" s="4" t="s">
        <v>1907</v>
      </c>
    </row>
    <row r="21" s="5" customFormat="true" ht="13.8" hidden="false" customHeight="false" outlineLevel="0" collapsed="false">
      <c r="A21" s="4" t="s">
        <v>1903</v>
      </c>
      <c r="B21" s="4" t="s">
        <v>1920</v>
      </c>
      <c r="C21" s="4" t="s">
        <v>1908</v>
      </c>
      <c r="D21" s="4" t="s">
        <v>1921</v>
      </c>
      <c r="E21" s="4" t="s">
        <v>1907</v>
      </c>
    </row>
    <row r="22" s="5" customFormat="true" ht="13.8" hidden="false" customHeight="false" outlineLevel="0" collapsed="false">
      <c r="A22" s="4" t="s">
        <v>1903</v>
      </c>
      <c r="B22" s="4" t="s">
        <v>1920</v>
      </c>
      <c r="C22" s="4" t="s">
        <v>1910</v>
      </c>
      <c r="D22" s="4" t="s">
        <v>1921</v>
      </c>
      <c r="E22" s="4" t="s">
        <v>1907</v>
      </c>
    </row>
    <row r="23" s="5" customFormat="true" ht="13.8" hidden="false" customHeight="false" outlineLevel="0" collapsed="false">
      <c r="A23" s="4" t="s">
        <v>1903</v>
      </c>
      <c r="B23" s="4" t="s">
        <v>1920</v>
      </c>
      <c r="C23" s="4" t="s">
        <v>1911</v>
      </c>
      <c r="D23" s="4" t="s">
        <v>1921</v>
      </c>
      <c r="E23" s="4" t="s">
        <v>1907</v>
      </c>
    </row>
    <row r="24" s="5" customFormat="true" ht="13.8" hidden="false" customHeight="false" outlineLevel="0" collapsed="false">
      <c r="A24" s="4" t="s">
        <v>1903</v>
      </c>
      <c r="B24" s="4" t="s">
        <v>1920</v>
      </c>
      <c r="C24" s="4" t="s">
        <v>1912</v>
      </c>
      <c r="D24" s="4" t="s">
        <v>1921</v>
      </c>
      <c r="E24" s="4" t="s">
        <v>1907</v>
      </c>
    </row>
    <row r="25" s="5" customFormat="true" ht="13.8" hidden="false" customHeight="false" outlineLevel="0" collapsed="false">
      <c r="A25" s="4" t="s">
        <v>1903</v>
      </c>
      <c r="B25" s="4" t="s">
        <v>1920</v>
      </c>
      <c r="C25" s="4" t="s">
        <v>1913</v>
      </c>
      <c r="D25" s="4" t="s">
        <v>1921</v>
      </c>
      <c r="E25" s="4" t="s">
        <v>1907</v>
      </c>
    </row>
    <row r="26" s="5" customFormat="true" ht="13.8" hidden="false" customHeight="false" outlineLevel="0" collapsed="false">
      <c r="A26" s="4" t="s">
        <v>1914</v>
      </c>
      <c r="B26" s="4" t="s">
        <v>1920</v>
      </c>
      <c r="C26" s="4" t="s">
        <v>1922</v>
      </c>
      <c r="D26" s="4" t="s">
        <v>1921</v>
      </c>
      <c r="E26" s="4" t="s">
        <v>1907</v>
      </c>
    </row>
    <row r="27" s="5" customFormat="true" ht="13.8" hidden="false" customHeight="false" outlineLevel="0" collapsed="false">
      <c r="A27" s="4" t="s">
        <v>1914</v>
      </c>
      <c r="B27" s="4" t="s">
        <v>1920</v>
      </c>
      <c r="C27" s="4" t="s">
        <v>1915</v>
      </c>
      <c r="D27" s="4" t="s">
        <v>1921</v>
      </c>
      <c r="E27" s="4" t="s">
        <v>1907</v>
      </c>
    </row>
    <row r="28" s="5" customFormat="true" ht="13.8" hidden="false" customHeight="false" outlineLevel="0" collapsed="false">
      <c r="A28" s="4" t="s">
        <v>1914</v>
      </c>
      <c r="B28" s="4" t="s">
        <v>1920</v>
      </c>
      <c r="C28" s="4" t="s">
        <v>1908</v>
      </c>
      <c r="D28" s="4" t="s">
        <v>1921</v>
      </c>
      <c r="E28" s="4" t="s">
        <v>1907</v>
      </c>
    </row>
    <row r="29" s="5" customFormat="true" ht="13.8" hidden="false" customHeight="false" outlineLevel="0" collapsed="false">
      <c r="A29" s="4" t="s">
        <v>1914</v>
      </c>
      <c r="B29" s="4" t="s">
        <v>1920</v>
      </c>
      <c r="C29" s="4" t="s">
        <v>1916</v>
      </c>
      <c r="D29" s="4" t="s">
        <v>1921</v>
      </c>
      <c r="E29" s="4" t="s">
        <v>1907</v>
      </c>
    </row>
    <row r="30" s="5" customFormat="true" ht="13.8" hidden="false" customHeight="false" outlineLevel="0" collapsed="false">
      <c r="A30" s="4" t="s">
        <v>1914</v>
      </c>
      <c r="B30" s="4" t="s">
        <v>1920</v>
      </c>
      <c r="C30" s="4" t="s">
        <v>1913</v>
      </c>
      <c r="D30" s="4" t="s">
        <v>1921</v>
      </c>
      <c r="E30" s="4" t="s">
        <v>1907</v>
      </c>
    </row>
    <row r="1043773" customFormat="false" ht="12.8" hidden="false" customHeight="false" outlineLevel="0" collapsed="false"/>
    <row r="1043774" customFormat="false" ht="12.8" hidden="false" customHeight="false" outlineLevel="0" collapsed="false"/>
    <row r="1043775" customFormat="false" ht="12.8" hidden="false" customHeight="false" outlineLevel="0" collapsed="false"/>
    <row r="1043776" customFormat="false" ht="12.8" hidden="false" customHeight="false" outlineLevel="0" collapsed="false"/>
    <row r="1043777" customFormat="false" ht="12.8" hidden="false" customHeight="false" outlineLevel="0" collapsed="false"/>
    <row r="1043778" customFormat="false" ht="12.8" hidden="false" customHeight="false" outlineLevel="0" collapsed="false"/>
    <row r="1043779" customFormat="false" ht="12.8" hidden="false" customHeight="false" outlineLevel="0" collapsed="false"/>
    <row r="1043780" customFormat="false" ht="12.8" hidden="false" customHeight="false" outlineLevel="0" collapsed="false"/>
    <row r="1043781" customFormat="false" ht="12.8" hidden="false" customHeight="false" outlineLevel="0" collapsed="false"/>
    <row r="1043782" customFormat="false" ht="12.8" hidden="false" customHeight="false" outlineLevel="0" collapsed="false"/>
    <row r="1043783" customFormat="false" ht="12.8" hidden="false" customHeight="false" outlineLevel="0" collapsed="false"/>
    <row r="1043784" customFormat="false" ht="12.8" hidden="false" customHeight="false" outlineLevel="0" collapsed="false"/>
    <row r="1043785" customFormat="false" ht="12.8" hidden="false" customHeight="false" outlineLevel="0" collapsed="false"/>
    <row r="1043786" customFormat="false" ht="12.8" hidden="false" customHeight="false" outlineLevel="0" collapsed="false"/>
    <row r="1043787" customFormat="false" ht="12.8" hidden="false" customHeight="false" outlineLevel="0" collapsed="false"/>
    <row r="1043788" customFormat="false" ht="12.8" hidden="false" customHeight="false" outlineLevel="0" collapsed="false"/>
    <row r="1043789" customFormat="false" ht="12.8" hidden="false" customHeight="false" outlineLevel="0" collapsed="false"/>
    <row r="1043790" customFormat="false" ht="12.8" hidden="false" customHeight="false" outlineLevel="0" collapsed="false"/>
    <row r="1043791" customFormat="false" ht="12.8" hidden="false" customHeight="false" outlineLevel="0" collapsed="false"/>
    <row r="1043792" customFormat="false" ht="12.8" hidden="false" customHeight="false" outlineLevel="0" collapsed="false"/>
    <row r="1043793" customFormat="false" ht="12.8" hidden="false" customHeight="false" outlineLevel="0" collapsed="false"/>
    <row r="1043794" customFormat="false" ht="12.8" hidden="false" customHeight="false" outlineLevel="0" collapsed="false"/>
    <row r="1043795" customFormat="false" ht="12.8" hidden="false" customHeight="false" outlineLevel="0" collapsed="false"/>
    <row r="1043796" customFormat="false" ht="12.8" hidden="false" customHeight="false" outlineLevel="0" collapsed="false"/>
    <row r="1043797" customFormat="false" ht="12.8" hidden="false" customHeight="false" outlineLevel="0" collapsed="false"/>
    <row r="1043798" customFormat="false" ht="12.8" hidden="false" customHeight="false" outlineLevel="0" collapsed="false"/>
    <row r="1043799" customFormat="false" ht="12.8" hidden="false" customHeight="false" outlineLevel="0" collapsed="false"/>
    <row r="1043800" customFormat="false" ht="12.8" hidden="false" customHeight="false" outlineLevel="0" collapsed="false"/>
    <row r="1043801" customFormat="false" ht="12.8" hidden="false" customHeight="false" outlineLevel="0" collapsed="false"/>
    <row r="1043802" customFormat="false" ht="12.8" hidden="false" customHeight="false" outlineLevel="0" collapsed="false"/>
    <row r="1043803" customFormat="false" ht="12.8" hidden="false" customHeight="false" outlineLevel="0" collapsed="false"/>
    <row r="1043804" customFormat="false" ht="12.8" hidden="false" customHeight="false" outlineLevel="0" collapsed="false"/>
    <row r="1043805" customFormat="false" ht="12.8" hidden="false" customHeight="false" outlineLevel="0" collapsed="false"/>
    <row r="1043806" customFormat="false" ht="12.8" hidden="false" customHeight="false" outlineLevel="0" collapsed="false"/>
    <row r="1043807" customFormat="false" ht="12.8" hidden="false" customHeight="false" outlineLevel="0" collapsed="false"/>
    <row r="1043808" customFormat="false" ht="12.8" hidden="false" customHeight="false" outlineLevel="0" collapsed="false"/>
    <row r="1043809" customFormat="false" ht="12.8" hidden="false" customHeight="false" outlineLevel="0" collapsed="false"/>
    <row r="1043810" customFormat="false" ht="12.8" hidden="false" customHeight="false" outlineLevel="0" collapsed="false"/>
    <row r="1043811" customFormat="false" ht="12.8" hidden="false" customHeight="false" outlineLevel="0" collapsed="false"/>
    <row r="1043812" customFormat="false" ht="12.8" hidden="false" customHeight="false" outlineLevel="0" collapsed="false"/>
    <row r="1043813" customFormat="false" ht="12.8" hidden="false" customHeight="false" outlineLevel="0" collapsed="false"/>
    <row r="1043814" customFormat="false" ht="12.8" hidden="false" customHeight="false" outlineLevel="0" collapsed="false"/>
    <row r="1043815" customFormat="false" ht="12.8" hidden="false" customHeight="false" outlineLevel="0" collapsed="false"/>
    <row r="1043816" customFormat="false" ht="12.8" hidden="false" customHeight="false" outlineLevel="0" collapsed="false"/>
    <row r="1043817" customFormat="false" ht="12.8" hidden="false" customHeight="false" outlineLevel="0" collapsed="false"/>
    <row r="1043818" customFormat="false" ht="12.8" hidden="false" customHeight="false" outlineLevel="0" collapsed="false"/>
    <row r="1043819" customFormat="false" ht="12.8" hidden="false" customHeight="false" outlineLevel="0" collapsed="false"/>
    <row r="1043820" customFormat="false" ht="12.8" hidden="false" customHeight="false" outlineLevel="0" collapsed="false"/>
    <row r="1043821" customFormat="false" ht="12.8" hidden="false" customHeight="false" outlineLevel="0" collapsed="false"/>
    <row r="1043822" customFormat="false" ht="12.8" hidden="false" customHeight="false" outlineLevel="0" collapsed="false"/>
    <row r="1043823" customFormat="false" ht="12.8" hidden="false" customHeight="false" outlineLevel="0" collapsed="false"/>
    <row r="1043824" customFormat="false" ht="12.8" hidden="false" customHeight="false" outlineLevel="0" collapsed="false"/>
    <row r="1043825" customFormat="false" ht="12.8" hidden="false" customHeight="false" outlineLevel="0" collapsed="false"/>
    <row r="1043826" customFormat="false" ht="12.8" hidden="false" customHeight="false" outlineLevel="0" collapsed="false"/>
    <row r="1043827" customFormat="false" ht="12.8" hidden="false" customHeight="false" outlineLevel="0" collapsed="false"/>
    <row r="1043828" customFormat="false" ht="12.8" hidden="false" customHeight="false" outlineLevel="0" collapsed="false"/>
    <row r="1043829" customFormat="false" ht="12.8" hidden="false" customHeight="false" outlineLevel="0" collapsed="false"/>
    <row r="1043830" customFormat="false" ht="12.8" hidden="false" customHeight="false" outlineLevel="0" collapsed="false"/>
    <row r="1043831" customFormat="false" ht="12.8" hidden="false" customHeight="false" outlineLevel="0" collapsed="false"/>
    <row r="1043832" customFormat="false" ht="12.8" hidden="false" customHeight="false" outlineLevel="0" collapsed="false"/>
    <row r="1043833" customFormat="false" ht="12.8" hidden="false" customHeight="false" outlineLevel="0" collapsed="false"/>
    <row r="1043834" customFormat="false" ht="12.8" hidden="false" customHeight="false" outlineLevel="0" collapsed="false"/>
    <row r="1043835" customFormat="false" ht="12.8" hidden="false" customHeight="false" outlineLevel="0" collapsed="false"/>
    <row r="1043836" customFormat="false" ht="12.8" hidden="false" customHeight="false" outlineLevel="0" collapsed="false"/>
    <row r="1043837" customFormat="false" ht="12.8" hidden="false" customHeight="false" outlineLevel="0" collapsed="false"/>
    <row r="1043838" customFormat="false" ht="12.8" hidden="false" customHeight="false" outlineLevel="0" collapsed="false"/>
    <row r="1043839" customFormat="false" ht="12.8" hidden="false" customHeight="false" outlineLevel="0" collapsed="false"/>
    <row r="1043840" customFormat="false" ht="12.8" hidden="false" customHeight="false" outlineLevel="0" collapsed="false"/>
    <row r="1043841" customFormat="false" ht="12.8" hidden="false" customHeight="false" outlineLevel="0" collapsed="false"/>
    <row r="1043842" customFormat="false" ht="12.8" hidden="false" customHeight="false" outlineLevel="0" collapsed="false"/>
    <row r="1043843" customFormat="false" ht="12.8" hidden="false" customHeight="false" outlineLevel="0" collapsed="false"/>
    <row r="1043844" customFormat="false" ht="12.8" hidden="false" customHeight="false" outlineLevel="0" collapsed="false"/>
    <row r="1043845" customFormat="false" ht="12.8" hidden="false" customHeight="false" outlineLevel="0" collapsed="false"/>
    <row r="1043846" customFormat="false" ht="12.8" hidden="false" customHeight="false" outlineLevel="0" collapsed="false"/>
    <row r="1043847" customFormat="false" ht="12.8" hidden="false" customHeight="false" outlineLevel="0" collapsed="false"/>
    <row r="1043848" customFormat="false" ht="12.8" hidden="false" customHeight="false" outlineLevel="0" collapsed="false"/>
    <row r="1043849" customFormat="false" ht="12.8" hidden="false" customHeight="false" outlineLevel="0" collapsed="false"/>
    <row r="1043850" customFormat="false" ht="12.8" hidden="false" customHeight="false" outlineLevel="0" collapsed="false"/>
    <row r="1043851" customFormat="false" ht="12.8" hidden="false" customHeight="false" outlineLevel="0" collapsed="false"/>
    <row r="1043852" customFormat="false" ht="12.8" hidden="false" customHeight="false" outlineLevel="0" collapsed="false"/>
    <row r="1043853" customFormat="false" ht="12.8" hidden="false" customHeight="false" outlineLevel="0" collapsed="false"/>
    <row r="1043854" customFormat="false" ht="12.8" hidden="false" customHeight="false" outlineLevel="0" collapsed="false"/>
    <row r="1043855" customFormat="false" ht="12.8" hidden="false" customHeight="false" outlineLevel="0" collapsed="false"/>
    <row r="1043856" customFormat="false" ht="12.8" hidden="false" customHeight="false" outlineLevel="0" collapsed="false"/>
    <row r="1043857" customFormat="false" ht="12.8" hidden="false" customHeight="false" outlineLevel="0" collapsed="false"/>
    <row r="1043858" customFormat="false" ht="12.8" hidden="false" customHeight="false" outlineLevel="0" collapsed="false"/>
    <row r="1043859" customFormat="false" ht="12.8" hidden="false" customHeight="false" outlineLevel="0" collapsed="false"/>
    <row r="1043860" customFormat="false" ht="12.8" hidden="false" customHeight="false" outlineLevel="0" collapsed="false"/>
    <row r="1043861" customFormat="false" ht="12.8" hidden="false" customHeight="false" outlineLevel="0" collapsed="false"/>
    <row r="1043862" customFormat="false" ht="12.8" hidden="false" customHeight="false" outlineLevel="0" collapsed="false"/>
    <row r="1043863" customFormat="false" ht="12.8" hidden="false" customHeight="false" outlineLevel="0" collapsed="false"/>
    <row r="1043864" customFormat="false" ht="12.8" hidden="false" customHeight="false" outlineLevel="0" collapsed="false"/>
    <row r="1043865" customFormat="false" ht="12.8" hidden="false" customHeight="false" outlineLevel="0" collapsed="false"/>
    <row r="1043866" customFormat="false" ht="12.8" hidden="false" customHeight="false" outlineLevel="0" collapsed="false"/>
    <row r="1043867" customFormat="false" ht="12.8" hidden="false" customHeight="false" outlineLevel="0" collapsed="false"/>
    <row r="1043868" customFormat="false" ht="12.8" hidden="false" customHeight="false" outlineLevel="0" collapsed="false"/>
    <row r="1043869" customFormat="false" ht="12.8" hidden="false" customHeight="false" outlineLevel="0" collapsed="false"/>
    <row r="1043870" customFormat="false" ht="12.8" hidden="false" customHeight="false" outlineLevel="0" collapsed="false"/>
    <row r="1043871" customFormat="false" ht="12.8" hidden="false" customHeight="false" outlineLevel="0" collapsed="false"/>
    <row r="1043872" customFormat="false" ht="12.8" hidden="false" customHeight="false" outlineLevel="0" collapsed="false"/>
    <row r="1043873" customFormat="false" ht="12.8" hidden="false" customHeight="false" outlineLevel="0" collapsed="false"/>
    <row r="1043874" customFormat="false" ht="12.8" hidden="false" customHeight="false" outlineLevel="0" collapsed="false"/>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1048576"/>
  <sheetViews>
    <sheetView showFormulas="false" showGridLines="true" showRowColHeaders="true" showZeros="true" rightToLeft="false" tabSelected="false" showOutlineSymbols="true" defaultGridColor="true" view="normal" topLeftCell="N201" colorId="64" zoomScale="115" zoomScaleNormal="115" zoomScalePageLayoutView="100" workbookViewId="0">
      <selection pane="topLeft" activeCell="B383" activeCellId="0" sqref="B383"/>
    </sheetView>
  </sheetViews>
  <sheetFormatPr defaultColWidth="8.941406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8" min="17" style="0" width="9.18"/>
    <col collapsed="false" customWidth="true" hidden="false" outlineLevel="0" max="19" min="19" style="0" width="13.7"/>
    <col collapsed="false" customWidth="true" hidden="false" outlineLevel="0" max="26" min="20" style="0" width="9.18"/>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2" min="31" style="0" width="9.18"/>
    <col collapsed="false" customWidth="true" hidden="false" outlineLevel="0" max="33" min="33" style="0" width="13.29"/>
    <col collapsed="false" customWidth="true" hidden="false" outlineLevel="0" max="37" min="34" style="0" width="9.18"/>
    <col collapsed="false" customWidth="true" hidden="false" outlineLevel="0" max="38" min="38" style="0" width="26"/>
    <col collapsed="false" customWidth="true" hidden="false" outlineLevel="0" max="40" min="39" style="0" width="9.18"/>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false" hidden="false" outlineLevel="0" max="1020" min="65" style="2" width="8.93"/>
    <col collapsed="false" customWidth="true" hidden="false" outlineLevel="0" max="1024" min="1021" style="0" width="11.52"/>
  </cols>
  <sheetData>
    <row r="1" customFormat="false" ht="13.8" hidden="false" customHeight="false" outlineLevel="0" collapsed="false">
      <c r="A1" s="6"/>
      <c r="B1" s="0" t="s">
        <v>1923</v>
      </c>
      <c r="E1" s="7"/>
      <c r="G1" s="7"/>
    </row>
    <row r="2" customFormat="false" ht="13.8" hidden="false" customHeight="false" outlineLevel="0" collapsed="false">
      <c r="AD2" s="8" t="n">
        <v>400000000</v>
      </c>
      <c r="AE2" s="9" t="n">
        <v>0.0005</v>
      </c>
      <c r="AJ2" s="0" t="n">
        <v>1.5</v>
      </c>
      <c r="AL2" s="8" t="n">
        <v>2000000000</v>
      </c>
      <c r="AM2" s="9" t="n">
        <v>0.003</v>
      </c>
      <c r="AN2" s="8" t="n">
        <v>15</v>
      </c>
      <c r="AO2" s="9"/>
      <c r="AP2" s="9"/>
    </row>
    <row r="3" customFormat="false" ht="13.8" hidden="false" customHeight="false" outlineLevel="0" collapsed="false">
      <c r="A3" s="6" t="n">
        <v>1</v>
      </c>
      <c r="B3" s="6" t="n">
        <v>2</v>
      </c>
      <c r="C3" s="6" t="s">
        <v>1899</v>
      </c>
      <c r="D3" s="6" t="s">
        <v>1900</v>
      </c>
      <c r="E3" s="10" t="s">
        <v>1924</v>
      </c>
      <c r="F3" s="10" t="s">
        <v>1925</v>
      </c>
      <c r="G3" s="10" t="s">
        <v>1926</v>
      </c>
      <c r="H3" s="10" t="s">
        <v>1927</v>
      </c>
      <c r="I3" s="10" t="s">
        <v>1928</v>
      </c>
      <c r="J3" s="10" t="s">
        <v>1929</v>
      </c>
      <c r="K3" s="10" t="s">
        <v>1930</v>
      </c>
      <c r="L3" s="10" t="s">
        <v>1931</v>
      </c>
      <c r="M3" s="10" t="s">
        <v>1932</v>
      </c>
      <c r="N3" s="10" t="s">
        <v>1933</v>
      </c>
      <c r="O3" s="10" t="s">
        <v>1934</v>
      </c>
      <c r="P3" s="10" t="s">
        <v>1935</v>
      </c>
      <c r="Q3" s="11" t="s">
        <v>1936</v>
      </c>
      <c r="R3" s="11" t="s">
        <v>1937</v>
      </c>
      <c r="S3" s="11" t="s">
        <v>1938</v>
      </c>
      <c r="T3" s="11" t="s">
        <v>1939</v>
      </c>
      <c r="U3" s="11" t="s">
        <v>1940</v>
      </c>
      <c r="V3" s="11" t="s">
        <v>1941</v>
      </c>
      <c r="W3" s="11" t="s">
        <v>1942</v>
      </c>
      <c r="X3" s="11" t="s">
        <v>1943</v>
      </c>
      <c r="Y3" s="11" t="s">
        <v>1944</v>
      </c>
      <c r="Z3" s="11" t="s">
        <v>1945</v>
      </c>
      <c r="AA3" s="12" t="s">
        <v>1946</v>
      </c>
      <c r="AB3" s="12" t="s">
        <v>1947</v>
      </c>
      <c r="AC3" s="12" t="s">
        <v>1948</v>
      </c>
      <c r="AD3" s="13" t="s">
        <v>1949</v>
      </c>
      <c r="AE3" s="14" t="s">
        <v>1936</v>
      </c>
      <c r="AF3" s="14" t="s">
        <v>1937</v>
      </c>
      <c r="AG3" s="14" t="s">
        <v>1938</v>
      </c>
      <c r="AH3" s="14" t="s">
        <v>1939</v>
      </c>
      <c r="AI3" s="15" t="s">
        <v>1940</v>
      </c>
      <c r="AJ3" s="15" t="s">
        <v>1941</v>
      </c>
      <c r="AK3" s="14" t="s">
        <v>1942</v>
      </c>
      <c r="AL3" s="14" t="s">
        <v>1943</v>
      </c>
      <c r="AM3" s="14" t="s">
        <v>1945</v>
      </c>
      <c r="AN3" s="14" t="s">
        <v>1944</v>
      </c>
      <c r="AO3" s="16" t="s">
        <v>1950</v>
      </c>
      <c r="AP3" s="17" t="s">
        <v>1951</v>
      </c>
      <c r="AQ3" s="18" t="s">
        <v>1952</v>
      </c>
    </row>
    <row r="4" customFormat="false" ht="13.8" hidden="false" customHeight="false" outlineLevel="0" collapsed="false">
      <c r="A4" s="19" t="s">
        <v>1953</v>
      </c>
      <c r="B4" s="19" t="s">
        <v>1954</v>
      </c>
      <c r="C4" s="20" t="s">
        <v>1955</v>
      </c>
      <c r="D4" s="19" t="s">
        <v>1956</v>
      </c>
      <c r="E4" s="21" t="s">
        <v>1957</v>
      </c>
      <c r="F4" s="22" t="n">
        <v>0</v>
      </c>
      <c r="G4" s="21" t="s">
        <v>1958</v>
      </c>
      <c r="H4" s="21" t="s">
        <v>1959</v>
      </c>
      <c r="I4" s="21" t="s">
        <v>1960</v>
      </c>
      <c r="J4" s="22" t="n">
        <v>390000000</v>
      </c>
      <c r="K4" s="22" t="n">
        <v>100000000</v>
      </c>
      <c r="L4" s="0" t="n">
        <v>2020</v>
      </c>
      <c r="M4" s="23" t="n">
        <v>43831</v>
      </c>
      <c r="N4" s="23" t="n">
        <v>43831</v>
      </c>
      <c r="O4" s="23" t="n">
        <v>43831</v>
      </c>
      <c r="P4" s="23" t="n">
        <v>44926</v>
      </c>
      <c r="Q4" s="2" t="s">
        <v>1961</v>
      </c>
      <c r="R4" s="2" t="s">
        <v>1961</v>
      </c>
      <c r="S4" s="22" t="s">
        <v>1962</v>
      </c>
      <c r="T4" s="2" t="s">
        <v>1961</v>
      </c>
      <c r="U4" s="2" t="s">
        <v>1961</v>
      </c>
      <c r="V4" s="2" t="s">
        <v>1961</v>
      </c>
      <c r="W4" s="2" t="s">
        <v>1961</v>
      </c>
      <c r="X4" s="2" t="s">
        <v>1961</v>
      </c>
      <c r="Y4" s="2" t="s">
        <v>1961</v>
      </c>
      <c r="Z4" s="2" t="s">
        <v>1961</v>
      </c>
      <c r="AA4" s="23" t="n">
        <f aca="false">DATE(YEAR(O4)+1,MONTH(O4),DAY(O4))</f>
        <v>44197</v>
      </c>
      <c r="AB4" s="0" t="n">
        <f aca="false">IF(G4="Trong nước", DATEDIF(DATE(YEAR(M4),MONTH(M4),1),DATE(YEAR(N4),MONTH(N4),1),"m"), DATEDIF(DATE(L4,1,1),DATE(YEAR(N4),MONTH(N4),1),"m"))</f>
        <v>0</v>
      </c>
      <c r="AC4" s="0" t="str">
        <f aca="false">VLOOKUP(AB4,Parameters!$A$2:$B$6,2,1)</f>
        <v>&lt;6</v>
      </c>
      <c r="AD4" s="24" t="n">
        <f aca="false">IF(J4&lt;=$AD$2,INDEX('Bieu phi VCX'!$D$8:$N$33,MATCH(E4,'Bieu phi VCX'!$A$8:$A$33,0),MATCH(AC4,'Bieu phi VCX'!$D$7:$I$7,)),INDEX('Bieu phi VCX'!$J$8:$O$33,MATCH(E4,'Bieu phi VCX'!$A$8:$A$33,0),MATCH(AC4,'Bieu phi VCX'!$J$7:$O$7,)))</f>
        <v>0.011</v>
      </c>
      <c r="AE4" s="24" t="n">
        <f aca="false">IF(Q4="Y",$AE$2,0)</f>
        <v>0</v>
      </c>
      <c r="AF4" s="24" t="n">
        <f aca="false">IF(R4="Y", INDEX('Bieu phi VCX'!$R$8:$W$33,MATCH(E4,'Bieu phi VCX'!$A$8:$A$33,0),MATCH(AC4,'Bieu phi VCX'!$R$7:$W$7,0)), 0)</f>
        <v>0</v>
      </c>
      <c r="AG4" s="22" t="n">
        <f aca="false">VLOOKUP(S4,Parameters!$F$2:$G$5,2,0)</f>
        <v>0</v>
      </c>
      <c r="AH4" s="24" t="n">
        <f aca="false">IF(T4="Y", INDEX('Bieu phi VCX'!$X$8:$AC$33,MATCH(E4,'Bieu phi VCX'!$A$8:$A$33,0),MATCH(AC4,'Bieu phi VCX'!$X$7:$AC$7,0)),0)</f>
        <v>0</v>
      </c>
      <c r="AI4" s="24" t="n">
        <f aca="false">IF(U4="Y",INDEX('Bieu phi VCX'!$AJ$8:$AL$33,MATCH(E4,'Bieu phi VCX'!$A$8:$A$33,0),MATCH(VLOOKUP(F4,Parameters!$I$2:$J$4,2),'Bieu phi VCX'!$AJ$7:$AL$7,0))-AD4, 0)</f>
        <v>0</v>
      </c>
      <c r="AJ4" s="0" t="n">
        <f aca="false">IF(V4="Y",$AJ$2,1)</f>
        <v>1</v>
      </c>
      <c r="AK4" s="24" t="n">
        <f aca="false">IF(W4="Y", INDEX('Bieu phi VCX'!$AE$8:$AE$33,MATCH(E4,'Bieu phi VCX'!$A$8:$A$33,0),0),0)</f>
        <v>0</v>
      </c>
      <c r="AL4" s="24" t="n">
        <f aca="false">IF(X4="Y",IF(AB4&lt;120,IF(OR(E4='Bieu phi VCX'!$A$24,E4='Bieu phi VCX'!$A$25,E4='Bieu phi VCX'!$A$27),0.2%,IF(OR(AND(OR(H4="SEDAN",H4="HATCHBACK"),J4&gt;$AL$2),AND(OR(H4="SEDAN",H4="HATCHBACK"),I4="GERMANY")),INDEX('Bieu phi VCX'!$AF$8:$AF$33,MATCH(E4,'Bieu phi VCX'!$A$8:$A$33,0),0),INDEX('Bieu phi VCX'!$AG$8:$AG$33,MATCH(E4,'Bieu phi VCX'!$A$8:$A$33,0),0))),INDEX('Bieu phi VCX'!$AH$8:$AH$33,MATCH(E4,'Bieu phi VCX'!$A$8:$A$33,0),0)),0)</f>
        <v>0</v>
      </c>
      <c r="AM4" s="25" t="n">
        <f aca="false">IF(Z4="Y",$AM$2,0)</f>
        <v>0</v>
      </c>
      <c r="AN4" s="26" t="n">
        <f aca="false">IF(Y4="Y",IF(P4-O4&gt;$AN$2,1.5%*15/365,1.5%*(P4-O4)/365),0)</f>
        <v>0</v>
      </c>
      <c r="AO4" s="27" t="n">
        <f aca="false">IF(P4&lt;=AA4,VLOOKUP(DATEDIF(O4,P4,"m"),Parameters!$L$2:$M$6,2,1),(DATEDIF(O4,P4,"m")+1)/12)</f>
        <v>3</v>
      </c>
      <c r="AP4" s="28" t="n">
        <f aca="false">(AJ4*(SUM(AD4,AE4,AF4,AH4,AI4,AK4,AL4,AM4)*K4+AG4)+AN4*K4)*AO4</f>
        <v>3300000</v>
      </c>
    </row>
    <row r="5" customFormat="false" ht="13.8" hidden="false" customHeight="false" outlineLevel="0" collapsed="false">
      <c r="A5" s="19"/>
      <c r="B5" s="19" t="s">
        <v>1963</v>
      </c>
      <c r="C5" s="20" t="s">
        <v>1955</v>
      </c>
      <c r="D5" s="19" t="s">
        <v>1956</v>
      </c>
      <c r="E5" s="21" t="s">
        <v>1957</v>
      </c>
      <c r="F5" s="22" t="n">
        <v>0</v>
      </c>
      <c r="G5" s="21" t="s">
        <v>1958</v>
      </c>
      <c r="H5" s="21" t="s">
        <v>1959</v>
      </c>
      <c r="I5" s="21" t="s">
        <v>1960</v>
      </c>
      <c r="J5" s="22" t="n">
        <v>390000000</v>
      </c>
      <c r="K5" s="22" t="n">
        <v>100000000</v>
      </c>
      <c r="L5" s="0" t="n">
        <v>2017</v>
      </c>
      <c r="M5" s="23" t="n">
        <v>42736</v>
      </c>
      <c r="N5" s="23" t="n">
        <v>43831</v>
      </c>
      <c r="O5" s="23" t="n">
        <v>43831</v>
      </c>
      <c r="P5" s="23" t="n">
        <v>44196</v>
      </c>
      <c r="Q5" s="2" t="s">
        <v>1961</v>
      </c>
      <c r="R5" s="2" t="s">
        <v>1961</v>
      </c>
      <c r="S5" s="22" t="s">
        <v>1962</v>
      </c>
      <c r="T5" s="2" t="s">
        <v>1961</v>
      </c>
      <c r="U5" s="2" t="s">
        <v>1961</v>
      </c>
      <c r="V5" s="2" t="s">
        <v>1961</v>
      </c>
      <c r="W5" s="2" t="s">
        <v>1961</v>
      </c>
      <c r="X5" s="2" t="s">
        <v>1961</v>
      </c>
      <c r="Y5" s="2" t="s">
        <v>1961</v>
      </c>
      <c r="Z5" s="2" t="s">
        <v>1961</v>
      </c>
      <c r="AA5" s="23" t="n">
        <f aca="false">DATE(YEAR(O5)+1,MONTH(O5),DAY(O5))</f>
        <v>44197</v>
      </c>
      <c r="AB5" s="0" t="n">
        <f aca="false">IF(G5="Trong nước", DATEDIF(DATE(YEAR(M5),MONTH(M5),1),DATE(YEAR(N5),MONTH(N5),1),"m"), DATEDIF(DATE(L5,1,1),DATE(YEAR(N5),MONTH(N5),1),"m"))</f>
        <v>36</v>
      </c>
      <c r="AC5" s="0" t="str">
        <f aca="false">VLOOKUP(AB5,Parameters!$A$2:$B$6,2,1)</f>
        <v>36-72</v>
      </c>
      <c r="AD5" s="24" t="n">
        <f aca="false">IF(J5&lt;=$AD$2,INDEX('Bieu phi VCX'!$D$8:$N$33,MATCH(E5,'Bieu phi VCX'!$A$8:$A$33,0),MATCH(AC5,'Bieu phi VCX'!$D$7:$I$7,)),INDEX('Bieu phi VCX'!$J$8:$O$33,MATCH(E5,'Bieu phi VCX'!$A$8:$A$33,0),MATCH(AC5,'Bieu phi VCX'!$J$7:$O$7,)))</f>
        <v>0.012</v>
      </c>
      <c r="AE5" s="24" t="n">
        <f aca="false">IF(Q5="Y",$AE$2,0)</f>
        <v>0</v>
      </c>
      <c r="AF5" s="24" t="n">
        <f aca="false">IF(R5="Y", INDEX('Bieu phi VCX'!$R$8:$W$33,MATCH(E5,'Bieu phi VCX'!$A$8:$A$33,0),MATCH(AC5,'Bieu phi VCX'!$R$7:$W$7,0)), 0)</f>
        <v>0</v>
      </c>
      <c r="AG5" s="22" t="n">
        <f aca="false">VLOOKUP(S5,Parameters!$F$2:$G$5,2,0)</f>
        <v>0</v>
      </c>
      <c r="AH5" s="24" t="n">
        <f aca="false">IF(T5="Y", INDEX('Bieu phi VCX'!$X$8:$AC$33,MATCH(E5,'Bieu phi VCX'!$A$8:$A$33,0),MATCH(AC5,'Bieu phi VCX'!$X$7:$AC$7,0)),0)</f>
        <v>0</v>
      </c>
      <c r="AI5" s="24" t="n">
        <f aca="false">IF(U5="Y",INDEX('Bieu phi VCX'!$AJ$8:$AL$33,MATCH(E5,'Bieu phi VCX'!$A$8:$A$33,0),MATCH(VLOOKUP(F5,Parameters!$I$2:$J$4,2),'Bieu phi VCX'!$AJ$7:$AL$7,0))-AD5, 0)</f>
        <v>0</v>
      </c>
      <c r="AJ5" s="0" t="n">
        <f aca="false">IF(V5="Y",$AJ$2,1)</f>
        <v>1</v>
      </c>
      <c r="AK5" s="24" t="n">
        <f aca="false">IF(W5="Y", INDEX('Bieu phi VCX'!$AE$8:$AE$33,MATCH(E5,'Bieu phi VCX'!$A$8:$A$33,0),0),0)</f>
        <v>0</v>
      </c>
      <c r="AL5" s="24" t="n">
        <f aca="false">IF(X5="Y",IF(AB5&lt;120,IF(OR(E5='Bieu phi VCX'!$A$24,E5='Bieu phi VCX'!$A$25,E5='Bieu phi VCX'!$A$27),0.2%,IF(OR(AND(OR(H5="SEDAN",H5="HATCHBACK"),J5&gt;$AL$2),AND(OR(H5="SEDAN",H5="HATCHBACK"),I5="GERMANY")),INDEX('Bieu phi VCX'!$AF$8:$AF$33,MATCH(E5,'Bieu phi VCX'!$A$8:$A$33,0),0),INDEX('Bieu phi VCX'!$AG$8:$AG$33,MATCH(E5,'Bieu phi VCX'!$A$8:$A$33,0),0))),INDEX('Bieu phi VCX'!$AH$8:$AH$33,MATCH(E5,'Bieu phi VCX'!$A$8:$A$33,0),0)),0)</f>
        <v>0</v>
      </c>
      <c r="AM5" s="25" t="n">
        <f aca="false">IF(Z5="Y",$AM$2,0)</f>
        <v>0</v>
      </c>
      <c r="AN5" s="26" t="n">
        <f aca="false">IF(Y5="Y",IF(P5-O5&gt;$AN$2,1.5%*15/365,1.5%*(P5-O5)/365),0)</f>
        <v>0</v>
      </c>
      <c r="AO5" s="27" t="n">
        <f aca="false">IF(P5&lt;=AA5,VLOOKUP(DATEDIF(O5,P5,"m"),Parameters!$L$2:$M$6,2,1),(DATEDIF(O5,P5,"m")+1)/12)</f>
        <v>1</v>
      </c>
      <c r="AP5" s="28" t="n">
        <f aca="false">(AJ5*(SUM(AD5,AE5,AF5,AH5,AI5,AK5,AL5,AM5)*K5+AG5)+AN5*K5)*AO5</f>
        <v>1200000</v>
      </c>
    </row>
    <row r="6" customFormat="false" ht="13.8" hidden="false" customHeight="false" outlineLevel="0" collapsed="false">
      <c r="A6" s="19"/>
      <c r="B6" s="19" t="s">
        <v>1964</v>
      </c>
      <c r="C6" s="20" t="s">
        <v>1955</v>
      </c>
      <c r="D6" s="19" t="s">
        <v>1956</v>
      </c>
      <c r="E6" s="21" t="s">
        <v>1957</v>
      </c>
      <c r="F6" s="22" t="n">
        <v>0</v>
      </c>
      <c r="G6" s="21" t="s">
        <v>1958</v>
      </c>
      <c r="H6" s="21" t="s">
        <v>1959</v>
      </c>
      <c r="I6" s="21" t="s">
        <v>1960</v>
      </c>
      <c r="J6" s="22" t="n">
        <v>390000000</v>
      </c>
      <c r="K6" s="22" t="n">
        <v>100000000</v>
      </c>
      <c r="L6" s="0" t="n">
        <v>2014</v>
      </c>
      <c r="M6" s="23" t="n">
        <v>41640</v>
      </c>
      <c r="N6" s="23" t="n">
        <v>43831</v>
      </c>
      <c r="O6" s="23" t="n">
        <v>43831</v>
      </c>
      <c r="P6" s="23" t="n">
        <v>44196</v>
      </c>
      <c r="Q6" s="2" t="s">
        <v>1961</v>
      </c>
      <c r="R6" s="2" t="s">
        <v>1961</v>
      </c>
      <c r="S6" s="22" t="s">
        <v>1962</v>
      </c>
      <c r="T6" s="2" t="s">
        <v>1961</v>
      </c>
      <c r="U6" s="2" t="s">
        <v>1961</v>
      </c>
      <c r="V6" s="2" t="s">
        <v>1961</v>
      </c>
      <c r="W6" s="2" t="s">
        <v>1961</v>
      </c>
      <c r="X6" s="2" t="s">
        <v>1961</v>
      </c>
      <c r="Y6" s="2" t="s">
        <v>1961</v>
      </c>
      <c r="Z6" s="2" t="s">
        <v>1961</v>
      </c>
      <c r="AA6" s="23" t="n">
        <f aca="false">DATE(YEAR(O6)+1,MONTH(O6),DAY(O6))</f>
        <v>44197</v>
      </c>
      <c r="AB6" s="0" t="n">
        <f aca="false">IF(G6="Trong nước", DATEDIF(DATE(YEAR(M6),MONTH(M6),1),DATE(YEAR(N6),MONTH(N6),1),"m"), DATEDIF(DATE(L6,1,1),DATE(YEAR(N6),MONTH(N6),1),"m"))</f>
        <v>72</v>
      </c>
      <c r="AC6" s="0" t="str">
        <f aca="false">VLOOKUP(AB6,Parameters!$A$2:$B$6,2,1)</f>
        <v>72-120</v>
      </c>
      <c r="AD6" s="24" t="n">
        <f aca="false">IF(J6&lt;=$AD$2,INDEX('Bieu phi VCX'!$D$8:$N$33,MATCH(E6,'Bieu phi VCX'!$A$8:$A$33,0),MATCH(AC6,'Bieu phi VCX'!$D$7:$I$7,)),INDEX('Bieu phi VCX'!$J$8:$O$33,MATCH(E6,'Bieu phi VCX'!$A$8:$A$33,0),MATCH(AC6,'Bieu phi VCX'!$J$7:$O$7,)))</f>
        <v>0.014</v>
      </c>
      <c r="AE6" s="24" t="n">
        <f aca="false">IF(Q6="Y",$AE$2,0)</f>
        <v>0</v>
      </c>
      <c r="AF6" s="24" t="n">
        <f aca="false">IF(R6="Y", INDEX('Bieu phi VCX'!$R$8:$W$33,MATCH(E6,'Bieu phi VCX'!$A$8:$A$33,0),MATCH(AC6,'Bieu phi VCX'!$R$7:$W$7,0)), 0)</f>
        <v>0</v>
      </c>
      <c r="AG6" s="22" t="n">
        <f aca="false">VLOOKUP(S6,Parameters!$F$2:$G$5,2,0)</f>
        <v>0</v>
      </c>
      <c r="AH6" s="24" t="n">
        <f aca="false">IF(T6="Y", INDEX('Bieu phi VCX'!$X$8:$AC$33,MATCH(E6,'Bieu phi VCX'!$A$8:$A$33,0),MATCH(AC6,'Bieu phi VCX'!$X$7:$AC$7,0)),0)</f>
        <v>0</v>
      </c>
      <c r="AI6" s="24" t="n">
        <f aca="false">IF(U6="Y",INDEX('Bieu phi VCX'!$AJ$8:$AL$33,MATCH(E6,'Bieu phi VCX'!$A$8:$A$33,0),MATCH(VLOOKUP(F6,Parameters!$I$2:$J$4,2),'Bieu phi VCX'!$AJ$7:$AL$7,0))-AD6, 0)</f>
        <v>0</v>
      </c>
      <c r="AJ6" s="0" t="n">
        <f aca="false">IF(V6="Y",$AJ$2,1)</f>
        <v>1</v>
      </c>
      <c r="AK6" s="24" t="n">
        <f aca="false">IF(W6="Y", INDEX('Bieu phi VCX'!$AE$8:$AE$33,MATCH(E6,'Bieu phi VCX'!$A$8:$A$33,0),0),0)</f>
        <v>0</v>
      </c>
      <c r="AL6" s="24" t="n">
        <f aca="false">IF(X6="Y",IF(AB6&lt;120,IF(OR(E6='Bieu phi VCX'!$A$24,E6='Bieu phi VCX'!$A$25,E6='Bieu phi VCX'!$A$27),0.2%,IF(OR(AND(OR(H6="SEDAN",H6="HATCHBACK"),J6&gt;$AL$2),AND(OR(H6="SEDAN",H6="HATCHBACK"),I6="GERMANY")),INDEX('Bieu phi VCX'!$AF$8:$AF$33,MATCH(E6,'Bieu phi VCX'!$A$8:$A$33,0),0),INDEX('Bieu phi VCX'!$AG$8:$AG$33,MATCH(E6,'Bieu phi VCX'!$A$8:$A$33,0),0))),INDEX('Bieu phi VCX'!$AH$8:$AH$33,MATCH(E6,'Bieu phi VCX'!$A$8:$A$33,0),0)),0)</f>
        <v>0</v>
      </c>
      <c r="AM6" s="25" t="n">
        <f aca="false">IF(Z6="Y",$AM$2,0)</f>
        <v>0</v>
      </c>
      <c r="AN6" s="26" t="n">
        <f aca="false">IF(Y6="Y",IF(P6-O6&gt;$AN$2,1.5%*15/365,1.5%*(P6-O6)/365),0)</f>
        <v>0</v>
      </c>
      <c r="AO6" s="27" t="n">
        <f aca="false">IF(P6&lt;=AA6,VLOOKUP(DATEDIF(O6,P6,"m"),Parameters!$L$2:$M$6,2,1),(DATEDIF(O6,P6,"m")+1)/12)</f>
        <v>1</v>
      </c>
      <c r="AP6" s="28" t="n">
        <f aca="false">(AJ6*(SUM(AD6,AE6,AF6,AH6,AI6,AK6,AL6,AM6)*K6+AG6)+AN6*K6)*AO6</f>
        <v>1400000</v>
      </c>
    </row>
    <row r="7" customFormat="false" ht="13.8" hidden="false" customHeight="false" outlineLevel="0" collapsed="false">
      <c r="A7" s="19"/>
      <c r="B7" s="19" t="s">
        <v>1965</v>
      </c>
      <c r="C7" s="20" t="s">
        <v>1955</v>
      </c>
      <c r="D7" s="19" t="s">
        <v>1956</v>
      </c>
      <c r="E7" s="21" t="s">
        <v>1957</v>
      </c>
      <c r="F7" s="22" t="n">
        <v>0</v>
      </c>
      <c r="G7" s="21" t="s">
        <v>1958</v>
      </c>
      <c r="H7" s="21" t="s">
        <v>1959</v>
      </c>
      <c r="I7" s="21" t="s">
        <v>1960</v>
      </c>
      <c r="J7" s="22" t="n">
        <v>390000000</v>
      </c>
      <c r="K7" s="22" t="n">
        <v>100000000</v>
      </c>
      <c r="L7" s="0" t="n">
        <v>2010</v>
      </c>
      <c r="M7" s="23" t="n">
        <v>40179</v>
      </c>
      <c r="N7" s="23" t="n">
        <v>43831</v>
      </c>
      <c r="O7" s="23" t="n">
        <v>43831</v>
      </c>
      <c r="P7" s="23" t="n">
        <v>44196</v>
      </c>
      <c r="Q7" s="2" t="s">
        <v>1961</v>
      </c>
      <c r="R7" s="2" t="s">
        <v>1961</v>
      </c>
      <c r="S7" s="22" t="s">
        <v>1962</v>
      </c>
      <c r="T7" s="2" t="s">
        <v>1961</v>
      </c>
      <c r="U7" s="2" t="s">
        <v>1961</v>
      </c>
      <c r="V7" s="2" t="s">
        <v>1961</v>
      </c>
      <c r="W7" s="2" t="s">
        <v>1961</v>
      </c>
      <c r="X7" s="2" t="s">
        <v>1961</v>
      </c>
      <c r="Y7" s="2" t="s">
        <v>1961</v>
      </c>
      <c r="Z7" s="2" t="s">
        <v>1961</v>
      </c>
      <c r="AA7" s="23" t="n">
        <f aca="false">DATE(YEAR(O7)+1,MONTH(O7),DAY(O7))</f>
        <v>44197</v>
      </c>
      <c r="AB7" s="0" t="n">
        <f aca="false">IF(G7="Trong nước", DATEDIF(DATE(YEAR(M7),MONTH(M7),1),DATE(YEAR(N7),MONTH(N7),1),"m"), DATEDIF(DATE(L7,1,1),DATE(YEAR(N7),MONTH(N7),1),"m"))</f>
        <v>120</v>
      </c>
      <c r="AC7" s="0" t="str">
        <f aca="false">VLOOKUP(AB7,Parameters!$A$2:$B$6,2,1)</f>
        <v>&gt;=120</v>
      </c>
      <c r="AD7" s="24" t="n">
        <f aca="false">IF(J7&lt;=$AD$2,INDEX('Bieu phi VCX'!$D$8:$N$33,MATCH(E7,'Bieu phi VCX'!$A$8:$A$33,0),MATCH(AC7,'Bieu phi VCX'!$D$7:$I$7,)),INDEX('Bieu phi VCX'!$J$8:$O$33,MATCH(E7,'Bieu phi VCX'!$A$8:$A$33,0),MATCH(AC7,'Bieu phi VCX'!$J$7:$O$7,)))</f>
        <v>0.018</v>
      </c>
      <c r="AE7" s="24" t="n">
        <f aca="false">IF(Q7="Y",$AE$2,0)</f>
        <v>0</v>
      </c>
      <c r="AF7" s="24" t="n">
        <f aca="false">IF(R7="Y", INDEX('Bieu phi VCX'!$R$8:$W$33,MATCH(E7,'Bieu phi VCX'!$A$8:$A$33,0),MATCH(AC7,'Bieu phi VCX'!$R$7:$W$7,0)), 0)</f>
        <v>0</v>
      </c>
      <c r="AG7" s="22" t="n">
        <f aca="false">VLOOKUP(S7,Parameters!$F$2:$G$5,2,0)</f>
        <v>0</v>
      </c>
      <c r="AH7" s="24" t="n">
        <f aca="false">IF(T7="Y", INDEX('Bieu phi VCX'!$X$8:$AC$33,MATCH(E7,'Bieu phi VCX'!$A$8:$A$33,0),MATCH(AC7,'Bieu phi VCX'!$X$7:$AC$7,0)),0)</f>
        <v>0</v>
      </c>
      <c r="AI7" s="24" t="n">
        <f aca="false">IF(U7="Y",INDEX('Bieu phi VCX'!$AJ$8:$AL$33,MATCH(E7,'Bieu phi VCX'!$A$8:$A$33,0),MATCH(VLOOKUP(F7,Parameters!$I$2:$J$4,2),'Bieu phi VCX'!$AJ$7:$AL$7,0))-AD7, 0)</f>
        <v>0</v>
      </c>
      <c r="AJ7" s="0" t="n">
        <f aca="false">IF(V7="Y",$AJ$2,1)</f>
        <v>1</v>
      </c>
      <c r="AK7" s="24" t="n">
        <f aca="false">IF(W7="Y", INDEX('Bieu phi VCX'!$AE$8:$AE$33,MATCH(E7,'Bieu phi VCX'!$A$8:$A$33,0),0),0)</f>
        <v>0</v>
      </c>
      <c r="AL7" s="24" t="n">
        <f aca="false">IF(X7="Y",IF(AB7&lt;120,IF(OR(E7='Bieu phi VCX'!$A$24,E7='Bieu phi VCX'!$A$25,E7='Bieu phi VCX'!$A$27),0.2%,IF(OR(AND(OR(H7="SEDAN",H7="HATCHBACK"),J7&gt;$AL$2),AND(OR(H7="SEDAN",H7="HATCHBACK"),I7="GERMANY")),INDEX('Bieu phi VCX'!$AF$8:$AF$33,MATCH(E7,'Bieu phi VCX'!$A$8:$A$33,0),0),INDEX('Bieu phi VCX'!$AG$8:$AG$33,MATCH(E7,'Bieu phi VCX'!$A$8:$A$33,0),0))),INDEX('Bieu phi VCX'!$AH$8:$AH$33,MATCH(E7,'Bieu phi VCX'!$A$8:$A$33,0),0)),0)</f>
        <v>0</v>
      </c>
      <c r="AM7" s="25" t="n">
        <f aca="false">IF(Z7="Y",$AM$2,0)</f>
        <v>0</v>
      </c>
      <c r="AN7" s="26" t="n">
        <f aca="false">IF(Y7="Y",IF(P7-O7&gt;$AN$2,1.5%*15/365,1.5%*(P7-O7)/365),0)</f>
        <v>0</v>
      </c>
      <c r="AO7" s="27" t="n">
        <f aca="false">IF(P7&lt;=AA7,VLOOKUP(DATEDIF(O7,P7,"m"),Parameters!$L$2:$M$6,2,1),(DATEDIF(O7,P7,"m")+1)/12)</f>
        <v>1</v>
      </c>
      <c r="AP7" s="28" t="n">
        <f aca="false">(AJ7*(SUM(AD7,AE7,AF7,AH7,AI7,AK7,AL7,AM7)*K7+AG7)+AN7*K7)*AO7</f>
        <v>1800000</v>
      </c>
    </row>
    <row r="8" customFormat="false" ht="13.8" hidden="false" customHeight="false" outlineLevel="0" collapsed="false">
      <c r="A8" s="19"/>
      <c r="B8" s="19" t="s">
        <v>1966</v>
      </c>
      <c r="C8" s="20" t="s">
        <v>1955</v>
      </c>
      <c r="D8" s="19" t="s">
        <v>1956</v>
      </c>
      <c r="E8" s="21" t="s">
        <v>1957</v>
      </c>
      <c r="F8" s="22" t="n">
        <v>0</v>
      </c>
      <c r="G8" s="21" t="s">
        <v>1958</v>
      </c>
      <c r="H8" s="21" t="s">
        <v>1959</v>
      </c>
      <c r="I8" s="21" t="s">
        <v>1960</v>
      </c>
      <c r="J8" s="22" t="n">
        <v>390000000</v>
      </c>
      <c r="K8" s="22" t="n">
        <v>100000000</v>
      </c>
      <c r="L8" s="0" t="n">
        <v>2005</v>
      </c>
      <c r="M8" s="23" t="n">
        <v>38353</v>
      </c>
      <c r="N8" s="23" t="n">
        <v>43831</v>
      </c>
      <c r="O8" s="23" t="n">
        <v>43831</v>
      </c>
      <c r="P8" s="23" t="n">
        <v>44196</v>
      </c>
      <c r="Q8" s="2" t="s">
        <v>1967</v>
      </c>
      <c r="R8" s="2" t="s">
        <v>1967</v>
      </c>
      <c r="S8" s="22" t="n">
        <v>9000000</v>
      </c>
      <c r="T8" s="2" t="s">
        <v>1967</v>
      </c>
      <c r="U8" s="2" t="s">
        <v>1967</v>
      </c>
      <c r="V8" s="2" t="s">
        <v>1967</v>
      </c>
      <c r="W8" s="2" t="s">
        <v>1967</v>
      </c>
      <c r="X8" s="2" t="s">
        <v>1967</v>
      </c>
      <c r="Y8" s="2" t="s">
        <v>1967</v>
      </c>
      <c r="Z8" s="2" t="s">
        <v>1967</v>
      </c>
      <c r="AA8" s="23" t="n">
        <f aca="false">DATE(YEAR(O8)+1,MONTH(O8),DAY(O8))</f>
        <v>44197</v>
      </c>
      <c r="AB8" s="0" t="n">
        <f aca="false">IF(G8="Trong nước", DATEDIF(DATE(YEAR(M8),MONTH(M8),1),DATE(YEAR(N8),MONTH(N8),1),"m"), DATEDIF(DATE(L8,1,1),DATE(YEAR(N8),MONTH(N8),1),"m"))</f>
        <v>180</v>
      </c>
      <c r="AC8" s="0" t="str">
        <f aca="false">VLOOKUP(AB8,Parameters!$A$2:$B$7,2,1)</f>
        <v>&gt;=180</v>
      </c>
      <c r="AD8" s="24" t="n">
        <f aca="false">IF(J8&lt;=$AD$2,INDEX('Bieu phi VCX'!$D$8:$N$33,MATCH(E8,'Bieu phi VCX'!$A$8:$A$33,0),MATCH(AC8,'Bieu phi VCX'!$D$7:$I$7,)),INDEX('Bieu phi VCX'!$J$8:$O$33,MATCH(E8,'Bieu phi VCX'!$A$8:$A$33,0),MATCH(AC8,'Bieu phi VCX'!$J$7:$O$7,)))</f>
        <v>0.018</v>
      </c>
      <c r="AE8" s="24" t="n">
        <f aca="false">IF(Q8="Y",$AE$2,0)</f>
        <v>0.0005</v>
      </c>
      <c r="AF8" s="24" t="n">
        <f aca="false">IF(R8="Y", INDEX('Bieu phi VCX'!$R$8:$W$33,MATCH(E8,'Bieu phi VCX'!$A$8:$A$33,0),MATCH(AC8,'Bieu phi VCX'!$R$7:$W$7,0)), 0)</f>
        <v>0.003</v>
      </c>
      <c r="AG8" s="22" t="n">
        <f aca="false">VLOOKUP(S8,Parameters!$F$2:$G$5,2,0)</f>
        <v>1400000</v>
      </c>
      <c r="AH8" s="24" t="n">
        <f aca="false">IF(T8="Y", INDEX('Bieu phi VCX'!$X$8:$AC$33,MATCH(E8,'Bieu phi VCX'!$A$8:$A$33,0),MATCH(AC8,'Bieu phi VCX'!$X$7:$AC$7,0)),0)</f>
        <v>0.004</v>
      </c>
      <c r="AI8" s="24" t="n">
        <f aca="false">IF(U8="Y",INDEX('Bieu phi VCX'!$AJ$8:$AL$33,MATCH(E8,'Bieu phi VCX'!$A$8:$A$33,0),MATCH(VLOOKUP(F8,Parameters!$I$2:$J$4,2),'Bieu phi VCX'!$AJ$7:$AL$7,0))-AD8, 0)</f>
        <v>0.032</v>
      </c>
      <c r="AJ8" s="0" t="n">
        <f aca="false">IF(V8="Y",$AJ$2,1)</f>
        <v>1.5</v>
      </c>
      <c r="AK8" s="24" t="n">
        <f aca="false">IF(W8="Y", INDEX('Bieu phi VCX'!$AE$8:$AE$33,MATCH(E8,'Bieu phi VCX'!$A$8:$A$33,0),0),0)</f>
        <v>0.0025</v>
      </c>
      <c r="AL8" s="24" t="n">
        <f aca="false">IF(X8="Y",IF(AB8&lt;120,IF(OR(E8='Bieu phi VCX'!$A$24,E8='Bieu phi VCX'!$A$25,E8='Bieu phi VCX'!$A$27),0.2%,IF(OR(AND(OR(H8="SEDAN",H8="HATCHBACK"),J8&gt;$AL$2),AND(OR(H8="SEDAN",H8="HATCHBACK"),I8="GERMANY")),INDEX('Bieu phi VCX'!$AF$8:$AF$33,MATCH(E8,'Bieu phi VCX'!$A$8:$A$33,0),0),INDEX('Bieu phi VCX'!$AG$8:$AG$33,MATCH(E8,'Bieu phi VCX'!$A$8:$A$33,0),0))),INDEX('Bieu phi VCX'!$AH$8:$AH$33,MATCH(E8,'Bieu phi VCX'!$A$8:$A$33,0),0)),0)</f>
        <v>0.0015</v>
      </c>
      <c r="AM8" s="25" t="n">
        <f aca="false">IF(Z8="Y",$AM$2,0)</f>
        <v>0.003</v>
      </c>
      <c r="AN8" s="26" t="n">
        <f aca="false">IF(Y8="Y",IF(P8-O8&gt;$AN$2,1.5%*15/365,1.5%*(P8-O8)/365),0)</f>
        <v>0.000616438356164384</v>
      </c>
      <c r="AO8" s="27" t="n">
        <f aca="false">IF(P8&lt;=AA8,VLOOKUP(DATEDIF(O8,P8,"m"),Parameters!$L$2:$M$6,2,1),(DATEDIF(O8,P8,"m")+1)/12)</f>
        <v>1</v>
      </c>
      <c r="AP8" s="28" t="n">
        <f aca="false">(AJ8*(SUM(AD8,AE8,AF8,AH8,AI8,AK8,AL8,AM8)*K8+AG8)+AN8*K8)*AO8</f>
        <v>11836643.8356164</v>
      </c>
    </row>
    <row r="9" customFormat="false" ht="13.8" hidden="false" customHeight="false" outlineLevel="0" collapsed="false">
      <c r="A9" s="19" t="s">
        <v>1968</v>
      </c>
      <c r="B9" s="19" t="s">
        <v>1954</v>
      </c>
      <c r="C9" s="20" t="s">
        <v>1955</v>
      </c>
      <c r="D9" s="19" t="s">
        <v>1956</v>
      </c>
      <c r="E9" s="21" t="s">
        <v>1957</v>
      </c>
      <c r="F9" s="22" t="n">
        <v>0</v>
      </c>
      <c r="G9" s="21" t="s">
        <v>1958</v>
      </c>
      <c r="H9" s="21" t="s">
        <v>1959</v>
      </c>
      <c r="I9" s="21" t="s">
        <v>1960</v>
      </c>
      <c r="J9" s="22" t="n">
        <v>400000000</v>
      </c>
      <c r="K9" s="22" t="n">
        <v>100000000</v>
      </c>
      <c r="L9" s="0" t="n">
        <v>2020</v>
      </c>
      <c r="M9" s="23" t="n">
        <v>43831</v>
      </c>
      <c r="N9" s="23" t="n">
        <v>43831</v>
      </c>
      <c r="O9" s="23" t="n">
        <v>43831</v>
      </c>
      <c r="P9" s="23" t="n">
        <v>44926</v>
      </c>
      <c r="Q9" s="2" t="s">
        <v>1967</v>
      </c>
      <c r="R9" s="2" t="s">
        <v>1967</v>
      </c>
      <c r="S9" s="22" t="n">
        <v>9000000</v>
      </c>
      <c r="T9" s="2" t="s">
        <v>1967</v>
      </c>
      <c r="U9" s="2" t="s">
        <v>1967</v>
      </c>
      <c r="V9" s="2" t="s">
        <v>1967</v>
      </c>
      <c r="W9" s="2" t="s">
        <v>1967</v>
      </c>
      <c r="X9" s="2" t="s">
        <v>1967</v>
      </c>
      <c r="Y9" s="2" t="s">
        <v>1967</v>
      </c>
      <c r="Z9" s="2" t="s">
        <v>1967</v>
      </c>
      <c r="AA9" s="23" t="n">
        <f aca="false">DATE(YEAR(O9)+1,MONTH(O9),DAY(O9))</f>
        <v>44197</v>
      </c>
      <c r="AB9" s="0" t="n">
        <f aca="false">IF(G9="Trong nước", DATEDIF(DATE(YEAR(M9),MONTH(M9),1),DATE(YEAR(N9),MONTH(N9),1),"m"), DATEDIF(DATE(L9,1,1),DATE(YEAR(N9),MONTH(N9),1),"m"))</f>
        <v>0</v>
      </c>
      <c r="AC9" s="0" t="str">
        <f aca="false">VLOOKUP(AB9,Parameters!$A$2:$B$6,2,1)</f>
        <v>&lt;6</v>
      </c>
      <c r="AD9" s="24" t="n">
        <f aca="false">IF(J9&lt;=$AD$2,INDEX('Bieu phi VCX'!$D$8:$N$33,MATCH(E9,'Bieu phi VCX'!$A$8:$A$33,0),MATCH(AC9,'Bieu phi VCX'!$D$7:$I$7,)),INDEX('Bieu phi VCX'!$J$8:$O$33,MATCH(E9,'Bieu phi VCX'!$A$8:$A$33,0),MATCH(AC9,'Bieu phi VCX'!$J$7:$O$7,)))</f>
        <v>0.011</v>
      </c>
      <c r="AE9" s="24" t="n">
        <f aca="false">IF(Q9="Y",$AE$2,0)</f>
        <v>0.0005</v>
      </c>
      <c r="AF9" s="24" t="n">
        <f aca="false">IF(R9="Y", INDEX('Bieu phi VCX'!$R$8:$W$33,MATCH(E9,'Bieu phi VCX'!$A$8:$A$33,0),MATCH(AC9,'Bieu phi VCX'!$R$7:$V$7,0)), 0)</f>
        <v>0</v>
      </c>
      <c r="AG9" s="22" t="n">
        <f aca="false">VLOOKUP(S9,Parameters!$F$2:$G$5,2,0)</f>
        <v>1400000</v>
      </c>
      <c r="AH9" s="24" t="n">
        <f aca="false">IF(T9="Y", INDEX('Bieu phi VCX'!$X$8:$AC$33,MATCH(E9,'Bieu phi VCX'!$A$8:$A$33,0),MATCH(AC9,'Bieu phi VCX'!$X$7:$AC$7,0)),0)</f>
        <v>0.001</v>
      </c>
      <c r="AI9" s="24" t="n">
        <f aca="false">IF(U9="Y",INDEX('Bieu phi VCX'!$AJ$8:$AL$33,MATCH(E9,'Bieu phi VCX'!$A$8:$A$33,0),MATCH(VLOOKUP(F9,Parameters!$I$2:$J$4,2),'Bieu phi VCX'!$AJ$7:$AL$7,0))-AD9, 0)</f>
        <v>0.039</v>
      </c>
      <c r="AJ9" s="0" t="n">
        <f aca="false">IF(V9="Y",$AJ$2,1)</f>
        <v>1.5</v>
      </c>
      <c r="AK9" s="24" t="n">
        <f aca="false">IF(W9="Y", INDEX('Bieu phi VCX'!$AE$8:$AE$33,MATCH(E9,'Bieu phi VCX'!$A$8:$A$33,0),0),0)</f>
        <v>0.0025</v>
      </c>
      <c r="AL9" s="24" t="n">
        <f aca="false">IF(X9="Y",IF(AB9&lt;120,IF(OR(E9='Bieu phi VCX'!$A$24,E9='Bieu phi VCX'!$A$25,E9='Bieu phi VCX'!$A$27),0.2%,IF(OR(AND(OR(H9="SEDAN",H9="HATCHBACK"),J9&gt;$AL$2),AND(OR(H9="SEDAN",H9="HATCHBACK"),I9="GERMANY")),INDEX('Bieu phi VCX'!$AF$8:$AF$33,MATCH(E9,'Bieu phi VCX'!$A$8:$A$33,0),0),INDEX('Bieu phi VCX'!$AG$8:$AG$33,MATCH(E9,'Bieu phi VCX'!$A$8:$A$33,0),0))),INDEX('Bieu phi VCX'!$AH$8:$AH$33,MATCH(E9,'Bieu phi VCX'!$A$8:$A$33,0),0)),0)</f>
        <v>0.0005</v>
      </c>
      <c r="AM9" s="25" t="n">
        <f aca="false">IF(Z9="Y",$AM$2,0)</f>
        <v>0.003</v>
      </c>
      <c r="AN9" s="26" t="n">
        <f aca="false">IF(Y9="Y",IF(P9-O9&gt;$AN$2,1.5%*15/365,1.5%*(P9-O9)/365),0)</f>
        <v>0.000616438356164384</v>
      </c>
      <c r="AO9" s="27" t="n">
        <f aca="false">IF(P9&lt;=AA9,VLOOKUP(DATEDIF(O9,P9,"m"),Parameters!$L$2:$M$6,2,1),(DATEDIF(O9,P9,"m")+1)/12)</f>
        <v>3</v>
      </c>
      <c r="AP9" s="28" t="n">
        <f aca="false">(AJ9*(SUM(AD9,AE9,AF9,AH9,AI9,AK9,AL9,AM9)*K9+AG9)+AN9*K9)*AO9</f>
        <v>32359931.5068493</v>
      </c>
    </row>
    <row r="10" customFormat="false" ht="13.8" hidden="false" customHeight="false" outlineLevel="0" collapsed="false">
      <c r="A10" s="19"/>
      <c r="B10" s="19" t="s">
        <v>1963</v>
      </c>
      <c r="C10" s="20" t="s">
        <v>1955</v>
      </c>
      <c r="D10" s="19" t="s">
        <v>1956</v>
      </c>
      <c r="E10" s="21" t="s">
        <v>1957</v>
      </c>
      <c r="F10" s="22" t="n">
        <v>0</v>
      </c>
      <c r="G10" s="21" t="s">
        <v>1958</v>
      </c>
      <c r="H10" s="21" t="s">
        <v>1959</v>
      </c>
      <c r="I10" s="21" t="s">
        <v>1960</v>
      </c>
      <c r="J10" s="22" t="n">
        <v>400000000</v>
      </c>
      <c r="K10" s="22" t="n">
        <v>100000000</v>
      </c>
      <c r="L10" s="0" t="n">
        <v>2017</v>
      </c>
      <c r="M10" s="23" t="n">
        <v>42736</v>
      </c>
      <c r="N10" s="23" t="n">
        <v>43831</v>
      </c>
      <c r="O10" s="23" t="n">
        <v>43831</v>
      </c>
      <c r="P10" s="23" t="n">
        <v>44196</v>
      </c>
      <c r="Q10" s="2" t="s">
        <v>1967</v>
      </c>
      <c r="R10" s="2" t="s">
        <v>1967</v>
      </c>
      <c r="S10" s="22" t="n">
        <v>15000000</v>
      </c>
      <c r="T10" s="2" t="s">
        <v>1967</v>
      </c>
      <c r="U10" s="2" t="s">
        <v>1967</v>
      </c>
      <c r="V10" s="2" t="s">
        <v>1967</v>
      </c>
      <c r="W10" s="2" t="s">
        <v>1967</v>
      </c>
      <c r="X10" s="2" t="s">
        <v>1967</v>
      </c>
      <c r="Y10" s="2" t="s">
        <v>1967</v>
      </c>
      <c r="Z10" s="2" t="s">
        <v>1967</v>
      </c>
      <c r="AA10" s="23" t="n">
        <f aca="false">DATE(YEAR(O10)+1,MONTH(O10),DAY(O10))</f>
        <v>44197</v>
      </c>
      <c r="AB10" s="0" t="n">
        <f aca="false">IF(G10="Trong nước", DATEDIF(DATE(YEAR(M10),MONTH(M10),1),DATE(YEAR(N10),MONTH(N10),1),"m"), DATEDIF(DATE(L10,1,1),DATE(YEAR(N10),MONTH(N10),1),"m"))</f>
        <v>36</v>
      </c>
      <c r="AC10" s="0" t="str">
        <f aca="false">VLOOKUP(AB10,Parameters!$A$2:$B$6,2,1)</f>
        <v>36-72</v>
      </c>
      <c r="AD10" s="24" t="n">
        <f aca="false">IF(J10&lt;=$AD$2,INDEX('Bieu phi VCX'!$D$8:$N$33,MATCH(E10,'Bieu phi VCX'!$A$8:$A$33,0),MATCH(AC10,'Bieu phi VCX'!$D$7:$I$7,)),INDEX('Bieu phi VCX'!$J$8:$O$33,MATCH(E10,'Bieu phi VCX'!$A$8:$A$33,0),MATCH(AC10,'Bieu phi VCX'!$J$7:$O$7,)))</f>
        <v>0.012</v>
      </c>
      <c r="AE10" s="24" t="n">
        <f aca="false">IF(Q10="Y",$AE$2,0)</f>
        <v>0.0005</v>
      </c>
      <c r="AF10" s="24" t="n">
        <f aca="false">IF(R10="Y", INDEX('Bieu phi VCX'!$R$8:$W$33,MATCH(E10,'Bieu phi VCX'!$A$8:$A$33,0),MATCH(AC10,'Bieu phi VCX'!$R$7:$V$7,0)), 0)</f>
        <v>0.001</v>
      </c>
      <c r="AG10" s="22" t="n">
        <f aca="false">VLOOKUP(S10,Parameters!$F$2:$G$5,2,0)</f>
        <v>2000000</v>
      </c>
      <c r="AH10" s="24" t="n">
        <f aca="false">IF(T10="Y", INDEX('Bieu phi VCX'!$X$8:$AC$33,MATCH(E10,'Bieu phi VCX'!$A$8:$A$33,0),MATCH(AC10,'Bieu phi VCX'!$X$7:$AC$7,0)),0)</f>
        <v>0.002</v>
      </c>
      <c r="AI10" s="24" t="n">
        <f aca="false">IF(U10="Y",INDEX('Bieu phi VCX'!$AJ$8:$AL$33,MATCH(E10,'Bieu phi VCX'!$A$8:$A$33,0),MATCH(VLOOKUP(F10,Parameters!$I$2:$J$4,2),'Bieu phi VCX'!$AJ$7:$AL$7,0))-AD10, 0)</f>
        <v>0.038</v>
      </c>
      <c r="AJ10" s="0" t="n">
        <f aca="false">IF(V10="Y",$AJ$2,1)</f>
        <v>1.5</v>
      </c>
      <c r="AK10" s="24" t="n">
        <f aca="false">IF(W10="Y", INDEX('Bieu phi VCX'!$AE$8:$AE$33,MATCH(E10,'Bieu phi VCX'!$A$8:$A$33,0),0),0)</f>
        <v>0.0025</v>
      </c>
      <c r="AL10" s="24" t="n">
        <f aca="false">IF(X10="Y",IF(AB10&lt;120,IF(OR(E10='Bieu phi VCX'!$A$24,E10='Bieu phi VCX'!$A$25,E10='Bieu phi VCX'!$A$27),0.2%,IF(OR(AND(OR(H10="SEDAN",H10="HATCHBACK"),J10&gt;$AL$2),AND(OR(H10="SEDAN",H10="HATCHBACK"),I10="GERMANY")),INDEX('Bieu phi VCX'!$AF$8:$AF$33,MATCH(E10,'Bieu phi VCX'!$A$8:$A$33,0),0),INDEX('Bieu phi VCX'!$AG$8:$AG$33,MATCH(E10,'Bieu phi VCX'!$A$8:$A$33,0),0))),INDEX('Bieu phi VCX'!$AH$8:$AH$33,MATCH(E10,'Bieu phi VCX'!$A$8:$A$33,0),0)),0)</f>
        <v>0.0005</v>
      </c>
      <c r="AM10" s="25" t="n">
        <f aca="false">IF(Z10="Y",$AM$2,0)</f>
        <v>0.003</v>
      </c>
      <c r="AN10" s="26" t="n">
        <f aca="false">IF(Y10="Y",IF(P10-O10&gt;$AN$2,1.5%*15/365,1.5%*(P10-O10)/365),0)</f>
        <v>0.000616438356164384</v>
      </c>
      <c r="AO10" s="27" t="n">
        <f aca="false">IF(P10&lt;=AA10,VLOOKUP(DATEDIF(O10,P10,"m"),Parameters!$L$2:$M$6,2,1),(DATEDIF(O10,P10,"m")+1)/12)</f>
        <v>1</v>
      </c>
      <c r="AP10" s="28" t="n">
        <f aca="false">(AJ10*(SUM(AD10,AE10,AF10,AH10,AI10,AK10,AL10,AM10)*K10+AG10)+AN10*K10)*AO10</f>
        <v>11986643.8356164</v>
      </c>
    </row>
    <row r="11" customFormat="false" ht="13.8" hidden="false" customHeight="false" outlineLevel="0" collapsed="false">
      <c r="A11" s="19"/>
      <c r="B11" s="19" t="s">
        <v>1964</v>
      </c>
      <c r="C11" s="20" t="s">
        <v>1955</v>
      </c>
      <c r="D11" s="19" t="s">
        <v>1956</v>
      </c>
      <c r="E11" s="21" t="s">
        <v>1957</v>
      </c>
      <c r="F11" s="22" t="n">
        <v>0</v>
      </c>
      <c r="G11" s="21" t="s">
        <v>1958</v>
      </c>
      <c r="H11" s="21" t="s">
        <v>1959</v>
      </c>
      <c r="I11" s="21" t="s">
        <v>1960</v>
      </c>
      <c r="J11" s="22" t="n">
        <v>400000000</v>
      </c>
      <c r="K11" s="22" t="n">
        <v>100000000</v>
      </c>
      <c r="L11" s="0" t="n">
        <v>2014</v>
      </c>
      <c r="M11" s="23" t="n">
        <v>41640</v>
      </c>
      <c r="N11" s="23" t="n">
        <v>43831</v>
      </c>
      <c r="O11" s="23" t="n">
        <v>43831</v>
      </c>
      <c r="P11" s="23" t="n">
        <v>44196</v>
      </c>
      <c r="Q11" s="2" t="s">
        <v>1967</v>
      </c>
      <c r="R11" s="2" t="s">
        <v>1967</v>
      </c>
      <c r="S11" s="22" t="n">
        <v>21000000</v>
      </c>
      <c r="T11" s="2" t="s">
        <v>1967</v>
      </c>
      <c r="U11" s="2" t="s">
        <v>1967</v>
      </c>
      <c r="V11" s="2" t="s">
        <v>1967</v>
      </c>
      <c r="W11" s="2" t="s">
        <v>1967</v>
      </c>
      <c r="X11" s="2" t="s">
        <v>1967</v>
      </c>
      <c r="Y11" s="2" t="s">
        <v>1967</v>
      </c>
      <c r="Z11" s="2" t="s">
        <v>1967</v>
      </c>
      <c r="AA11" s="23" t="n">
        <f aca="false">DATE(YEAR(O11)+1,MONTH(O11),DAY(O11))</f>
        <v>44197</v>
      </c>
      <c r="AB11" s="0" t="n">
        <f aca="false">IF(G11="Trong nước", DATEDIF(DATE(YEAR(M11),MONTH(M11),1),DATE(YEAR(N11),MONTH(N11),1),"m"), DATEDIF(DATE(L11,1,1),DATE(YEAR(N11),MONTH(N11),1),"m"))</f>
        <v>72</v>
      </c>
      <c r="AC11" s="0" t="str">
        <f aca="false">VLOOKUP(AB11,Parameters!$A$2:$B$6,2,1)</f>
        <v>72-120</v>
      </c>
      <c r="AD11" s="24" t="n">
        <f aca="false">IF(J11&lt;=$AD$2,INDEX('Bieu phi VCX'!$D$8:$N$33,MATCH(E11,'Bieu phi VCX'!$A$8:$A$33,0),MATCH(AC11,'Bieu phi VCX'!$D$7:$I$7,)),INDEX('Bieu phi VCX'!$J$8:$O$33,MATCH(E11,'Bieu phi VCX'!$A$8:$A$33,0),MATCH(AC11,'Bieu phi VCX'!$J$7:$O$7,)))</f>
        <v>0.014</v>
      </c>
      <c r="AE11" s="24" t="n">
        <f aca="false">IF(Q11="Y",$AE$2,0)</f>
        <v>0.0005</v>
      </c>
      <c r="AF11" s="24" t="n">
        <f aca="false">IF(R11="Y", INDEX('Bieu phi VCX'!$R$8:$W$33,MATCH(E11,'Bieu phi VCX'!$A$8:$A$33,0),MATCH(AC11,'Bieu phi VCX'!$R$7:$V$7,0)), 0)</f>
        <v>0.0015</v>
      </c>
      <c r="AG11" s="22" t="n">
        <f aca="false">VLOOKUP(S11,Parameters!$F$2:$G$5,2,0)</f>
        <v>3400000</v>
      </c>
      <c r="AH11" s="24" t="n">
        <f aca="false">IF(T11="Y", INDEX('Bieu phi VCX'!$X$8:$AC$33,MATCH(E11,'Bieu phi VCX'!$A$8:$A$33,0),MATCH(AC11,'Bieu phi VCX'!$X$7:$AC$7,0)),0)</f>
        <v>0.003</v>
      </c>
      <c r="AI11" s="24" t="n">
        <f aca="false">IF(U11="Y",INDEX('Bieu phi VCX'!$AJ$8:$AL$33,MATCH(E11,'Bieu phi VCX'!$A$8:$A$33,0),MATCH(VLOOKUP(F11,Parameters!$I$2:$J$4,2),'Bieu phi VCX'!$AJ$7:$AL$7,0))-AD11, 0)</f>
        <v>0.036</v>
      </c>
      <c r="AJ11" s="0" t="n">
        <f aca="false">IF(V11="Y",$AJ$2,1)</f>
        <v>1.5</v>
      </c>
      <c r="AK11" s="24" t="n">
        <f aca="false">IF(W11="Y", INDEX('Bieu phi VCX'!$AE$8:$AE$33,MATCH(E11,'Bieu phi VCX'!$A$8:$A$33,0),0),0)</f>
        <v>0.0025</v>
      </c>
      <c r="AL11" s="24" t="n">
        <f aca="false">IF(X11="Y",IF(AB11&lt;120,IF(OR(E11='Bieu phi VCX'!$A$24,E11='Bieu phi VCX'!$A$25,E11='Bieu phi VCX'!$A$27),0.2%,IF(OR(AND(OR(H11="SEDAN",H11="HATCHBACK"),J11&gt;$AL$2),AND(OR(H11="SEDAN",H11="HATCHBACK"),I11="GERMANY")),INDEX('Bieu phi VCX'!$AF$8:$AF$33,MATCH(E11,'Bieu phi VCX'!$A$8:$A$33,0),0),INDEX('Bieu phi VCX'!$AG$8:$AG$33,MATCH(E11,'Bieu phi VCX'!$A$8:$A$33,0),0))),INDEX('Bieu phi VCX'!$AH$8:$AH$33,MATCH(E11,'Bieu phi VCX'!$A$8:$A$33,0),0)),0)</f>
        <v>0.0005</v>
      </c>
      <c r="AM11" s="25" t="n">
        <f aca="false">IF(Z11="Y",$AM$2,0)</f>
        <v>0.003</v>
      </c>
      <c r="AN11" s="26" t="n">
        <f aca="false">IF(Y11="Y",IF(P11-O11&gt;$AN$2,1.5%*15/365,1.5%*(P11-O11)/365),0)</f>
        <v>0.000616438356164384</v>
      </c>
      <c r="AO11" s="27" t="n">
        <f aca="false">IF(P11&lt;=AA11,VLOOKUP(DATEDIF(O11,P11,"m"),Parameters!$L$2:$M$6,2,1),(DATEDIF(O11,P11,"m")+1)/12)</f>
        <v>1</v>
      </c>
      <c r="AP11" s="28" t="n">
        <f aca="false">(AJ11*(SUM(AD11,AE11,AF11,AH11,AI11,AK11,AL11,AM11)*K11+AG11)+AN11*K11)*AO11</f>
        <v>14311643.8356164</v>
      </c>
    </row>
    <row r="12" customFormat="false" ht="13.8" hidden="false" customHeight="false" outlineLevel="0" collapsed="false">
      <c r="A12" s="19"/>
      <c r="B12" s="19" t="s">
        <v>1965</v>
      </c>
      <c r="C12" s="20" t="s">
        <v>1955</v>
      </c>
      <c r="D12" s="19" t="s">
        <v>1956</v>
      </c>
      <c r="E12" s="21" t="s">
        <v>1957</v>
      </c>
      <c r="F12" s="22" t="n">
        <v>0</v>
      </c>
      <c r="G12" s="21" t="s">
        <v>1958</v>
      </c>
      <c r="H12" s="21" t="s">
        <v>1959</v>
      </c>
      <c r="I12" s="21" t="s">
        <v>1960</v>
      </c>
      <c r="J12" s="22" t="n">
        <v>400000000</v>
      </c>
      <c r="K12" s="22" t="n">
        <v>100000000</v>
      </c>
      <c r="L12" s="0" t="n">
        <v>2010</v>
      </c>
      <c r="M12" s="23" t="n">
        <v>40179</v>
      </c>
      <c r="N12" s="23" t="n">
        <v>43831</v>
      </c>
      <c r="O12" s="23" t="n">
        <v>43831</v>
      </c>
      <c r="P12" s="23" t="n">
        <v>44196</v>
      </c>
      <c r="Q12" s="2" t="s">
        <v>1967</v>
      </c>
      <c r="R12" s="2" t="s">
        <v>1967</v>
      </c>
      <c r="S12" s="22" t="n">
        <v>9000000</v>
      </c>
      <c r="T12" s="2" t="s">
        <v>1967</v>
      </c>
      <c r="U12" s="2" t="s">
        <v>1967</v>
      </c>
      <c r="V12" s="2" t="s">
        <v>1967</v>
      </c>
      <c r="W12" s="2" t="s">
        <v>1967</v>
      </c>
      <c r="X12" s="2" t="s">
        <v>1967</v>
      </c>
      <c r="Y12" s="2" t="s">
        <v>1967</v>
      </c>
      <c r="Z12" s="2" t="s">
        <v>1967</v>
      </c>
      <c r="AA12" s="23" t="n">
        <f aca="false">DATE(YEAR(O12)+1,MONTH(O12),DAY(O12))</f>
        <v>44197</v>
      </c>
      <c r="AB12" s="0" t="n">
        <f aca="false">IF(G12="Trong nước", DATEDIF(DATE(YEAR(M12),MONTH(M12),1),DATE(YEAR(N12),MONTH(N12),1),"m"), DATEDIF(DATE(L12,1,1),DATE(YEAR(N12),MONTH(N12),1),"m"))</f>
        <v>120</v>
      </c>
      <c r="AC12" s="0" t="str">
        <f aca="false">VLOOKUP(AB12,Parameters!$A$2:$B$6,2,1)</f>
        <v>&gt;=120</v>
      </c>
      <c r="AD12" s="24" t="n">
        <f aca="false">IF(J12&lt;=$AD$2,INDEX('Bieu phi VCX'!$D$8:$N$33,MATCH(E12,'Bieu phi VCX'!$A$8:$A$33,0),MATCH(AC12,'Bieu phi VCX'!$D$7:$I$7,)),INDEX('Bieu phi VCX'!$J$8:$O$33,MATCH(E12,'Bieu phi VCX'!$A$8:$A$33,0),MATCH(AC12,'Bieu phi VCX'!$J$7:$O$7,)))</f>
        <v>0.018</v>
      </c>
      <c r="AE12" s="24" t="n">
        <f aca="false">IF(Q12="Y",$AE$2,0)</f>
        <v>0.0005</v>
      </c>
      <c r="AF12" s="24" t="n">
        <f aca="false">IF(R12="Y", INDEX('Bieu phi VCX'!$R$8:$W$33,MATCH(E12,'Bieu phi VCX'!$A$8:$A$33,0),MATCH(AC12,'Bieu phi VCX'!$R$7:$V$7,0)), 0)</f>
        <v>0.002</v>
      </c>
      <c r="AG12" s="22" t="n">
        <f aca="false">VLOOKUP(S12,Parameters!$F$2:$G$5,2,0)</f>
        <v>1400000</v>
      </c>
      <c r="AH12" s="24" t="n">
        <f aca="false">IF(T12="Y", INDEX('Bieu phi VCX'!$X$8:$AC$33,MATCH(E12,'Bieu phi VCX'!$A$8:$A$33,0),MATCH(AC12,'Bieu phi VCX'!$X$7:$AC$7,0)),0)</f>
        <v>0.004</v>
      </c>
      <c r="AI12" s="24" t="n">
        <f aca="false">IF(U12="Y",INDEX('Bieu phi VCX'!$AJ$8:$AL$33,MATCH(E12,'Bieu phi VCX'!$A$8:$A$33,0),MATCH(VLOOKUP(F12,Parameters!$I$2:$J$4,2),'Bieu phi VCX'!$AJ$7:$AL$7,0))-AD12, 0)</f>
        <v>0.032</v>
      </c>
      <c r="AJ12" s="0" t="n">
        <f aca="false">IF(V12="Y",$AJ$2,1)</f>
        <v>1.5</v>
      </c>
      <c r="AK12" s="24" t="n">
        <f aca="false">IF(W12="Y", INDEX('Bieu phi VCX'!$AE$8:$AE$33,MATCH(E12,'Bieu phi VCX'!$A$8:$A$33,0),0),0)</f>
        <v>0.0025</v>
      </c>
      <c r="AL12" s="24" t="n">
        <f aca="false">IF(X12="Y",IF(AB12&lt;120,IF(OR(E12='Bieu phi VCX'!$A$24,E12='Bieu phi VCX'!$A$25,E12='Bieu phi VCX'!$A$27),0.2%,IF(OR(AND(OR(H12="SEDAN",H12="HATCHBACK"),J12&gt;$AL$2),AND(OR(H12="SEDAN",H12="HATCHBACK"),I12="GERMANY")),INDEX('Bieu phi VCX'!$AF$8:$AF$33,MATCH(E12,'Bieu phi VCX'!$A$8:$A$33,0),0),INDEX('Bieu phi VCX'!$AG$8:$AG$33,MATCH(E12,'Bieu phi VCX'!$A$8:$A$33,0),0))),INDEX('Bieu phi VCX'!$AH$8:$AH$33,MATCH(E12,'Bieu phi VCX'!$A$8:$A$33,0),0)),0)</f>
        <v>0.0015</v>
      </c>
      <c r="AM12" s="25" t="n">
        <f aca="false">IF(Z12="Y",$AM$2,0)</f>
        <v>0.003</v>
      </c>
      <c r="AN12" s="26" t="n">
        <f aca="false">IF(Y12="Y",IF(P12-O12&gt;$AN$2,1.5%*15/365,1.5%*(P12-O12)/365),0)</f>
        <v>0.000616438356164384</v>
      </c>
      <c r="AO12" s="27" t="n">
        <f aca="false">IF(P12&lt;=AA12,VLOOKUP(DATEDIF(O12,P12,"m"),Parameters!$L$2:$M$6,2,1),(DATEDIF(O12,P12,"m")+1)/12)</f>
        <v>1</v>
      </c>
      <c r="AP12" s="28" t="n">
        <f aca="false">(AJ12*(SUM(AD12,AE12,AF12,AH12,AI12,AK12,AL12,AM12)*K12+AG12)+AN12*K12)*AO12</f>
        <v>11686643.8356164</v>
      </c>
    </row>
    <row r="13" customFormat="false" ht="13.8" hidden="false" customHeight="false" outlineLevel="0" collapsed="false">
      <c r="A13" s="19"/>
      <c r="B13" s="19" t="s">
        <v>1966</v>
      </c>
      <c r="C13" s="20" t="s">
        <v>1955</v>
      </c>
      <c r="D13" s="19" t="s">
        <v>1956</v>
      </c>
      <c r="E13" s="21" t="s">
        <v>1957</v>
      </c>
      <c r="F13" s="22" t="n">
        <v>0</v>
      </c>
      <c r="G13" s="21" t="s">
        <v>1958</v>
      </c>
      <c r="H13" s="21" t="s">
        <v>1959</v>
      </c>
      <c r="I13" s="21" t="s">
        <v>1960</v>
      </c>
      <c r="J13" s="22" t="n">
        <v>400000000</v>
      </c>
      <c r="K13" s="22" t="n">
        <v>100000000</v>
      </c>
      <c r="L13" s="0" t="n">
        <v>2005</v>
      </c>
      <c r="M13" s="23" t="n">
        <v>38353</v>
      </c>
      <c r="N13" s="23" t="n">
        <v>43831</v>
      </c>
      <c r="O13" s="23" t="n">
        <v>43831</v>
      </c>
      <c r="P13" s="23" t="n">
        <v>44196</v>
      </c>
      <c r="Q13" s="2" t="s">
        <v>1967</v>
      </c>
      <c r="R13" s="2" t="s">
        <v>1967</v>
      </c>
      <c r="S13" s="22" t="n">
        <v>9000000</v>
      </c>
      <c r="T13" s="2" t="s">
        <v>1967</v>
      </c>
      <c r="U13" s="2" t="s">
        <v>1967</v>
      </c>
      <c r="V13" s="2" t="s">
        <v>1967</v>
      </c>
      <c r="W13" s="2" t="s">
        <v>1967</v>
      </c>
      <c r="X13" s="2" t="s">
        <v>1967</v>
      </c>
      <c r="Y13" s="2" t="s">
        <v>1967</v>
      </c>
      <c r="Z13" s="2" t="s">
        <v>1967</v>
      </c>
      <c r="AA13" s="23" t="n">
        <f aca="false">DATE(YEAR(O13)+1,MONTH(O13),DAY(O13))</f>
        <v>44197</v>
      </c>
      <c r="AB13" s="0" t="n">
        <f aca="false">IF(G13="Trong nước", DATEDIF(DATE(YEAR(M13),MONTH(M13),1),DATE(YEAR(N13),MONTH(N13),1),"m"), DATEDIF(DATE(L13,1,1),DATE(YEAR(N13),MONTH(N13),1),"m"))</f>
        <v>180</v>
      </c>
      <c r="AC13" s="0" t="str">
        <f aca="false">VLOOKUP(AB13,Parameters!$A$2:$B$7,2,1)</f>
        <v>&gt;=180</v>
      </c>
      <c r="AD13" s="24" t="n">
        <f aca="false">IF(J13&lt;=$AD$2,INDEX('Bieu phi VCX'!$D$8:$N$33,MATCH(E13,'Bieu phi VCX'!$A$8:$A$33,0),MATCH(AC13,'Bieu phi VCX'!$D$7:$I$7,)),INDEX('Bieu phi VCX'!$J$8:$O$33,MATCH(E13,'Bieu phi VCX'!$A$8:$A$33,0),MATCH(AC13,'Bieu phi VCX'!$J$7:$O$7,)))</f>
        <v>0.018</v>
      </c>
      <c r="AE13" s="24" t="n">
        <f aca="false">IF(Q13="Y",$AE$2,0)</f>
        <v>0.0005</v>
      </c>
      <c r="AF13" s="24" t="n">
        <f aca="false">IF(R13="Y", INDEX('Bieu phi VCX'!$R$8:$W$33,MATCH(E13,'Bieu phi VCX'!$A$8:$A$33,0),MATCH(AC13,'Bieu phi VCX'!$R$7:$W$7,0)), 0)</f>
        <v>0.003</v>
      </c>
      <c r="AG13" s="22" t="n">
        <f aca="false">VLOOKUP(S13,Parameters!$F$2:$G$5,2,0)</f>
        <v>1400000</v>
      </c>
      <c r="AH13" s="24" t="n">
        <f aca="false">IF(T13="Y", INDEX('Bieu phi VCX'!$X$8:$AC$33,MATCH(E13,'Bieu phi VCX'!$A$8:$A$33,0),MATCH(AC13,'Bieu phi VCX'!$X$7:$AC$7,0)),0)</f>
        <v>0.004</v>
      </c>
      <c r="AI13" s="24" t="n">
        <f aca="false">IF(U13="Y",INDEX('Bieu phi VCX'!$AJ$8:$AL$33,MATCH(E13,'Bieu phi VCX'!$A$8:$A$33,0),MATCH(VLOOKUP(F13,Parameters!$I$2:$J$4,2),'Bieu phi VCX'!$AJ$7:$AL$7,0))-AD13, 0)</f>
        <v>0.032</v>
      </c>
      <c r="AJ13" s="0" t="n">
        <f aca="false">IF(V13="Y",$AJ$2,1)</f>
        <v>1.5</v>
      </c>
      <c r="AK13" s="24" t="n">
        <f aca="false">IF(W13="Y", INDEX('Bieu phi VCX'!$AE$8:$AE$33,MATCH(E13,'Bieu phi VCX'!$A$8:$A$33,0),0),0)</f>
        <v>0.0025</v>
      </c>
      <c r="AL13" s="24" t="n">
        <f aca="false">IF(X13="Y",IF(AB13&lt;120,IF(OR(E13='Bieu phi VCX'!$A$24,E13='Bieu phi VCX'!$A$25,E13='Bieu phi VCX'!$A$27),0.2%,IF(OR(AND(OR(H13="SEDAN",H13="HATCHBACK"),J13&gt;$AL$2),AND(OR(H13="SEDAN",H13="HATCHBACK"),I13="GERMANY")),INDEX('Bieu phi VCX'!$AF$8:$AF$33,MATCH(E13,'Bieu phi VCX'!$A$8:$A$33,0),0),INDEX('Bieu phi VCX'!$AG$8:$AG$33,MATCH(E13,'Bieu phi VCX'!$A$8:$A$33,0),0))),INDEX('Bieu phi VCX'!$AH$8:$AH$33,MATCH(E13,'Bieu phi VCX'!$A$8:$A$33,0),0)),0)</f>
        <v>0.0015</v>
      </c>
      <c r="AM13" s="25" t="n">
        <f aca="false">IF(Z13="Y",$AM$2,0)</f>
        <v>0.003</v>
      </c>
      <c r="AN13" s="26" t="n">
        <f aca="false">IF(Y13="Y",IF(P13-O13&gt;$AN$2,1.5%*15/365,1.5%*(P13-O13)/365),0)</f>
        <v>0.000616438356164384</v>
      </c>
      <c r="AO13" s="27" t="n">
        <f aca="false">IF(P13&lt;=AA13,VLOOKUP(DATEDIF(O13,P13,"m"),Parameters!$L$2:$M$6,2,1),(DATEDIF(O13,P13,"m")+1)/12)</f>
        <v>1</v>
      </c>
      <c r="AP13" s="28" t="n">
        <f aca="false">(AJ13*(SUM(AD13,AE13,AF13,AH13,AI13,AK13,AL13,AM13)*K13+AG13)+AN13*K13)*AO13</f>
        <v>11836643.8356164</v>
      </c>
    </row>
    <row r="14" customFormat="false" ht="13.8" hidden="false" customHeight="false" outlineLevel="0" collapsed="false">
      <c r="A14" s="19" t="s">
        <v>1969</v>
      </c>
      <c r="B14" s="19" t="s">
        <v>1954</v>
      </c>
      <c r="C14" s="20" t="s">
        <v>1955</v>
      </c>
      <c r="D14" s="19" t="s">
        <v>1956</v>
      </c>
      <c r="E14" s="21" t="s">
        <v>1957</v>
      </c>
      <c r="F14" s="22" t="n">
        <v>0</v>
      </c>
      <c r="G14" s="21" t="s">
        <v>1958</v>
      </c>
      <c r="H14" s="21" t="s">
        <v>1959</v>
      </c>
      <c r="I14" s="21" t="s">
        <v>1960</v>
      </c>
      <c r="J14" s="22" t="n">
        <v>410000000</v>
      </c>
      <c r="K14" s="22" t="n">
        <v>400000000</v>
      </c>
      <c r="L14" s="0" t="n">
        <v>2020</v>
      </c>
      <c r="M14" s="23" t="n">
        <v>43831</v>
      </c>
      <c r="N14" s="23" t="n">
        <v>43831</v>
      </c>
      <c r="O14" s="23" t="n">
        <v>43831</v>
      </c>
      <c r="P14" s="23" t="n">
        <v>44196</v>
      </c>
      <c r="Q14" s="2" t="s">
        <v>1961</v>
      </c>
      <c r="R14" s="2" t="s">
        <v>1961</v>
      </c>
      <c r="S14" s="22" t="s">
        <v>1962</v>
      </c>
      <c r="T14" s="2" t="s">
        <v>1961</v>
      </c>
      <c r="U14" s="2" t="s">
        <v>1961</v>
      </c>
      <c r="V14" s="2" t="s">
        <v>1961</v>
      </c>
      <c r="W14" s="2" t="s">
        <v>1961</v>
      </c>
      <c r="X14" s="2" t="s">
        <v>1961</v>
      </c>
      <c r="Y14" s="2" t="s">
        <v>1961</v>
      </c>
      <c r="Z14" s="2" t="s">
        <v>1961</v>
      </c>
      <c r="AA14" s="23" t="n">
        <f aca="false">DATE(YEAR(O14)+1,MONTH(O14),DAY(O14))</f>
        <v>44197</v>
      </c>
      <c r="AB14" s="0" t="n">
        <f aca="false">IF(G14="Trong nước", DATEDIF(DATE(YEAR(M14),MONTH(M14),1),DATE(YEAR(N14),MONTH(N14),1),"m"), DATEDIF(DATE(L14,1,1),DATE(YEAR(N14),MONTH(N14),1),"m"))</f>
        <v>0</v>
      </c>
      <c r="AC14" s="0" t="str">
        <f aca="false">VLOOKUP(AB14,Parameters!$A$2:$B$6,2,1)</f>
        <v>&lt;6</v>
      </c>
      <c r="AD14" s="24" t="n">
        <f aca="false">IF(J14&lt;=$AD$2,INDEX('Bieu phi VCX'!$D$8:$N$33,MATCH(E14,'Bieu phi VCX'!$A$8:$A$33,0),MATCH(AC14,'Bieu phi VCX'!$D$7:$I$7,)),INDEX('Bieu phi VCX'!$J$8:$O$33,MATCH(E14,'Bieu phi VCX'!$A$8:$A$33,0),MATCH(AC14,'Bieu phi VCX'!$J$7:$O$7,)))</f>
        <v>0.011</v>
      </c>
      <c r="AE14" s="24" t="n">
        <f aca="false">IF(Q14="Y",$AE$2,0)</f>
        <v>0</v>
      </c>
      <c r="AF14" s="24" t="n">
        <f aca="false">IF(R14="Y", INDEX('Bieu phi VCX'!$R$8:$W$33,MATCH(E14,'Bieu phi VCX'!$A$8:$A$33,0),MATCH(AC14,'Bieu phi VCX'!$R$7:$V$7,0)), 0)</f>
        <v>0</v>
      </c>
      <c r="AG14" s="22" t="n">
        <f aca="false">VLOOKUP(S14,Parameters!$F$2:$G$5,2,0)</f>
        <v>0</v>
      </c>
      <c r="AH14" s="24" t="n">
        <f aca="false">IF(T14="Y", INDEX('Bieu phi VCX'!$X$8:$AB$33,MATCH(E14,'Bieu phi VCX'!$A$8:$A$33,0),MATCH(AC14,'Bieu phi VCX'!$X$7:$AB$7,0)),0)</f>
        <v>0</v>
      </c>
      <c r="AI14" s="24" t="n">
        <f aca="false">IF(U14="Y",INDEX('Bieu phi VCX'!$AJ$8:$AL$33,MATCH(E14,'Bieu phi VCX'!$A$8:$A$33,0),MATCH(VLOOKUP(F14,Parameters!$I$2:$J$4,2),'Bieu phi VCX'!$AJ$7:$AL$7,0))-AD14, 0)</f>
        <v>0</v>
      </c>
      <c r="AJ14" s="0" t="n">
        <f aca="false">IF(V14="Y",$AJ$2,1)</f>
        <v>1</v>
      </c>
      <c r="AK14" s="24" t="n">
        <f aca="false">IF(W14="Y", INDEX('Bieu phi VCX'!$AE$8:$AE$33,MATCH(E14,'Bieu phi VCX'!$A$8:$A$33,0),0),0)</f>
        <v>0</v>
      </c>
      <c r="AL14" s="24" t="n">
        <f aca="false">IF(X14="Y",IF(AB14&lt;120,IF(OR(E14='Bieu phi VCX'!$A$24,E14='Bieu phi VCX'!$A$25,E14='Bieu phi VCX'!$A$27),0.2%,IF(OR(AND(OR(H14="SEDAN",H14="HATCHBACK"),J14&gt;$AL$2),AND(OR(H14="SEDAN",H14="HATCHBACK"),I14="GERMANY")),INDEX('Bieu phi VCX'!$AF$8:$AF$33,MATCH(E14,'Bieu phi VCX'!$A$8:$A$33,0),0),INDEX('Bieu phi VCX'!$AG$8:$AG$33,MATCH(E14,'Bieu phi VCX'!$A$8:$A$33,0),0))),"NA"),0)</f>
        <v>0</v>
      </c>
      <c r="AM14" s="25" t="n">
        <f aca="false">IF(Z14="Y",$AM$2,0)</f>
        <v>0</v>
      </c>
      <c r="AN14" s="26" t="n">
        <f aca="false">IF(Y14="Y",IF(P14-O14&gt;$AN$2,1.5%*15/365,1.5%*(P14-O14)/365),0)</f>
        <v>0</v>
      </c>
      <c r="AO14" s="27" t="n">
        <f aca="false">IF(P14&lt;=AA14,VLOOKUP(DATEDIF(O14,P14,"m"),Parameters!$L$2:$M$6,2,1),(DATEDIF(O14,P14,"m")+1)/12)</f>
        <v>1</v>
      </c>
      <c r="AP14" s="28" t="n">
        <f aca="false">(AJ14*(SUM(AD14,AE14,AF14,AH14,AI14,AK14,AL14,AM14)*K14+AG14)+AN14*K14)*AO14</f>
        <v>4400000</v>
      </c>
    </row>
    <row r="15" customFormat="false" ht="13.8" hidden="false" customHeight="false" outlineLevel="0" collapsed="false">
      <c r="A15" s="19"/>
      <c r="B15" s="19" t="s">
        <v>1963</v>
      </c>
      <c r="C15" s="20" t="s">
        <v>1955</v>
      </c>
      <c r="D15" s="19" t="s">
        <v>1956</v>
      </c>
      <c r="E15" s="21" t="s">
        <v>1957</v>
      </c>
      <c r="F15" s="22" t="n">
        <v>0</v>
      </c>
      <c r="G15" s="21" t="s">
        <v>1958</v>
      </c>
      <c r="H15" s="21" t="s">
        <v>1959</v>
      </c>
      <c r="I15" s="21" t="s">
        <v>1960</v>
      </c>
      <c r="J15" s="22" t="n">
        <v>500000000</v>
      </c>
      <c r="K15" s="22" t="n">
        <v>400000000</v>
      </c>
      <c r="L15" s="0" t="n">
        <v>2017</v>
      </c>
      <c r="M15" s="23" t="n">
        <v>42736</v>
      </c>
      <c r="N15" s="23" t="n">
        <v>43831</v>
      </c>
      <c r="O15" s="23" t="n">
        <v>43831</v>
      </c>
      <c r="P15" s="23" t="n">
        <v>44196</v>
      </c>
      <c r="Q15" s="2" t="s">
        <v>1961</v>
      </c>
      <c r="R15" s="2" t="s">
        <v>1961</v>
      </c>
      <c r="S15" s="22" t="s">
        <v>1962</v>
      </c>
      <c r="T15" s="2" t="s">
        <v>1961</v>
      </c>
      <c r="U15" s="2" t="s">
        <v>1961</v>
      </c>
      <c r="V15" s="2" t="s">
        <v>1961</v>
      </c>
      <c r="W15" s="2" t="s">
        <v>1961</v>
      </c>
      <c r="X15" s="2" t="s">
        <v>1961</v>
      </c>
      <c r="Y15" s="2" t="s">
        <v>1961</v>
      </c>
      <c r="Z15" s="2" t="s">
        <v>1961</v>
      </c>
      <c r="AA15" s="23" t="n">
        <f aca="false">DATE(YEAR(O15)+1,MONTH(O15),DAY(O15))</f>
        <v>44197</v>
      </c>
      <c r="AB15" s="0" t="n">
        <f aca="false">IF(G15="Trong nước", DATEDIF(DATE(YEAR(M15),MONTH(M15),1),DATE(YEAR(N15),MONTH(N15),1),"m"), DATEDIF(DATE(L15,1,1),DATE(YEAR(N15),MONTH(N15),1),"m"))</f>
        <v>36</v>
      </c>
      <c r="AC15" s="0" t="str">
        <f aca="false">VLOOKUP(AB15,Parameters!$A$2:$B$6,2,1)</f>
        <v>36-72</v>
      </c>
      <c r="AD15" s="24" t="n">
        <f aca="false">IF(J15&lt;=$AD$2,INDEX('Bieu phi VCX'!$D$8:$N$33,MATCH(E15,'Bieu phi VCX'!$A$8:$A$33,0),MATCH(AC15,'Bieu phi VCX'!$D$7:$I$7,)),INDEX('Bieu phi VCX'!$J$8:$O$33,MATCH(E15,'Bieu phi VCX'!$A$8:$A$33,0),MATCH(AC15,'Bieu phi VCX'!$J$7:$O$7,)))</f>
        <v>0.012</v>
      </c>
      <c r="AE15" s="24" t="n">
        <f aca="false">IF(Q15="Y",$AE$2,0)</f>
        <v>0</v>
      </c>
      <c r="AF15" s="24" t="n">
        <f aca="false">IF(R15="Y", INDEX('Bieu phi VCX'!$R$8:$W$33,MATCH(E15,'Bieu phi VCX'!$A$8:$A$33,0),MATCH(AC15,'Bieu phi VCX'!$R$7:$V$7,0)), 0)</f>
        <v>0</v>
      </c>
      <c r="AG15" s="22" t="n">
        <f aca="false">VLOOKUP(S15,Parameters!$F$2:$G$5,2,0)</f>
        <v>0</v>
      </c>
      <c r="AH15" s="24" t="n">
        <f aca="false">IF(T15="Y", INDEX('Bieu phi VCX'!$X$8:$AB$33,MATCH(E15,'Bieu phi VCX'!$A$8:$A$33,0),MATCH(AC15,'Bieu phi VCX'!$X$7:$AB$7,0)),0)</f>
        <v>0</v>
      </c>
      <c r="AI15" s="24" t="n">
        <f aca="false">IF(U15="Y",INDEX('Bieu phi VCX'!$AJ$8:$AL$33,MATCH(E15,'Bieu phi VCX'!$A$8:$A$33,0),MATCH(VLOOKUP(F15,Parameters!$I$2:$J$4,2),'Bieu phi VCX'!$AJ$7:$AL$7,0))-AD15, 0)</f>
        <v>0</v>
      </c>
      <c r="AJ15" s="0" t="n">
        <f aca="false">IF(V15="Y",$AJ$2,1)</f>
        <v>1</v>
      </c>
      <c r="AK15" s="24" t="n">
        <f aca="false">IF(W15="Y", INDEX('Bieu phi VCX'!$AE$8:$AE$33,MATCH(E15,'Bieu phi VCX'!$A$8:$A$33,0),0),0)</f>
        <v>0</v>
      </c>
      <c r="AL15" s="24" t="n">
        <f aca="false">IF(X15="Y",IF(AB15&lt;120,IF(OR(E15='Bieu phi VCX'!$A$24,E15='Bieu phi VCX'!$A$25,E15='Bieu phi VCX'!$A$27),0.2%,IF(OR(AND(OR(H15="SEDAN",H15="HATCHBACK"),J15&gt;$AL$2),AND(OR(H15="SEDAN",H15="HATCHBACK"),I15="GERMANY")),INDEX('Bieu phi VCX'!$AF$8:$AF$33,MATCH(E15,'Bieu phi VCX'!$A$8:$A$33,0),0),INDEX('Bieu phi VCX'!$AG$8:$AG$33,MATCH(E15,'Bieu phi VCX'!$A$8:$A$33,0),0))),"NA"),0)</f>
        <v>0</v>
      </c>
      <c r="AM15" s="25" t="n">
        <f aca="false">IF(Z15="Y",$AM$2,0)</f>
        <v>0</v>
      </c>
      <c r="AN15" s="26" t="n">
        <f aca="false">IF(Y15="Y",IF(P15-O15&gt;$AN$2,1.5%*15/365,1.5%*(P15-O15)/365),0)</f>
        <v>0</v>
      </c>
      <c r="AO15" s="27" t="n">
        <f aca="false">IF(P15&lt;=AA15,VLOOKUP(DATEDIF(O15,P15,"m"),Parameters!$L$2:$M$6,2,1),(DATEDIF(O15,P15,"m")+1)/12)</f>
        <v>1</v>
      </c>
      <c r="AP15" s="28" t="n">
        <f aca="false">(AJ15*(SUM(AD15,AE15,AF15,AH15,AI15,AK15,AL15,AM15)*K15+AG15)+AN15*K15)*AO15</f>
        <v>4800000</v>
      </c>
    </row>
    <row r="16" customFormat="false" ht="13.8" hidden="false" customHeight="false" outlineLevel="0" collapsed="false">
      <c r="A16" s="19"/>
      <c r="B16" s="19" t="s">
        <v>1964</v>
      </c>
      <c r="C16" s="20" t="s">
        <v>1955</v>
      </c>
      <c r="D16" s="19" t="s">
        <v>1956</v>
      </c>
      <c r="E16" s="21" t="s">
        <v>1957</v>
      </c>
      <c r="F16" s="22" t="n">
        <v>0</v>
      </c>
      <c r="G16" s="21" t="s">
        <v>1958</v>
      </c>
      <c r="H16" s="21" t="s">
        <v>1959</v>
      </c>
      <c r="I16" s="21" t="s">
        <v>1960</v>
      </c>
      <c r="J16" s="22" t="n">
        <v>2600000000</v>
      </c>
      <c r="K16" s="22" t="n">
        <v>400000000</v>
      </c>
      <c r="L16" s="0" t="n">
        <v>2014</v>
      </c>
      <c r="M16" s="23" t="n">
        <v>41640</v>
      </c>
      <c r="N16" s="23" t="n">
        <v>43831</v>
      </c>
      <c r="O16" s="23" t="n">
        <v>43831</v>
      </c>
      <c r="P16" s="23" t="n">
        <v>44196</v>
      </c>
      <c r="Q16" s="2" t="s">
        <v>1961</v>
      </c>
      <c r="R16" s="2" t="s">
        <v>1961</v>
      </c>
      <c r="S16" s="22" t="s">
        <v>1962</v>
      </c>
      <c r="T16" s="2" t="s">
        <v>1961</v>
      </c>
      <c r="U16" s="2" t="s">
        <v>1961</v>
      </c>
      <c r="V16" s="2" t="s">
        <v>1961</v>
      </c>
      <c r="W16" s="2" t="s">
        <v>1961</v>
      </c>
      <c r="X16" s="2" t="s">
        <v>1961</v>
      </c>
      <c r="Y16" s="2" t="s">
        <v>1961</v>
      </c>
      <c r="Z16" s="2" t="s">
        <v>1961</v>
      </c>
      <c r="AA16" s="23" t="n">
        <f aca="false">DATE(YEAR(O16)+1,MONTH(O16),DAY(O16))</f>
        <v>44197</v>
      </c>
      <c r="AB16" s="0" t="n">
        <f aca="false">IF(G16="Trong nước", DATEDIF(DATE(YEAR(M16),MONTH(M16),1),DATE(YEAR(N16),MONTH(N16),1),"m"), DATEDIF(DATE(L16,1,1),DATE(YEAR(N16),MONTH(N16),1),"m"))</f>
        <v>72</v>
      </c>
      <c r="AC16" s="0" t="str">
        <f aca="false">VLOOKUP(AB16,Parameters!$A$2:$B$6,2,1)</f>
        <v>72-120</v>
      </c>
      <c r="AD16" s="24" t="n">
        <f aca="false">IF(J16&lt;=$AD$2,INDEX('Bieu phi VCX'!$D$8:$N$33,MATCH(E16,'Bieu phi VCX'!$A$8:$A$33,0),MATCH(AC16,'Bieu phi VCX'!$D$7:$I$7,)),INDEX('Bieu phi VCX'!$J$8:$O$33,MATCH(E16,'Bieu phi VCX'!$A$8:$A$33,0),MATCH(AC16,'Bieu phi VCX'!$J$7:$O$7,)))</f>
        <v>0.014</v>
      </c>
      <c r="AE16" s="24" t="n">
        <f aca="false">IF(Q16="Y",$AE$2,0)</f>
        <v>0</v>
      </c>
      <c r="AF16" s="24" t="n">
        <f aca="false">IF(R16="Y", INDEX('Bieu phi VCX'!$R$8:$W$33,MATCH(E16,'Bieu phi VCX'!$A$8:$A$33,0),MATCH(AC16,'Bieu phi VCX'!$R$7:$V$7,0)), 0)</f>
        <v>0</v>
      </c>
      <c r="AG16" s="22" t="n">
        <f aca="false">VLOOKUP(S16,Parameters!$F$2:$G$5,2,0)</f>
        <v>0</v>
      </c>
      <c r="AH16" s="24" t="n">
        <f aca="false">IF(T16="Y", INDEX('Bieu phi VCX'!$X$8:$AB$33,MATCH(E16,'Bieu phi VCX'!$A$8:$A$33,0),MATCH(AC16,'Bieu phi VCX'!$X$7:$AB$7,0)),0)</f>
        <v>0</v>
      </c>
      <c r="AI16" s="24" t="n">
        <f aca="false">IF(U16="Y",INDEX('Bieu phi VCX'!$AJ$8:$AL$33,MATCH(E16,'Bieu phi VCX'!$A$8:$A$33,0),MATCH(VLOOKUP(F16,Parameters!$I$2:$J$4,2),'Bieu phi VCX'!$AJ$7:$AL$7,0))-AD16, 0)</f>
        <v>0</v>
      </c>
      <c r="AJ16" s="0" t="n">
        <f aca="false">IF(V16="Y",$AJ$2,1)</f>
        <v>1</v>
      </c>
      <c r="AK16" s="24" t="n">
        <f aca="false">IF(W16="Y", INDEX('Bieu phi VCX'!$AE$8:$AE$33,MATCH(E16,'Bieu phi VCX'!$A$8:$A$33,0),0),0)</f>
        <v>0</v>
      </c>
      <c r="AL16" s="24" t="n">
        <f aca="false">IF(X16="Y",IF(AB16&lt;120,IF(OR(E16='Bieu phi VCX'!$A$24,E16='Bieu phi VCX'!$A$25,E16='Bieu phi VCX'!$A$27),0.2%,IF(OR(AND(OR(H16="SEDAN",H16="HATCHBACK"),J16&gt;$AL$2),AND(OR(H16="SEDAN",H16="HATCHBACK"),I16="GERMANY")),INDEX('Bieu phi VCX'!$AF$8:$AF$33,MATCH(E16,'Bieu phi VCX'!$A$8:$A$33,0),0),INDEX('Bieu phi VCX'!$AG$8:$AG$33,MATCH(E16,'Bieu phi VCX'!$A$8:$A$33,0),0))),INDEX('Bieu phi VCX'!$AH$8:$AH$33,MATCH(E16,'Bieu phi VCX'!$A$8:$A$33,0),0)),0)</f>
        <v>0</v>
      </c>
      <c r="AM16" s="25" t="n">
        <f aca="false">IF(Z16="Y",$AM$2,0)</f>
        <v>0</v>
      </c>
      <c r="AN16" s="26" t="n">
        <f aca="false">IF(Y16="Y",IF(P16-O16&gt;$AN$2,1.5%*15/365,1.5%*(P16-O16)/365),0)</f>
        <v>0</v>
      </c>
      <c r="AO16" s="27" t="n">
        <f aca="false">IF(P16&lt;=AA16,VLOOKUP(DATEDIF(O16,P16,"m"),Parameters!$L$2:$M$6,2,1),(DATEDIF(O16,P16,"m")+1)/12)</f>
        <v>1</v>
      </c>
      <c r="AP16" s="28" t="n">
        <f aca="false">(AJ16*(SUM(AD16,AE16,AF16,AH16,AI16,AK16,AL16,AM16)*K16+AG16)+AN16*K16)*AO16</f>
        <v>5600000</v>
      </c>
    </row>
    <row r="17" customFormat="false" ht="13.8" hidden="false" customHeight="false" outlineLevel="0" collapsed="false">
      <c r="A17" s="19"/>
      <c r="B17" s="19" t="s">
        <v>1965</v>
      </c>
      <c r="C17" s="20" t="s">
        <v>1955</v>
      </c>
      <c r="D17" s="19" t="s">
        <v>1956</v>
      </c>
      <c r="E17" s="21" t="s">
        <v>1957</v>
      </c>
      <c r="F17" s="22" t="n">
        <v>0</v>
      </c>
      <c r="G17" s="21" t="s">
        <v>1958</v>
      </c>
      <c r="H17" s="21" t="s">
        <v>1959</v>
      </c>
      <c r="I17" s="21" t="s">
        <v>1960</v>
      </c>
      <c r="J17" s="22" t="n">
        <v>410000000</v>
      </c>
      <c r="K17" s="22" t="n">
        <v>400000000</v>
      </c>
      <c r="L17" s="0" t="n">
        <v>2010</v>
      </c>
      <c r="M17" s="23" t="n">
        <v>40179</v>
      </c>
      <c r="N17" s="23" t="n">
        <v>43831</v>
      </c>
      <c r="O17" s="23" t="n">
        <v>43831</v>
      </c>
      <c r="P17" s="23" t="n">
        <v>44196</v>
      </c>
      <c r="Q17" s="2" t="s">
        <v>1961</v>
      </c>
      <c r="R17" s="2" t="s">
        <v>1961</v>
      </c>
      <c r="S17" s="22" t="s">
        <v>1962</v>
      </c>
      <c r="T17" s="2" t="s">
        <v>1961</v>
      </c>
      <c r="U17" s="2" t="s">
        <v>1961</v>
      </c>
      <c r="V17" s="2" t="s">
        <v>1961</v>
      </c>
      <c r="W17" s="2" t="s">
        <v>1961</v>
      </c>
      <c r="X17" s="2" t="s">
        <v>1961</v>
      </c>
      <c r="Y17" s="2" t="s">
        <v>1961</v>
      </c>
      <c r="Z17" s="2" t="s">
        <v>1961</v>
      </c>
      <c r="AA17" s="23" t="n">
        <f aca="false">DATE(YEAR(O17)+1,MONTH(O17),DAY(O17))</f>
        <v>44197</v>
      </c>
      <c r="AB17" s="0" t="n">
        <f aca="false">IF(G17="Trong nước", DATEDIF(DATE(YEAR(M17),MONTH(M17),1),DATE(YEAR(N17),MONTH(N17),1),"m"), DATEDIF(DATE(L17,1,1),DATE(YEAR(N17),MONTH(N17),1),"m"))</f>
        <v>120</v>
      </c>
      <c r="AC17" s="0" t="str">
        <f aca="false">VLOOKUP(AB17,Parameters!$A$2:$B$6,2,1)</f>
        <v>&gt;=120</v>
      </c>
      <c r="AD17" s="24" t="n">
        <f aca="false">IF(J17&lt;=$AD$2,INDEX('Bieu phi VCX'!$D$8:$N$33,MATCH(E17,'Bieu phi VCX'!$A$8:$A$33,0),MATCH(AC17,'Bieu phi VCX'!$D$7:$I$7,)),INDEX('Bieu phi VCX'!$J$8:$O$33,MATCH(E17,'Bieu phi VCX'!$A$8:$A$33,0),MATCH(AC17,'Bieu phi VCX'!$J$7:$O$7,)))</f>
        <v>0.018</v>
      </c>
      <c r="AE17" s="24" t="n">
        <f aca="false">IF(Q17="Y",$AE$2,0)</f>
        <v>0</v>
      </c>
      <c r="AF17" s="24" t="n">
        <f aca="false">IF(R17="Y", INDEX('Bieu phi VCX'!$R$8:$W$33,MATCH(E17,'Bieu phi VCX'!$A$8:$A$33,0),MATCH(AC17,'Bieu phi VCX'!$R$7:$V$7,0)), 0)</f>
        <v>0</v>
      </c>
      <c r="AG17" s="22" t="n">
        <f aca="false">VLOOKUP(S17,Parameters!$F$2:$G$5,2,0)</f>
        <v>0</v>
      </c>
      <c r="AH17" s="24" t="n">
        <f aca="false">IF(T17="Y", INDEX('Bieu phi VCX'!$X$8:$AB$33,MATCH(E17,'Bieu phi VCX'!$A$8:$A$33,0),MATCH(AC17,'Bieu phi VCX'!$X$7:$AB$7,0)),0)</f>
        <v>0</v>
      </c>
      <c r="AI17" s="24" t="n">
        <f aca="false">IF(U17="Y",INDEX('Bieu phi VCX'!$AJ$8:$AL$33,MATCH(E17,'Bieu phi VCX'!$A$8:$A$33,0),MATCH(VLOOKUP(F17,Parameters!$I$2:$J$4,2),'Bieu phi VCX'!$AJ$7:$AL$7,0))-AD17, 0)</f>
        <v>0</v>
      </c>
      <c r="AJ17" s="0" t="n">
        <f aca="false">IF(V17="Y",$AJ$2,1)</f>
        <v>1</v>
      </c>
      <c r="AK17" s="24" t="n">
        <f aca="false">IF(W17="Y", INDEX('Bieu phi VCX'!$AE$8:$AE$33,MATCH(E17,'Bieu phi VCX'!$A$8:$A$33,0),0),0)</f>
        <v>0</v>
      </c>
      <c r="AL17" s="24" t="n">
        <f aca="false">IF(X17="Y",IF(AB17&lt;120,IF(OR(E17='Bieu phi VCX'!$A$24,E17='Bieu phi VCX'!$A$25,E17='Bieu phi VCX'!$A$27),0.2%,IF(OR(AND(OR(H17="SEDAN",H17="HATCHBACK"),J17&gt;$AL$2),AND(OR(H17="SEDAN",H17="HATCHBACK"),I17="GERMANY")),INDEX('Bieu phi VCX'!$AF$8:$AF$33,MATCH(E17,'Bieu phi VCX'!$A$8:$A$33,0),0),INDEX('Bieu phi VCX'!$AG$8:$AG$33,MATCH(E17,'Bieu phi VCX'!$A$8:$A$33,0),0))),"NA"),0)</f>
        <v>0</v>
      </c>
      <c r="AM17" s="25" t="n">
        <f aca="false">IF(Z17="Y",$AM$2,0)</f>
        <v>0</v>
      </c>
      <c r="AN17" s="26" t="n">
        <f aca="false">IF(Y17="Y",IF(P17-O17&gt;$AN$2,1.5%*15/365,1.5%*(P17-O17)/365),0)</f>
        <v>0</v>
      </c>
      <c r="AO17" s="27" t="n">
        <f aca="false">IF(P17&lt;=AA17,VLOOKUP(DATEDIF(O17,P17,"m"),Parameters!$L$2:$M$6,2,1),(DATEDIF(O17,P17,"m")+1)/12)</f>
        <v>1</v>
      </c>
      <c r="AP17" s="28" t="n">
        <f aca="false">(AJ17*(SUM(AD17,AE17,AF17,AH17,AI17,AK17,AL17,AM17)*K17+AG17)+AN17*K17)*AO17</f>
        <v>7200000</v>
      </c>
    </row>
    <row r="18" customFormat="false" ht="13.8" hidden="false" customHeight="false" outlineLevel="0" collapsed="false">
      <c r="A18" s="19"/>
      <c r="B18" s="19" t="s">
        <v>1966</v>
      </c>
      <c r="C18" s="20" t="s">
        <v>1955</v>
      </c>
      <c r="D18" s="19" t="s">
        <v>1956</v>
      </c>
      <c r="E18" s="21" t="s">
        <v>1957</v>
      </c>
      <c r="F18" s="22" t="n">
        <v>0</v>
      </c>
      <c r="G18" s="21" t="s">
        <v>1958</v>
      </c>
      <c r="H18" s="21" t="s">
        <v>1959</v>
      </c>
      <c r="I18" s="21" t="s">
        <v>1960</v>
      </c>
      <c r="J18" s="22" t="n">
        <v>410000000</v>
      </c>
      <c r="K18" s="22" t="n">
        <v>100000000</v>
      </c>
      <c r="L18" s="0" t="n">
        <v>2005</v>
      </c>
      <c r="M18" s="23" t="n">
        <v>38353</v>
      </c>
      <c r="N18" s="23" t="n">
        <v>43831</v>
      </c>
      <c r="O18" s="23" t="n">
        <v>43831</v>
      </c>
      <c r="P18" s="23" t="n">
        <v>44196</v>
      </c>
      <c r="Q18" s="2" t="s">
        <v>1967</v>
      </c>
      <c r="R18" s="2" t="s">
        <v>1967</v>
      </c>
      <c r="S18" s="22" t="n">
        <v>9000000</v>
      </c>
      <c r="T18" s="2" t="s">
        <v>1967</v>
      </c>
      <c r="U18" s="2" t="s">
        <v>1967</v>
      </c>
      <c r="V18" s="2" t="s">
        <v>1967</v>
      </c>
      <c r="W18" s="2" t="s">
        <v>1967</v>
      </c>
      <c r="X18" s="2" t="s">
        <v>1967</v>
      </c>
      <c r="Y18" s="2" t="s">
        <v>1967</v>
      </c>
      <c r="Z18" s="2" t="s">
        <v>1967</v>
      </c>
      <c r="AA18" s="23" t="n">
        <f aca="false">DATE(YEAR(O18)+1,MONTH(O18),DAY(O18))</f>
        <v>44197</v>
      </c>
      <c r="AB18" s="0" t="n">
        <f aca="false">IF(G18="Trong nước", DATEDIF(DATE(YEAR(M18),MONTH(M18),1),DATE(YEAR(N18),MONTH(N18),1),"m"), DATEDIF(DATE(L18,1,1),DATE(YEAR(N18),MONTH(N18),1),"m"))</f>
        <v>180</v>
      </c>
      <c r="AC18" s="0" t="str">
        <f aca="false">VLOOKUP(AB18,Parameters!$A$2:$B$7,2,1)</f>
        <v>&gt;=180</v>
      </c>
      <c r="AD18" s="24" t="n">
        <f aca="false">IF(J18&lt;=$AD$2,INDEX('Bieu phi VCX'!$D$8:$N$33,MATCH(E18,'Bieu phi VCX'!$A$8:$A$33,0),MATCH(AC18,'Bieu phi VCX'!$D$7:$I$7,)),INDEX('Bieu phi VCX'!$J$8:$O$33,MATCH(E18,'Bieu phi VCX'!$A$8:$A$33,0),MATCH(AC18,'Bieu phi VCX'!$J$7:$O$7,)))</f>
        <v>0.018</v>
      </c>
      <c r="AE18" s="24" t="n">
        <f aca="false">IF(Q18="Y",$AE$2,0)</f>
        <v>0.0005</v>
      </c>
      <c r="AF18" s="24" t="n">
        <f aca="false">IF(R18="Y", INDEX('Bieu phi VCX'!$R$8:$W$33,MATCH(E18,'Bieu phi VCX'!$A$8:$A$33,0),MATCH(AC18,'Bieu phi VCX'!$R$7:$W$7,0)), 0)</f>
        <v>0.003</v>
      </c>
      <c r="AG18" s="22" t="n">
        <f aca="false">VLOOKUP(S18,Parameters!$F$2:$G$5,2,0)</f>
        <v>1400000</v>
      </c>
      <c r="AH18" s="24" t="n">
        <f aca="false">IF(T18="Y", INDEX('Bieu phi VCX'!$X$8:$AC$33,MATCH(E18,'Bieu phi VCX'!$A$8:$A$33,0),MATCH(AC18,'Bieu phi VCX'!$X$7:$AC$7,0)),0)</f>
        <v>0.004</v>
      </c>
      <c r="AI18" s="24" t="n">
        <f aca="false">IF(U18="Y",INDEX('Bieu phi VCX'!$AJ$8:$AL$33,MATCH(E18,'Bieu phi VCX'!$A$8:$A$33,0),MATCH(VLOOKUP(F18,Parameters!$I$2:$J$4,2),'Bieu phi VCX'!$AJ$7:$AL$7,0))-AD18, 0)</f>
        <v>0.032</v>
      </c>
      <c r="AJ18" s="0" t="n">
        <f aca="false">IF(V18="Y",$AJ$2,1)</f>
        <v>1.5</v>
      </c>
      <c r="AK18" s="24" t="n">
        <f aca="false">IF(W18="Y", INDEX('Bieu phi VCX'!$AE$8:$AE$33,MATCH(E18,'Bieu phi VCX'!$A$8:$A$33,0),0),0)</f>
        <v>0.0025</v>
      </c>
      <c r="AL18" s="24" t="n">
        <f aca="false">IF(X18="Y",IF(AB18&lt;120,IF(OR(E18='Bieu phi VCX'!$A$24,E18='Bieu phi VCX'!$A$25,E18='Bieu phi VCX'!$A$27),0.2%,IF(OR(AND(OR(H18="SEDAN",H18="HATCHBACK"),J18&gt;$AL$2),AND(OR(H18="SEDAN",H18="HATCHBACK"),I18="GERMANY")),INDEX('Bieu phi VCX'!$AF$8:$AF$33,MATCH(E18,'Bieu phi VCX'!$A$8:$A$33,0),0),INDEX('Bieu phi VCX'!$AG$8:$AG$33,MATCH(E18,'Bieu phi VCX'!$A$8:$A$33,0),0))),INDEX('Bieu phi VCX'!$AH$8:$AH$33,MATCH(E18,'Bieu phi VCX'!$A$8:$A$33,0),0)),0)</f>
        <v>0.0015</v>
      </c>
      <c r="AM18" s="25" t="n">
        <f aca="false">IF(Z18="Y",$AM$2,0)</f>
        <v>0.003</v>
      </c>
      <c r="AN18" s="26" t="n">
        <f aca="false">IF(Y18="Y",IF(P18-O18&gt;$AN$2,1.5%*15/365,1.5%*(P18-O18)/365),0)</f>
        <v>0.000616438356164384</v>
      </c>
      <c r="AO18" s="27" t="n">
        <f aca="false">IF(P18&lt;=AA18,VLOOKUP(DATEDIF(O18,P18,"m"),Parameters!$L$2:$M$6,2,1),(DATEDIF(O18,P18,"m")+1)/12)</f>
        <v>1</v>
      </c>
      <c r="AP18" s="28" t="n">
        <f aca="false">(AJ18*(SUM(AD18,AE18,AF18,AH18,AI18,AK18,AL18,AM18)*K18+AG18)+AN18*K18)*AO18</f>
        <v>11836643.8356164</v>
      </c>
    </row>
    <row r="19" customFormat="false" ht="13.8" hidden="false" customHeight="false" outlineLevel="0" collapsed="false">
      <c r="A19" s="19" t="s">
        <v>1953</v>
      </c>
      <c r="B19" s="19" t="s">
        <v>1954</v>
      </c>
      <c r="C19" s="20" t="s">
        <v>1955</v>
      </c>
      <c r="D19" s="19" t="s">
        <v>1970</v>
      </c>
      <c r="E19" s="21" t="s">
        <v>1971</v>
      </c>
      <c r="F19" s="22" t="n">
        <v>0</v>
      </c>
      <c r="G19" s="21" t="s">
        <v>1958</v>
      </c>
      <c r="H19" s="21" t="s">
        <v>1959</v>
      </c>
      <c r="I19" s="21" t="s">
        <v>1960</v>
      </c>
      <c r="J19" s="22" t="n">
        <v>390000000</v>
      </c>
      <c r="K19" s="22" t="n">
        <v>100000000</v>
      </c>
      <c r="L19" s="0" t="n">
        <v>2020</v>
      </c>
      <c r="M19" s="23" t="n">
        <v>43831</v>
      </c>
      <c r="N19" s="23" t="n">
        <v>43831</v>
      </c>
      <c r="O19" s="23" t="n">
        <v>43831</v>
      </c>
      <c r="P19" s="23" t="n">
        <v>44196</v>
      </c>
      <c r="Q19" s="2" t="s">
        <v>1961</v>
      </c>
      <c r="R19" s="2" t="s">
        <v>1961</v>
      </c>
      <c r="S19" s="22" t="s">
        <v>1962</v>
      </c>
      <c r="T19" s="2" t="s">
        <v>1961</v>
      </c>
      <c r="U19" s="2" t="s">
        <v>1961</v>
      </c>
      <c r="V19" s="2" t="s">
        <v>1961</v>
      </c>
      <c r="W19" s="2" t="s">
        <v>1961</v>
      </c>
      <c r="X19" s="2" t="s">
        <v>1961</v>
      </c>
      <c r="Y19" s="2" t="s">
        <v>1961</v>
      </c>
      <c r="Z19" s="2" t="s">
        <v>1961</v>
      </c>
      <c r="AA19" s="23" t="n">
        <f aca="false">DATE(YEAR(O19)+1,MONTH(O19),DAY(O19))</f>
        <v>44197</v>
      </c>
      <c r="AB19" s="0" t="n">
        <f aca="false">IF(G19="Trong nước", DATEDIF(DATE(YEAR(M19),MONTH(M19),1),DATE(YEAR(N19),MONTH(N19),1),"m"), DATEDIF(DATE(L19,1,1),DATE(YEAR(N19),MONTH(N19),1),"m"))</f>
        <v>0</v>
      </c>
      <c r="AC19" s="0" t="str">
        <f aca="false">VLOOKUP(AB19,Parameters!$A$2:$B$6,2,1)</f>
        <v>&lt;6</v>
      </c>
      <c r="AD19" s="24" t="n">
        <f aca="false">IF(J19&lt;=$AD$2,INDEX('Bieu phi VCX'!$D$8:$H$33,MATCH(E19,'Bieu phi VCX'!$A$8:$A$33,0),MATCH(AC19,'Bieu phi VCX'!$D$7:$H$7,)),INDEX('Bieu phi VCX'!$J$8:$N$33,MATCH(E19,'Bieu phi VCX'!$A$8:$A$33,0),MATCH(AC19,'Bieu phi VCX'!$J$7:$N$7,)))</f>
        <v>0.025</v>
      </c>
      <c r="AE19" s="24" t="n">
        <f aca="false">IF(Q19="Y",$AE$2,0)</f>
        <v>0</v>
      </c>
      <c r="AF19" s="24" t="n">
        <f aca="false">IF(R19="Y", INDEX('Bieu phi VCX'!$R$8:$W$33,MATCH(E19,'Bieu phi VCX'!$A$8:$A$33,0),MATCH(AC19,'Bieu phi VCX'!$R$7:$V$7,0)), 0)</f>
        <v>0</v>
      </c>
      <c r="AG19" s="22" t="n">
        <f aca="false">VLOOKUP(S19,Parameters!$F$2:$G$5,2,0)</f>
        <v>0</v>
      </c>
      <c r="AH19" s="24" t="n">
        <f aca="false">IF(T19="Y", INDEX('Bieu phi VCX'!$X$8:$AB$33,MATCH(E19,'Bieu phi VCX'!$A$8:$A$33,0),MATCH(AC19,'Bieu phi VCX'!$X$7:$AB$7,0)),0)</f>
        <v>0</v>
      </c>
      <c r="AI19" s="24" t="n">
        <f aca="false">IF(U19="Y",INDEX('Bieu phi VCX'!$AJ$8:$AL$33,MATCH(E19,'Bieu phi VCX'!$A$8:$A$33,0),MATCH(VLOOKUP(F19,Parameters!$I$2:$J$4,2),'Bieu phi VCX'!$AJ$7:$AL$7,0))-AD19, 0)</f>
        <v>0</v>
      </c>
      <c r="AJ19" s="0" t="n">
        <f aca="false">IF(V19="Y",$AJ$2,1)</f>
        <v>1</v>
      </c>
      <c r="AK19" s="24" t="n">
        <f aca="false">IF(W19="Y", INDEX('Bieu phi VCX'!$AE$8:$AE$33,MATCH(E19,'Bieu phi VCX'!$A$8:$A$33,0),0),0)</f>
        <v>0</v>
      </c>
      <c r="AL19" s="24" t="n">
        <f aca="false">IF(X19="Y",IF(AB19&lt;120,IF(OR(E19='Bieu phi VCX'!$A$24,E19='Bieu phi VCX'!$A$25,E19='Bieu phi VCX'!$A$27),0.2%,IF(OR(AND(OR(H19="SEDAN",H19="HATCHBACK"),J19&gt;$AL$2),AND(OR(H19="SEDAN",H19="HATCHBACK"),I19="GERMANY")),INDEX('Bieu phi VCX'!$AF$8:$AF$33,MATCH(E19,'Bieu phi VCX'!$A$8:$A$33,0),0),INDEX('Bieu phi VCX'!$AG$8:$AG$33,MATCH(E19,'Bieu phi VCX'!$A$8:$A$33,0),0))),"NA"),0)</f>
        <v>0</v>
      </c>
      <c r="AM19" s="25" t="n">
        <f aca="false">IF(Z19="Y",$AM$2,0)</f>
        <v>0</v>
      </c>
      <c r="AN19" s="26" t="n">
        <f aca="false">IF(Y19="Y",IF(P19-O19&gt;$AN$2,1.5%*15/365,1.5%*(P19-O19)/365),0)</f>
        <v>0</v>
      </c>
      <c r="AO19" s="27" t="n">
        <f aca="false">IF(P19&lt;=AA19,VLOOKUP(DATEDIF(O19,P19,"m"),Parameters!$L$2:$M$6,2,1),(DATEDIF(O19,P19,"m")+1)/12)</f>
        <v>1</v>
      </c>
      <c r="AP19" s="28" t="n">
        <f aca="false">(AJ19*(SUM(AD19,AE19,AF19,AH19,AI19,AK19,AL19,AM19)*K19+AG19)+AN19*K19)*AO19</f>
        <v>2500000</v>
      </c>
    </row>
    <row r="20" customFormat="false" ht="13.8" hidden="false" customHeight="false" outlineLevel="0" collapsed="false">
      <c r="A20" s="19"/>
      <c r="B20" s="19" t="s">
        <v>1963</v>
      </c>
      <c r="C20" s="20" t="s">
        <v>1955</v>
      </c>
      <c r="D20" s="19" t="s">
        <v>1970</v>
      </c>
      <c r="E20" s="21" t="s">
        <v>1971</v>
      </c>
      <c r="F20" s="22" t="n">
        <v>0</v>
      </c>
      <c r="G20" s="21" t="s">
        <v>1958</v>
      </c>
      <c r="H20" s="21" t="s">
        <v>1959</v>
      </c>
      <c r="I20" s="21" t="s">
        <v>1960</v>
      </c>
      <c r="J20" s="22" t="n">
        <v>390000000</v>
      </c>
      <c r="K20" s="22" t="n">
        <v>100000000</v>
      </c>
      <c r="L20" s="0" t="n">
        <v>2017</v>
      </c>
      <c r="M20" s="23" t="n">
        <v>42736</v>
      </c>
      <c r="N20" s="23" t="n">
        <v>43831</v>
      </c>
      <c r="O20" s="23" t="n">
        <v>43831</v>
      </c>
      <c r="P20" s="23" t="n">
        <v>44196</v>
      </c>
      <c r="Q20" s="2" t="s">
        <v>1961</v>
      </c>
      <c r="R20" s="2" t="s">
        <v>1961</v>
      </c>
      <c r="S20" s="22" t="s">
        <v>1962</v>
      </c>
      <c r="T20" s="2" t="s">
        <v>1961</v>
      </c>
      <c r="U20" s="2" t="s">
        <v>1961</v>
      </c>
      <c r="V20" s="2" t="s">
        <v>1961</v>
      </c>
      <c r="W20" s="2" t="s">
        <v>1961</v>
      </c>
      <c r="X20" s="2" t="s">
        <v>1961</v>
      </c>
      <c r="Y20" s="2" t="s">
        <v>1961</v>
      </c>
      <c r="Z20" s="2" t="s">
        <v>1961</v>
      </c>
      <c r="AA20" s="23" t="n">
        <f aca="false">DATE(YEAR(O20)+1,MONTH(O20),DAY(O20))</f>
        <v>44197</v>
      </c>
      <c r="AB20" s="0" t="n">
        <f aca="false">IF(G20="Trong nước", DATEDIF(DATE(YEAR(M20),MONTH(M20),1),DATE(YEAR(N20),MONTH(N20),1),"m"), DATEDIF(DATE(L20,1,1),DATE(YEAR(N20),MONTH(N20),1),"m"))</f>
        <v>36</v>
      </c>
      <c r="AC20" s="0" t="str">
        <f aca="false">VLOOKUP(AB20,Parameters!$A$2:$B$6,2,1)</f>
        <v>36-72</v>
      </c>
      <c r="AD20" s="24" t="n">
        <f aca="false">IF(J20&lt;=$AD$2,INDEX('Bieu phi VCX'!$D$8:$H$33,MATCH(E20,'Bieu phi VCX'!$A$8:$A$33,0),MATCH(AC20,'Bieu phi VCX'!$D$7:$H$7,)),INDEX('Bieu phi VCX'!$J$8:$N$33,MATCH(E20,'Bieu phi VCX'!$A$8:$A$33,0),MATCH(AC20,'Bieu phi VCX'!$J$7:$N$7,)))</f>
        <v>0.028</v>
      </c>
      <c r="AE20" s="24" t="n">
        <f aca="false">IF(Q20="Y",$AE$2,0)</f>
        <v>0</v>
      </c>
      <c r="AF20" s="24" t="n">
        <f aca="false">IF(R20="Y", INDEX('Bieu phi VCX'!$R$8:$W$33,MATCH(E20,'Bieu phi VCX'!$A$8:$A$33,0),MATCH(AC20,'Bieu phi VCX'!$R$7:$V$7,0)), 0)</f>
        <v>0</v>
      </c>
      <c r="AG20" s="22" t="n">
        <f aca="false">VLOOKUP(S20,Parameters!$F$2:$G$5,2,0)</f>
        <v>0</v>
      </c>
      <c r="AH20" s="24" t="n">
        <f aca="false">IF(T20="Y", INDEX('Bieu phi VCX'!$X$8:$AB$33,MATCH(E20,'Bieu phi VCX'!$A$8:$A$33,0),MATCH(AC20,'Bieu phi VCX'!$X$7:$AB$7,0)),0)</f>
        <v>0</v>
      </c>
      <c r="AI20" s="24" t="n">
        <f aca="false">IF(U20="Y",INDEX('Bieu phi VCX'!$AJ$8:$AL$33,MATCH(E20,'Bieu phi VCX'!$A$8:$A$33,0),MATCH(VLOOKUP(F20,Parameters!$I$2:$J$4,2),'Bieu phi VCX'!$AJ$7:$AL$7,0))-AD20, 0)</f>
        <v>0</v>
      </c>
      <c r="AJ20" s="0" t="n">
        <f aca="false">IF(V20="Y",$AJ$2,1)</f>
        <v>1</v>
      </c>
      <c r="AK20" s="24" t="n">
        <f aca="false">IF(W20="Y", INDEX('Bieu phi VCX'!$AE$8:$AE$33,MATCH(E20,'Bieu phi VCX'!$A$8:$A$33,0),0),0)</f>
        <v>0</v>
      </c>
      <c r="AL20" s="24" t="n">
        <f aca="false">IF(X20="Y",IF(AB20&lt;120,IF(OR(E20='Bieu phi VCX'!$A$24,E20='Bieu phi VCX'!$A$25,E20='Bieu phi VCX'!$A$27),0.2%,IF(OR(AND(OR(H20="SEDAN",H20="HATCHBACK"),J20&gt;$AL$2),AND(OR(H20="SEDAN",H20="HATCHBACK"),I20="GERMANY")),INDEX('Bieu phi VCX'!$AF$8:$AF$33,MATCH(E20,'Bieu phi VCX'!$A$8:$A$33,0),0),INDEX('Bieu phi VCX'!$AG$8:$AG$33,MATCH(E20,'Bieu phi VCX'!$A$8:$A$33,0),0))),"NA"),0)</f>
        <v>0</v>
      </c>
      <c r="AM20" s="25" t="n">
        <f aca="false">IF(Z20="Y",$AM$2,0)</f>
        <v>0</v>
      </c>
      <c r="AN20" s="26" t="n">
        <f aca="false">IF(Y20="Y",IF(P20-O20&gt;$AN$2,1.5%*15/365,1.5%*(P20-O20)/365),0)</f>
        <v>0</v>
      </c>
      <c r="AO20" s="27" t="n">
        <f aca="false">IF(P20&lt;=AA20,VLOOKUP(DATEDIF(O20,P20,"m"),Parameters!$L$2:$M$6,2,1),(DATEDIF(O20,P20,"m")+1)/12)</f>
        <v>1</v>
      </c>
      <c r="AP20" s="28" t="n">
        <f aca="false">(AJ20*(SUM(AD20,AE20,AF20,AH20,AI20,AK20,AL20,AM20)*K20+AG20)+AN20*K20)*AO20</f>
        <v>2800000</v>
      </c>
    </row>
    <row r="21" customFormat="false" ht="13.8" hidden="false" customHeight="false" outlineLevel="0" collapsed="false">
      <c r="A21" s="19"/>
      <c r="B21" s="19" t="s">
        <v>1964</v>
      </c>
      <c r="C21" s="20" t="s">
        <v>1955</v>
      </c>
      <c r="D21" s="19" t="s">
        <v>1970</v>
      </c>
      <c r="E21" s="21" t="s">
        <v>1971</v>
      </c>
      <c r="F21" s="22" t="n">
        <v>0</v>
      </c>
      <c r="G21" s="21" t="s">
        <v>1958</v>
      </c>
      <c r="H21" s="21" t="s">
        <v>1959</v>
      </c>
      <c r="I21" s="21" t="s">
        <v>1960</v>
      </c>
      <c r="J21" s="22" t="n">
        <v>390000000</v>
      </c>
      <c r="K21" s="22" t="n">
        <v>100000000</v>
      </c>
      <c r="L21" s="0" t="n">
        <v>2014</v>
      </c>
      <c r="M21" s="23" t="n">
        <v>41640</v>
      </c>
      <c r="N21" s="23" t="n">
        <v>43831</v>
      </c>
      <c r="O21" s="23" t="n">
        <v>43831</v>
      </c>
      <c r="P21" s="23" t="n">
        <v>44196</v>
      </c>
      <c r="Q21" s="2" t="s">
        <v>1961</v>
      </c>
      <c r="R21" s="2" t="s">
        <v>1961</v>
      </c>
      <c r="S21" s="22" t="s">
        <v>1962</v>
      </c>
      <c r="T21" s="2" t="s">
        <v>1961</v>
      </c>
      <c r="U21" s="2" t="s">
        <v>1961</v>
      </c>
      <c r="V21" s="2" t="s">
        <v>1961</v>
      </c>
      <c r="W21" s="2" t="s">
        <v>1961</v>
      </c>
      <c r="X21" s="2" t="s">
        <v>1961</v>
      </c>
      <c r="Y21" s="2" t="s">
        <v>1961</v>
      </c>
      <c r="Z21" s="2" t="s">
        <v>1961</v>
      </c>
      <c r="AA21" s="23" t="n">
        <f aca="false">DATE(YEAR(O21)+1,MONTH(O21),DAY(O21))</f>
        <v>44197</v>
      </c>
      <c r="AB21" s="0" t="n">
        <f aca="false">IF(G21="Trong nước", DATEDIF(DATE(YEAR(M21),MONTH(M21),1),DATE(YEAR(N21),MONTH(N21),1),"m"), DATEDIF(DATE(L21,1,1),DATE(YEAR(N21),MONTH(N21),1),"m"))</f>
        <v>72</v>
      </c>
      <c r="AC21" s="0" t="str">
        <f aca="false">VLOOKUP(AB21,Parameters!$A$2:$B$6,2,1)</f>
        <v>72-120</v>
      </c>
      <c r="AD21" s="24" t="n">
        <f aca="false">IF(J21&lt;=$AD$2,INDEX('Bieu phi VCX'!$D$8:$H$33,MATCH(E21,'Bieu phi VCX'!$A$8:$A$33,0),MATCH(AC21,'Bieu phi VCX'!$D$7:$H$7,)),INDEX('Bieu phi VCX'!$J$8:$N$33,MATCH(E21,'Bieu phi VCX'!$A$8:$A$33,0),MATCH(AC21,'Bieu phi VCX'!$J$7:$N$7,)))</f>
        <v>0.0375</v>
      </c>
      <c r="AE21" s="24" t="n">
        <f aca="false">IF(Q21="Y",$AE$2,0)</f>
        <v>0</v>
      </c>
      <c r="AF21" s="24" t="n">
        <f aca="false">IF(R21="Y", INDEX('Bieu phi VCX'!$R$8:$W$33,MATCH(E21,'Bieu phi VCX'!$A$8:$A$33,0),MATCH(AC21,'Bieu phi VCX'!$R$7:$V$7,0)), 0)</f>
        <v>0</v>
      </c>
      <c r="AG21" s="22" t="n">
        <f aca="false">VLOOKUP(S21,Parameters!$F$2:$G$5,2,0)</f>
        <v>0</v>
      </c>
      <c r="AH21" s="24" t="n">
        <f aca="false">IF(T21="Y", INDEX('Bieu phi VCX'!$X$8:$AB$33,MATCH(E21,'Bieu phi VCX'!$A$8:$A$33,0),MATCH(AC21,'Bieu phi VCX'!$X$7:$AB$7,0)),0)</f>
        <v>0</v>
      </c>
      <c r="AI21" s="24" t="n">
        <f aca="false">IF(U21="Y",INDEX('Bieu phi VCX'!$AJ$8:$AL$33,MATCH(E21,'Bieu phi VCX'!$A$8:$A$33,0),MATCH(VLOOKUP(F21,Parameters!$I$2:$J$4,2),'Bieu phi VCX'!$AJ$7:$AL$7,0))-AD21, 0)</f>
        <v>0</v>
      </c>
      <c r="AJ21" s="0" t="n">
        <f aca="false">IF(V21="Y",$AJ$2,1)</f>
        <v>1</v>
      </c>
      <c r="AK21" s="24" t="n">
        <f aca="false">IF(W21="Y", INDEX('Bieu phi VCX'!$AE$8:$AE$33,MATCH(E21,'Bieu phi VCX'!$A$8:$A$33,0),0),0)</f>
        <v>0</v>
      </c>
      <c r="AL21" s="24" t="n">
        <f aca="false">IF(X21="Y",IF(AB21&lt;120,IF(OR(E21='Bieu phi VCX'!$A$24,E21='Bieu phi VCX'!$A$25,E21='Bieu phi VCX'!$A$27),0.2%,IF(OR(AND(OR(H21="SEDAN",H21="HATCHBACK"),J21&gt;$AL$2),AND(OR(H21="SEDAN",H21="HATCHBACK"),I21="GERMANY")),INDEX('Bieu phi VCX'!$AF$8:$AF$33,MATCH(E21,'Bieu phi VCX'!$A$8:$A$33,0),0),INDEX('Bieu phi VCX'!$AG$8:$AG$33,MATCH(E21,'Bieu phi VCX'!$A$8:$A$33,0),0))),"NA"),0)</f>
        <v>0</v>
      </c>
      <c r="AM21" s="25" t="n">
        <f aca="false">IF(Z21="Y",$AM$2,0)</f>
        <v>0</v>
      </c>
      <c r="AN21" s="26" t="n">
        <f aca="false">IF(Y21="Y",IF(P21-O21&gt;$AN$2,1.5%*15/365,1.5%*(P21-O21)/365),0)</f>
        <v>0</v>
      </c>
      <c r="AO21" s="27" t="n">
        <f aca="false">IF(P21&lt;=AA21,VLOOKUP(DATEDIF(O21,P21,"m"),Parameters!$L$2:$M$6,2,1),(DATEDIF(O21,P21,"m")+1)/12)</f>
        <v>1</v>
      </c>
      <c r="AP21" s="28" t="n">
        <f aca="false">(AJ21*(SUM(AD21,AE21,AF21,AH21,AI21,AK21,AL21,AM21)*K21+AG21)+AN21*K21)*AO21</f>
        <v>3750000</v>
      </c>
    </row>
    <row r="22" customFormat="false" ht="13.8" hidden="false" customHeight="false" outlineLevel="0" collapsed="false">
      <c r="A22" s="19"/>
      <c r="B22" s="19" t="s">
        <v>1965</v>
      </c>
      <c r="C22" s="20" t="s">
        <v>1955</v>
      </c>
      <c r="D22" s="19" t="s">
        <v>1970</v>
      </c>
      <c r="E22" s="21" t="s">
        <v>1971</v>
      </c>
      <c r="F22" s="22" t="n">
        <v>0</v>
      </c>
      <c r="G22" s="21" t="s">
        <v>1958</v>
      </c>
      <c r="H22" s="21" t="s">
        <v>1959</v>
      </c>
      <c r="I22" s="21" t="s">
        <v>1960</v>
      </c>
      <c r="J22" s="22" t="n">
        <v>390000000</v>
      </c>
      <c r="K22" s="22" t="n">
        <v>100000000</v>
      </c>
      <c r="L22" s="0" t="n">
        <v>2010</v>
      </c>
      <c r="M22" s="23" t="n">
        <v>40179</v>
      </c>
      <c r="N22" s="23" t="n">
        <v>43831</v>
      </c>
      <c r="O22" s="23" t="n">
        <v>43831</v>
      </c>
      <c r="P22" s="23" t="n">
        <v>44196</v>
      </c>
      <c r="Q22" s="2" t="s">
        <v>1961</v>
      </c>
      <c r="R22" s="2" t="s">
        <v>1961</v>
      </c>
      <c r="S22" s="22" t="s">
        <v>1962</v>
      </c>
      <c r="T22" s="2" t="s">
        <v>1961</v>
      </c>
      <c r="U22" s="2" t="s">
        <v>1961</v>
      </c>
      <c r="V22" s="2" t="s">
        <v>1961</v>
      </c>
      <c r="W22" s="2" t="s">
        <v>1961</v>
      </c>
      <c r="X22" s="2" t="s">
        <v>1961</v>
      </c>
      <c r="Y22" s="2" t="s">
        <v>1961</v>
      </c>
      <c r="Z22" s="2" t="s">
        <v>1961</v>
      </c>
      <c r="AA22" s="23" t="n">
        <f aca="false">DATE(YEAR(O22)+1,MONTH(O22),DAY(O22))</f>
        <v>44197</v>
      </c>
      <c r="AB22" s="0" t="n">
        <f aca="false">IF(G22="Trong nước", DATEDIF(DATE(YEAR(M22),MONTH(M22),1),DATE(YEAR(N22),MONTH(N22),1),"m"), DATEDIF(DATE(L22,1,1),DATE(YEAR(N22),MONTH(N22),1),"m"))</f>
        <v>120</v>
      </c>
      <c r="AC22" s="0" t="str">
        <f aca="false">VLOOKUP(AB22,Parameters!$A$2:$B$6,2,1)</f>
        <v>&gt;=120</v>
      </c>
      <c r="AD22" s="24" t="n">
        <f aca="false">IF(J22&lt;=$AD$2,INDEX('Bieu phi VCX'!$D$8:$H$33,MATCH(E22,'Bieu phi VCX'!$A$8:$A$33,0),MATCH(AC22,'Bieu phi VCX'!$D$7:$H$7,)),INDEX('Bieu phi VCX'!$J$8:$N$33,MATCH(E22,'Bieu phi VCX'!$A$8:$A$33,0),MATCH(AC22,'Bieu phi VCX'!$J$7:$N$7,)))</f>
        <v>0.042</v>
      </c>
      <c r="AE22" s="24" t="n">
        <f aca="false">IF(Q22="Y",$AE$2,0)</f>
        <v>0</v>
      </c>
      <c r="AF22" s="24" t="n">
        <f aca="false">IF(R22="Y", INDEX('Bieu phi VCX'!$R$8:$W$33,MATCH(E22,'Bieu phi VCX'!$A$8:$A$33,0),MATCH(AC22,'Bieu phi VCX'!$R$7:$V$7,0)), 0)</f>
        <v>0</v>
      </c>
      <c r="AG22" s="22" t="n">
        <f aca="false">VLOOKUP(S22,Parameters!$F$2:$G$5,2,0)</f>
        <v>0</v>
      </c>
      <c r="AH22" s="24" t="n">
        <f aca="false">IF(T22="Y", INDEX('Bieu phi VCX'!$X$8:$AB$33,MATCH(E22,'Bieu phi VCX'!$A$8:$A$33,0),MATCH(AC22,'Bieu phi VCX'!$X$7:$AB$7,0)),0)</f>
        <v>0</v>
      </c>
      <c r="AI22" s="24" t="n">
        <f aca="false">IF(U22="Y",INDEX('Bieu phi VCX'!$AJ$8:$AL$33,MATCH(E22,'Bieu phi VCX'!$A$8:$A$33,0),MATCH(VLOOKUP(F22,Parameters!$I$2:$J$4,2),'Bieu phi VCX'!$AJ$7:$AL$7,0))-AD22, 0)</f>
        <v>0</v>
      </c>
      <c r="AJ22" s="0" t="n">
        <f aca="false">IF(V22="Y",$AJ$2,1)</f>
        <v>1</v>
      </c>
      <c r="AK22" s="24" t="n">
        <f aca="false">IF(W22="Y", INDEX('Bieu phi VCX'!$AE$8:$AE$33,MATCH(E22,'Bieu phi VCX'!$A$8:$A$33,0),0),0)</f>
        <v>0</v>
      </c>
      <c r="AL22" s="24" t="n">
        <f aca="false">IF(X22="Y",IF(AB22&lt;120,IF(OR(E22='Bieu phi VCX'!$A$24,E22='Bieu phi VCX'!$A$25,E22='Bieu phi VCX'!$A$27),0.2%,IF(OR(AND(OR(H22="SEDAN",H22="HATCHBACK"),J22&gt;$AL$2),AND(OR(H22="SEDAN",H22="HATCHBACK"),I22="GERMANY")),INDEX('Bieu phi VCX'!$AF$8:$AF$33,MATCH(E22,'Bieu phi VCX'!$A$8:$A$33,0),0),INDEX('Bieu phi VCX'!$AG$8:$AG$33,MATCH(E22,'Bieu phi VCX'!$A$8:$A$33,0),0))),"NA"),0)</f>
        <v>0</v>
      </c>
      <c r="AM22" s="25" t="n">
        <f aca="false">IF(Z22="Y",$AM$2,0)</f>
        <v>0</v>
      </c>
      <c r="AN22" s="26" t="n">
        <f aca="false">IF(Y22="Y",IF(P22-O22&gt;$AN$2,1.5%*15/365,1.5%*(P22-O22)/365),0)</f>
        <v>0</v>
      </c>
      <c r="AO22" s="27" t="n">
        <f aca="false">IF(P22&lt;=AA22,VLOOKUP(DATEDIF(O22,P22,"m"),Parameters!$L$2:$M$6,2,1),(DATEDIF(O22,P22,"m")+1)/12)</f>
        <v>1</v>
      </c>
      <c r="AP22" s="28" t="n">
        <f aca="false">(AJ22*(SUM(AD22,AE22,AF22,AH22,AI22,AK22,AL22,AM22)*K22+AG22)+AN22*K22)*AO22</f>
        <v>4200000</v>
      </c>
    </row>
    <row r="23" customFormat="false" ht="13.8" hidden="false" customHeight="false" outlineLevel="0" collapsed="false">
      <c r="A23" s="19"/>
      <c r="B23" s="19" t="s">
        <v>1966</v>
      </c>
      <c r="C23" s="20" t="s">
        <v>1955</v>
      </c>
      <c r="D23" s="19" t="s">
        <v>1970</v>
      </c>
      <c r="E23" s="21" t="s">
        <v>1971</v>
      </c>
      <c r="F23" s="22" t="n">
        <v>0</v>
      </c>
      <c r="G23" s="21" t="s">
        <v>1958</v>
      </c>
      <c r="H23" s="21" t="s">
        <v>1959</v>
      </c>
      <c r="I23" s="21" t="s">
        <v>1960</v>
      </c>
      <c r="J23" s="22" t="n">
        <v>390000000</v>
      </c>
      <c r="K23" s="22" t="n">
        <v>100000000</v>
      </c>
      <c r="L23" s="0" t="n">
        <v>2005</v>
      </c>
      <c r="M23" s="23" t="n">
        <v>38353</v>
      </c>
      <c r="N23" s="23" t="n">
        <v>43831</v>
      </c>
      <c r="O23" s="23" t="n">
        <v>43831</v>
      </c>
      <c r="P23" s="23" t="n">
        <v>44196</v>
      </c>
      <c r="Q23" s="2" t="s">
        <v>1967</v>
      </c>
      <c r="R23" s="2" t="s">
        <v>1967</v>
      </c>
      <c r="S23" s="22" t="n">
        <v>9000000</v>
      </c>
      <c r="T23" s="2" t="s">
        <v>1967</v>
      </c>
      <c r="U23" s="2" t="s">
        <v>1967</v>
      </c>
      <c r="V23" s="2" t="s">
        <v>1967</v>
      </c>
      <c r="W23" s="2" t="s">
        <v>1967</v>
      </c>
      <c r="X23" s="2" t="s">
        <v>1967</v>
      </c>
      <c r="Y23" s="2" t="s">
        <v>1967</v>
      </c>
      <c r="Z23" s="2" t="s">
        <v>1967</v>
      </c>
      <c r="AA23" s="23" t="n">
        <f aca="false">DATE(YEAR(O23)+1,MONTH(O23),DAY(O23))</f>
        <v>44197</v>
      </c>
      <c r="AB23" s="0" t="n">
        <f aca="false">IF(G23="Trong nước", DATEDIF(DATE(YEAR(M23),MONTH(M23),1),DATE(YEAR(N23),MONTH(N23),1),"m"), DATEDIF(DATE(L23,1,1),DATE(YEAR(N23),MONTH(N23),1),"m"))</f>
        <v>180</v>
      </c>
      <c r="AC23" s="0" t="str">
        <f aca="false">VLOOKUP(AB23,Parameters!$A$2:$B$7,2,1)</f>
        <v>&gt;=180</v>
      </c>
      <c r="AD23" s="24" t="n">
        <f aca="false">IF(J23&lt;=$AD$2,INDEX('Bieu phi VCX'!$D$8:$N$33,MATCH(E23,'Bieu phi VCX'!$A$8:$A$33,0),MATCH(AC23,'Bieu phi VCX'!$D$7:$I$7,)),INDEX('Bieu phi VCX'!$J$8:$O$33,MATCH(E23,'Bieu phi VCX'!$A$8:$A$33,0),MATCH(AC23,'Bieu phi VCX'!$J$7:$O$7,)))</f>
        <v>0.042</v>
      </c>
      <c r="AE23" s="24" t="n">
        <f aca="false">IF(Q23="Y",$AE$2,0)</f>
        <v>0.0005</v>
      </c>
      <c r="AF23" s="24" t="n">
        <f aca="false">IF(R23="Y", INDEX('Bieu phi VCX'!$R$8:$W$33,MATCH(E23,'Bieu phi VCX'!$A$8:$A$33,0),MATCH(AC23,'Bieu phi VCX'!$R$7:$W$7,0)), 0)</f>
        <v>0.005</v>
      </c>
      <c r="AG23" s="22" t="n">
        <f aca="false">VLOOKUP(S23,Parameters!$F$2:$G$5,2,0)</f>
        <v>1400000</v>
      </c>
      <c r="AH23" s="24" t="n">
        <f aca="false">IF(T23="Y", INDEX('Bieu phi VCX'!$X$8:$AC$33,MATCH(E23,'Bieu phi VCX'!$A$8:$A$33,0),MATCH(AC23,'Bieu phi VCX'!$X$7:$AC$7,0)),0)</f>
        <v>0.004</v>
      </c>
      <c r="AI23" s="24" t="n">
        <f aca="false">IF(U23="Y",INDEX('Bieu phi VCX'!$AJ$8:$AL$33,MATCH(E23,'Bieu phi VCX'!$A$8:$A$33,0),MATCH(VLOOKUP(F23,Parameters!$I$2:$J$4,2),'Bieu phi VCX'!$AJ$7:$AL$7,0))-AD23, 0)</f>
        <v>0.008</v>
      </c>
      <c r="AJ23" s="0" t="n">
        <f aca="false">IF(V23="Y",$AJ$2,1)</f>
        <v>1.5</v>
      </c>
      <c r="AK23" s="24" t="n">
        <f aca="false">IF(W23="Y", INDEX('Bieu phi VCX'!$AE$8:$AE$33,MATCH(E23,'Bieu phi VCX'!$A$8:$A$33,0),0),0)</f>
        <v>0.0025</v>
      </c>
      <c r="AL23" s="24" t="n">
        <f aca="false">IF(X23="Y",IF(AB23&lt;120,IF(OR(E23='Bieu phi VCX'!$A$24,E23='Bieu phi VCX'!$A$25,E23='Bieu phi VCX'!$A$27),0.2%,IF(OR(AND(OR(H23="SEDAN",H23="HATCHBACK"),J23&gt;$AL$2),AND(OR(H23="SEDAN",H23="HATCHBACK"),I23="GERMANY")),INDEX('Bieu phi VCX'!$AF$8:$AF$33,MATCH(E23,'Bieu phi VCX'!$A$8:$A$33,0),0),INDEX('Bieu phi VCX'!$AG$8:$AG$33,MATCH(E23,'Bieu phi VCX'!$A$8:$A$33,0),0))),INDEX('Bieu phi VCX'!$AH$8:$AH$33,MATCH(E23,'Bieu phi VCX'!$A$8:$A$33,0),0)),0)</f>
        <v>0.0015</v>
      </c>
      <c r="AM23" s="25" t="n">
        <f aca="false">IF(Z23="Y",$AM$2,0)</f>
        <v>0.003</v>
      </c>
      <c r="AN23" s="26" t="n">
        <f aca="false">IF(Y23="Y",IF(P23-O23&gt;$AN$2,1.5%*15/365,1.5%*(P23-O23)/365),0)</f>
        <v>0.000616438356164384</v>
      </c>
      <c r="AO23" s="27" t="n">
        <f aca="false">IF(P23&lt;=AA23,VLOOKUP(DATEDIF(O23,P23,"m"),Parameters!$L$2:$M$6,2,1),(DATEDIF(O23,P23,"m")+1)/12)</f>
        <v>1</v>
      </c>
      <c r="AP23" s="28" t="n">
        <f aca="false">(AJ23*(SUM(AD23,AE23,AF23,AH23,AI23,AK23,AL23,AM23)*K23+AG23)+AN23*K23)*AO23</f>
        <v>12136643.8356164</v>
      </c>
    </row>
    <row r="24" customFormat="false" ht="13.8" hidden="false" customHeight="false" outlineLevel="0" collapsed="false">
      <c r="A24" s="19" t="s">
        <v>1968</v>
      </c>
      <c r="B24" s="19" t="s">
        <v>1954</v>
      </c>
      <c r="C24" s="20" t="s">
        <v>1955</v>
      </c>
      <c r="D24" s="19" t="s">
        <v>1970</v>
      </c>
      <c r="E24" s="21" t="s">
        <v>1971</v>
      </c>
      <c r="F24" s="22" t="n">
        <v>0</v>
      </c>
      <c r="G24" s="21" t="s">
        <v>1958</v>
      </c>
      <c r="H24" s="21" t="s">
        <v>1959</v>
      </c>
      <c r="I24" s="21" t="s">
        <v>1960</v>
      </c>
      <c r="J24" s="22" t="n">
        <v>400000000</v>
      </c>
      <c r="K24" s="22" t="n">
        <v>100000000</v>
      </c>
      <c r="L24" s="0" t="n">
        <v>2020</v>
      </c>
      <c r="M24" s="23" t="n">
        <v>43831</v>
      </c>
      <c r="N24" s="23" t="n">
        <v>43831</v>
      </c>
      <c r="O24" s="23" t="n">
        <v>43831</v>
      </c>
      <c r="P24" s="23" t="n">
        <v>44196</v>
      </c>
      <c r="Q24" s="2" t="s">
        <v>1967</v>
      </c>
      <c r="R24" s="2" t="s">
        <v>1967</v>
      </c>
      <c r="S24" s="22" t="n">
        <v>9000000</v>
      </c>
      <c r="T24" s="2" t="s">
        <v>1967</v>
      </c>
      <c r="U24" s="2" t="s">
        <v>1967</v>
      </c>
      <c r="V24" s="2" t="s">
        <v>1967</v>
      </c>
      <c r="W24" s="2" t="s">
        <v>1967</v>
      </c>
      <c r="X24" s="2" t="s">
        <v>1967</v>
      </c>
      <c r="Y24" s="2" t="s">
        <v>1967</v>
      </c>
      <c r="Z24" s="2" t="s">
        <v>1967</v>
      </c>
      <c r="AA24" s="23" t="n">
        <f aca="false">DATE(YEAR(O24)+1,MONTH(O24),DAY(O24))</f>
        <v>44197</v>
      </c>
      <c r="AB24" s="0" t="n">
        <f aca="false">IF(G24="Trong nước", DATEDIF(DATE(YEAR(M24),MONTH(M24),1),DATE(YEAR(N24),MONTH(N24),1),"m"), DATEDIF(DATE(L24,1,1),DATE(YEAR(N24),MONTH(N24),1),"m"))</f>
        <v>0</v>
      </c>
      <c r="AC24" s="0" t="str">
        <f aca="false">VLOOKUP(AB24,Parameters!$A$2:$B$6,2,1)</f>
        <v>&lt;6</v>
      </c>
      <c r="AD24" s="24" t="n">
        <f aca="false">IF(J24&lt;=$AD$2,INDEX('Bieu phi VCX'!$D$8:$H$33,MATCH(E24,'Bieu phi VCX'!$A$8:$A$33,0),MATCH(AC24,'Bieu phi VCX'!$D$7:$H$7,)),INDEX('Bieu phi VCX'!$J$8:$N$33,MATCH(E24,'Bieu phi VCX'!$A$8:$A$33,0),MATCH(AC24,'Bieu phi VCX'!$J$7:$N$7,)))</f>
        <v>0.025</v>
      </c>
      <c r="AE24" s="24" t="n">
        <f aca="false">IF(Q24="Y",$AE$2,0)</f>
        <v>0.0005</v>
      </c>
      <c r="AF24" s="24" t="n">
        <f aca="false">IF(R24="Y", INDEX('Bieu phi VCX'!$R$8:$W$33,MATCH(E24,'Bieu phi VCX'!$A$8:$A$33,0),MATCH(AC24,'Bieu phi VCX'!$R$7:$V$7,0)), 0)</f>
        <v>0</v>
      </c>
      <c r="AG24" s="22" t="n">
        <f aca="false">VLOOKUP(S24,Parameters!$F$2:$G$5,2,0)</f>
        <v>1400000</v>
      </c>
      <c r="AH24" s="24" t="n">
        <f aca="false">IF(T24="Y", INDEX('Bieu phi VCX'!$X$8:$AB$33,MATCH(E24,'Bieu phi VCX'!$A$8:$A$33,0),MATCH(AC24,'Bieu phi VCX'!$X$7:$AB$7,0)),0)</f>
        <v>0.001</v>
      </c>
      <c r="AI24" s="24" t="n">
        <f aca="false">IF(U24="Y",INDEX('Bieu phi VCX'!$AJ$8:$AL$33,MATCH(E24,'Bieu phi VCX'!$A$8:$A$33,0),MATCH(VLOOKUP(F24,Parameters!$I$2:$J$4,2),'Bieu phi VCX'!$AJ$7:$AL$7,0))-AD24, 0)</f>
        <v>0.025</v>
      </c>
      <c r="AJ24" s="0" t="n">
        <f aca="false">IF(V24="Y",$AJ$2,1)</f>
        <v>1.5</v>
      </c>
      <c r="AK24" s="24" t="n">
        <f aca="false">IF(W24="Y", INDEX('Bieu phi VCX'!$AE$8:$AE$33,MATCH(E24,'Bieu phi VCX'!$A$8:$A$33,0),0),0)</f>
        <v>0.0025</v>
      </c>
      <c r="AL24" s="24" t="n">
        <f aca="false">IF(X24="Y",IF(AB24&lt;120,IF(OR(E24='Bieu phi VCX'!$A$24,E24='Bieu phi VCX'!$A$25,E24='Bieu phi VCX'!$A$27),0.2%,IF(OR(AND(OR(H24="SEDAN",H24="HATCHBACK"),J24&gt;$AL$2),AND(OR(H24="SEDAN",H24="HATCHBACK"),I24="GERMANY")),INDEX('Bieu phi VCX'!$AF$8:$AF$33,MATCH(E24,'Bieu phi VCX'!$A$8:$A$33,0),0),INDEX('Bieu phi VCX'!$AG$8:$AG$33,MATCH(E24,'Bieu phi VCX'!$A$8:$A$33,0),0))),"NA"),0)</f>
        <v>0.0005</v>
      </c>
      <c r="AM24" s="25" t="n">
        <f aca="false">IF(Z24="Y",$AM$2,0)</f>
        <v>0.003</v>
      </c>
      <c r="AN24" s="26" t="n">
        <f aca="false">IF(Y24="Y",IF(P24-O24&gt;$AN$2,1.5%*15/365,1.5%*(P24-O24)/365),0)</f>
        <v>0.000616438356164384</v>
      </c>
      <c r="AO24" s="27" t="n">
        <f aca="false">IF(P24&lt;=AA24,VLOOKUP(DATEDIF(O24,P24,"m"),Parameters!$L$2:$M$6,2,1),(DATEDIF(O24,P24,"m")+1)/12)</f>
        <v>1</v>
      </c>
      <c r="AP24" s="28" t="n">
        <f aca="false">(AJ24*(SUM(AD24,AE24,AF24,AH24,AI24,AK24,AL24,AM24)*K24+AG24)+AN24*K24)*AO24</f>
        <v>10786643.8356164</v>
      </c>
    </row>
    <row r="25" customFormat="false" ht="13.8" hidden="false" customHeight="false" outlineLevel="0" collapsed="false">
      <c r="A25" s="19"/>
      <c r="B25" s="19" t="s">
        <v>1963</v>
      </c>
      <c r="C25" s="20" t="s">
        <v>1955</v>
      </c>
      <c r="D25" s="19" t="s">
        <v>1970</v>
      </c>
      <c r="E25" s="21" t="s">
        <v>1971</v>
      </c>
      <c r="F25" s="22" t="n">
        <v>0</v>
      </c>
      <c r="G25" s="21" t="s">
        <v>1958</v>
      </c>
      <c r="H25" s="21" t="s">
        <v>1959</v>
      </c>
      <c r="I25" s="21" t="s">
        <v>1960</v>
      </c>
      <c r="J25" s="22" t="n">
        <v>400000000</v>
      </c>
      <c r="K25" s="22" t="n">
        <v>100000000</v>
      </c>
      <c r="L25" s="0" t="n">
        <v>2017</v>
      </c>
      <c r="M25" s="23" t="n">
        <v>42736</v>
      </c>
      <c r="N25" s="23" t="n">
        <v>43831</v>
      </c>
      <c r="O25" s="23" t="n">
        <v>43831</v>
      </c>
      <c r="P25" s="23" t="n">
        <v>44196</v>
      </c>
      <c r="Q25" s="2" t="s">
        <v>1967</v>
      </c>
      <c r="R25" s="2" t="s">
        <v>1967</v>
      </c>
      <c r="S25" s="22" t="n">
        <v>15000000</v>
      </c>
      <c r="T25" s="2" t="s">
        <v>1967</v>
      </c>
      <c r="U25" s="2" t="s">
        <v>1967</v>
      </c>
      <c r="V25" s="2" t="s">
        <v>1967</v>
      </c>
      <c r="W25" s="2" t="s">
        <v>1967</v>
      </c>
      <c r="X25" s="2" t="s">
        <v>1967</v>
      </c>
      <c r="Y25" s="2" t="s">
        <v>1967</v>
      </c>
      <c r="Z25" s="2" t="s">
        <v>1967</v>
      </c>
      <c r="AA25" s="23" t="n">
        <f aca="false">DATE(YEAR(O25)+1,MONTH(O25),DAY(O25))</f>
        <v>44197</v>
      </c>
      <c r="AB25" s="0" t="n">
        <f aca="false">IF(G25="Trong nước", DATEDIF(DATE(YEAR(M25),MONTH(M25),1),DATE(YEAR(N25),MONTH(N25),1),"m"), DATEDIF(DATE(L25,1,1),DATE(YEAR(N25),MONTH(N25),1),"m"))</f>
        <v>36</v>
      </c>
      <c r="AC25" s="0" t="str">
        <f aca="false">VLOOKUP(AB25,Parameters!$A$2:$B$6,2,1)</f>
        <v>36-72</v>
      </c>
      <c r="AD25" s="24" t="n">
        <f aca="false">IF(J25&lt;=$AD$2,INDEX('Bieu phi VCX'!$D$8:$H$33,MATCH(E25,'Bieu phi VCX'!$A$8:$A$33,0),MATCH(AC25,'Bieu phi VCX'!$D$7:$H$7,)),INDEX('Bieu phi VCX'!$J$8:$N$33,MATCH(E25,'Bieu phi VCX'!$A$8:$A$33,0),MATCH(AC25,'Bieu phi VCX'!$J$7:$N$7,)))</f>
        <v>0.028</v>
      </c>
      <c r="AE25" s="24" t="n">
        <f aca="false">IF(Q25="Y",$AE$2,0)</f>
        <v>0.0005</v>
      </c>
      <c r="AF25" s="24" t="n">
        <f aca="false">IF(R25="Y", INDEX('Bieu phi VCX'!$R$8:$W$33,MATCH(E25,'Bieu phi VCX'!$A$8:$A$33,0),MATCH(AC25,'Bieu phi VCX'!$R$7:$V$7,0)), 0)</f>
        <v>0.002</v>
      </c>
      <c r="AG25" s="22" t="n">
        <f aca="false">VLOOKUP(S25,Parameters!$F$2:$G$5,2,0)</f>
        <v>2000000</v>
      </c>
      <c r="AH25" s="24" t="n">
        <f aca="false">IF(T25="Y", INDEX('Bieu phi VCX'!$X$8:$AB$33,MATCH(E25,'Bieu phi VCX'!$A$8:$A$33,0),MATCH(AC25,'Bieu phi VCX'!$X$7:$AB$7,0)),0)</f>
        <v>0.002</v>
      </c>
      <c r="AI25" s="24" t="n">
        <f aca="false">IF(U25="Y",INDEX('Bieu phi VCX'!$AJ$8:$AL$33,MATCH(E25,'Bieu phi VCX'!$A$8:$A$33,0),MATCH(VLOOKUP(F25,Parameters!$I$2:$J$4,2),'Bieu phi VCX'!$AJ$7:$AL$7,0))-AD25, 0)</f>
        <v>0.022</v>
      </c>
      <c r="AJ25" s="0" t="n">
        <f aca="false">IF(V25="Y",$AJ$2,1)</f>
        <v>1.5</v>
      </c>
      <c r="AK25" s="24" t="n">
        <f aca="false">IF(W25="Y", INDEX('Bieu phi VCX'!$AE$8:$AE$33,MATCH(E25,'Bieu phi VCX'!$A$8:$A$33,0),0),0)</f>
        <v>0.0025</v>
      </c>
      <c r="AL25" s="24" t="n">
        <f aca="false">IF(X25="Y",IF(AB25&lt;120,IF(OR(E25='Bieu phi VCX'!$A$24,E25='Bieu phi VCX'!$A$25,E25='Bieu phi VCX'!$A$27),0.2%,IF(OR(AND(OR(H25="SEDAN",H25="HATCHBACK"),J25&gt;$AL$2),AND(OR(H25="SEDAN",H25="HATCHBACK"),I25="GERMANY")),INDEX('Bieu phi VCX'!$AF$8:$AF$33,MATCH(E25,'Bieu phi VCX'!$A$8:$A$33,0),0),INDEX('Bieu phi VCX'!$AG$8:$AG$33,MATCH(E25,'Bieu phi VCX'!$A$8:$A$33,0),0))),"NA"),0)</f>
        <v>0.0005</v>
      </c>
      <c r="AM25" s="25" t="n">
        <f aca="false">IF(Z25="Y",$AM$2,0)</f>
        <v>0.003</v>
      </c>
      <c r="AN25" s="26" t="n">
        <f aca="false">IF(Y25="Y",IF(P25-O25&gt;$AN$2,1.5%*15/365,1.5%*(P25-O25)/365),0)</f>
        <v>0.000616438356164384</v>
      </c>
      <c r="AO25" s="27" t="n">
        <f aca="false">IF(P25&lt;=AA25,VLOOKUP(DATEDIF(O25,P25,"m"),Parameters!$L$2:$M$6,2,1),(DATEDIF(O25,P25,"m")+1)/12)</f>
        <v>1</v>
      </c>
      <c r="AP25" s="28" t="n">
        <f aca="false">(AJ25*(SUM(AD25,AE25,AF25,AH25,AI25,AK25,AL25,AM25)*K25+AG25)+AN25*K25)*AO25</f>
        <v>12136643.8356164</v>
      </c>
    </row>
    <row r="26" customFormat="false" ht="13.8" hidden="false" customHeight="false" outlineLevel="0" collapsed="false">
      <c r="A26" s="19"/>
      <c r="B26" s="19" t="s">
        <v>1964</v>
      </c>
      <c r="C26" s="20" t="s">
        <v>1955</v>
      </c>
      <c r="D26" s="19" t="s">
        <v>1970</v>
      </c>
      <c r="E26" s="21" t="s">
        <v>1971</v>
      </c>
      <c r="F26" s="22" t="n">
        <v>0</v>
      </c>
      <c r="G26" s="21" t="s">
        <v>1958</v>
      </c>
      <c r="H26" s="21" t="s">
        <v>1959</v>
      </c>
      <c r="I26" s="21" t="s">
        <v>1960</v>
      </c>
      <c r="J26" s="22" t="n">
        <v>400000000</v>
      </c>
      <c r="K26" s="22" t="n">
        <v>100000000</v>
      </c>
      <c r="L26" s="0" t="n">
        <v>2014</v>
      </c>
      <c r="M26" s="23" t="n">
        <v>41640</v>
      </c>
      <c r="N26" s="23" t="n">
        <v>43831</v>
      </c>
      <c r="O26" s="23" t="n">
        <v>43831</v>
      </c>
      <c r="P26" s="23" t="n">
        <v>44196</v>
      </c>
      <c r="Q26" s="2" t="s">
        <v>1967</v>
      </c>
      <c r="R26" s="2" t="s">
        <v>1967</v>
      </c>
      <c r="S26" s="22" t="n">
        <v>21000000</v>
      </c>
      <c r="T26" s="2" t="s">
        <v>1967</v>
      </c>
      <c r="U26" s="2" t="s">
        <v>1967</v>
      </c>
      <c r="V26" s="2" t="s">
        <v>1967</v>
      </c>
      <c r="W26" s="2" t="s">
        <v>1967</v>
      </c>
      <c r="X26" s="2" t="s">
        <v>1967</v>
      </c>
      <c r="Y26" s="2" t="s">
        <v>1967</v>
      </c>
      <c r="Z26" s="2" t="s">
        <v>1967</v>
      </c>
      <c r="AA26" s="23" t="n">
        <f aca="false">DATE(YEAR(O26)+1,MONTH(O26),DAY(O26))</f>
        <v>44197</v>
      </c>
      <c r="AB26" s="0" t="n">
        <f aca="false">IF(G26="Trong nước", DATEDIF(DATE(YEAR(M26),MONTH(M26),1),DATE(YEAR(N26),MONTH(N26),1),"m"), DATEDIF(DATE(L26,1,1),DATE(YEAR(N26),MONTH(N26),1),"m"))</f>
        <v>72</v>
      </c>
      <c r="AC26" s="0" t="str">
        <f aca="false">VLOOKUP(AB26,Parameters!$A$2:$B$6,2,1)</f>
        <v>72-120</v>
      </c>
      <c r="AD26" s="24" t="n">
        <f aca="false">IF(J26&lt;=$AD$2,INDEX('Bieu phi VCX'!$D$8:$H$33,MATCH(E26,'Bieu phi VCX'!$A$8:$A$33,0),MATCH(AC26,'Bieu phi VCX'!$D$7:$H$7,)),INDEX('Bieu phi VCX'!$J$8:$N$33,MATCH(E26,'Bieu phi VCX'!$A$8:$A$33,0),MATCH(AC26,'Bieu phi VCX'!$J$7:$N$7,)))</f>
        <v>0.0375</v>
      </c>
      <c r="AE26" s="24" t="n">
        <f aca="false">IF(Q26="Y",$AE$2,0)</f>
        <v>0.0005</v>
      </c>
      <c r="AF26" s="24" t="n">
        <f aca="false">IF(R26="Y", INDEX('Bieu phi VCX'!$R$8:$W$33,MATCH(E26,'Bieu phi VCX'!$A$8:$A$33,0),MATCH(AC26,'Bieu phi VCX'!$R$7:$V$7,0)), 0)</f>
        <v>0.003</v>
      </c>
      <c r="AG26" s="22" t="n">
        <f aca="false">VLOOKUP(S26,Parameters!$F$2:$G$5,2,0)</f>
        <v>3400000</v>
      </c>
      <c r="AH26" s="24" t="n">
        <f aca="false">IF(T26="Y", INDEX('Bieu phi VCX'!$X$8:$AB$33,MATCH(E26,'Bieu phi VCX'!$A$8:$A$33,0),MATCH(AC26,'Bieu phi VCX'!$X$7:$AB$7,0)),0)</f>
        <v>0.003</v>
      </c>
      <c r="AI26" s="24" t="n">
        <f aca="false">IF(U26="Y",INDEX('Bieu phi VCX'!$AJ$8:$AL$33,MATCH(E26,'Bieu phi VCX'!$A$8:$A$33,0),MATCH(VLOOKUP(F26,Parameters!$I$2:$J$4,2),'Bieu phi VCX'!$AJ$7:$AL$7,0))-AD26, 0)</f>
        <v>0.0125</v>
      </c>
      <c r="AJ26" s="0" t="n">
        <f aca="false">IF(V26="Y",$AJ$2,1)</f>
        <v>1.5</v>
      </c>
      <c r="AK26" s="24" t="n">
        <f aca="false">IF(W26="Y", INDEX('Bieu phi VCX'!$AE$8:$AE$33,MATCH(E26,'Bieu phi VCX'!$A$8:$A$33,0),0),0)</f>
        <v>0.0025</v>
      </c>
      <c r="AL26" s="24" t="n">
        <f aca="false">IF(X26="Y",IF(AB26&lt;120,IF(OR(E26='Bieu phi VCX'!$A$24,E26='Bieu phi VCX'!$A$25,E26='Bieu phi VCX'!$A$27),0.2%,IF(OR(AND(OR(H26="SEDAN",H26="HATCHBACK"),J26&gt;$AL$2),AND(OR(H26="SEDAN",H26="HATCHBACK"),I26="GERMANY")),INDEX('Bieu phi VCX'!$AF$8:$AF$33,MATCH(E26,'Bieu phi VCX'!$A$8:$A$33,0),0),INDEX('Bieu phi VCX'!$AG$8:$AG$33,MATCH(E26,'Bieu phi VCX'!$A$8:$A$33,0),0))),"NA"),0)</f>
        <v>0.0005</v>
      </c>
      <c r="AM26" s="25" t="n">
        <f aca="false">IF(Z26="Y",$AM$2,0)</f>
        <v>0.003</v>
      </c>
      <c r="AN26" s="26" t="n">
        <f aca="false">IF(Y26="Y",IF(P26-O26&gt;$AN$2,1.5%*15/365,1.5%*(P26-O26)/365),0)</f>
        <v>0.000616438356164384</v>
      </c>
      <c r="AO26" s="27" t="n">
        <f aca="false">IF(P26&lt;=AA26,VLOOKUP(DATEDIF(O26,P26,"m"),Parameters!$L$2:$M$6,2,1),(DATEDIF(O26,P26,"m")+1)/12)</f>
        <v>1</v>
      </c>
      <c r="AP26" s="28" t="n">
        <f aca="false">(AJ26*(SUM(AD26,AE26,AF26,AH26,AI26,AK26,AL26,AM26)*K26+AG26)+AN26*K26)*AO26</f>
        <v>14536643.8356164</v>
      </c>
    </row>
    <row r="27" customFormat="false" ht="13.8" hidden="false" customHeight="false" outlineLevel="0" collapsed="false">
      <c r="A27" s="19"/>
      <c r="B27" s="19" t="s">
        <v>1965</v>
      </c>
      <c r="C27" s="20" t="s">
        <v>1955</v>
      </c>
      <c r="D27" s="19" t="s">
        <v>1970</v>
      </c>
      <c r="E27" s="21" t="s">
        <v>1971</v>
      </c>
      <c r="F27" s="22" t="n">
        <v>0</v>
      </c>
      <c r="G27" s="21" t="s">
        <v>1958</v>
      </c>
      <c r="H27" s="21" t="s">
        <v>1959</v>
      </c>
      <c r="I27" s="21" t="s">
        <v>1960</v>
      </c>
      <c r="J27" s="22" t="n">
        <v>400000000</v>
      </c>
      <c r="K27" s="22" t="n">
        <v>100000000</v>
      </c>
      <c r="L27" s="0" t="n">
        <v>2010</v>
      </c>
      <c r="M27" s="23" t="n">
        <v>40179</v>
      </c>
      <c r="N27" s="23" t="n">
        <v>43831</v>
      </c>
      <c r="O27" s="23" t="n">
        <v>43831</v>
      </c>
      <c r="P27" s="23" t="n">
        <v>44196</v>
      </c>
      <c r="Q27" s="2" t="s">
        <v>1967</v>
      </c>
      <c r="R27" s="2" t="s">
        <v>1967</v>
      </c>
      <c r="S27" s="22" t="n">
        <v>9000000</v>
      </c>
      <c r="T27" s="2" t="s">
        <v>1967</v>
      </c>
      <c r="U27" s="2" t="s">
        <v>1967</v>
      </c>
      <c r="V27" s="2" t="s">
        <v>1967</v>
      </c>
      <c r="W27" s="2" t="s">
        <v>1967</v>
      </c>
      <c r="X27" s="2" t="s">
        <v>1967</v>
      </c>
      <c r="Y27" s="2" t="s">
        <v>1967</v>
      </c>
      <c r="Z27" s="2" t="s">
        <v>1967</v>
      </c>
      <c r="AA27" s="23" t="n">
        <f aca="false">DATE(YEAR(O27)+1,MONTH(O27),DAY(O27))</f>
        <v>44197</v>
      </c>
      <c r="AB27" s="0" t="n">
        <f aca="false">IF(G27="Trong nước", DATEDIF(DATE(YEAR(M27),MONTH(M27),1),DATE(YEAR(N27),MONTH(N27),1),"m"), DATEDIF(DATE(L27,1,1),DATE(YEAR(N27),MONTH(N27),1),"m"))</f>
        <v>120</v>
      </c>
      <c r="AC27" s="0" t="str">
        <f aca="false">VLOOKUP(AB27,Parameters!$A$2:$B$6,2,1)</f>
        <v>&gt;=120</v>
      </c>
      <c r="AD27" s="24" t="n">
        <f aca="false">IF(J27&lt;=$AD$2,INDEX('Bieu phi VCX'!$D$8:$H$33,MATCH(E27,'Bieu phi VCX'!$A$8:$A$33,0),MATCH(AC27,'Bieu phi VCX'!$D$7:$H$7,)),INDEX('Bieu phi VCX'!$J$8:$N$33,MATCH(E27,'Bieu phi VCX'!$A$8:$A$33,0),MATCH(AC27,'Bieu phi VCX'!$J$7:$N$7,)))</f>
        <v>0.042</v>
      </c>
      <c r="AE27" s="24" t="n">
        <f aca="false">IF(Q27="Y",$AE$2,0)</f>
        <v>0.0005</v>
      </c>
      <c r="AF27" s="24" t="n">
        <f aca="false">IF(R27="Y", INDEX('Bieu phi VCX'!$R$8:$W$33,MATCH(E27,'Bieu phi VCX'!$A$8:$A$33,0),MATCH(AC27,'Bieu phi VCX'!$R$7:$V$7,0)), 0)</f>
        <v>0.004</v>
      </c>
      <c r="AG27" s="22" t="n">
        <f aca="false">VLOOKUP(S27,Parameters!$F$2:$G$5,2,0)</f>
        <v>1400000</v>
      </c>
      <c r="AH27" s="24" t="n">
        <f aca="false">IF(T27="Y", INDEX('Bieu phi VCX'!$X$8:$AB$33,MATCH(E27,'Bieu phi VCX'!$A$8:$A$33,0),MATCH(AC27,'Bieu phi VCX'!$X$7:$AB$7,0)),0)</f>
        <v>0.004</v>
      </c>
      <c r="AI27" s="24" t="n">
        <f aca="false">IF(U27="Y",INDEX('Bieu phi VCX'!$AJ$8:$AL$33,MATCH(E27,'Bieu phi VCX'!$A$8:$A$33,0),MATCH(VLOOKUP(F27,Parameters!$I$2:$J$4,2),'Bieu phi VCX'!$AJ$7:$AL$7,0))-AD27, 0)</f>
        <v>0.008</v>
      </c>
      <c r="AJ27" s="0" t="n">
        <f aca="false">IF(V27="Y",$AJ$2,1)</f>
        <v>1.5</v>
      </c>
      <c r="AK27" s="24" t="n">
        <f aca="false">IF(W27="Y", INDEX('Bieu phi VCX'!$AE$8:$AE$33,MATCH(E27,'Bieu phi VCX'!$A$8:$A$33,0),0),0)</f>
        <v>0.0025</v>
      </c>
      <c r="AL27" s="24" t="str">
        <f aca="false">IF(X27="Y",IF(AB27&lt;120,IF(OR(E27='Bieu phi VCX'!$A$24,E27='Bieu phi VCX'!$A$25,E27='Bieu phi VCX'!$A$27),0.2%,IF(OR(AND(OR(H27="SEDAN",H27="HATCHBACK"),J27&gt;$AL$2),AND(OR(H27="SEDAN",H27="HATCHBACK"),I27="GERMANY")),INDEX('Bieu phi VCX'!$AF$8:$AF$33,MATCH(E27,'Bieu phi VCX'!$A$8:$A$33,0),0),INDEX('Bieu phi VCX'!$AG$8:$AG$33,MATCH(E27,'Bieu phi VCX'!$A$8:$A$33,0),0))),"NA"),0)</f>
        <v>NA</v>
      </c>
      <c r="AM27" s="25" t="n">
        <f aca="false">IF(Z27="Y",$AM$2,0)</f>
        <v>0.003</v>
      </c>
      <c r="AN27" s="26" t="n">
        <f aca="false">IF(Y27="Y",IF(P27-O27&gt;$AN$2,1.5%*15/365,1.5%*(P27-O27)/365),0)</f>
        <v>0.000616438356164384</v>
      </c>
      <c r="AO27" s="27" t="n">
        <f aca="false">IF(P27&lt;=AA27,VLOOKUP(DATEDIF(O27,P27,"m"),Parameters!$L$2:$M$6,2,1),(DATEDIF(O27,P27,"m")+1)/12)</f>
        <v>1</v>
      </c>
      <c r="AP27" s="28" t="n">
        <f aca="false">(AJ27*(SUM(AD27,AE27,AF27,AH27,AI27,AK27,AL27,AM27)*K27+AG27)+AN27*K27)*AO27</f>
        <v>11761643.8356164</v>
      </c>
    </row>
    <row r="28" customFormat="false" ht="13.8" hidden="false" customHeight="false" outlineLevel="0" collapsed="false">
      <c r="A28" s="19"/>
      <c r="B28" s="19" t="s">
        <v>1966</v>
      </c>
      <c r="C28" s="20" t="s">
        <v>1955</v>
      </c>
      <c r="D28" s="19" t="s">
        <v>1970</v>
      </c>
      <c r="E28" s="21" t="s">
        <v>1971</v>
      </c>
      <c r="F28" s="22" t="n">
        <v>0</v>
      </c>
      <c r="G28" s="21" t="s">
        <v>1958</v>
      </c>
      <c r="H28" s="21" t="s">
        <v>1959</v>
      </c>
      <c r="I28" s="21" t="s">
        <v>1960</v>
      </c>
      <c r="J28" s="22" t="n">
        <v>400000000</v>
      </c>
      <c r="K28" s="22" t="n">
        <v>100000000</v>
      </c>
      <c r="L28" s="0" t="n">
        <v>2005</v>
      </c>
      <c r="M28" s="23" t="n">
        <v>38353</v>
      </c>
      <c r="N28" s="23" t="n">
        <v>43831</v>
      </c>
      <c r="O28" s="23" t="n">
        <v>43831</v>
      </c>
      <c r="P28" s="23" t="n">
        <v>44196</v>
      </c>
      <c r="Q28" s="2" t="s">
        <v>1967</v>
      </c>
      <c r="R28" s="2" t="s">
        <v>1967</v>
      </c>
      <c r="S28" s="22" t="n">
        <v>9000000</v>
      </c>
      <c r="T28" s="2" t="s">
        <v>1967</v>
      </c>
      <c r="U28" s="2" t="s">
        <v>1967</v>
      </c>
      <c r="V28" s="2" t="s">
        <v>1967</v>
      </c>
      <c r="W28" s="2" t="s">
        <v>1967</v>
      </c>
      <c r="X28" s="2" t="s">
        <v>1967</v>
      </c>
      <c r="Y28" s="2" t="s">
        <v>1967</v>
      </c>
      <c r="Z28" s="2" t="s">
        <v>1967</v>
      </c>
      <c r="AA28" s="23" t="n">
        <f aca="false">DATE(YEAR(O28)+1,MONTH(O28),DAY(O28))</f>
        <v>44197</v>
      </c>
      <c r="AB28" s="0" t="n">
        <f aca="false">IF(G28="Trong nước", DATEDIF(DATE(YEAR(M28),MONTH(M28),1),DATE(YEAR(N28),MONTH(N28),1),"m"), DATEDIF(DATE(L28,1,1),DATE(YEAR(N28),MONTH(N28),1),"m"))</f>
        <v>180</v>
      </c>
      <c r="AC28" s="0" t="str">
        <f aca="false">VLOOKUP(AB28,Parameters!$A$2:$B$7,2,1)</f>
        <v>&gt;=180</v>
      </c>
      <c r="AD28" s="24" t="n">
        <f aca="false">IF(J28&lt;=$AD$2,INDEX('Bieu phi VCX'!$D$8:$N$33,MATCH(E28,'Bieu phi VCX'!$A$8:$A$33,0),MATCH(AC28,'Bieu phi VCX'!$D$7:$I$7,)),INDEX('Bieu phi VCX'!$J$8:$O$33,MATCH(E28,'Bieu phi VCX'!$A$8:$A$33,0),MATCH(AC28,'Bieu phi VCX'!$J$7:$O$7,)))</f>
        <v>0.042</v>
      </c>
      <c r="AE28" s="24" t="n">
        <f aca="false">IF(Q28="Y",$AE$2,0)</f>
        <v>0.0005</v>
      </c>
      <c r="AF28" s="24" t="n">
        <f aca="false">IF(R28="Y", INDEX('Bieu phi VCX'!$R$8:$W$33,MATCH(E28,'Bieu phi VCX'!$A$8:$A$33,0),MATCH(AC28,'Bieu phi VCX'!$R$7:$W$7,0)), 0)</f>
        <v>0.005</v>
      </c>
      <c r="AG28" s="22" t="n">
        <f aca="false">VLOOKUP(S28,Parameters!$F$2:$G$5,2,0)</f>
        <v>1400000</v>
      </c>
      <c r="AH28" s="24" t="n">
        <f aca="false">IF(T28="Y", INDEX('Bieu phi VCX'!$X$8:$AC$33,MATCH(E28,'Bieu phi VCX'!$A$8:$A$33,0),MATCH(AC28,'Bieu phi VCX'!$X$7:$AC$7,0)),0)</f>
        <v>0.004</v>
      </c>
      <c r="AI28" s="24" t="n">
        <f aca="false">IF(U28="Y",INDEX('Bieu phi VCX'!$AJ$8:$AL$33,MATCH(E28,'Bieu phi VCX'!$A$8:$A$33,0),MATCH(VLOOKUP(F28,Parameters!$I$2:$J$4,2),'Bieu phi VCX'!$AJ$7:$AL$7,0))-AD28, 0)</f>
        <v>0.008</v>
      </c>
      <c r="AJ28" s="0" t="n">
        <f aca="false">IF(V28="Y",$AJ$2,1)</f>
        <v>1.5</v>
      </c>
      <c r="AK28" s="24" t="n">
        <f aca="false">IF(W28="Y", INDEX('Bieu phi VCX'!$AE$8:$AE$33,MATCH(E28,'Bieu phi VCX'!$A$8:$A$33,0),0),0)</f>
        <v>0.0025</v>
      </c>
      <c r="AL28" s="24" t="n">
        <f aca="false">IF(X28="Y",IF(AB28&lt;120,IF(OR(E28='Bieu phi VCX'!$A$24,E28='Bieu phi VCX'!$A$25,E28='Bieu phi VCX'!$A$27),0.2%,IF(OR(AND(OR(H28="SEDAN",H28="HATCHBACK"),J28&gt;$AL$2),AND(OR(H28="SEDAN",H28="HATCHBACK"),I28="GERMANY")),INDEX('Bieu phi VCX'!$AF$8:$AF$33,MATCH(E28,'Bieu phi VCX'!$A$8:$A$33,0),0),INDEX('Bieu phi VCX'!$AG$8:$AG$33,MATCH(E28,'Bieu phi VCX'!$A$8:$A$33,0),0))),INDEX('Bieu phi VCX'!$AH$8:$AH$33,MATCH(E28,'Bieu phi VCX'!$A$8:$A$33,0),0)),0)</f>
        <v>0.0015</v>
      </c>
      <c r="AM28" s="25" t="n">
        <f aca="false">IF(Z28="Y",$AM$2,0)</f>
        <v>0.003</v>
      </c>
      <c r="AN28" s="26" t="n">
        <f aca="false">IF(Y28="Y",IF(P28-O28&gt;$AN$2,1.5%*15/365,1.5%*(P28-O28)/365),0)</f>
        <v>0.000616438356164384</v>
      </c>
      <c r="AO28" s="27" t="n">
        <f aca="false">IF(P28&lt;=AA28,VLOOKUP(DATEDIF(O28,P28,"m"),Parameters!$L$2:$M$6,2,1),(DATEDIF(O28,P28,"m")+1)/12)</f>
        <v>1</v>
      </c>
      <c r="AP28" s="28" t="n">
        <f aca="false">(AJ28*(SUM(AD28,AE28,AF28,AH28,AI28,AK28,AL28,AM28)*K28+AG28)+AN28*K28)*AO28</f>
        <v>12136643.8356164</v>
      </c>
    </row>
    <row r="29" s="2" customFormat="true" ht="13.8" hidden="false" customHeight="false" outlineLevel="0" collapsed="false">
      <c r="A29" s="19" t="s">
        <v>1969</v>
      </c>
      <c r="B29" s="19" t="s">
        <v>1954</v>
      </c>
      <c r="C29" s="20" t="s">
        <v>1955</v>
      </c>
      <c r="D29" s="19" t="s">
        <v>1970</v>
      </c>
      <c r="E29" s="21" t="s">
        <v>1971</v>
      </c>
      <c r="F29" s="22" t="n">
        <v>0</v>
      </c>
      <c r="G29" s="21" t="s">
        <v>1958</v>
      </c>
      <c r="H29" s="21" t="s">
        <v>1959</v>
      </c>
      <c r="I29" s="21" t="s">
        <v>1960</v>
      </c>
      <c r="J29" s="22" t="n">
        <v>500000000</v>
      </c>
      <c r="K29" s="22" t="n">
        <v>400000000</v>
      </c>
      <c r="L29" s="2" t="n">
        <v>2020</v>
      </c>
      <c r="M29" s="29" t="n">
        <v>43831</v>
      </c>
      <c r="N29" s="29" t="n">
        <v>43831</v>
      </c>
      <c r="O29" s="29" t="n">
        <v>43831</v>
      </c>
      <c r="P29" s="29" t="n">
        <v>44196</v>
      </c>
      <c r="Q29" s="2" t="s">
        <v>1961</v>
      </c>
      <c r="R29" s="2" t="s">
        <v>1961</v>
      </c>
      <c r="S29" s="22" t="s">
        <v>1962</v>
      </c>
      <c r="T29" s="2" t="s">
        <v>1961</v>
      </c>
      <c r="U29" s="2" t="s">
        <v>1961</v>
      </c>
      <c r="V29" s="2" t="s">
        <v>1961</v>
      </c>
      <c r="W29" s="2" t="s">
        <v>1961</v>
      </c>
      <c r="X29" s="2" t="s">
        <v>1961</v>
      </c>
      <c r="Y29" s="2" t="s">
        <v>1961</v>
      </c>
      <c r="Z29" s="2" t="s">
        <v>1961</v>
      </c>
      <c r="AA29" s="29" t="n">
        <f aca="false">DATE(YEAR(O29)+1,MONTH(O29),DAY(O29))</f>
        <v>44197</v>
      </c>
      <c r="AB29" s="2" t="n">
        <f aca="false">IF(G29="Trong nước", DATEDIF(DATE(YEAR(M29),MONTH(M29),1),DATE(YEAR(N29),MONTH(N29),1),"m"), DATEDIF(DATE(L29,1,1),DATE(YEAR(N29),MONTH(N29),1),"m"))</f>
        <v>0</v>
      </c>
      <c r="AC29" s="2" t="str">
        <f aca="false">VLOOKUP(AB29,Parameters!$A$2:$B$6,2,1)</f>
        <v>&lt;6</v>
      </c>
      <c r="AD29" s="30" t="n">
        <f aca="false">IF(J29&lt;=$AD$2,INDEX('Bieu phi VCX'!$D$8:$H$33,MATCH(E29,'Bieu phi VCX'!$A$8:$A$33,0),MATCH(AC29,'Bieu phi VCX'!$D$7:$H$7,)),INDEX('Bieu phi VCX'!$J$8:$N$33,MATCH(E29,'Bieu phi VCX'!$A$8:$A$33,0),MATCH(AC29,'Bieu phi VCX'!$J$7:$N$7,)))</f>
        <v>0.024</v>
      </c>
      <c r="AE29" s="30" t="n">
        <f aca="false">IF(Q29="Y",$AE$2,0)</f>
        <v>0</v>
      </c>
      <c r="AF29" s="30" t="n">
        <f aca="false">IF(R29="Y", INDEX('Bieu phi VCX'!$R$8:$W$33,MATCH(E29,'Bieu phi VCX'!$A$8:$A$33,0),MATCH(AC29,'Bieu phi VCX'!$R$7:$V$7,0)), 0)</f>
        <v>0</v>
      </c>
      <c r="AG29" s="22" t="n">
        <f aca="false">VLOOKUP(S29,Parameters!$F$2:$G$5,2,0)</f>
        <v>0</v>
      </c>
      <c r="AH29" s="30" t="n">
        <f aca="false">IF(T29="Y", INDEX('Bieu phi VCX'!$X$8:$AB$33,MATCH(E29,'Bieu phi VCX'!$A$8:$A$33,0),MATCH(AC29,'Bieu phi VCX'!$X$7:$AB$7,0)),0)</f>
        <v>0</v>
      </c>
      <c r="AI29" s="30" t="n">
        <f aca="false">IF(U29="Y",INDEX('Bieu phi VCX'!$AJ$8:$AL$33,MATCH(E29,'Bieu phi VCX'!$A$8:$A$33,0),MATCH(VLOOKUP(F29,Parameters!$I$2:$J$4,2),'Bieu phi VCX'!$AJ$7:$AL$7,0))-AD29, 0)</f>
        <v>0</v>
      </c>
      <c r="AJ29" s="2" t="n">
        <f aca="false">IF(V29="Y",$AJ$2,1)</f>
        <v>1</v>
      </c>
      <c r="AK29" s="30" t="n">
        <f aca="false">IF(W29="Y", INDEX('Bieu phi VCX'!$AE$8:$AE$33,MATCH(E29,'Bieu phi VCX'!$A$8:$A$33,0),0),0)</f>
        <v>0</v>
      </c>
      <c r="AL29" s="30" t="n">
        <f aca="false">IF(X29="Y",IF(AB29&lt;120,IF(OR(E29='Bieu phi VCX'!$A$24,E29='Bieu phi VCX'!$A$25,E29='Bieu phi VCX'!$A$27),0.2%,IF(OR(AND(OR(H29="SEDAN",H29="HATCHBACK"),J29&gt;$AL$2),AND(OR(H29="SEDAN",H29="HATCHBACK"),I29="GERMANY")),INDEX('Bieu phi VCX'!$AF$8:$AF$33,MATCH(E29,'Bieu phi VCX'!$A$8:$A$33,0),0),INDEX('Bieu phi VCX'!$AG$8:$AG$33,MATCH(E29,'Bieu phi VCX'!$A$8:$A$33,0),0))),"NA"),0)</f>
        <v>0</v>
      </c>
      <c r="AM29" s="31" t="n">
        <f aca="false">IF(Z29="Y",$AM$2,0)</f>
        <v>0</v>
      </c>
      <c r="AN29" s="32" t="n">
        <f aca="false">IF(Y29="Y",IF(P29-O29&gt;$AN$2,1.5%*15/365,1.5%*(P29-O29)/365),0)</f>
        <v>0</v>
      </c>
      <c r="AO29" s="27" t="n">
        <f aca="false">IF(P29&lt;=AA29,VLOOKUP(DATEDIF(O29,P29,"m"),Parameters!$L$2:$M$6,2,1),(DATEDIF(O29,P29,"m")+1)/12)</f>
        <v>1</v>
      </c>
      <c r="AP29" s="28" t="n">
        <f aca="false">(AJ29*(SUM(AD29,AE29,AF29,AH29,AI29,AK29,AL29,AM29)*K29+AG29)+AN29*K29)*AO29</f>
        <v>9600000</v>
      </c>
      <c r="AMG29" s="0"/>
      <c r="AMH29" s="0"/>
      <c r="AMI29" s="0"/>
      <c r="AMJ29" s="0"/>
    </row>
    <row r="30" customFormat="false" ht="13.8" hidden="false" customHeight="false" outlineLevel="0" collapsed="false">
      <c r="A30" s="19"/>
      <c r="B30" s="19" t="s">
        <v>1963</v>
      </c>
      <c r="C30" s="20" t="s">
        <v>1955</v>
      </c>
      <c r="D30" s="19" t="s">
        <v>1970</v>
      </c>
      <c r="E30" s="21" t="s">
        <v>1971</v>
      </c>
      <c r="F30" s="22" t="n">
        <v>0</v>
      </c>
      <c r="G30" s="21" t="s">
        <v>1958</v>
      </c>
      <c r="H30" s="21" t="s">
        <v>1959</v>
      </c>
      <c r="I30" s="21" t="s">
        <v>1960</v>
      </c>
      <c r="J30" s="22" t="n">
        <v>500000000</v>
      </c>
      <c r="K30" s="22" t="n">
        <v>400000000</v>
      </c>
      <c r="L30" s="0" t="n">
        <v>2017</v>
      </c>
      <c r="M30" s="23" t="n">
        <v>42736</v>
      </c>
      <c r="N30" s="23" t="n">
        <v>43831</v>
      </c>
      <c r="O30" s="23" t="n">
        <v>43831</v>
      </c>
      <c r="P30" s="23" t="n">
        <v>44196</v>
      </c>
      <c r="Q30" s="2" t="s">
        <v>1961</v>
      </c>
      <c r="R30" s="2" t="s">
        <v>1961</v>
      </c>
      <c r="S30" s="22" t="s">
        <v>1962</v>
      </c>
      <c r="T30" s="2" t="s">
        <v>1961</v>
      </c>
      <c r="U30" s="2" t="s">
        <v>1961</v>
      </c>
      <c r="V30" s="2" t="s">
        <v>1961</v>
      </c>
      <c r="W30" s="2" t="s">
        <v>1961</v>
      </c>
      <c r="X30" s="2" t="s">
        <v>1961</v>
      </c>
      <c r="Y30" s="2" t="s">
        <v>1961</v>
      </c>
      <c r="Z30" s="2" t="s">
        <v>1961</v>
      </c>
      <c r="AA30" s="23" t="n">
        <f aca="false">DATE(YEAR(O30)+1,MONTH(O30),DAY(O30))</f>
        <v>44197</v>
      </c>
      <c r="AB30" s="0" t="n">
        <f aca="false">IF(G30="Trong nước", DATEDIF(DATE(YEAR(M30),MONTH(M30),1),DATE(YEAR(N30),MONTH(N30),1),"m"), DATEDIF(DATE(L30,1,1),DATE(YEAR(N30),MONTH(N30),1),"m"))</f>
        <v>36</v>
      </c>
      <c r="AC30" s="0" t="str">
        <f aca="false">VLOOKUP(AB30,Parameters!$A$2:$B$6,2,1)</f>
        <v>36-72</v>
      </c>
      <c r="AD30" s="24" t="n">
        <f aca="false">IF(J30&lt;=$AD$2,INDEX('Bieu phi VCX'!$D$8:$H$33,MATCH(E30,'Bieu phi VCX'!$A$8:$A$33,0),MATCH(AC30,'Bieu phi VCX'!$D$7:$H$7,)),INDEX('Bieu phi VCX'!$J$8:$N$33,MATCH(E30,'Bieu phi VCX'!$A$8:$A$33,0),MATCH(AC30,'Bieu phi VCX'!$J$7:$N$7,)))</f>
        <v>0.027</v>
      </c>
      <c r="AE30" s="24" t="n">
        <f aca="false">IF(Q30="Y",$AE$2,0)</f>
        <v>0</v>
      </c>
      <c r="AF30" s="24" t="n">
        <f aca="false">IF(R30="Y", INDEX('Bieu phi VCX'!$R$8:$W$33,MATCH(E30,'Bieu phi VCX'!$A$8:$A$33,0),MATCH(AC30,'Bieu phi VCX'!$R$7:$V$7,0)), 0)</f>
        <v>0</v>
      </c>
      <c r="AG30" s="22" t="n">
        <f aca="false">VLOOKUP(S30,Parameters!$F$2:$G$5,2,0)</f>
        <v>0</v>
      </c>
      <c r="AH30" s="24" t="n">
        <f aca="false">IF(T30="Y", INDEX('Bieu phi VCX'!$X$8:$AB$33,MATCH(E30,'Bieu phi VCX'!$A$8:$A$33,0),MATCH(AC30,'Bieu phi VCX'!$X$7:$AB$7,0)),0)</f>
        <v>0</v>
      </c>
      <c r="AI30" s="24" t="n">
        <f aca="false">IF(U30="Y",INDEX('Bieu phi VCX'!$AJ$8:$AL$33,MATCH(E30,'Bieu phi VCX'!$A$8:$A$33,0),MATCH(VLOOKUP(F30,Parameters!$I$2:$J$4,2),'Bieu phi VCX'!$AJ$7:$AL$7,0))-AD30, 0)</f>
        <v>0</v>
      </c>
      <c r="AJ30" s="0" t="n">
        <f aca="false">IF(V30="Y",$AJ$2,1)</f>
        <v>1</v>
      </c>
      <c r="AK30" s="24" t="n">
        <f aca="false">IF(W30="Y", INDEX('Bieu phi VCX'!$AE$8:$AE$33,MATCH(E30,'Bieu phi VCX'!$A$8:$A$33,0),0),0)</f>
        <v>0</v>
      </c>
      <c r="AL30" s="24" t="n">
        <f aca="false">IF(X30="Y",IF(AB30&lt;120,IF(OR(E30='Bieu phi VCX'!$A$24,E30='Bieu phi VCX'!$A$25,E30='Bieu phi VCX'!$A$27),0.2%,IF(OR(AND(OR(H30="SEDAN",H30="HATCHBACK"),J30&gt;$AL$2),AND(OR(H30="SEDAN",H30="HATCHBACK"),I30="GERMANY")),INDEX('Bieu phi VCX'!$AF$8:$AF$33,MATCH(E30,'Bieu phi VCX'!$A$8:$A$33,0),0),INDEX('Bieu phi VCX'!$AG$8:$AG$33,MATCH(E30,'Bieu phi VCX'!$A$8:$A$33,0),0))),"NA"),0)</f>
        <v>0</v>
      </c>
      <c r="AM30" s="25" t="n">
        <f aca="false">IF(Z30="Y",$AM$2,0)</f>
        <v>0</v>
      </c>
      <c r="AN30" s="26" t="n">
        <f aca="false">IF(Y30="Y",IF(P30-O30&gt;$AN$2,1.5%*15/365,1.5%*(P30-O30)/365),0)</f>
        <v>0</v>
      </c>
      <c r="AO30" s="27" t="n">
        <f aca="false">IF(P30&lt;=AA30,VLOOKUP(DATEDIF(O30,P30,"m"),Parameters!$L$2:$M$6,2,1),(DATEDIF(O30,P30,"m")+1)/12)</f>
        <v>1</v>
      </c>
      <c r="AP30" s="28" t="n">
        <f aca="false">(AJ30*(SUM(AD30,AE30,AF30,AH30,AI30,AK30,AL30,AM30)*K30+AG30)+AN30*K30)*AO30</f>
        <v>10800000</v>
      </c>
    </row>
    <row r="31" customFormat="false" ht="13.8" hidden="false" customHeight="false" outlineLevel="0" collapsed="false">
      <c r="A31" s="19"/>
      <c r="B31" s="19" t="s">
        <v>1964</v>
      </c>
      <c r="C31" s="20" t="s">
        <v>1955</v>
      </c>
      <c r="D31" s="19" t="s">
        <v>1970</v>
      </c>
      <c r="E31" s="21" t="s">
        <v>1971</v>
      </c>
      <c r="F31" s="22" t="n">
        <v>0</v>
      </c>
      <c r="G31" s="21" t="s">
        <v>1958</v>
      </c>
      <c r="H31" s="21" t="s">
        <v>1959</v>
      </c>
      <c r="I31" s="21" t="s">
        <v>1960</v>
      </c>
      <c r="J31" s="22" t="n">
        <v>500000000</v>
      </c>
      <c r="K31" s="22" t="n">
        <v>400000000</v>
      </c>
      <c r="L31" s="0" t="n">
        <v>2014</v>
      </c>
      <c r="M31" s="23" t="n">
        <v>41640</v>
      </c>
      <c r="N31" s="23" t="n">
        <v>43831</v>
      </c>
      <c r="O31" s="23" t="n">
        <v>43831</v>
      </c>
      <c r="P31" s="23" t="n">
        <v>44196</v>
      </c>
      <c r="Q31" s="2" t="s">
        <v>1961</v>
      </c>
      <c r="R31" s="2" t="s">
        <v>1961</v>
      </c>
      <c r="S31" s="22" t="s">
        <v>1962</v>
      </c>
      <c r="T31" s="2" t="s">
        <v>1961</v>
      </c>
      <c r="U31" s="2" t="s">
        <v>1961</v>
      </c>
      <c r="V31" s="2" t="s">
        <v>1961</v>
      </c>
      <c r="W31" s="2" t="s">
        <v>1961</v>
      </c>
      <c r="X31" s="2" t="s">
        <v>1961</v>
      </c>
      <c r="Y31" s="2" t="s">
        <v>1961</v>
      </c>
      <c r="Z31" s="2" t="s">
        <v>1961</v>
      </c>
      <c r="AA31" s="23" t="n">
        <f aca="false">DATE(YEAR(O31)+1,MONTH(O31),DAY(O31))</f>
        <v>44197</v>
      </c>
      <c r="AB31" s="0" t="n">
        <f aca="false">IF(G31="Trong nước", DATEDIF(DATE(YEAR(M31),MONTH(M31),1),DATE(YEAR(N31),MONTH(N31),1),"m"), DATEDIF(DATE(L31,1,1),DATE(YEAR(N31),MONTH(N31),1),"m"))</f>
        <v>72</v>
      </c>
      <c r="AC31" s="0" t="str">
        <f aca="false">VLOOKUP(AB31,Parameters!$A$2:$B$6,2,1)</f>
        <v>72-120</v>
      </c>
      <c r="AD31" s="24" t="n">
        <f aca="false">IF(J31&lt;=$AD$2,INDEX('Bieu phi VCX'!$D$8:$H$33,MATCH(E31,'Bieu phi VCX'!$A$8:$A$33,0),MATCH(AC31,'Bieu phi VCX'!$D$7:$H$7,)),INDEX('Bieu phi VCX'!$J$8:$N$33,MATCH(E31,'Bieu phi VCX'!$A$8:$A$33,0),MATCH(AC31,'Bieu phi VCX'!$J$7:$N$7,)))</f>
        <v>0.029</v>
      </c>
      <c r="AE31" s="24" t="n">
        <f aca="false">IF(Q31="Y",$AE$2,0)</f>
        <v>0</v>
      </c>
      <c r="AF31" s="24" t="n">
        <f aca="false">IF(R31="Y", INDEX('Bieu phi VCX'!$R$8:$W$33,MATCH(E31,'Bieu phi VCX'!$A$8:$A$33,0),MATCH(AC31,'Bieu phi VCX'!$R$7:$V$7,0)), 0)</f>
        <v>0</v>
      </c>
      <c r="AG31" s="22" t="n">
        <f aca="false">VLOOKUP(S31,Parameters!$F$2:$G$5,2,0)</f>
        <v>0</v>
      </c>
      <c r="AH31" s="24" t="n">
        <f aca="false">IF(T31="Y", INDEX('Bieu phi VCX'!$X$8:$AB$33,MATCH(E31,'Bieu phi VCX'!$A$8:$A$33,0),MATCH(AC31,'Bieu phi VCX'!$X$7:$AB$7,0)),0)</f>
        <v>0</v>
      </c>
      <c r="AI31" s="24" t="n">
        <f aca="false">IF(U31="Y",INDEX('Bieu phi VCX'!$AJ$8:$AL$33,MATCH(E31,'Bieu phi VCX'!$A$8:$A$33,0),MATCH(VLOOKUP(F31,Parameters!$I$2:$J$4,2),'Bieu phi VCX'!$AJ$7:$AL$7,0))-AD31, 0)</f>
        <v>0</v>
      </c>
      <c r="AJ31" s="0" t="n">
        <f aca="false">IF(V31="Y",$AJ$2,1)</f>
        <v>1</v>
      </c>
      <c r="AK31" s="24" t="n">
        <f aca="false">IF(W31="Y", INDEX('Bieu phi VCX'!$AE$8:$AE$33,MATCH(E31,'Bieu phi VCX'!$A$8:$A$33,0),0),0)</f>
        <v>0</v>
      </c>
      <c r="AL31" s="24" t="n">
        <f aca="false">IF(X31="Y",IF(AB31&lt;120,IF(OR(E31='Bieu phi VCX'!$A$24,E31='Bieu phi VCX'!$A$25,E31='Bieu phi VCX'!$A$27),0.2%,IF(OR(AND(OR(H31="SEDAN",H31="HATCHBACK"),J31&gt;$AL$2),AND(OR(H31="SEDAN",H31="HATCHBACK"),I31="GERMANY")),INDEX('Bieu phi VCX'!$AF$8:$AF$33,MATCH(E31,'Bieu phi VCX'!$A$8:$A$33,0),0),INDEX('Bieu phi VCX'!$AG$8:$AG$33,MATCH(E31,'Bieu phi VCX'!$A$8:$A$33,0),0))),"NA"),0)</f>
        <v>0</v>
      </c>
      <c r="AM31" s="25" t="n">
        <f aca="false">IF(Z31="Y",$AM$2,0)</f>
        <v>0</v>
      </c>
      <c r="AN31" s="26" t="n">
        <f aca="false">IF(Y31="Y",IF(P31-O31&gt;$AN$2,1.5%*15/365,1.5%*(P31-O31)/365),0)</f>
        <v>0</v>
      </c>
      <c r="AO31" s="27" t="n">
        <f aca="false">IF(P31&lt;=AA31,VLOOKUP(DATEDIF(O31,P31,"m"),Parameters!$L$2:$M$6,2,1),(DATEDIF(O31,P31,"m")+1)/12)</f>
        <v>1</v>
      </c>
      <c r="AP31" s="28" t="n">
        <f aca="false">(AJ31*(SUM(AD31,AE31,AF31,AH31,AI31,AK31,AL31,AM31)*K31+AG31)+AN31*K31)*AO31</f>
        <v>11600000</v>
      </c>
    </row>
    <row r="32" customFormat="false" ht="13.8" hidden="false" customHeight="false" outlineLevel="0" collapsed="false">
      <c r="A32" s="19"/>
      <c r="B32" s="19" t="s">
        <v>1965</v>
      </c>
      <c r="C32" s="20" t="s">
        <v>1955</v>
      </c>
      <c r="D32" s="19" t="s">
        <v>1970</v>
      </c>
      <c r="E32" s="21" t="s">
        <v>1971</v>
      </c>
      <c r="F32" s="22" t="n">
        <v>0</v>
      </c>
      <c r="G32" s="21" t="s">
        <v>1958</v>
      </c>
      <c r="H32" s="21" t="s">
        <v>1959</v>
      </c>
      <c r="I32" s="21" t="s">
        <v>1960</v>
      </c>
      <c r="J32" s="22" t="n">
        <v>500000000</v>
      </c>
      <c r="K32" s="22" t="n">
        <v>400000000</v>
      </c>
      <c r="L32" s="0" t="n">
        <v>2010</v>
      </c>
      <c r="M32" s="23" t="n">
        <v>40179</v>
      </c>
      <c r="N32" s="23" t="n">
        <v>43831</v>
      </c>
      <c r="O32" s="23" t="n">
        <v>43831</v>
      </c>
      <c r="P32" s="23" t="n">
        <v>44196</v>
      </c>
      <c r="Q32" s="2" t="s">
        <v>1961</v>
      </c>
      <c r="R32" s="2" t="s">
        <v>1961</v>
      </c>
      <c r="S32" s="22" t="s">
        <v>1962</v>
      </c>
      <c r="T32" s="2" t="s">
        <v>1961</v>
      </c>
      <c r="U32" s="2" t="s">
        <v>1961</v>
      </c>
      <c r="V32" s="2" t="s">
        <v>1961</v>
      </c>
      <c r="W32" s="2" t="s">
        <v>1961</v>
      </c>
      <c r="X32" s="2" t="s">
        <v>1961</v>
      </c>
      <c r="Y32" s="2" t="s">
        <v>1961</v>
      </c>
      <c r="Z32" s="2" t="s">
        <v>1961</v>
      </c>
      <c r="AA32" s="23" t="n">
        <f aca="false">DATE(YEAR(O32)+1,MONTH(O32),DAY(O32))</f>
        <v>44197</v>
      </c>
      <c r="AB32" s="0" t="n">
        <f aca="false">IF(G32="Trong nước", DATEDIF(DATE(YEAR(M32),MONTH(M32),1),DATE(YEAR(N32),MONTH(N32),1),"m"), DATEDIF(DATE(L32,1,1),DATE(YEAR(N32),MONTH(N32),1),"m"))</f>
        <v>120</v>
      </c>
      <c r="AC32" s="0" t="str">
        <f aca="false">VLOOKUP(AB32,Parameters!$A$2:$B$6,2,1)</f>
        <v>&gt;=120</v>
      </c>
      <c r="AD32" s="24" t="n">
        <f aca="false">IF(J32&lt;=$AD$2,INDEX('Bieu phi VCX'!$D$8:$H$33,MATCH(E32,'Bieu phi VCX'!$A$8:$A$33,0),MATCH(AC32,'Bieu phi VCX'!$D$7:$H$7,)),INDEX('Bieu phi VCX'!$J$8:$N$33,MATCH(E32,'Bieu phi VCX'!$A$8:$A$33,0),MATCH(AC32,'Bieu phi VCX'!$J$7:$N$7,)))</f>
        <v>0.036</v>
      </c>
      <c r="AE32" s="24" t="n">
        <f aca="false">IF(Q32="Y",$AE$2,0)</f>
        <v>0</v>
      </c>
      <c r="AF32" s="24" t="n">
        <f aca="false">IF(R32="Y", INDEX('Bieu phi VCX'!$R$8:$W$33,MATCH(E32,'Bieu phi VCX'!$A$8:$A$33,0),MATCH(AC32,'Bieu phi VCX'!$R$7:$V$7,0)), 0)</f>
        <v>0</v>
      </c>
      <c r="AG32" s="22" t="n">
        <f aca="false">VLOOKUP(S32,Parameters!$F$2:$G$5,2,0)</f>
        <v>0</v>
      </c>
      <c r="AH32" s="24" t="n">
        <f aca="false">IF(T32="Y", INDEX('Bieu phi VCX'!$X$8:$AB$33,MATCH(E32,'Bieu phi VCX'!$A$8:$A$33,0),MATCH(AC32,'Bieu phi VCX'!$X$7:$AB$7,0)),0)</f>
        <v>0</v>
      </c>
      <c r="AI32" s="24" t="n">
        <f aca="false">IF(U32="Y",INDEX('Bieu phi VCX'!$AJ$8:$AL$33,MATCH(E32,'Bieu phi VCX'!$A$8:$A$33,0),MATCH(VLOOKUP(F32,Parameters!$I$2:$J$4,2),'Bieu phi VCX'!$AJ$7:$AL$7,0))-AD32, 0)</f>
        <v>0</v>
      </c>
      <c r="AJ32" s="0" t="n">
        <f aca="false">IF(V32="Y",$AJ$2,1)</f>
        <v>1</v>
      </c>
      <c r="AK32" s="24" t="n">
        <f aca="false">IF(W32="Y", INDEX('Bieu phi VCX'!$AE$8:$AE$33,MATCH(E32,'Bieu phi VCX'!$A$8:$A$33,0),0),0)</f>
        <v>0</v>
      </c>
      <c r="AL32" s="24" t="n">
        <f aca="false">IF(X32="Y",IF(AB32&lt;120,IF(OR(E32='Bieu phi VCX'!$A$24,E32='Bieu phi VCX'!$A$25,E32='Bieu phi VCX'!$A$27),0.2%,IF(OR(AND(OR(H32="SEDAN",H32="HATCHBACK"),J32&gt;$AL$2),AND(OR(H32="SEDAN",H32="HATCHBACK"),I32="GERMANY")),INDEX('Bieu phi VCX'!$AF$8:$AF$33,MATCH(E32,'Bieu phi VCX'!$A$8:$A$33,0),0),INDEX('Bieu phi VCX'!$AG$8:$AG$33,MATCH(E32,'Bieu phi VCX'!$A$8:$A$33,0),0))),"NA"),0)</f>
        <v>0</v>
      </c>
      <c r="AM32" s="25" t="n">
        <f aca="false">IF(Z32="Y",$AM$2,0)</f>
        <v>0</v>
      </c>
      <c r="AN32" s="26" t="n">
        <f aca="false">IF(Y32="Y",IF(P32-O32&gt;$AN$2,1.5%*15/365,1.5%*(P32-O32)/365),0)</f>
        <v>0</v>
      </c>
      <c r="AO32" s="27" t="n">
        <f aca="false">IF(P32&lt;=AA32,VLOOKUP(DATEDIF(O32,P32,"m"),Parameters!$L$2:$M$6,2,1),(DATEDIF(O32,P32,"m")+1)/12)</f>
        <v>1</v>
      </c>
      <c r="AP32" s="28" t="n">
        <f aca="false">(AJ32*(SUM(AD32,AE32,AF32,AH32,AI32,AK32,AL32,AM32)*K32+AG32)+AN32*K32)*AO32</f>
        <v>14400000</v>
      </c>
    </row>
    <row r="33" customFormat="false" ht="13.8" hidden="false" customHeight="false" outlineLevel="0" collapsed="false">
      <c r="A33" s="19"/>
      <c r="B33" s="19" t="s">
        <v>1966</v>
      </c>
      <c r="C33" s="20" t="s">
        <v>1955</v>
      </c>
      <c r="D33" s="19" t="s">
        <v>1970</v>
      </c>
      <c r="E33" s="21" t="s">
        <v>1971</v>
      </c>
      <c r="F33" s="22" t="n">
        <v>0</v>
      </c>
      <c r="G33" s="21" t="s">
        <v>1958</v>
      </c>
      <c r="H33" s="21" t="s">
        <v>1959</v>
      </c>
      <c r="I33" s="21" t="s">
        <v>1960</v>
      </c>
      <c r="J33" s="22" t="n">
        <v>410000000</v>
      </c>
      <c r="K33" s="22" t="n">
        <v>100000000</v>
      </c>
      <c r="L33" s="0" t="n">
        <v>2005</v>
      </c>
      <c r="M33" s="23" t="n">
        <v>38353</v>
      </c>
      <c r="N33" s="23" t="n">
        <v>43831</v>
      </c>
      <c r="O33" s="23" t="n">
        <v>43831</v>
      </c>
      <c r="P33" s="23" t="n">
        <v>44196</v>
      </c>
      <c r="Q33" s="2" t="s">
        <v>1967</v>
      </c>
      <c r="R33" s="2" t="s">
        <v>1967</v>
      </c>
      <c r="S33" s="22" t="n">
        <v>9000000</v>
      </c>
      <c r="T33" s="2" t="s">
        <v>1967</v>
      </c>
      <c r="U33" s="2" t="s">
        <v>1967</v>
      </c>
      <c r="V33" s="2" t="s">
        <v>1967</v>
      </c>
      <c r="W33" s="2" t="s">
        <v>1967</v>
      </c>
      <c r="X33" s="2" t="s">
        <v>1967</v>
      </c>
      <c r="Y33" s="2" t="s">
        <v>1967</v>
      </c>
      <c r="Z33" s="2" t="s">
        <v>1967</v>
      </c>
      <c r="AA33" s="23" t="n">
        <f aca="false">DATE(YEAR(O33)+1,MONTH(O33),DAY(O33))</f>
        <v>44197</v>
      </c>
      <c r="AB33" s="0" t="n">
        <f aca="false">IF(G33="Trong nước", DATEDIF(DATE(YEAR(M33),MONTH(M33),1),DATE(YEAR(N33),MONTH(N33),1),"m"), DATEDIF(DATE(L33,1,1),DATE(YEAR(N33),MONTH(N33),1),"m"))</f>
        <v>180</v>
      </c>
      <c r="AC33" s="0" t="str">
        <f aca="false">VLOOKUP(AB33,Parameters!$A$2:$B$7,2,1)</f>
        <v>&gt;=180</v>
      </c>
      <c r="AD33" s="24" t="n">
        <f aca="false">IF(J33&lt;=$AD$2,INDEX('Bieu phi VCX'!$D$8:$N$33,MATCH(E33,'Bieu phi VCX'!$A$8:$A$33,0),MATCH(AC33,'Bieu phi VCX'!$D$7:$I$7,)),INDEX('Bieu phi VCX'!$J$8:$O$33,MATCH(E33,'Bieu phi VCX'!$A$8:$A$33,0),MATCH(AC33,'Bieu phi VCX'!$J$7:$O$7,)))</f>
        <v>0.036</v>
      </c>
      <c r="AE33" s="24" t="n">
        <f aca="false">IF(Q33="Y",$AE$2,0)</f>
        <v>0.0005</v>
      </c>
      <c r="AF33" s="24" t="n">
        <f aca="false">IF(R33="Y", INDEX('Bieu phi VCX'!$R$8:$W$33,MATCH(E33,'Bieu phi VCX'!$A$8:$A$33,0),MATCH(AC33,'Bieu phi VCX'!$R$7:$W$7,0)), 0)</f>
        <v>0.005</v>
      </c>
      <c r="AG33" s="22" t="n">
        <f aca="false">VLOOKUP(S33,Parameters!$F$2:$G$5,2,0)</f>
        <v>1400000</v>
      </c>
      <c r="AH33" s="24" t="n">
        <f aca="false">IF(T33="Y", INDEX('Bieu phi VCX'!$X$8:$AC$33,MATCH(E33,'Bieu phi VCX'!$A$8:$A$33,0),MATCH(AC33,'Bieu phi VCX'!$X$7:$AC$7,0)),0)</f>
        <v>0.004</v>
      </c>
      <c r="AI33" s="24" t="n">
        <f aca="false">IF(U33="Y",INDEX('Bieu phi VCX'!$AJ$8:$AL$33,MATCH(E33,'Bieu phi VCX'!$A$8:$A$33,0),MATCH(VLOOKUP(F33,Parameters!$I$2:$J$4,2),'Bieu phi VCX'!$AJ$7:$AL$7,0))-AD33, 0)</f>
        <v>0.014</v>
      </c>
      <c r="AJ33" s="0" t="n">
        <f aca="false">IF(V33="Y",$AJ$2,1)</f>
        <v>1.5</v>
      </c>
      <c r="AK33" s="24" t="n">
        <f aca="false">IF(W33="Y", INDEX('Bieu phi VCX'!$AE$8:$AE$33,MATCH(E33,'Bieu phi VCX'!$A$8:$A$33,0),0),0)</f>
        <v>0.0025</v>
      </c>
      <c r="AL33" s="24" t="n">
        <f aca="false">IF(X33="Y",IF(AB33&lt;120,IF(OR(E33='Bieu phi VCX'!$A$24,E33='Bieu phi VCX'!$A$25,E33='Bieu phi VCX'!$A$27),0.2%,IF(OR(AND(OR(H33="SEDAN",H33="HATCHBACK"),J33&gt;$AL$2),AND(OR(H33="SEDAN",H33="HATCHBACK"),I33="GERMANY")),INDEX('Bieu phi VCX'!$AF$8:$AF$33,MATCH(E33,'Bieu phi VCX'!$A$8:$A$33,0),0),INDEX('Bieu phi VCX'!$AG$8:$AG$33,MATCH(E33,'Bieu phi VCX'!$A$8:$A$33,0),0))),INDEX('Bieu phi VCX'!$AH$8:$AH$33,MATCH(E33,'Bieu phi VCX'!$A$8:$A$33,0),0)),0)</f>
        <v>0.0015</v>
      </c>
      <c r="AM33" s="25" t="n">
        <f aca="false">IF(Z33="Y",$AM$2,0)</f>
        <v>0.003</v>
      </c>
      <c r="AN33" s="26" t="n">
        <f aca="false">IF(Y33="Y",IF(P33-O33&gt;$AN$2,1.5%*15/365,1.5%*(P33-O33)/365),0)</f>
        <v>0.000616438356164384</v>
      </c>
      <c r="AO33" s="27" t="n">
        <f aca="false">IF(P33&lt;=AA33,VLOOKUP(DATEDIF(O33,P33,"m"),Parameters!$L$2:$M$6,2,1),(DATEDIF(O33,P33,"m")+1)/12)</f>
        <v>1</v>
      </c>
      <c r="AP33" s="28" t="n">
        <f aca="false">(AJ33*(SUM(AD33,AE33,AF33,AH33,AI33,AK33,AL33,AM33)*K33+AG33)+AN33*K33)*AO33</f>
        <v>12136643.8356164</v>
      </c>
    </row>
    <row r="34" customFormat="false" ht="13.8" hidden="false" customHeight="false" outlineLevel="0" collapsed="false">
      <c r="A34" s="19" t="s">
        <v>1953</v>
      </c>
      <c r="B34" s="19" t="s">
        <v>1954</v>
      </c>
      <c r="C34" s="20" t="s">
        <v>1955</v>
      </c>
      <c r="D34" s="19" t="s">
        <v>1972</v>
      </c>
      <c r="E34" s="21" t="s">
        <v>1973</v>
      </c>
      <c r="F34" s="22" t="n">
        <v>0</v>
      </c>
      <c r="G34" s="21" t="s">
        <v>1958</v>
      </c>
      <c r="H34" s="21" t="s">
        <v>1974</v>
      </c>
      <c r="I34" s="21" t="s">
        <v>1960</v>
      </c>
      <c r="J34" s="22" t="n">
        <v>390000000</v>
      </c>
      <c r="K34" s="22" t="n">
        <v>100000000</v>
      </c>
      <c r="L34" s="0" t="n">
        <v>2020</v>
      </c>
      <c r="M34" s="23" t="n">
        <v>43831</v>
      </c>
      <c r="N34" s="23" t="n">
        <v>43831</v>
      </c>
      <c r="O34" s="23" t="n">
        <v>43831</v>
      </c>
      <c r="P34" s="23" t="n">
        <v>44196</v>
      </c>
      <c r="Q34" s="2" t="s">
        <v>1961</v>
      </c>
      <c r="R34" s="2" t="s">
        <v>1961</v>
      </c>
      <c r="S34" s="22" t="s">
        <v>1962</v>
      </c>
      <c r="T34" s="2" t="s">
        <v>1961</v>
      </c>
      <c r="U34" s="2" t="s">
        <v>1961</v>
      </c>
      <c r="V34" s="2" t="s">
        <v>1961</v>
      </c>
      <c r="W34" s="2" t="s">
        <v>1961</v>
      </c>
      <c r="X34" s="2" t="s">
        <v>1961</v>
      </c>
      <c r="Y34" s="2" t="s">
        <v>1961</v>
      </c>
      <c r="Z34" s="2" t="s">
        <v>1961</v>
      </c>
      <c r="AA34" s="23" t="n">
        <f aca="false">DATE(YEAR(O34)+1,MONTH(O34),DAY(O34))</f>
        <v>44197</v>
      </c>
      <c r="AB34" s="0" t="n">
        <f aca="false">IF(G34="Trong nước", DATEDIF(DATE(YEAR(M34),MONTH(M34),1),DATE(YEAR(N34),MONTH(N34),1),"m"), DATEDIF(DATE(L34,1,1),DATE(YEAR(N34),MONTH(N34),1),"m"))</f>
        <v>0</v>
      </c>
      <c r="AC34" s="0" t="str">
        <f aca="false">VLOOKUP(AB34,Parameters!$A$2:$B$6,2,1)</f>
        <v>&lt;6</v>
      </c>
      <c r="AD34" s="24" t="n">
        <f aca="false">IF(J34&lt;=$AD$2,INDEX('Bieu phi VCX'!$D$8:$H$33,MATCH(E34,'Bieu phi VCX'!$A$8:$A$33,0),MATCH(AC34,'Bieu phi VCX'!$D$7:$H$7,)),INDEX('Bieu phi VCX'!$J$8:$N$33,MATCH(E34,'Bieu phi VCX'!$A$8:$A$33,0),MATCH(AC34,'Bieu phi VCX'!$J$7:$N$7,)))</f>
        <v>0.0175</v>
      </c>
      <c r="AE34" s="24" t="n">
        <f aca="false">IF(Q34="Y",$AE$2,0)</f>
        <v>0</v>
      </c>
      <c r="AF34" s="24" t="n">
        <f aca="false">IF(R34="Y", INDEX('Bieu phi VCX'!$R$8:$W$33,MATCH(E34,'Bieu phi VCX'!$A$8:$A$33,0),MATCH(AC34,'Bieu phi VCX'!$R$7:$V$7,0)), 0)</f>
        <v>0</v>
      </c>
      <c r="AG34" s="22" t="n">
        <f aca="false">VLOOKUP(S34,Parameters!$F$2:$G$5,2,0)</f>
        <v>0</v>
      </c>
      <c r="AH34" s="24" t="n">
        <f aca="false">IF(T34="Y", INDEX('Bieu phi VCX'!$X$8:$AB$33,MATCH(E34,'Bieu phi VCX'!$A$8:$A$33,0),MATCH(AC34,'Bieu phi VCX'!$X$7:$AB$7,0)),0)</f>
        <v>0</v>
      </c>
      <c r="AI34" s="24" t="n">
        <f aca="false">IF(U34="Y",INDEX('Bieu phi VCX'!$AJ$8:$AL$33,MATCH(E34,'Bieu phi VCX'!$A$8:$A$33,0),MATCH(VLOOKUP(F34,Parameters!$I$2:$J$4,2),'Bieu phi VCX'!$AJ$7:$AL$7,0))-AD34, 0)</f>
        <v>0</v>
      </c>
      <c r="AJ34" s="0" t="n">
        <f aca="false">IF(V34="Y",$AJ$2,1)</f>
        <v>1</v>
      </c>
      <c r="AK34" s="24" t="n">
        <f aca="false">IF(W34="Y", INDEX('Bieu phi VCX'!$AE$8:$AE$33,MATCH(E34,'Bieu phi VCX'!$A$8:$A$33,0),0),0)</f>
        <v>0</v>
      </c>
      <c r="AL34" s="24" t="n">
        <f aca="false">IF(X34="Y",IF(AB34&lt;120,IF(OR(E34='Bieu phi VCX'!$A$24,E34='Bieu phi VCX'!$A$25,E34='Bieu phi VCX'!$A$27),0.2%,IF(OR(AND(OR(H34="SEDAN",H34="HATCHBACK"),J34&gt;$AL$2),AND(OR(H34="SEDAN",H34="HATCHBACK"),I34="GERMANY")),INDEX('Bieu phi VCX'!$AF$8:$AF$33,MATCH(E34,'Bieu phi VCX'!$A$8:$A$33,0),0),INDEX('Bieu phi VCX'!$AG$8:$AG$33,MATCH(E34,'Bieu phi VCX'!$A$8:$A$33,0),0))),"NA"),0)</f>
        <v>0</v>
      </c>
      <c r="AM34" s="25" t="n">
        <f aca="false">IF(Z34="Y",$AM$2,0)</f>
        <v>0</v>
      </c>
      <c r="AN34" s="26" t="n">
        <f aca="false">IF(Y34="Y",IF(P34-O34&gt;$AN$2,1.5%*15/365,1.5%*(P34-O34)/365),0)</f>
        <v>0</v>
      </c>
      <c r="AO34" s="27" t="n">
        <f aca="false">IF(P34&lt;=AA34,VLOOKUP(DATEDIF(O34,P34,"m"),Parameters!$L$2:$M$6,2,1),(DATEDIF(O34,P34,"m")+1)/12)</f>
        <v>1</v>
      </c>
      <c r="AP34" s="28" t="n">
        <f aca="false">(AJ34*(SUM(AD34,AE34,AF34,AH34,AI34,AK34,AL34,AM34)*K34+AG34)+AN34*K34)*AO34</f>
        <v>1750000</v>
      </c>
    </row>
    <row r="35" customFormat="false" ht="13.8" hidden="false" customHeight="false" outlineLevel="0" collapsed="false">
      <c r="A35" s="19"/>
      <c r="B35" s="19" t="s">
        <v>1963</v>
      </c>
      <c r="C35" s="20" t="s">
        <v>1955</v>
      </c>
      <c r="D35" s="19" t="s">
        <v>1972</v>
      </c>
      <c r="E35" s="21" t="s">
        <v>1973</v>
      </c>
      <c r="F35" s="22" t="n">
        <v>0</v>
      </c>
      <c r="G35" s="21" t="s">
        <v>1958</v>
      </c>
      <c r="H35" s="21" t="s">
        <v>1974</v>
      </c>
      <c r="I35" s="21" t="s">
        <v>1960</v>
      </c>
      <c r="J35" s="22" t="n">
        <v>390000000</v>
      </c>
      <c r="K35" s="22" t="n">
        <v>100000000</v>
      </c>
      <c r="L35" s="0" t="n">
        <v>2017</v>
      </c>
      <c r="M35" s="23" t="n">
        <v>42736</v>
      </c>
      <c r="N35" s="23" t="n">
        <v>43831</v>
      </c>
      <c r="O35" s="23" t="n">
        <v>43831</v>
      </c>
      <c r="P35" s="23" t="n">
        <v>44196</v>
      </c>
      <c r="Q35" s="2" t="s">
        <v>1961</v>
      </c>
      <c r="R35" s="2" t="s">
        <v>1961</v>
      </c>
      <c r="S35" s="22" t="s">
        <v>1962</v>
      </c>
      <c r="T35" s="2" t="s">
        <v>1961</v>
      </c>
      <c r="U35" s="2" t="s">
        <v>1961</v>
      </c>
      <c r="V35" s="2" t="s">
        <v>1961</v>
      </c>
      <c r="W35" s="2" t="s">
        <v>1961</v>
      </c>
      <c r="X35" s="2" t="s">
        <v>1961</v>
      </c>
      <c r="Y35" s="2" t="s">
        <v>1961</v>
      </c>
      <c r="Z35" s="2" t="s">
        <v>1961</v>
      </c>
      <c r="AA35" s="23" t="n">
        <f aca="false">DATE(YEAR(O35)+1,MONTH(O35),DAY(O35))</f>
        <v>44197</v>
      </c>
      <c r="AB35" s="0" t="n">
        <f aca="false">IF(G35="Trong nước", DATEDIF(DATE(YEAR(M35),MONTH(M35),1),DATE(YEAR(N35),MONTH(N35),1),"m"), DATEDIF(DATE(L35,1,1),DATE(YEAR(N35),MONTH(N35),1),"m"))</f>
        <v>36</v>
      </c>
      <c r="AC35" s="0" t="str">
        <f aca="false">VLOOKUP(AB35,Parameters!$A$2:$B$6,2,1)</f>
        <v>36-72</v>
      </c>
      <c r="AD35" s="24" t="n">
        <f aca="false">IF(J35&lt;=$AD$2,INDEX('Bieu phi VCX'!$D$8:$H$33,MATCH(E35,'Bieu phi VCX'!$A$8:$A$33,0),MATCH(AC35,'Bieu phi VCX'!$D$7:$H$7,)),INDEX('Bieu phi VCX'!$J$8:$N$33,MATCH(E35,'Bieu phi VCX'!$A$8:$A$33,0),MATCH(AC35,'Bieu phi VCX'!$J$7:$N$7,)))</f>
        <v>0.02</v>
      </c>
      <c r="AE35" s="24" t="n">
        <f aca="false">IF(Q35="Y",$AE$2,0)</f>
        <v>0</v>
      </c>
      <c r="AF35" s="24" t="n">
        <f aca="false">IF(R35="Y", INDEX('Bieu phi VCX'!$R$8:$W$33,MATCH(E35,'Bieu phi VCX'!$A$8:$A$33,0),MATCH(AC35,'Bieu phi VCX'!$R$7:$V$7,0)), 0)</f>
        <v>0</v>
      </c>
      <c r="AG35" s="22" t="n">
        <f aca="false">VLOOKUP(S35,Parameters!$F$2:$G$5,2,0)</f>
        <v>0</v>
      </c>
      <c r="AH35" s="24" t="n">
        <f aca="false">IF(T35="Y", INDEX('Bieu phi VCX'!$X$8:$AB$33,MATCH(E35,'Bieu phi VCX'!$A$8:$A$33,0),MATCH(AC35,'Bieu phi VCX'!$X$7:$AB$7,0)),0)</f>
        <v>0</v>
      </c>
      <c r="AI35" s="24" t="n">
        <f aca="false">IF(U35="Y",INDEX('Bieu phi VCX'!$AJ$8:$AL$33,MATCH(E35,'Bieu phi VCX'!$A$8:$A$33,0),MATCH(VLOOKUP(F35,Parameters!$I$2:$J$4,2),'Bieu phi VCX'!$AJ$7:$AL$7,0))-AD35, 0)</f>
        <v>0</v>
      </c>
      <c r="AJ35" s="0" t="n">
        <f aca="false">IF(V35="Y",$AJ$2,1)</f>
        <v>1</v>
      </c>
      <c r="AK35" s="24" t="n">
        <f aca="false">IF(W35="Y", INDEX('Bieu phi VCX'!$AE$8:$AE$33,MATCH(E35,'Bieu phi VCX'!$A$8:$A$33,0),0),0)</f>
        <v>0</v>
      </c>
      <c r="AL35" s="24" t="n">
        <f aca="false">IF(X35="Y",IF(AB35&lt;120,IF(OR(E35='Bieu phi VCX'!$A$24,E35='Bieu phi VCX'!$A$25,E35='Bieu phi VCX'!$A$27),0.2%,IF(OR(AND(OR(H35="SEDAN",H35="HATCHBACK"),J35&gt;$AL$2),AND(OR(H35="SEDAN",H35="HATCHBACK"),I35="GERMANY")),INDEX('Bieu phi VCX'!$AF$8:$AF$33,MATCH(E35,'Bieu phi VCX'!$A$8:$A$33,0),0),INDEX('Bieu phi VCX'!$AG$8:$AG$33,MATCH(E35,'Bieu phi VCX'!$A$8:$A$33,0),0))),"NA"),0)</f>
        <v>0</v>
      </c>
      <c r="AM35" s="25" t="n">
        <f aca="false">IF(Z35="Y",$AM$2,0)</f>
        <v>0</v>
      </c>
      <c r="AN35" s="26" t="n">
        <f aca="false">IF(Y35="Y",IF(P35-O35&gt;$AN$2,1.5%*15/365,1.5%*(P35-O35)/365),0)</f>
        <v>0</v>
      </c>
      <c r="AO35" s="27" t="n">
        <f aca="false">IF(P35&lt;=AA35,VLOOKUP(DATEDIF(O35,P35,"m"),Parameters!$L$2:$M$6,2,1),(DATEDIF(O35,P35,"m")+1)/12)</f>
        <v>1</v>
      </c>
      <c r="AP35" s="28" t="n">
        <f aca="false">(AJ35*(SUM(AD35,AE35,AF35,AH35,AI35,AK35,AL35,AM35)*K35+AG35)+AN35*K35)*AO35</f>
        <v>2000000</v>
      </c>
    </row>
    <row r="36" customFormat="false" ht="13.8" hidden="false" customHeight="false" outlineLevel="0" collapsed="false">
      <c r="A36" s="19"/>
      <c r="B36" s="19" t="s">
        <v>1964</v>
      </c>
      <c r="C36" s="20" t="s">
        <v>1955</v>
      </c>
      <c r="D36" s="19" t="s">
        <v>1972</v>
      </c>
      <c r="E36" s="21" t="s">
        <v>1973</v>
      </c>
      <c r="F36" s="22" t="n">
        <v>0</v>
      </c>
      <c r="G36" s="21" t="s">
        <v>1958</v>
      </c>
      <c r="H36" s="21" t="s">
        <v>1974</v>
      </c>
      <c r="I36" s="21" t="s">
        <v>1960</v>
      </c>
      <c r="J36" s="22" t="n">
        <v>390000000</v>
      </c>
      <c r="K36" s="22" t="n">
        <v>100000000</v>
      </c>
      <c r="L36" s="0" t="n">
        <v>2014</v>
      </c>
      <c r="M36" s="23" t="n">
        <v>41640</v>
      </c>
      <c r="N36" s="23" t="n">
        <v>43831</v>
      </c>
      <c r="O36" s="23" t="n">
        <v>43831</v>
      </c>
      <c r="P36" s="23" t="n">
        <v>44196</v>
      </c>
      <c r="Q36" s="2" t="s">
        <v>1961</v>
      </c>
      <c r="R36" s="2" t="s">
        <v>1961</v>
      </c>
      <c r="S36" s="22" t="s">
        <v>1962</v>
      </c>
      <c r="T36" s="2" t="s">
        <v>1961</v>
      </c>
      <c r="U36" s="2" t="s">
        <v>1961</v>
      </c>
      <c r="V36" s="2" t="s">
        <v>1961</v>
      </c>
      <c r="W36" s="2" t="s">
        <v>1961</v>
      </c>
      <c r="X36" s="2" t="s">
        <v>1961</v>
      </c>
      <c r="Y36" s="2" t="s">
        <v>1961</v>
      </c>
      <c r="Z36" s="2" t="s">
        <v>1961</v>
      </c>
      <c r="AA36" s="23" t="n">
        <f aca="false">DATE(YEAR(O36)+1,MONTH(O36),DAY(O36))</f>
        <v>44197</v>
      </c>
      <c r="AB36" s="0" t="n">
        <f aca="false">IF(G36="Trong nước", DATEDIF(DATE(YEAR(M36),MONTH(M36),1),DATE(YEAR(N36),MONTH(N36),1),"m"), DATEDIF(DATE(L36,1,1),DATE(YEAR(N36),MONTH(N36),1),"m"))</f>
        <v>72</v>
      </c>
      <c r="AC36" s="0" t="str">
        <f aca="false">VLOOKUP(AB36,Parameters!$A$2:$B$6,2,1)</f>
        <v>72-120</v>
      </c>
      <c r="AD36" s="24" t="n">
        <f aca="false">IF(J36&lt;=$AD$2,INDEX('Bieu phi VCX'!$D$8:$H$33,MATCH(E36,'Bieu phi VCX'!$A$8:$A$33,0),MATCH(AC36,'Bieu phi VCX'!$D$7:$H$7,)),INDEX('Bieu phi VCX'!$J$8:$N$33,MATCH(E36,'Bieu phi VCX'!$A$8:$A$33,0),MATCH(AC36,'Bieu phi VCX'!$J$7:$N$7,)))</f>
        <v>0.03</v>
      </c>
      <c r="AE36" s="24" t="n">
        <f aca="false">IF(Q36="Y",$AE$2,0)</f>
        <v>0</v>
      </c>
      <c r="AF36" s="24" t="n">
        <f aca="false">IF(R36="Y", INDEX('Bieu phi VCX'!$R$8:$W$33,MATCH(E36,'Bieu phi VCX'!$A$8:$A$33,0),MATCH(AC36,'Bieu phi VCX'!$R$7:$V$7,0)), 0)</f>
        <v>0</v>
      </c>
      <c r="AG36" s="22" t="n">
        <f aca="false">VLOOKUP(S36,Parameters!$F$2:$G$5,2,0)</f>
        <v>0</v>
      </c>
      <c r="AH36" s="24" t="n">
        <f aca="false">IF(T36="Y", INDEX('Bieu phi VCX'!$X$8:$AB$33,MATCH(E36,'Bieu phi VCX'!$A$8:$A$33,0),MATCH(AC36,'Bieu phi VCX'!$X$7:$AB$7,0)),0)</f>
        <v>0</v>
      </c>
      <c r="AI36" s="24" t="n">
        <f aca="false">IF(U36="Y",INDEX('Bieu phi VCX'!$AJ$8:$AL$33,MATCH(E36,'Bieu phi VCX'!$A$8:$A$33,0),MATCH(VLOOKUP(F36,Parameters!$I$2:$J$4,2),'Bieu phi VCX'!$AJ$7:$AL$7,0))-AD36, 0)</f>
        <v>0</v>
      </c>
      <c r="AJ36" s="0" t="n">
        <f aca="false">IF(V36="Y",$AJ$2,1)</f>
        <v>1</v>
      </c>
      <c r="AK36" s="24" t="n">
        <f aca="false">IF(W36="Y", INDEX('Bieu phi VCX'!$AE$8:$AE$33,MATCH(E36,'Bieu phi VCX'!$A$8:$A$33,0),0),0)</f>
        <v>0</v>
      </c>
      <c r="AL36" s="24" t="n">
        <f aca="false">IF(X36="Y",IF(AB36&lt;120,IF(OR(E36='Bieu phi VCX'!$A$24,E36='Bieu phi VCX'!$A$25,E36='Bieu phi VCX'!$A$27),0.2%,IF(OR(AND(OR(H36="SEDAN",H36="HATCHBACK"),J36&gt;$AL$2),AND(OR(H36="SEDAN",H36="HATCHBACK"),I36="GERMANY")),INDEX('Bieu phi VCX'!$AF$8:$AF$33,MATCH(E36,'Bieu phi VCX'!$A$8:$A$33,0),0),INDEX('Bieu phi VCX'!$AG$8:$AG$33,MATCH(E36,'Bieu phi VCX'!$A$8:$A$33,0),0))),"NA"),0)</f>
        <v>0</v>
      </c>
      <c r="AM36" s="25" t="n">
        <f aca="false">IF(Z36="Y",$AM$2,0)</f>
        <v>0</v>
      </c>
      <c r="AN36" s="26" t="n">
        <f aca="false">IF(Y36="Y",IF(P36-O36&gt;$AN$2,1.5%*15/365,1.5%*(P36-O36)/365),0)</f>
        <v>0</v>
      </c>
      <c r="AO36" s="27" t="n">
        <f aca="false">IF(P36&lt;=AA36,VLOOKUP(DATEDIF(O36,P36,"m"),Parameters!$L$2:$M$6,2,1),(DATEDIF(O36,P36,"m")+1)/12)</f>
        <v>1</v>
      </c>
      <c r="AP36" s="28" t="n">
        <f aca="false">(AJ36*(SUM(AD36,AE36,AF36,AH36,AI36,AK36,AL36,AM36)*K36+AG36)+AN36*K36)*AO36</f>
        <v>3000000</v>
      </c>
    </row>
    <row r="37" customFormat="false" ht="13.8" hidden="false" customHeight="false" outlineLevel="0" collapsed="false">
      <c r="A37" s="19"/>
      <c r="B37" s="19" t="s">
        <v>1965</v>
      </c>
      <c r="C37" s="20" t="s">
        <v>1955</v>
      </c>
      <c r="D37" s="19" t="s">
        <v>1972</v>
      </c>
      <c r="E37" s="21" t="s">
        <v>1973</v>
      </c>
      <c r="F37" s="22" t="n">
        <v>0</v>
      </c>
      <c r="G37" s="21" t="s">
        <v>1958</v>
      </c>
      <c r="H37" s="21" t="s">
        <v>1974</v>
      </c>
      <c r="I37" s="21" t="s">
        <v>1960</v>
      </c>
      <c r="J37" s="22" t="n">
        <v>390000000</v>
      </c>
      <c r="K37" s="22" t="n">
        <v>100000000</v>
      </c>
      <c r="L37" s="0" t="n">
        <v>2010</v>
      </c>
      <c r="M37" s="23" t="n">
        <v>40179</v>
      </c>
      <c r="N37" s="23" t="n">
        <v>43831</v>
      </c>
      <c r="O37" s="23" t="n">
        <v>43831</v>
      </c>
      <c r="P37" s="23" t="n">
        <v>44196</v>
      </c>
      <c r="Q37" s="2" t="s">
        <v>1961</v>
      </c>
      <c r="R37" s="2" t="s">
        <v>1961</v>
      </c>
      <c r="S37" s="22" t="s">
        <v>1962</v>
      </c>
      <c r="T37" s="2" t="s">
        <v>1961</v>
      </c>
      <c r="U37" s="2" t="s">
        <v>1961</v>
      </c>
      <c r="V37" s="2" t="s">
        <v>1961</v>
      </c>
      <c r="W37" s="2" t="s">
        <v>1961</v>
      </c>
      <c r="X37" s="2" t="s">
        <v>1961</v>
      </c>
      <c r="Y37" s="2" t="s">
        <v>1961</v>
      </c>
      <c r="Z37" s="2" t="s">
        <v>1961</v>
      </c>
      <c r="AA37" s="23" t="n">
        <f aca="false">DATE(YEAR(O37)+1,MONTH(O37),DAY(O37))</f>
        <v>44197</v>
      </c>
      <c r="AB37" s="0" t="n">
        <f aca="false">IF(G37="Trong nước", DATEDIF(DATE(YEAR(M37),MONTH(M37),1),DATE(YEAR(N37),MONTH(N37),1),"m"), DATEDIF(DATE(L37,1,1),DATE(YEAR(N37),MONTH(N37),1),"m"))</f>
        <v>120</v>
      </c>
      <c r="AC37" s="0" t="str">
        <f aca="false">VLOOKUP(AB37,Parameters!$A$2:$B$6,2,1)</f>
        <v>&gt;=120</v>
      </c>
      <c r="AD37" s="24" t="n">
        <f aca="false">IF(J37&lt;=$AD$2,INDEX('Bieu phi VCX'!$D$8:$H$33,MATCH(E37,'Bieu phi VCX'!$A$8:$A$33,0),MATCH(AC37,'Bieu phi VCX'!$D$7:$H$7,)),INDEX('Bieu phi VCX'!$J$8:$N$33,MATCH(E37,'Bieu phi VCX'!$A$8:$A$33,0),MATCH(AC37,'Bieu phi VCX'!$J$7:$N$7,)))</f>
        <v>0.033</v>
      </c>
      <c r="AE37" s="24" t="n">
        <f aca="false">IF(Q37="Y",$AE$2,0)</f>
        <v>0</v>
      </c>
      <c r="AF37" s="24" t="n">
        <f aca="false">IF(R37="Y", INDEX('Bieu phi VCX'!$R$8:$W$33,MATCH(E37,'Bieu phi VCX'!$A$8:$A$33,0),MATCH(AC37,'Bieu phi VCX'!$R$7:$V$7,0)), 0)</f>
        <v>0</v>
      </c>
      <c r="AG37" s="22" t="n">
        <f aca="false">VLOOKUP(S37,Parameters!$F$2:$G$5,2,0)</f>
        <v>0</v>
      </c>
      <c r="AH37" s="24" t="n">
        <f aca="false">IF(T37="Y", INDEX('Bieu phi VCX'!$X$8:$AB$33,MATCH(E37,'Bieu phi VCX'!$A$8:$A$33,0),MATCH(AC37,'Bieu phi VCX'!$X$7:$AB$7,0)),0)</f>
        <v>0</v>
      </c>
      <c r="AI37" s="24" t="n">
        <f aca="false">IF(U37="Y",INDEX('Bieu phi VCX'!$AJ$8:$AL$33,MATCH(E37,'Bieu phi VCX'!$A$8:$A$33,0),MATCH(VLOOKUP(F37,Parameters!$I$2:$J$4,2),'Bieu phi VCX'!$AJ$7:$AL$7,0))-AD37, 0)</f>
        <v>0</v>
      </c>
      <c r="AJ37" s="0" t="n">
        <f aca="false">IF(V37="Y",$AJ$2,1)</f>
        <v>1</v>
      </c>
      <c r="AK37" s="24" t="n">
        <f aca="false">IF(W37="Y", INDEX('Bieu phi VCX'!$AE$8:$AE$33,MATCH(E37,'Bieu phi VCX'!$A$8:$A$33,0),0),0)</f>
        <v>0</v>
      </c>
      <c r="AL37" s="24" t="n">
        <f aca="false">IF(X37="Y",IF(AB37&lt;120,IF(OR(E37='Bieu phi VCX'!$A$24,E37='Bieu phi VCX'!$A$25,E37='Bieu phi VCX'!$A$27),0.2%,IF(OR(AND(OR(H37="SEDAN",H37="HATCHBACK"),J37&gt;$AL$2),AND(OR(H37="SEDAN",H37="HATCHBACK"),I37="GERMANY")),INDEX('Bieu phi VCX'!$AF$8:$AF$33,MATCH(E37,'Bieu phi VCX'!$A$8:$A$33,0),0),INDEX('Bieu phi VCX'!$AG$8:$AG$33,MATCH(E37,'Bieu phi VCX'!$A$8:$A$33,0),0))),"NA"),0)</f>
        <v>0</v>
      </c>
      <c r="AM37" s="25" t="n">
        <f aca="false">IF(Z37="Y",$AM$2,0)</f>
        <v>0</v>
      </c>
      <c r="AN37" s="26" t="n">
        <f aca="false">IF(Y37="Y",IF(P37-O37&gt;$AN$2,1.5%*15/365,1.5%*(P37-O37)/365),0)</f>
        <v>0</v>
      </c>
      <c r="AO37" s="27" t="n">
        <f aca="false">IF(P37&lt;=AA37,VLOOKUP(DATEDIF(O37,P37,"m"),Parameters!$L$2:$M$6,2,1),(DATEDIF(O37,P37,"m")+1)/12)</f>
        <v>1</v>
      </c>
      <c r="AP37" s="28" t="n">
        <f aca="false">(AJ37*(SUM(AD37,AE37,AF37,AH37,AI37,AK37,AL37,AM37)*K37+AG37)+AN37*K37)*AO37</f>
        <v>3300000</v>
      </c>
    </row>
    <row r="38" customFormat="false" ht="13.8" hidden="false" customHeight="false" outlineLevel="0" collapsed="false">
      <c r="A38" s="19"/>
      <c r="B38" s="19" t="s">
        <v>1966</v>
      </c>
      <c r="C38" s="20" t="s">
        <v>1955</v>
      </c>
      <c r="D38" s="19" t="s">
        <v>1972</v>
      </c>
      <c r="E38" s="21" t="s">
        <v>1973</v>
      </c>
      <c r="F38" s="22" t="n">
        <v>0</v>
      </c>
      <c r="G38" s="21" t="s">
        <v>1958</v>
      </c>
      <c r="H38" s="21" t="s">
        <v>1974</v>
      </c>
      <c r="I38" s="21" t="s">
        <v>1960</v>
      </c>
      <c r="J38" s="22" t="n">
        <v>390000000</v>
      </c>
      <c r="K38" s="22" t="n">
        <v>100000000</v>
      </c>
      <c r="L38" s="0" t="n">
        <v>2005</v>
      </c>
      <c r="M38" s="23" t="n">
        <v>38353</v>
      </c>
      <c r="N38" s="23" t="n">
        <v>43831</v>
      </c>
      <c r="O38" s="23" t="n">
        <v>43831</v>
      </c>
      <c r="P38" s="23" t="n">
        <v>44196</v>
      </c>
      <c r="Q38" s="2" t="s">
        <v>1967</v>
      </c>
      <c r="R38" s="2" t="s">
        <v>1967</v>
      </c>
      <c r="S38" s="22" t="n">
        <v>9000000</v>
      </c>
      <c r="T38" s="2" t="s">
        <v>1967</v>
      </c>
      <c r="U38" s="2" t="s">
        <v>1967</v>
      </c>
      <c r="V38" s="2" t="s">
        <v>1967</v>
      </c>
      <c r="W38" s="2" t="s">
        <v>1967</v>
      </c>
      <c r="X38" s="2" t="s">
        <v>1967</v>
      </c>
      <c r="Y38" s="2" t="s">
        <v>1967</v>
      </c>
      <c r="Z38" s="2" t="s">
        <v>1967</v>
      </c>
      <c r="AA38" s="23" t="n">
        <f aca="false">DATE(YEAR(O38)+1,MONTH(O38),DAY(O38))</f>
        <v>44197</v>
      </c>
      <c r="AB38" s="0" t="n">
        <f aca="false">IF(G38="Trong nước", DATEDIF(DATE(YEAR(M38),MONTH(M38),1),DATE(YEAR(N38),MONTH(N38),1),"m"), DATEDIF(DATE(L38,1,1),DATE(YEAR(N38),MONTH(N38),1),"m"))</f>
        <v>180</v>
      </c>
      <c r="AC38" s="0" t="str">
        <f aca="false">VLOOKUP(AB38,Parameters!$A$2:$B$7,2,1)</f>
        <v>&gt;=180</v>
      </c>
      <c r="AD38" s="24" t="n">
        <f aca="false">IF(J38&lt;=$AD$2,INDEX('Bieu phi VCX'!$D$8:$N$33,MATCH(E38,'Bieu phi VCX'!$A$8:$A$33,0),MATCH(AC38,'Bieu phi VCX'!$D$7:$I$7,)),INDEX('Bieu phi VCX'!$J$8:$O$33,MATCH(E38,'Bieu phi VCX'!$A$8:$A$33,0),MATCH(AC38,'Bieu phi VCX'!$J$7:$O$7,)))</f>
        <v>0.033</v>
      </c>
      <c r="AE38" s="24" t="n">
        <f aca="false">IF(Q38="Y",$AE$2,0)</f>
        <v>0.0005</v>
      </c>
      <c r="AF38" s="24" t="n">
        <f aca="false">IF(R38="Y", INDEX('Bieu phi VCX'!$R$8:$W$33,MATCH(E38,'Bieu phi VCX'!$A$8:$A$33,0),MATCH(AC38,'Bieu phi VCX'!$R$7:$W$7,0)), 0)</f>
        <v>0.0045</v>
      </c>
      <c r="AG38" s="22" t="n">
        <f aca="false">VLOOKUP(S38,Parameters!$F$2:$G$5,2,0)</f>
        <v>1400000</v>
      </c>
      <c r="AH38" s="24" t="n">
        <f aca="false">IF(T38="Y", INDEX('Bieu phi VCX'!$X$8:$AC$33,MATCH(E38,'Bieu phi VCX'!$A$8:$A$33,0),MATCH(AC38,'Bieu phi VCX'!$X$7:$AC$7,0)),0)</f>
        <v>0.0035</v>
      </c>
      <c r="AI38" s="24" t="n">
        <f aca="false">IF(U38="Y",INDEX('Bieu phi VCX'!$AJ$8:$AL$33,MATCH(E38,'Bieu phi VCX'!$A$8:$A$33,0),MATCH(VLOOKUP(F38,Parameters!$I$2:$J$4,2),'Bieu phi VCX'!$AJ$7:$AL$7,0))-AD38, 0)</f>
        <v>0.017</v>
      </c>
      <c r="AJ38" s="0" t="n">
        <f aca="false">IF(V38="Y",$AJ$2,1)</f>
        <v>1.5</v>
      </c>
      <c r="AK38" s="24" t="n">
        <f aca="false">IF(W38="Y", INDEX('Bieu phi VCX'!$AE$8:$AE$33,MATCH(E38,'Bieu phi VCX'!$A$8:$A$33,0),0),0)</f>
        <v>0.0025</v>
      </c>
      <c r="AL38" s="24" t="n">
        <f aca="false">IF(X38="Y",IF(AB38&lt;120,IF(OR(E38='Bieu phi VCX'!$A$24,E38='Bieu phi VCX'!$A$25,E38='Bieu phi VCX'!$A$27),0.2%,IF(OR(AND(OR(H38="SEDAN",H38="HATCHBACK"),J38&gt;$AL$2),AND(OR(H38="SEDAN",H38="HATCHBACK"),I38="GERMANY")),INDEX('Bieu phi VCX'!$AF$8:$AF$33,MATCH(E38,'Bieu phi VCX'!$A$8:$A$33,0),0),INDEX('Bieu phi VCX'!$AG$8:$AG$33,MATCH(E38,'Bieu phi VCX'!$A$8:$A$33,0),0))),INDEX('Bieu phi VCX'!$AH$8:$AH$33,MATCH(E38,'Bieu phi VCX'!$A$8:$A$33,0),0)),0)</f>
        <v>0.0015</v>
      </c>
      <c r="AM38" s="25" t="n">
        <f aca="false">IF(Z38="Y",$AM$2,0)</f>
        <v>0.003</v>
      </c>
      <c r="AN38" s="26" t="n">
        <f aca="false">IF(Y38="Y",IF(P38-O38&gt;$AN$2,1.5%*15/365,1.5%*(P38-O38)/365),0)</f>
        <v>0.000616438356164384</v>
      </c>
      <c r="AO38" s="27" t="n">
        <f aca="false">IF(P38&lt;=AA38,VLOOKUP(DATEDIF(O38,P38,"m"),Parameters!$L$2:$M$6,2,1),(DATEDIF(O38,P38,"m")+1)/12)</f>
        <v>1</v>
      </c>
      <c r="AP38" s="28" t="n">
        <f aca="false">(AJ38*(SUM(AD38,AE38,AF38,AH38,AI38,AK38,AL38,AM38)*K38+AG38)+AN38*K38)*AO38</f>
        <v>11986643.8356164</v>
      </c>
    </row>
    <row r="39" customFormat="false" ht="13.8" hidden="false" customHeight="false" outlineLevel="0" collapsed="false">
      <c r="A39" s="19" t="s">
        <v>1968</v>
      </c>
      <c r="B39" s="19" t="s">
        <v>1954</v>
      </c>
      <c r="C39" s="20" t="s">
        <v>1955</v>
      </c>
      <c r="D39" s="19" t="s">
        <v>1972</v>
      </c>
      <c r="E39" s="21" t="s">
        <v>1973</v>
      </c>
      <c r="F39" s="22" t="n">
        <v>0</v>
      </c>
      <c r="G39" s="21" t="s">
        <v>1958</v>
      </c>
      <c r="H39" s="21" t="s">
        <v>1974</v>
      </c>
      <c r="I39" s="21" t="s">
        <v>1960</v>
      </c>
      <c r="J39" s="22" t="n">
        <v>400000000</v>
      </c>
      <c r="K39" s="22" t="n">
        <v>100000000</v>
      </c>
      <c r="L39" s="0" t="n">
        <v>2020</v>
      </c>
      <c r="M39" s="23" t="n">
        <v>43831</v>
      </c>
      <c r="N39" s="23" t="n">
        <v>43831</v>
      </c>
      <c r="O39" s="23" t="n">
        <v>43831</v>
      </c>
      <c r="P39" s="23" t="n">
        <v>44196</v>
      </c>
      <c r="Q39" s="2" t="s">
        <v>1967</v>
      </c>
      <c r="R39" s="2" t="s">
        <v>1967</v>
      </c>
      <c r="S39" s="22" t="n">
        <v>9000000</v>
      </c>
      <c r="T39" s="2" t="s">
        <v>1967</v>
      </c>
      <c r="U39" s="2" t="s">
        <v>1967</v>
      </c>
      <c r="V39" s="2" t="s">
        <v>1967</v>
      </c>
      <c r="W39" s="2" t="s">
        <v>1967</v>
      </c>
      <c r="X39" s="2" t="s">
        <v>1967</v>
      </c>
      <c r="Y39" s="2" t="s">
        <v>1967</v>
      </c>
      <c r="Z39" s="2" t="s">
        <v>1967</v>
      </c>
      <c r="AA39" s="23" t="n">
        <f aca="false">DATE(YEAR(O39)+1,MONTH(O39),DAY(O39))</f>
        <v>44197</v>
      </c>
      <c r="AB39" s="0" t="n">
        <f aca="false">IF(G39="Trong nước", DATEDIF(DATE(YEAR(M39),MONTH(M39),1),DATE(YEAR(N39),MONTH(N39),1),"m"), DATEDIF(DATE(L39,1,1),DATE(YEAR(N39),MONTH(N39),1),"m"))</f>
        <v>0</v>
      </c>
      <c r="AC39" s="0" t="str">
        <f aca="false">VLOOKUP(AB39,Parameters!$A$2:$B$6,2,1)</f>
        <v>&lt;6</v>
      </c>
      <c r="AD39" s="24" t="n">
        <f aca="false">IF(J39&lt;=$AD$2,INDEX('Bieu phi VCX'!$D$8:$H$33,MATCH(E39,'Bieu phi VCX'!$A$8:$A$33,0),MATCH(AC39,'Bieu phi VCX'!$D$7:$H$7,)),INDEX('Bieu phi VCX'!$J$8:$N$33,MATCH(E39,'Bieu phi VCX'!$A$8:$A$33,0),MATCH(AC39,'Bieu phi VCX'!$J$7:$N$7,)))</f>
        <v>0.0175</v>
      </c>
      <c r="AE39" s="24" t="n">
        <f aca="false">IF(Q39="Y",$AE$2,0)</f>
        <v>0.0005</v>
      </c>
      <c r="AF39" s="24" t="n">
        <f aca="false">IF(R39="Y", INDEX('Bieu phi VCX'!$R$8:$W$33,MATCH(E39,'Bieu phi VCX'!$A$8:$A$33,0),MATCH(AC39,'Bieu phi VCX'!$R$7:$V$7,0)), 0)</f>
        <v>0</v>
      </c>
      <c r="AG39" s="22" t="n">
        <f aca="false">VLOOKUP(S39,Parameters!$F$2:$G$5,2,0)</f>
        <v>1400000</v>
      </c>
      <c r="AH39" s="24" t="n">
        <f aca="false">IF(T39="Y", INDEX('Bieu phi VCX'!$X$8:$AB$33,MATCH(E39,'Bieu phi VCX'!$A$8:$A$33,0),MATCH(AC39,'Bieu phi VCX'!$X$7:$AB$7,0)),0)</f>
        <v>0.001</v>
      </c>
      <c r="AI39" s="24" t="n">
        <f aca="false">IF(U39="Y",INDEX('Bieu phi VCX'!$AJ$8:$AL$33,MATCH(E39,'Bieu phi VCX'!$A$8:$A$33,0),MATCH(VLOOKUP(F39,Parameters!$I$2:$J$4,2),'Bieu phi VCX'!$AJ$7:$AL$7,0))-AD39, 0)</f>
        <v>0.0325</v>
      </c>
      <c r="AJ39" s="0" t="n">
        <f aca="false">IF(V39="Y",$AJ$2,1)</f>
        <v>1.5</v>
      </c>
      <c r="AK39" s="24" t="n">
        <f aca="false">IF(W39="Y", INDEX('Bieu phi VCX'!$AE$8:$AE$33,MATCH(E39,'Bieu phi VCX'!$A$8:$A$33,0),0),0)</f>
        <v>0.0025</v>
      </c>
      <c r="AL39" s="24" t="n">
        <f aca="false">IF(X39="Y",IF(AB39&lt;120,IF(OR(E39='Bieu phi VCX'!$A$24,E39='Bieu phi VCX'!$A$25,E39='Bieu phi VCX'!$A$27),0.2%,IF(OR(AND(OR(H39="SEDAN",H39="HATCHBACK"),J39&gt;$AL$2),AND(OR(H39="SEDAN",H39="HATCHBACK"),I39="GERMANY")),INDEX('Bieu phi VCX'!$AF$8:$AF$33,MATCH(E39,'Bieu phi VCX'!$A$8:$A$33,0),0),INDEX('Bieu phi VCX'!$AG$8:$AG$33,MATCH(E39,'Bieu phi VCX'!$A$8:$A$33,0),0))),"NA"),0)</f>
        <v>0.0005</v>
      </c>
      <c r="AM39" s="25" t="n">
        <f aca="false">IF(Z39="Y",$AM$2,0)</f>
        <v>0.003</v>
      </c>
      <c r="AN39" s="26" t="n">
        <f aca="false">IF(Y39="Y",IF(P39-O39&gt;$AN$2,1.5%*15/365,1.5%*(P39-O39)/365),0)</f>
        <v>0.000616438356164384</v>
      </c>
      <c r="AO39" s="27" t="n">
        <f aca="false">IF(P39&lt;=AA39,VLOOKUP(DATEDIF(O39,P39,"m"),Parameters!$L$2:$M$6,2,1),(DATEDIF(O39,P39,"m")+1)/12)</f>
        <v>1</v>
      </c>
      <c r="AP39" s="28" t="n">
        <f aca="false">(AJ39*(SUM(AD39,AE39,AF39,AH39,AI39,AK39,AL39,AM39)*K39+AG39)+AN39*K39)*AO39</f>
        <v>10786643.8356164</v>
      </c>
    </row>
    <row r="40" customFormat="false" ht="13.8" hidden="false" customHeight="false" outlineLevel="0" collapsed="false">
      <c r="A40" s="19"/>
      <c r="B40" s="19" t="s">
        <v>1963</v>
      </c>
      <c r="C40" s="20" t="s">
        <v>1955</v>
      </c>
      <c r="D40" s="19" t="s">
        <v>1972</v>
      </c>
      <c r="E40" s="21" t="s">
        <v>1973</v>
      </c>
      <c r="F40" s="22" t="n">
        <v>0</v>
      </c>
      <c r="G40" s="21" t="s">
        <v>1958</v>
      </c>
      <c r="H40" s="21" t="s">
        <v>1974</v>
      </c>
      <c r="I40" s="21" t="s">
        <v>1960</v>
      </c>
      <c r="J40" s="22" t="n">
        <v>400000000</v>
      </c>
      <c r="K40" s="22" t="n">
        <v>100000000</v>
      </c>
      <c r="L40" s="0" t="n">
        <v>2017</v>
      </c>
      <c r="M40" s="23" t="n">
        <v>42736</v>
      </c>
      <c r="N40" s="23" t="n">
        <v>43831</v>
      </c>
      <c r="O40" s="23" t="n">
        <v>43831</v>
      </c>
      <c r="P40" s="23" t="n">
        <v>44196</v>
      </c>
      <c r="Q40" s="2" t="s">
        <v>1967</v>
      </c>
      <c r="R40" s="2" t="s">
        <v>1967</v>
      </c>
      <c r="S40" s="22" t="n">
        <v>15000000</v>
      </c>
      <c r="T40" s="2" t="s">
        <v>1967</v>
      </c>
      <c r="U40" s="2" t="s">
        <v>1967</v>
      </c>
      <c r="V40" s="2" t="s">
        <v>1967</v>
      </c>
      <c r="W40" s="2" t="s">
        <v>1967</v>
      </c>
      <c r="X40" s="2" t="s">
        <v>1967</v>
      </c>
      <c r="Y40" s="2" t="s">
        <v>1967</v>
      </c>
      <c r="Z40" s="2" t="s">
        <v>1967</v>
      </c>
      <c r="AA40" s="23" t="n">
        <f aca="false">DATE(YEAR(O40)+1,MONTH(O40),DAY(O40))</f>
        <v>44197</v>
      </c>
      <c r="AB40" s="0" t="n">
        <f aca="false">IF(G40="Trong nước", DATEDIF(DATE(YEAR(M40),MONTH(M40),1),DATE(YEAR(N40),MONTH(N40),1),"m"), DATEDIF(DATE(L40,1,1),DATE(YEAR(N40),MONTH(N40),1),"m"))</f>
        <v>36</v>
      </c>
      <c r="AC40" s="0" t="str">
        <f aca="false">VLOOKUP(AB40,Parameters!$A$2:$B$6,2,1)</f>
        <v>36-72</v>
      </c>
      <c r="AD40" s="24" t="n">
        <f aca="false">IF(J40&lt;=$AD$2,INDEX('Bieu phi VCX'!$D$8:$H$33,MATCH(E40,'Bieu phi VCX'!$A$8:$A$33,0),MATCH(AC40,'Bieu phi VCX'!$D$7:$H$7,)),INDEX('Bieu phi VCX'!$J$8:$N$33,MATCH(E40,'Bieu phi VCX'!$A$8:$A$33,0),MATCH(AC40,'Bieu phi VCX'!$J$7:$N$7,)))</f>
        <v>0.02</v>
      </c>
      <c r="AE40" s="24" t="n">
        <f aca="false">IF(Q40="Y",$AE$2,0)</f>
        <v>0.0005</v>
      </c>
      <c r="AF40" s="24" t="n">
        <f aca="false">IF(R40="Y", INDEX('Bieu phi VCX'!$R$8:$W$33,MATCH(E40,'Bieu phi VCX'!$A$8:$A$33,0),MATCH(AC40,'Bieu phi VCX'!$R$7:$V$7,0)), 0)</f>
        <v>0.0015</v>
      </c>
      <c r="AG40" s="22" t="n">
        <f aca="false">VLOOKUP(S40,Parameters!$F$2:$G$5,2,0)</f>
        <v>2000000</v>
      </c>
      <c r="AH40" s="24" t="n">
        <f aca="false">IF(T40="Y", INDEX('Bieu phi VCX'!$X$8:$AB$33,MATCH(E40,'Bieu phi VCX'!$A$8:$A$33,0),MATCH(AC40,'Bieu phi VCX'!$X$7:$AB$7,0)),0)</f>
        <v>0.0015</v>
      </c>
      <c r="AI40" s="24" t="n">
        <f aca="false">IF(U40="Y",INDEX('Bieu phi VCX'!$AJ$8:$AL$33,MATCH(E40,'Bieu phi VCX'!$A$8:$A$33,0),MATCH(VLOOKUP(F40,Parameters!$I$2:$J$4,2),'Bieu phi VCX'!$AJ$7:$AL$7,0))-AD40, 0)</f>
        <v>0.03</v>
      </c>
      <c r="AJ40" s="0" t="n">
        <f aca="false">IF(V40="Y",$AJ$2,1)</f>
        <v>1.5</v>
      </c>
      <c r="AK40" s="24" t="n">
        <f aca="false">IF(W40="Y", INDEX('Bieu phi VCX'!$AE$8:$AE$33,MATCH(E40,'Bieu phi VCX'!$A$8:$A$33,0),0),0)</f>
        <v>0.0025</v>
      </c>
      <c r="AL40" s="24" t="n">
        <f aca="false">IF(X40="Y",IF(AB40&lt;120,IF(OR(E40='Bieu phi VCX'!$A$24,E40='Bieu phi VCX'!$A$25,E40='Bieu phi VCX'!$A$27),0.2%,IF(OR(AND(OR(H40="SEDAN",H40="HATCHBACK"),J40&gt;$AL$2),AND(OR(H40="SEDAN",H40="HATCHBACK"),I40="GERMANY")),INDEX('Bieu phi VCX'!$AF$8:$AF$33,MATCH(E40,'Bieu phi VCX'!$A$8:$A$33,0),0),INDEX('Bieu phi VCX'!$AG$8:$AG$33,MATCH(E40,'Bieu phi VCX'!$A$8:$A$33,0),0))),"NA"),0)</f>
        <v>0.0005</v>
      </c>
      <c r="AM40" s="25" t="n">
        <f aca="false">IF(Z40="Y",$AM$2,0)</f>
        <v>0.003</v>
      </c>
      <c r="AN40" s="26" t="n">
        <f aca="false">IF(Y40="Y",IF(P40-O40&gt;$AN$2,1.5%*15/365,1.5%*(P40-O40)/365),0)</f>
        <v>0.000616438356164384</v>
      </c>
      <c r="AO40" s="27" t="n">
        <f aca="false">IF(P40&lt;=AA40,VLOOKUP(DATEDIF(O40,P40,"m"),Parameters!$L$2:$M$6,2,1),(DATEDIF(O40,P40,"m")+1)/12)</f>
        <v>1</v>
      </c>
      <c r="AP40" s="28" t="n">
        <f aca="false">(AJ40*(SUM(AD40,AE40,AF40,AH40,AI40,AK40,AL40,AM40)*K40+AG40)+AN40*K40)*AO40</f>
        <v>11986643.8356164</v>
      </c>
    </row>
    <row r="41" customFormat="false" ht="13.8" hidden="false" customHeight="false" outlineLevel="0" collapsed="false">
      <c r="A41" s="19"/>
      <c r="B41" s="19" t="s">
        <v>1964</v>
      </c>
      <c r="C41" s="20" t="s">
        <v>1955</v>
      </c>
      <c r="D41" s="19" t="s">
        <v>1972</v>
      </c>
      <c r="E41" s="21" t="s">
        <v>1973</v>
      </c>
      <c r="F41" s="22" t="n">
        <v>0</v>
      </c>
      <c r="G41" s="21" t="s">
        <v>1958</v>
      </c>
      <c r="H41" s="21" t="s">
        <v>1974</v>
      </c>
      <c r="I41" s="21" t="s">
        <v>1960</v>
      </c>
      <c r="J41" s="22" t="n">
        <v>400000000</v>
      </c>
      <c r="K41" s="22" t="n">
        <v>100000000</v>
      </c>
      <c r="L41" s="0" t="n">
        <v>2014</v>
      </c>
      <c r="M41" s="23" t="n">
        <v>41640</v>
      </c>
      <c r="N41" s="23" t="n">
        <v>43831</v>
      </c>
      <c r="O41" s="23" t="n">
        <v>43831</v>
      </c>
      <c r="P41" s="23" t="n">
        <v>44196</v>
      </c>
      <c r="Q41" s="2" t="s">
        <v>1967</v>
      </c>
      <c r="R41" s="2" t="s">
        <v>1967</v>
      </c>
      <c r="S41" s="22" t="n">
        <v>21000000</v>
      </c>
      <c r="T41" s="2" t="s">
        <v>1967</v>
      </c>
      <c r="U41" s="2" t="s">
        <v>1967</v>
      </c>
      <c r="V41" s="2" t="s">
        <v>1967</v>
      </c>
      <c r="W41" s="2" t="s">
        <v>1967</v>
      </c>
      <c r="X41" s="2" t="s">
        <v>1967</v>
      </c>
      <c r="Y41" s="2" t="s">
        <v>1967</v>
      </c>
      <c r="Z41" s="2" t="s">
        <v>1967</v>
      </c>
      <c r="AA41" s="23" t="n">
        <f aca="false">DATE(YEAR(O41)+1,MONTH(O41),DAY(O41))</f>
        <v>44197</v>
      </c>
      <c r="AB41" s="0" t="n">
        <f aca="false">IF(G41="Trong nước", DATEDIF(DATE(YEAR(M41),MONTH(M41),1),DATE(YEAR(N41),MONTH(N41),1),"m"), DATEDIF(DATE(L41,1,1),DATE(YEAR(N41),MONTH(N41),1),"m"))</f>
        <v>72</v>
      </c>
      <c r="AC41" s="0" t="str">
        <f aca="false">VLOOKUP(AB41,Parameters!$A$2:$B$6,2,1)</f>
        <v>72-120</v>
      </c>
      <c r="AD41" s="24" t="n">
        <f aca="false">IF(J41&lt;=$AD$2,INDEX('Bieu phi VCX'!$D$8:$H$33,MATCH(E41,'Bieu phi VCX'!$A$8:$A$33,0),MATCH(AC41,'Bieu phi VCX'!$D$7:$H$7,)),INDEX('Bieu phi VCX'!$J$8:$N$33,MATCH(E41,'Bieu phi VCX'!$A$8:$A$33,0),MATCH(AC41,'Bieu phi VCX'!$J$7:$N$7,)))</f>
        <v>0.03</v>
      </c>
      <c r="AE41" s="24" t="n">
        <f aca="false">IF(Q41="Y",$AE$2,0)</f>
        <v>0.0005</v>
      </c>
      <c r="AF41" s="24" t="n">
        <f aca="false">IF(R41="Y", INDEX('Bieu phi VCX'!$R$8:$W$33,MATCH(E41,'Bieu phi VCX'!$A$8:$A$33,0),MATCH(AC41,'Bieu phi VCX'!$R$7:$V$7,0)), 0)</f>
        <v>0.0025</v>
      </c>
      <c r="AG41" s="22" t="n">
        <f aca="false">VLOOKUP(S41,Parameters!$F$2:$G$5,2,0)</f>
        <v>3400000</v>
      </c>
      <c r="AH41" s="24" t="n">
        <f aca="false">IF(T41="Y", INDEX('Bieu phi VCX'!$X$8:$AB$33,MATCH(E41,'Bieu phi VCX'!$A$8:$A$33,0),MATCH(AC41,'Bieu phi VCX'!$X$7:$AB$7,0)),0)</f>
        <v>0.0025</v>
      </c>
      <c r="AI41" s="24" t="n">
        <f aca="false">IF(U41="Y",INDEX('Bieu phi VCX'!$AJ$8:$AL$33,MATCH(E41,'Bieu phi VCX'!$A$8:$A$33,0),MATCH(VLOOKUP(F41,Parameters!$I$2:$J$4,2),'Bieu phi VCX'!$AJ$7:$AL$7,0))-AD41, 0)</f>
        <v>0.02</v>
      </c>
      <c r="AJ41" s="0" t="n">
        <f aca="false">IF(V41="Y",$AJ$2,1)</f>
        <v>1.5</v>
      </c>
      <c r="AK41" s="24" t="n">
        <f aca="false">IF(W41="Y", INDEX('Bieu phi VCX'!$AE$8:$AE$33,MATCH(E41,'Bieu phi VCX'!$A$8:$A$33,0),0),0)</f>
        <v>0.0025</v>
      </c>
      <c r="AL41" s="24" t="n">
        <f aca="false">IF(X41="Y",IF(AB41&lt;120,IF(OR(E41='Bieu phi VCX'!$A$24,E41='Bieu phi VCX'!$A$25,E41='Bieu phi VCX'!$A$27),0.2%,IF(OR(AND(OR(H41="SEDAN",H41="HATCHBACK"),J41&gt;$AL$2),AND(OR(H41="SEDAN",H41="HATCHBACK"),I41="GERMANY")),INDEX('Bieu phi VCX'!$AF$8:$AF$33,MATCH(E41,'Bieu phi VCX'!$A$8:$A$33,0),0),INDEX('Bieu phi VCX'!$AG$8:$AG$33,MATCH(E41,'Bieu phi VCX'!$A$8:$A$33,0),0))),"NA"),0)</f>
        <v>0.0005</v>
      </c>
      <c r="AM41" s="25" t="n">
        <f aca="false">IF(Z41="Y",$AM$2,0)</f>
        <v>0.003</v>
      </c>
      <c r="AN41" s="26" t="n">
        <f aca="false">IF(Y41="Y",IF(P41-O41&gt;$AN$2,1.5%*15/365,1.5%*(P41-O41)/365),0)</f>
        <v>0.000616438356164384</v>
      </c>
      <c r="AO41" s="27" t="n">
        <f aca="false">IF(P41&lt;=AA41,VLOOKUP(DATEDIF(O41,P41,"m"),Parameters!$L$2:$M$6,2,1),(DATEDIF(O41,P41,"m")+1)/12)</f>
        <v>1</v>
      </c>
      <c r="AP41" s="28" t="n">
        <f aca="false">(AJ41*(SUM(AD41,AE41,AF41,AH41,AI41,AK41,AL41,AM41)*K41+AG41)+AN41*K41)*AO41</f>
        <v>14386643.8356164</v>
      </c>
    </row>
    <row r="42" customFormat="false" ht="13.8" hidden="false" customHeight="false" outlineLevel="0" collapsed="false">
      <c r="A42" s="19"/>
      <c r="B42" s="19" t="s">
        <v>1965</v>
      </c>
      <c r="C42" s="20" t="s">
        <v>1955</v>
      </c>
      <c r="D42" s="19" t="s">
        <v>1972</v>
      </c>
      <c r="E42" s="21" t="s">
        <v>1973</v>
      </c>
      <c r="F42" s="22" t="n">
        <v>0</v>
      </c>
      <c r="G42" s="21" t="s">
        <v>1958</v>
      </c>
      <c r="H42" s="21" t="s">
        <v>1974</v>
      </c>
      <c r="I42" s="21" t="s">
        <v>1960</v>
      </c>
      <c r="J42" s="22" t="n">
        <v>400000000</v>
      </c>
      <c r="K42" s="22" t="n">
        <v>100000000</v>
      </c>
      <c r="L42" s="0" t="n">
        <v>2010</v>
      </c>
      <c r="M42" s="23" t="n">
        <v>40179</v>
      </c>
      <c r="N42" s="23" t="n">
        <v>43831</v>
      </c>
      <c r="O42" s="23" t="n">
        <v>43831</v>
      </c>
      <c r="P42" s="23" t="n">
        <v>44196</v>
      </c>
      <c r="Q42" s="2" t="s">
        <v>1967</v>
      </c>
      <c r="R42" s="2" t="s">
        <v>1967</v>
      </c>
      <c r="S42" s="22" t="n">
        <v>9000000</v>
      </c>
      <c r="T42" s="2" t="s">
        <v>1967</v>
      </c>
      <c r="U42" s="2" t="s">
        <v>1967</v>
      </c>
      <c r="V42" s="2" t="s">
        <v>1967</v>
      </c>
      <c r="W42" s="2" t="s">
        <v>1967</v>
      </c>
      <c r="X42" s="2" t="s">
        <v>1967</v>
      </c>
      <c r="Y42" s="2" t="s">
        <v>1967</v>
      </c>
      <c r="Z42" s="2" t="s">
        <v>1967</v>
      </c>
      <c r="AA42" s="23" t="n">
        <f aca="false">DATE(YEAR(O42)+1,MONTH(O42),DAY(O42))</f>
        <v>44197</v>
      </c>
      <c r="AB42" s="0" t="n">
        <f aca="false">IF(G42="Trong nước", DATEDIF(DATE(YEAR(M42),MONTH(M42),1),DATE(YEAR(N42),MONTH(N42),1),"m"), DATEDIF(DATE(L42,1,1),DATE(YEAR(N42),MONTH(N42),1),"m"))</f>
        <v>120</v>
      </c>
      <c r="AC42" s="0" t="str">
        <f aca="false">VLOOKUP(AB42,Parameters!$A$2:$B$6,2,1)</f>
        <v>&gt;=120</v>
      </c>
      <c r="AD42" s="24" t="n">
        <f aca="false">IF(J42&lt;=$AD$2,INDEX('Bieu phi VCX'!$D$8:$H$33,MATCH(E42,'Bieu phi VCX'!$A$8:$A$33,0),MATCH(AC42,'Bieu phi VCX'!$D$7:$H$7,)),INDEX('Bieu phi VCX'!$J$8:$N$33,MATCH(E42,'Bieu phi VCX'!$A$8:$A$33,0),MATCH(AC42,'Bieu phi VCX'!$J$7:$N$7,)))</f>
        <v>0.033</v>
      </c>
      <c r="AE42" s="24" t="n">
        <f aca="false">IF(Q42="Y",$AE$2,0)</f>
        <v>0.0005</v>
      </c>
      <c r="AF42" s="24" t="n">
        <f aca="false">IF(R42="Y", INDEX('Bieu phi VCX'!$R$8:$W$33,MATCH(E42,'Bieu phi VCX'!$A$8:$A$33,0),MATCH(AC42,'Bieu phi VCX'!$R$7:$V$7,0)), 0)</f>
        <v>0.0035</v>
      </c>
      <c r="AG42" s="22" t="n">
        <f aca="false">VLOOKUP(S42,Parameters!$F$2:$G$5,2,0)</f>
        <v>1400000</v>
      </c>
      <c r="AH42" s="24" t="n">
        <f aca="false">IF(T42="Y", INDEX('Bieu phi VCX'!$X$8:$AB$33,MATCH(E42,'Bieu phi VCX'!$A$8:$A$33,0),MATCH(AC42,'Bieu phi VCX'!$X$7:$AB$7,0)),0)</f>
        <v>0.0035</v>
      </c>
      <c r="AI42" s="24" t="n">
        <f aca="false">IF(U42="Y",INDEX('Bieu phi VCX'!$AJ$8:$AL$33,MATCH(E42,'Bieu phi VCX'!$A$8:$A$33,0),MATCH(VLOOKUP(F42,Parameters!$I$2:$J$4,2),'Bieu phi VCX'!$AJ$7:$AL$7,0))-AD42, 0)</f>
        <v>0.017</v>
      </c>
      <c r="AJ42" s="0" t="n">
        <f aca="false">IF(V42="Y",$AJ$2,1)</f>
        <v>1.5</v>
      </c>
      <c r="AK42" s="24" t="n">
        <f aca="false">IF(W42="Y", INDEX('Bieu phi VCX'!$AE$8:$AE$33,MATCH(E42,'Bieu phi VCX'!$A$8:$A$33,0),0),0)</f>
        <v>0.0025</v>
      </c>
      <c r="AL42" s="24" t="str">
        <f aca="false">IF(X42="Y",IF(AB42&lt;120,IF(OR(E42='Bieu phi VCX'!$A$24,E42='Bieu phi VCX'!$A$25,E42='Bieu phi VCX'!$A$27),0.2%,IF(OR(AND(OR(H42="SEDAN",H42="HATCHBACK"),J42&gt;$AL$2),AND(OR(H42="SEDAN",H42="HATCHBACK"),I42="GERMANY")),INDEX('Bieu phi VCX'!$AF$8:$AF$33,MATCH(E42,'Bieu phi VCX'!$A$8:$A$33,0),0),INDEX('Bieu phi VCX'!$AG$8:$AG$33,MATCH(E42,'Bieu phi VCX'!$A$8:$A$33,0),0))),"NA"),0)</f>
        <v>NA</v>
      </c>
      <c r="AM42" s="25" t="n">
        <f aca="false">IF(Z42="Y",$AM$2,0)</f>
        <v>0.003</v>
      </c>
      <c r="AN42" s="26" t="n">
        <f aca="false">IF(Y42="Y",IF(P42-O42&gt;$AN$2,1.5%*15/365,1.5%*(P42-O42)/365),0)</f>
        <v>0.000616438356164384</v>
      </c>
      <c r="AO42" s="27" t="n">
        <f aca="false">IF(P42&lt;=AA42,VLOOKUP(DATEDIF(O42,P42,"m"),Parameters!$L$2:$M$6,2,1),(DATEDIF(O42,P42,"m")+1)/12)</f>
        <v>1</v>
      </c>
      <c r="AP42" s="28" t="n">
        <f aca="false">(AJ42*(SUM(AD42,AE42,AF42,AH42,AI42,AK42,AL42,AM42)*K42+AG42)+AN42*K42)*AO42</f>
        <v>11611643.8356164</v>
      </c>
    </row>
    <row r="43" customFormat="false" ht="13.8" hidden="false" customHeight="false" outlineLevel="0" collapsed="false">
      <c r="A43" s="19"/>
      <c r="B43" s="19" t="s">
        <v>1966</v>
      </c>
      <c r="C43" s="20" t="s">
        <v>1955</v>
      </c>
      <c r="D43" s="19" t="s">
        <v>1972</v>
      </c>
      <c r="E43" s="21" t="s">
        <v>1973</v>
      </c>
      <c r="F43" s="22" t="n">
        <v>0</v>
      </c>
      <c r="G43" s="21" t="s">
        <v>1958</v>
      </c>
      <c r="H43" s="21" t="s">
        <v>1974</v>
      </c>
      <c r="I43" s="21" t="s">
        <v>1960</v>
      </c>
      <c r="J43" s="22" t="n">
        <v>400000000</v>
      </c>
      <c r="K43" s="22" t="n">
        <v>100000000</v>
      </c>
      <c r="L43" s="0" t="n">
        <v>2005</v>
      </c>
      <c r="M43" s="23" t="n">
        <v>38353</v>
      </c>
      <c r="N43" s="23" t="n">
        <v>43831</v>
      </c>
      <c r="O43" s="23" t="n">
        <v>43831</v>
      </c>
      <c r="P43" s="23" t="n">
        <v>44196</v>
      </c>
      <c r="Q43" s="2" t="s">
        <v>1967</v>
      </c>
      <c r="R43" s="2" t="s">
        <v>1967</v>
      </c>
      <c r="S43" s="22" t="n">
        <v>9000000</v>
      </c>
      <c r="T43" s="2" t="s">
        <v>1967</v>
      </c>
      <c r="U43" s="2" t="s">
        <v>1967</v>
      </c>
      <c r="V43" s="2" t="s">
        <v>1967</v>
      </c>
      <c r="W43" s="2" t="s">
        <v>1967</v>
      </c>
      <c r="X43" s="2" t="s">
        <v>1967</v>
      </c>
      <c r="Y43" s="2" t="s">
        <v>1967</v>
      </c>
      <c r="Z43" s="2" t="s">
        <v>1967</v>
      </c>
      <c r="AA43" s="23" t="n">
        <f aca="false">DATE(YEAR(O43)+1,MONTH(O43),DAY(O43))</f>
        <v>44197</v>
      </c>
      <c r="AB43" s="0" t="n">
        <f aca="false">IF(G43="Trong nước", DATEDIF(DATE(YEAR(M43),MONTH(M43),1),DATE(YEAR(N43),MONTH(N43),1),"m"), DATEDIF(DATE(L43,1,1),DATE(YEAR(N43),MONTH(N43),1),"m"))</f>
        <v>180</v>
      </c>
      <c r="AC43" s="0" t="str">
        <f aca="false">VLOOKUP(AB43,Parameters!$A$2:$B$7,2,1)</f>
        <v>&gt;=180</v>
      </c>
      <c r="AD43" s="24" t="n">
        <f aca="false">IF(J43&lt;=$AD$2,INDEX('Bieu phi VCX'!$D$8:$N$33,MATCH(E43,'Bieu phi VCX'!$A$8:$A$33,0),MATCH(AC43,'Bieu phi VCX'!$D$7:$I$7,)),INDEX('Bieu phi VCX'!$J$8:$O$33,MATCH(E43,'Bieu phi VCX'!$A$8:$A$33,0),MATCH(AC43,'Bieu phi VCX'!$J$7:$O$7,)))</f>
        <v>0.033</v>
      </c>
      <c r="AE43" s="24" t="n">
        <f aca="false">IF(Q43="Y",$AE$2,0)</f>
        <v>0.0005</v>
      </c>
      <c r="AF43" s="24" t="n">
        <f aca="false">IF(R43="Y", INDEX('Bieu phi VCX'!$R$8:$W$33,MATCH(E43,'Bieu phi VCX'!$A$8:$A$33,0),MATCH(AC43,'Bieu phi VCX'!$R$7:$W$7,0)), 0)</f>
        <v>0.0045</v>
      </c>
      <c r="AG43" s="22" t="n">
        <f aca="false">VLOOKUP(S43,Parameters!$F$2:$G$5,2,0)</f>
        <v>1400000</v>
      </c>
      <c r="AH43" s="24" t="n">
        <f aca="false">IF(T43="Y", INDEX('Bieu phi VCX'!$X$8:$AC$33,MATCH(E43,'Bieu phi VCX'!$A$8:$A$33,0),MATCH(AC43,'Bieu phi VCX'!$X$7:$AC$7,0)),0)</f>
        <v>0.0035</v>
      </c>
      <c r="AI43" s="24" t="n">
        <f aca="false">IF(U43="Y",INDEX('Bieu phi VCX'!$AJ$8:$AL$33,MATCH(E43,'Bieu phi VCX'!$A$8:$A$33,0),MATCH(VLOOKUP(F43,Parameters!$I$2:$J$4,2),'Bieu phi VCX'!$AJ$7:$AL$7,0))-AD43, 0)</f>
        <v>0.017</v>
      </c>
      <c r="AJ43" s="0" t="n">
        <f aca="false">IF(V43="Y",$AJ$2,1)</f>
        <v>1.5</v>
      </c>
      <c r="AK43" s="24" t="n">
        <f aca="false">IF(W43="Y", INDEX('Bieu phi VCX'!$AE$8:$AE$33,MATCH(E43,'Bieu phi VCX'!$A$8:$A$33,0),0),0)</f>
        <v>0.0025</v>
      </c>
      <c r="AL43" s="24" t="n">
        <f aca="false">IF(X43="Y",IF(AB43&lt;120,IF(OR(E43='Bieu phi VCX'!$A$24,E43='Bieu phi VCX'!$A$25,E43='Bieu phi VCX'!$A$27),0.2%,IF(OR(AND(OR(H43="SEDAN",H43="HATCHBACK"),J43&gt;$AL$2),AND(OR(H43="SEDAN",H43="HATCHBACK"),I43="GERMANY")),INDEX('Bieu phi VCX'!$AF$8:$AF$33,MATCH(E43,'Bieu phi VCX'!$A$8:$A$33,0),0),INDEX('Bieu phi VCX'!$AG$8:$AG$33,MATCH(E43,'Bieu phi VCX'!$A$8:$A$33,0),0))),INDEX('Bieu phi VCX'!$AH$8:$AH$33,MATCH(E43,'Bieu phi VCX'!$A$8:$A$33,0),0)),0)</f>
        <v>0.0015</v>
      </c>
      <c r="AM43" s="25" t="n">
        <f aca="false">IF(Z43="Y",$AM$2,0)</f>
        <v>0.003</v>
      </c>
      <c r="AN43" s="26" t="n">
        <f aca="false">IF(Y43="Y",IF(P43-O43&gt;$AN$2,1.5%*15/365,1.5%*(P43-O43)/365),0)</f>
        <v>0.000616438356164384</v>
      </c>
      <c r="AO43" s="27" t="n">
        <f aca="false">IF(P43&lt;=AA43,VLOOKUP(DATEDIF(O43,P43,"m"),Parameters!$L$2:$M$6,2,1),(DATEDIF(O43,P43,"m")+1)/12)</f>
        <v>1</v>
      </c>
      <c r="AP43" s="28" t="n">
        <f aca="false">(AJ43*(SUM(AD43,AE43,AF43,AH43,AI43,AK43,AL43,AM43)*K43+AG43)+AN43*K43)*AO43</f>
        <v>11986643.8356164</v>
      </c>
    </row>
    <row r="44" customFormat="false" ht="13.8" hidden="false" customHeight="false" outlineLevel="0" collapsed="false">
      <c r="A44" s="19" t="s">
        <v>1969</v>
      </c>
      <c r="B44" s="19" t="s">
        <v>1954</v>
      </c>
      <c r="C44" s="20" t="s">
        <v>1955</v>
      </c>
      <c r="D44" s="19" t="s">
        <v>1972</v>
      </c>
      <c r="E44" s="21" t="s">
        <v>1973</v>
      </c>
      <c r="F44" s="22" t="n">
        <v>0</v>
      </c>
      <c r="G44" s="21" t="s">
        <v>1958</v>
      </c>
      <c r="H44" s="21" t="s">
        <v>1974</v>
      </c>
      <c r="I44" s="21" t="s">
        <v>1960</v>
      </c>
      <c r="J44" s="22" t="n">
        <v>410000000</v>
      </c>
      <c r="K44" s="22" t="n">
        <v>400000000</v>
      </c>
      <c r="L44" s="0" t="n">
        <v>2020</v>
      </c>
      <c r="M44" s="23" t="n">
        <v>43831</v>
      </c>
      <c r="N44" s="23" t="n">
        <v>43831</v>
      </c>
      <c r="O44" s="23" t="n">
        <v>43831</v>
      </c>
      <c r="P44" s="23" t="n">
        <v>44196</v>
      </c>
      <c r="Q44" s="2" t="s">
        <v>1961</v>
      </c>
      <c r="R44" s="2" t="s">
        <v>1961</v>
      </c>
      <c r="S44" s="22" t="s">
        <v>1962</v>
      </c>
      <c r="T44" s="2" t="s">
        <v>1961</v>
      </c>
      <c r="U44" s="2" t="s">
        <v>1961</v>
      </c>
      <c r="V44" s="2" t="s">
        <v>1961</v>
      </c>
      <c r="W44" s="2" t="s">
        <v>1961</v>
      </c>
      <c r="X44" s="2" t="s">
        <v>1961</v>
      </c>
      <c r="Y44" s="2" t="s">
        <v>1961</v>
      </c>
      <c r="Z44" s="2" t="s">
        <v>1961</v>
      </c>
      <c r="AA44" s="23" t="n">
        <f aca="false">DATE(YEAR(O44)+1,MONTH(O44),DAY(O44))</f>
        <v>44197</v>
      </c>
      <c r="AB44" s="0" t="n">
        <f aca="false">IF(G44="Trong nước", DATEDIF(DATE(YEAR(M44),MONTH(M44),1),DATE(YEAR(N44),MONTH(N44),1),"m"), DATEDIF(DATE(L44,1,1),DATE(YEAR(N44),MONTH(N44),1),"m"))</f>
        <v>0</v>
      </c>
      <c r="AC44" s="0" t="str">
        <f aca="false">VLOOKUP(AB44,Parameters!$A$2:$B$6,2,1)</f>
        <v>&lt;6</v>
      </c>
      <c r="AD44" s="24" t="n">
        <f aca="false">IF(J44&lt;=$AD$2,INDEX('Bieu phi VCX'!$D$8:$H$33,MATCH(E44,'Bieu phi VCX'!$A$8:$A$33,0),MATCH(AC44,'Bieu phi VCX'!$D$7:$H$7,)),INDEX('Bieu phi VCX'!$J$8:$N$33,MATCH(E44,'Bieu phi VCX'!$A$8:$A$33,0),MATCH(AC44,'Bieu phi VCX'!$J$7:$N$7,)))</f>
        <v>0.0175</v>
      </c>
      <c r="AE44" s="24" t="n">
        <f aca="false">IF(Q44="Y",$AE$2,0)</f>
        <v>0</v>
      </c>
      <c r="AF44" s="24" t="n">
        <f aca="false">IF(R44="Y", INDEX('Bieu phi VCX'!$R$8:$W$33,MATCH(E44,'Bieu phi VCX'!$A$8:$A$33,0),MATCH(AC44,'Bieu phi VCX'!$R$7:$V$7,0)), 0)</f>
        <v>0</v>
      </c>
      <c r="AG44" s="22" t="n">
        <f aca="false">VLOOKUP(S44,Parameters!$F$2:$G$5,2,0)</f>
        <v>0</v>
      </c>
      <c r="AH44" s="24" t="n">
        <f aca="false">IF(T44="Y", INDEX('Bieu phi VCX'!$X$8:$AB$33,MATCH(E44,'Bieu phi VCX'!$A$8:$A$33,0),MATCH(AC44,'Bieu phi VCX'!$X$7:$AB$7,0)),0)</f>
        <v>0</v>
      </c>
      <c r="AI44" s="24" t="n">
        <f aca="false">IF(U44="Y",INDEX('Bieu phi VCX'!$AJ$8:$AL$33,MATCH(E44,'Bieu phi VCX'!$A$8:$A$33,0),MATCH(VLOOKUP(F44,Parameters!$I$2:$J$4,2),'Bieu phi VCX'!$AJ$7:$AL$7,0))-AD44, 0)</f>
        <v>0</v>
      </c>
      <c r="AJ44" s="0" t="n">
        <f aca="false">IF(V44="Y",$AJ$2,1)</f>
        <v>1</v>
      </c>
      <c r="AK44" s="24" t="n">
        <f aca="false">IF(W44="Y", INDEX('Bieu phi VCX'!$AE$8:$AE$33,MATCH(E44,'Bieu phi VCX'!$A$8:$A$33,0),0),0)</f>
        <v>0</v>
      </c>
      <c r="AL44" s="24" t="n">
        <f aca="false">IF(X44="Y",IF(AB44&lt;120,IF(OR(E44='Bieu phi VCX'!$A$24,E44='Bieu phi VCX'!$A$25,E44='Bieu phi VCX'!$A$27),0.2%,IF(OR(AND(OR(H44="SEDAN",H44="HATCHBACK"),J44&gt;$AL$2),AND(OR(H44="SEDAN",H44="HATCHBACK"),I44="GERMANY")),INDEX('Bieu phi VCX'!$AF$8:$AF$33,MATCH(E44,'Bieu phi VCX'!$A$8:$A$33,0),0),INDEX('Bieu phi VCX'!$AG$8:$AG$33,MATCH(E44,'Bieu phi VCX'!$A$8:$A$33,0),0))),"NA"),0)</f>
        <v>0</v>
      </c>
      <c r="AM44" s="25" t="n">
        <f aca="false">IF(Z44="Y",$AM$2,0)</f>
        <v>0</v>
      </c>
      <c r="AN44" s="26" t="n">
        <f aca="false">IF(Y44="Y",IF(P44-O44&gt;$AN$2,1.5%*15/365,1.5%*(P44-O44)/365),0)</f>
        <v>0</v>
      </c>
      <c r="AO44" s="27" t="n">
        <f aca="false">IF(P44&lt;=AA44,VLOOKUP(DATEDIF(O44,P44,"m"),Parameters!$L$2:$M$6,2,1),(DATEDIF(O44,P44,"m")+1)/12)</f>
        <v>1</v>
      </c>
      <c r="AP44" s="28" t="n">
        <f aca="false">(AJ44*(SUM(AD44,AE44,AF44,AH44,AI44,AK44,AL44,AM44)*K44+AG44)+AN44*K44)*AO44</f>
        <v>7000000</v>
      </c>
    </row>
    <row r="45" customFormat="false" ht="13.8" hidden="false" customHeight="false" outlineLevel="0" collapsed="false">
      <c r="A45" s="19"/>
      <c r="B45" s="19" t="s">
        <v>1963</v>
      </c>
      <c r="C45" s="20" t="s">
        <v>1955</v>
      </c>
      <c r="D45" s="19" t="s">
        <v>1972</v>
      </c>
      <c r="E45" s="21" t="s">
        <v>1973</v>
      </c>
      <c r="F45" s="22" t="n">
        <v>0</v>
      </c>
      <c r="G45" s="21" t="s">
        <v>1958</v>
      </c>
      <c r="H45" s="21" t="s">
        <v>1974</v>
      </c>
      <c r="I45" s="21" t="s">
        <v>1960</v>
      </c>
      <c r="J45" s="22" t="n">
        <v>500000000</v>
      </c>
      <c r="K45" s="22" t="n">
        <v>400000000</v>
      </c>
      <c r="L45" s="0" t="n">
        <v>2017</v>
      </c>
      <c r="M45" s="23" t="n">
        <v>42736</v>
      </c>
      <c r="N45" s="23" t="n">
        <v>43831</v>
      </c>
      <c r="O45" s="23" t="n">
        <v>43831</v>
      </c>
      <c r="P45" s="23" t="n">
        <v>44196</v>
      </c>
      <c r="Q45" s="2" t="s">
        <v>1961</v>
      </c>
      <c r="R45" s="2" t="s">
        <v>1961</v>
      </c>
      <c r="S45" s="22" t="s">
        <v>1962</v>
      </c>
      <c r="T45" s="2" t="s">
        <v>1961</v>
      </c>
      <c r="U45" s="2" t="s">
        <v>1961</v>
      </c>
      <c r="V45" s="2" t="s">
        <v>1961</v>
      </c>
      <c r="W45" s="2" t="s">
        <v>1961</v>
      </c>
      <c r="X45" s="2" t="s">
        <v>1961</v>
      </c>
      <c r="Y45" s="2" t="s">
        <v>1961</v>
      </c>
      <c r="Z45" s="2" t="s">
        <v>1961</v>
      </c>
      <c r="AA45" s="23" t="n">
        <f aca="false">DATE(YEAR(O45)+1,MONTH(O45),DAY(O45))</f>
        <v>44197</v>
      </c>
      <c r="AB45" s="0" t="n">
        <f aca="false">IF(G45="Trong nước", DATEDIF(DATE(YEAR(M45),MONTH(M45),1),DATE(YEAR(N45),MONTH(N45),1),"m"), DATEDIF(DATE(L45,1,1),DATE(YEAR(N45),MONTH(N45),1),"m"))</f>
        <v>36</v>
      </c>
      <c r="AC45" s="0" t="str">
        <f aca="false">VLOOKUP(AB45,Parameters!$A$2:$B$6,2,1)</f>
        <v>36-72</v>
      </c>
      <c r="AD45" s="24" t="n">
        <f aca="false">IF(J45&lt;=$AD$2,INDEX('Bieu phi VCX'!$D$8:$H$33,MATCH(E45,'Bieu phi VCX'!$A$8:$A$33,0),MATCH(AC45,'Bieu phi VCX'!$D$7:$H$7,)),INDEX('Bieu phi VCX'!$J$8:$N$33,MATCH(E45,'Bieu phi VCX'!$A$8:$A$33,0),MATCH(AC45,'Bieu phi VCX'!$J$7:$N$7,)))</f>
        <v>0.019</v>
      </c>
      <c r="AE45" s="24" t="n">
        <f aca="false">IF(Q45="Y",$AE$2,0)</f>
        <v>0</v>
      </c>
      <c r="AF45" s="24" t="n">
        <f aca="false">IF(R45="Y", INDEX('Bieu phi VCX'!$R$8:$W$33,MATCH(E45,'Bieu phi VCX'!$A$8:$A$33,0),MATCH(AC45,'Bieu phi VCX'!$R$7:$V$7,0)), 0)</f>
        <v>0</v>
      </c>
      <c r="AG45" s="22" t="n">
        <f aca="false">VLOOKUP(S45,Parameters!$F$2:$G$5,2,0)</f>
        <v>0</v>
      </c>
      <c r="AH45" s="24" t="n">
        <f aca="false">IF(T45="Y", INDEX('Bieu phi VCX'!$X$8:$AB$33,MATCH(E45,'Bieu phi VCX'!$A$8:$A$33,0),MATCH(AC45,'Bieu phi VCX'!$X$7:$AB$7,0)),0)</f>
        <v>0</v>
      </c>
      <c r="AI45" s="24" t="n">
        <f aca="false">IF(U45="Y",INDEX('Bieu phi VCX'!$AJ$8:$AL$33,MATCH(E45,'Bieu phi VCX'!$A$8:$A$33,0),MATCH(VLOOKUP(F45,Parameters!$I$2:$J$4,2),'Bieu phi VCX'!$AJ$7:$AL$7,0))-AD45, 0)</f>
        <v>0</v>
      </c>
      <c r="AJ45" s="0" t="n">
        <f aca="false">IF(V45="Y",$AJ$2,1)</f>
        <v>1</v>
      </c>
      <c r="AK45" s="24" t="n">
        <f aca="false">IF(W45="Y", INDEX('Bieu phi VCX'!$AE$8:$AE$33,MATCH(E45,'Bieu phi VCX'!$A$8:$A$33,0),0),0)</f>
        <v>0</v>
      </c>
      <c r="AL45" s="24" t="n">
        <f aca="false">IF(X45="Y",IF(AB45&lt;120,IF(OR(E45='Bieu phi VCX'!$A$24,E45='Bieu phi VCX'!$A$25,E45='Bieu phi VCX'!$A$27),0.2%,IF(OR(AND(OR(H45="SEDAN",H45="HATCHBACK"),J45&gt;$AL$2),AND(OR(H45="SEDAN",H45="HATCHBACK"),I45="GERMANY")),INDEX('Bieu phi VCX'!$AF$8:$AF$33,MATCH(E45,'Bieu phi VCX'!$A$8:$A$33,0),0),INDEX('Bieu phi VCX'!$AG$8:$AG$33,MATCH(E45,'Bieu phi VCX'!$A$8:$A$33,0),0))),"NA"),0)</f>
        <v>0</v>
      </c>
      <c r="AM45" s="25" t="n">
        <f aca="false">IF(Z45="Y",$AM$2,0)</f>
        <v>0</v>
      </c>
      <c r="AN45" s="26" t="n">
        <f aca="false">IF(Y45="Y",IF(P45-O45&gt;$AN$2,1.5%*15/365,1.5%*(P45-O45)/365),0)</f>
        <v>0</v>
      </c>
      <c r="AO45" s="27" t="n">
        <f aca="false">IF(P45&lt;=AA45,VLOOKUP(DATEDIF(O45,P45,"m"),Parameters!$L$2:$M$6,2,1),(DATEDIF(O45,P45,"m")+1)/12)</f>
        <v>1</v>
      </c>
      <c r="AP45" s="28" t="n">
        <f aca="false">(AJ45*(SUM(AD45,AE45,AF45,AH45,AI45,AK45,AL45,AM45)*K45+AG45)+AN45*K45)*AO45</f>
        <v>7600000</v>
      </c>
    </row>
    <row r="46" customFormat="false" ht="13.8" hidden="false" customHeight="false" outlineLevel="0" collapsed="false">
      <c r="A46" s="19"/>
      <c r="B46" s="19" t="s">
        <v>1964</v>
      </c>
      <c r="C46" s="20" t="s">
        <v>1955</v>
      </c>
      <c r="D46" s="19" t="s">
        <v>1972</v>
      </c>
      <c r="E46" s="21" t="s">
        <v>1973</v>
      </c>
      <c r="F46" s="22" t="n">
        <v>0</v>
      </c>
      <c r="G46" s="21" t="s">
        <v>1958</v>
      </c>
      <c r="H46" s="21" t="s">
        <v>1974</v>
      </c>
      <c r="I46" s="21" t="s">
        <v>1960</v>
      </c>
      <c r="J46" s="22" t="n">
        <v>420000000</v>
      </c>
      <c r="K46" s="22" t="n">
        <v>400000000</v>
      </c>
      <c r="L46" s="0" t="n">
        <v>2014</v>
      </c>
      <c r="M46" s="23" t="n">
        <v>41640</v>
      </c>
      <c r="N46" s="23" t="n">
        <v>43831</v>
      </c>
      <c r="O46" s="23" t="n">
        <v>43831</v>
      </c>
      <c r="P46" s="23" t="n">
        <v>44196</v>
      </c>
      <c r="Q46" s="2" t="s">
        <v>1961</v>
      </c>
      <c r="R46" s="2" t="s">
        <v>1961</v>
      </c>
      <c r="S46" s="22" t="s">
        <v>1962</v>
      </c>
      <c r="T46" s="2" t="s">
        <v>1961</v>
      </c>
      <c r="U46" s="2" t="s">
        <v>1961</v>
      </c>
      <c r="V46" s="2" t="s">
        <v>1961</v>
      </c>
      <c r="W46" s="2" t="s">
        <v>1961</v>
      </c>
      <c r="X46" s="2" t="s">
        <v>1961</v>
      </c>
      <c r="Y46" s="2" t="s">
        <v>1961</v>
      </c>
      <c r="Z46" s="2" t="s">
        <v>1961</v>
      </c>
      <c r="AA46" s="23" t="n">
        <f aca="false">DATE(YEAR(O46)+1,MONTH(O46),DAY(O46))</f>
        <v>44197</v>
      </c>
      <c r="AB46" s="0" t="n">
        <f aca="false">IF(G46="Trong nước", DATEDIF(DATE(YEAR(M46),MONTH(M46),1),DATE(YEAR(N46),MONTH(N46),1),"m"), DATEDIF(DATE(L46,1,1),DATE(YEAR(N46),MONTH(N46),1),"m"))</f>
        <v>72</v>
      </c>
      <c r="AC46" s="0" t="str">
        <f aca="false">VLOOKUP(AB46,Parameters!$A$2:$B$6,2,1)</f>
        <v>72-120</v>
      </c>
      <c r="AD46" s="24" t="n">
        <f aca="false">IF(J46&lt;=$AD$2,INDEX('Bieu phi VCX'!$D$8:$H$33,MATCH(E46,'Bieu phi VCX'!$A$8:$A$33,0),MATCH(AC46,'Bieu phi VCX'!$D$7:$H$7,)),INDEX('Bieu phi VCX'!$J$8:$N$33,MATCH(E46,'Bieu phi VCX'!$A$8:$A$33,0),MATCH(AC46,'Bieu phi VCX'!$J$7:$N$7,)))</f>
        <v>0.021</v>
      </c>
      <c r="AE46" s="24" t="n">
        <f aca="false">IF(Q46="Y",$AE$2,0)</f>
        <v>0</v>
      </c>
      <c r="AF46" s="24" t="n">
        <f aca="false">IF(R46="Y", INDEX('Bieu phi VCX'!$R$8:$W$33,MATCH(E46,'Bieu phi VCX'!$A$8:$A$33,0),MATCH(AC46,'Bieu phi VCX'!$R$7:$V$7,0)), 0)</f>
        <v>0</v>
      </c>
      <c r="AG46" s="22" t="n">
        <f aca="false">VLOOKUP(S46,Parameters!$F$2:$G$5,2,0)</f>
        <v>0</v>
      </c>
      <c r="AH46" s="24" t="n">
        <f aca="false">IF(T46="Y", INDEX('Bieu phi VCX'!$X$8:$AB$33,MATCH(E46,'Bieu phi VCX'!$A$8:$A$33,0),MATCH(AC46,'Bieu phi VCX'!$X$7:$AB$7,0)),0)</f>
        <v>0</v>
      </c>
      <c r="AI46" s="24" t="n">
        <f aca="false">IF(U46="Y",INDEX('Bieu phi VCX'!$AJ$8:$AL$33,MATCH(E46,'Bieu phi VCX'!$A$8:$A$33,0),MATCH(VLOOKUP(F46,Parameters!$I$2:$J$4,2),'Bieu phi VCX'!$AJ$7:$AL$7,0))-AD46, 0)</f>
        <v>0</v>
      </c>
      <c r="AJ46" s="0" t="n">
        <f aca="false">IF(V46="Y",$AJ$2,1)</f>
        <v>1</v>
      </c>
      <c r="AK46" s="24" t="n">
        <f aca="false">IF(W46="Y", INDEX('Bieu phi VCX'!$AE$8:$AE$33,MATCH(E46,'Bieu phi VCX'!$A$8:$A$33,0),0),0)</f>
        <v>0</v>
      </c>
      <c r="AL46" s="24" t="n">
        <f aca="false">IF(X46="Y",IF(AB46&lt;120,IF(OR(E46='Bieu phi VCX'!$A$24,E46='Bieu phi VCX'!$A$25,E46='Bieu phi VCX'!$A$27),0.2%,IF(OR(AND(OR(H46="SEDAN",H46="HATCHBACK"),J46&gt;$AL$2),AND(OR(H46="SEDAN",H46="HATCHBACK"),I46="GERMANY")),INDEX('Bieu phi VCX'!$AF$8:$AF$33,MATCH(E46,'Bieu phi VCX'!$A$8:$A$33,0),0),INDEX('Bieu phi VCX'!$AG$8:$AG$33,MATCH(E46,'Bieu phi VCX'!$A$8:$A$33,0),0))),"NA"),0)</f>
        <v>0</v>
      </c>
      <c r="AM46" s="25" t="n">
        <f aca="false">IF(Z46="Y",$AM$2,0)</f>
        <v>0</v>
      </c>
      <c r="AN46" s="26" t="n">
        <f aca="false">IF(Y46="Y",IF(P46-O46&gt;$AN$2,1.5%*15/365,1.5%*(P46-O46)/365),0)</f>
        <v>0</v>
      </c>
      <c r="AO46" s="27" t="n">
        <f aca="false">IF(P46&lt;=AA46,VLOOKUP(DATEDIF(O46,P46,"m"),Parameters!$L$2:$M$6,2,1),(DATEDIF(O46,P46,"m")+1)/12)</f>
        <v>1</v>
      </c>
      <c r="AP46" s="28" t="n">
        <f aca="false">(AJ46*(SUM(AD46,AE46,AF46,AH46,AI46,AK46,AL46,AM46)*K46+AG46)+AN46*K46)*AO46</f>
        <v>8400000</v>
      </c>
    </row>
    <row r="47" customFormat="false" ht="13.8" hidden="false" customHeight="false" outlineLevel="0" collapsed="false">
      <c r="A47" s="19"/>
      <c r="B47" s="19" t="s">
        <v>1965</v>
      </c>
      <c r="C47" s="20" t="s">
        <v>1955</v>
      </c>
      <c r="D47" s="19" t="s">
        <v>1972</v>
      </c>
      <c r="E47" s="21" t="s">
        <v>1973</v>
      </c>
      <c r="F47" s="22" t="n">
        <v>0</v>
      </c>
      <c r="G47" s="21" t="s">
        <v>1958</v>
      </c>
      <c r="H47" s="21" t="s">
        <v>1974</v>
      </c>
      <c r="I47" s="21" t="s">
        <v>1960</v>
      </c>
      <c r="J47" s="22" t="n">
        <v>600000000</v>
      </c>
      <c r="K47" s="22" t="n">
        <v>400000000</v>
      </c>
      <c r="L47" s="0" t="n">
        <v>2010</v>
      </c>
      <c r="M47" s="23" t="n">
        <v>40179</v>
      </c>
      <c r="N47" s="23" t="n">
        <v>43831</v>
      </c>
      <c r="O47" s="23" t="n">
        <v>43831</v>
      </c>
      <c r="P47" s="23" t="n">
        <v>44196</v>
      </c>
      <c r="Q47" s="2" t="s">
        <v>1961</v>
      </c>
      <c r="R47" s="2" t="s">
        <v>1961</v>
      </c>
      <c r="S47" s="22" t="s">
        <v>1962</v>
      </c>
      <c r="T47" s="2" t="s">
        <v>1961</v>
      </c>
      <c r="U47" s="2" t="s">
        <v>1961</v>
      </c>
      <c r="V47" s="2" t="s">
        <v>1961</v>
      </c>
      <c r="W47" s="2" t="s">
        <v>1961</v>
      </c>
      <c r="X47" s="2" t="s">
        <v>1961</v>
      </c>
      <c r="Y47" s="2" t="s">
        <v>1961</v>
      </c>
      <c r="Z47" s="2" t="s">
        <v>1961</v>
      </c>
      <c r="AA47" s="23" t="n">
        <f aca="false">DATE(YEAR(O47)+1,MONTH(O47),DAY(O47))</f>
        <v>44197</v>
      </c>
      <c r="AB47" s="0" t="n">
        <f aca="false">IF(G47="Trong nước", DATEDIF(DATE(YEAR(M47),MONTH(M47),1),DATE(YEAR(N47),MONTH(N47),1),"m"), DATEDIF(DATE(L47,1,1),DATE(YEAR(N47),MONTH(N47),1),"m"))</f>
        <v>120</v>
      </c>
      <c r="AC47" s="0" t="str">
        <f aca="false">VLOOKUP(AB47,Parameters!$A$2:$B$6,2,1)</f>
        <v>&gt;=120</v>
      </c>
      <c r="AD47" s="24" t="n">
        <f aca="false">IF(J47&lt;=$AD$2,INDEX('Bieu phi VCX'!$D$8:$H$33,MATCH(E47,'Bieu phi VCX'!$A$8:$A$33,0),MATCH(AC47,'Bieu phi VCX'!$D$7:$H$7,)),INDEX('Bieu phi VCX'!$J$8:$N$33,MATCH(E47,'Bieu phi VCX'!$A$8:$A$33,0),MATCH(AC47,'Bieu phi VCX'!$J$7:$N$7,)))</f>
        <v>0.025</v>
      </c>
      <c r="AE47" s="24" t="n">
        <f aca="false">IF(Q47="Y",$AE$2,0)</f>
        <v>0</v>
      </c>
      <c r="AF47" s="24" t="n">
        <f aca="false">IF(R47="Y", INDEX('Bieu phi VCX'!$R$8:$W$33,MATCH(E47,'Bieu phi VCX'!$A$8:$A$33,0),MATCH(AC47,'Bieu phi VCX'!$R$7:$V$7,0)), 0)</f>
        <v>0</v>
      </c>
      <c r="AG47" s="22" t="n">
        <f aca="false">VLOOKUP(S47,Parameters!$F$2:$G$5,2,0)</f>
        <v>0</v>
      </c>
      <c r="AH47" s="24" t="n">
        <f aca="false">IF(T47="Y", INDEX('Bieu phi VCX'!$X$8:$AB$33,MATCH(E47,'Bieu phi VCX'!$A$8:$A$33,0),MATCH(AC47,'Bieu phi VCX'!$X$7:$AB$7,0)),0)</f>
        <v>0</v>
      </c>
      <c r="AI47" s="24" t="n">
        <f aca="false">IF(U47="Y",INDEX('Bieu phi VCX'!$AJ$8:$AL$33,MATCH(E47,'Bieu phi VCX'!$A$8:$A$33,0),MATCH(VLOOKUP(F47,Parameters!$I$2:$J$4,2),'Bieu phi VCX'!$AJ$7:$AL$7,0))-AD47, 0)</f>
        <v>0</v>
      </c>
      <c r="AJ47" s="0" t="n">
        <f aca="false">IF(V47="Y",$AJ$2,1)</f>
        <v>1</v>
      </c>
      <c r="AK47" s="24" t="n">
        <f aca="false">IF(W47="Y", INDEX('Bieu phi VCX'!$AE$8:$AE$33,MATCH(E47,'Bieu phi VCX'!$A$8:$A$33,0),0),0)</f>
        <v>0</v>
      </c>
      <c r="AL47" s="24" t="n">
        <f aca="false">IF(X47="Y",IF(AB47&lt;120,IF(OR(E47='Bieu phi VCX'!$A$24,E47='Bieu phi VCX'!$A$25,E47='Bieu phi VCX'!$A$27),0.2%,IF(OR(AND(OR(H47="SEDAN",H47="HATCHBACK"),J47&gt;$AL$2),AND(OR(H47="SEDAN",H47="HATCHBACK"),I47="GERMANY")),INDEX('Bieu phi VCX'!$AF$8:$AF$33,MATCH(E47,'Bieu phi VCX'!$A$8:$A$33,0),0),INDEX('Bieu phi VCX'!$AG$8:$AG$33,MATCH(E47,'Bieu phi VCX'!$A$8:$A$33,0),0))),"NA"),0)</f>
        <v>0</v>
      </c>
      <c r="AM47" s="25" t="n">
        <f aca="false">IF(Z47="Y",$AM$2,0)</f>
        <v>0</v>
      </c>
      <c r="AN47" s="26" t="n">
        <f aca="false">IF(Y47="Y",IF(P47-O47&gt;$AN$2,1.5%*15/365,1.5%*(P47-O47)/365),0)</f>
        <v>0</v>
      </c>
      <c r="AO47" s="27" t="n">
        <f aca="false">IF(P47&lt;=AA47,VLOOKUP(DATEDIF(O47,P47,"m"),Parameters!$L$2:$M$6,2,1),(DATEDIF(O47,P47,"m")+1)/12)</f>
        <v>1</v>
      </c>
      <c r="AP47" s="28" t="n">
        <f aca="false">(AJ47*(SUM(AD47,AE47,AF47,AH47,AI47,AK47,AL47,AM47)*K47+AG47)+AN47*K47)*AO47</f>
        <v>10000000</v>
      </c>
    </row>
    <row r="48" customFormat="false" ht="13.8" hidden="false" customHeight="false" outlineLevel="0" collapsed="false">
      <c r="A48" s="19"/>
      <c r="B48" s="19" t="s">
        <v>1966</v>
      </c>
      <c r="C48" s="20" t="s">
        <v>1955</v>
      </c>
      <c r="D48" s="19" t="s">
        <v>1972</v>
      </c>
      <c r="E48" s="21" t="s">
        <v>1973</v>
      </c>
      <c r="F48" s="22" t="n">
        <v>0</v>
      </c>
      <c r="G48" s="21" t="s">
        <v>1958</v>
      </c>
      <c r="H48" s="21" t="s">
        <v>1974</v>
      </c>
      <c r="I48" s="21" t="s">
        <v>1960</v>
      </c>
      <c r="J48" s="22" t="n">
        <v>600000000</v>
      </c>
      <c r="K48" s="22" t="n">
        <v>100000000</v>
      </c>
      <c r="L48" s="0" t="n">
        <v>2005</v>
      </c>
      <c r="M48" s="23" t="n">
        <v>38353</v>
      </c>
      <c r="N48" s="23" t="n">
        <v>43831</v>
      </c>
      <c r="O48" s="23" t="n">
        <v>43831</v>
      </c>
      <c r="P48" s="23" t="n">
        <v>44196</v>
      </c>
      <c r="Q48" s="2" t="s">
        <v>1967</v>
      </c>
      <c r="R48" s="2" t="s">
        <v>1967</v>
      </c>
      <c r="S48" s="22" t="n">
        <v>9000000</v>
      </c>
      <c r="T48" s="2" t="s">
        <v>1967</v>
      </c>
      <c r="U48" s="2" t="s">
        <v>1967</v>
      </c>
      <c r="V48" s="2" t="s">
        <v>1967</v>
      </c>
      <c r="W48" s="2" t="s">
        <v>1967</v>
      </c>
      <c r="X48" s="2" t="s">
        <v>1967</v>
      </c>
      <c r="Y48" s="2" t="s">
        <v>1967</v>
      </c>
      <c r="Z48" s="2" t="s">
        <v>1967</v>
      </c>
      <c r="AA48" s="23" t="n">
        <f aca="false">DATE(YEAR(O48)+1,MONTH(O48),DAY(O48))</f>
        <v>44197</v>
      </c>
      <c r="AB48" s="0" t="n">
        <f aca="false">IF(G48="Trong nước", DATEDIF(DATE(YEAR(M48),MONTH(M48),1),DATE(YEAR(N48),MONTH(N48),1),"m"), DATEDIF(DATE(L48,1,1),DATE(YEAR(N48),MONTH(N48),1),"m"))</f>
        <v>180</v>
      </c>
      <c r="AC48" s="0" t="str">
        <f aca="false">VLOOKUP(AB48,Parameters!$A$2:$B$7,2,1)</f>
        <v>&gt;=180</v>
      </c>
      <c r="AD48" s="24" t="n">
        <f aca="false">IF(J48&lt;=$AD$2,INDEX('Bieu phi VCX'!$D$8:$N$33,MATCH(E48,'Bieu phi VCX'!$A$8:$A$33,0),MATCH(AC48,'Bieu phi VCX'!$D$7:$I$7,)),INDEX('Bieu phi VCX'!$J$8:$O$33,MATCH(E48,'Bieu phi VCX'!$A$8:$A$33,0),MATCH(AC48,'Bieu phi VCX'!$J$7:$O$7,)))</f>
        <v>0.025</v>
      </c>
      <c r="AE48" s="24" t="n">
        <f aca="false">IF(Q48="Y",$AE$2,0)</f>
        <v>0.0005</v>
      </c>
      <c r="AF48" s="24" t="n">
        <f aca="false">IF(R48="Y", INDEX('Bieu phi VCX'!$R$8:$W$33,MATCH(E48,'Bieu phi VCX'!$A$8:$A$33,0),MATCH(AC48,'Bieu phi VCX'!$R$7:$W$7,0)), 0)</f>
        <v>0.0045</v>
      </c>
      <c r="AG48" s="22" t="n">
        <f aca="false">VLOOKUP(S48,Parameters!$F$2:$G$5,2,0)</f>
        <v>1400000</v>
      </c>
      <c r="AH48" s="24" t="n">
        <f aca="false">IF(T48="Y", INDEX('Bieu phi VCX'!$X$8:$AC$33,MATCH(E48,'Bieu phi VCX'!$A$8:$A$33,0),MATCH(AC48,'Bieu phi VCX'!$X$7:$AC$7,0)),0)</f>
        <v>0.0035</v>
      </c>
      <c r="AI48" s="24" t="n">
        <f aca="false">IF(U48="Y",INDEX('Bieu phi VCX'!$AJ$8:$AL$33,MATCH(E48,'Bieu phi VCX'!$A$8:$A$33,0),MATCH(VLOOKUP(F48,Parameters!$I$2:$J$4,2),'Bieu phi VCX'!$AJ$7:$AL$7,0))-AD48, 0)</f>
        <v>0.025</v>
      </c>
      <c r="AJ48" s="0" t="n">
        <f aca="false">IF(V48="Y",$AJ$2,1)</f>
        <v>1.5</v>
      </c>
      <c r="AK48" s="24" t="n">
        <f aca="false">IF(W48="Y", INDEX('Bieu phi VCX'!$AE$8:$AE$33,MATCH(E48,'Bieu phi VCX'!$A$8:$A$33,0),0),0)</f>
        <v>0.0025</v>
      </c>
      <c r="AL48" s="24" t="n">
        <f aca="false">IF(X48="Y",IF(AB48&lt;120,IF(OR(E48='Bieu phi VCX'!$A$24,E48='Bieu phi VCX'!$A$25,E48='Bieu phi VCX'!$A$27),0.2%,IF(OR(AND(OR(H48="SEDAN",H48="HATCHBACK"),J48&gt;$AL$2),AND(OR(H48="SEDAN",H48="HATCHBACK"),I48="GERMANY")),INDEX('Bieu phi VCX'!$AF$8:$AF$33,MATCH(E48,'Bieu phi VCX'!$A$8:$A$33,0),0),INDEX('Bieu phi VCX'!$AG$8:$AG$33,MATCH(E48,'Bieu phi VCX'!$A$8:$A$33,0),0))),INDEX('Bieu phi VCX'!$AH$8:$AH$33,MATCH(E48,'Bieu phi VCX'!$A$8:$A$33,0),0)),0)</f>
        <v>0.0015</v>
      </c>
      <c r="AM48" s="25" t="n">
        <f aca="false">IF(Z48="Y",$AM$2,0)</f>
        <v>0.003</v>
      </c>
      <c r="AN48" s="26" t="n">
        <f aca="false">IF(Y48="Y",IF(P48-O48&gt;$AN$2,1.5%*15/365,1.5%*(P48-O48)/365),0)</f>
        <v>0.000616438356164384</v>
      </c>
      <c r="AO48" s="27" t="n">
        <f aca="false">IF(P48&lt;=AA48,VLOOKUP(DATEDIF(O48,P48,"m"),Parameters!$L$2:$M$6,2,1),(DATEDIF(O48,P48,"m")+1)/12)</f>
        <v>1</v>
      </c>
      <c r="AP48" s="28" t="n">
        <f aca="false">(AJ48*(SUM(AD48,AE48,AF48,AH48,AI48,AK48,AL48,AM48)*K48+AG48)+AN48*K48)*AO48</f>
        <v>11986643.8356164</v>
      </c>
    </row>
    <row r="49" customFormat="false" ht="13.8" hidden="false" customHeight="false" outlineLevel="0" collapsed="false">
      <c r="A49" s="19" t="s">
        <v>1953</v>
      </c>
      <c r="B49" s="19" t="s">
        <v>1954</v>
      </c>
      <c r="C49" s="20" t="s">
        <v>1955</v>
      </c>
      <c r="D49" s="19" t="s">
        <v>1922</v>
      </c>
      <c r="E49" s="21" t="s">
        <v>1975</v>
      </c>
      <c r="F49" s="22" t="n">
        <v>0</v>
      </c>
      <c r="G49" s="21" t="s">
        <v>1958</v>
      </c>
      <c r="H49" s="21" t="s">
        <v>1976</v>
      </c>
      <c r="I49" s="21" t="s">
        <v>1960</v>
      </c>
      <c r="J49" s="22" t="n">
        <v>390000000</v>
      </c>
      <c r="K49" s="22" t="n">
        <v>100000000</v>
      </c>
      <c r="L49" s="0" t="n">
        <v>2020</v>
      </c>
      <c r="M49" s="23" t="n">
        <v>43831</v>
      </c>
      <c r="N49" s="23" t="n">
        <v>43831</v>
      </c>
      <c r="O49" s="23" t="n">
        <v>43831</v>
      </c>
      <c r="P49" s="23" t="n">
        <v>44196</v>
      </c>
      <c r="Q49" s="2" t="s">
        <v>1961</v>
      </c>
      <c r="R49" s="2" t="s">
        <v>1961</v>
      </c>
      <c r="S49" s="22" t="s">
        <v>1962</v>
      </c>
      <c r="T49" s="2" t="s">
        <v>1961</v>
      </c>
      <c r="U49" s="2" t="s">
        <v>1961</v>
      </c>
      <c r="V49" s="2" t="s">
        <v>1961</v>
      </c>
      <c r="W49" s="2" t="s">
        <v>1961</v>
      </c>
      <c r="X49" s="2" t="s">
        <v>1961</v>
      </c>
      <c r="Y49" s="2" t="s">
        <v>1961</v>
      </c>
      <c r="Z49" s="2" t="s">
        <v>1961</v>
      </c>
      <c r="AA49" s="23" t="n">
        <f aca="false">DATE(YEAR(O49)+1,MONTH(O49),DAY(O49))</f>
        <v>44197</v>
      </c>
      <c r="AB49" s="0" t="n">
        <f aca="false">IF(G49="Trong nước", DATEDIF(DATE(YEAR(M49),MONTH(M49),1),DATE(YEAR(N49),MONTH(N49),1),"m"), DATEDIF(DATE(L49,1,1),DATE(YEAR(N49),MONTH(N49),1),"m"))</f>
        <v>0</v>
      </c>
      <c r="AC49" s="0" t="str">
        <f aca="false">VLOOKUP(AB49,Parameters!$A$2:$B$6,2,1)</f>
        <v>&lt;6</v>
      </c>
      <c r="AD49" s="24" t="n">
        <f aca="false">IF(J49&lt;=$AD$2,INDEX('Bieu phi VCX'!$D$8:$H$33,MATCH(E49,'Bieu phi VCX'!$A$8:$A$33,0),MATCH(AC49,'Bieu phi VCX'!$D$7:$H$7,)),INDEX('Bieu phi VCX'!$J$8:$N$33,MATCH(E49,'Bieu phi VCX'!$A$8:$A$33,0),MATCH(AC49,'Bieu phi VCX'!$J$7:$N$7,)))</f>
        <v>0.0185</v>
      </c>
      <c r="AE49" s="24" t="n">
        <f aca="false">IF(Q49="Y",$AE$2,0)</f>
        <v>0</v>
      </c>
      <c r="AF49" s="24" t="n">
        <f aca="false">IF(R49="Y", INDEX('Bieu phi VCX'!$R$8:$W$33,MATCH(E49,'Bieu phi VCX'!$A$8:$A$33,0),MATCH(AC49,'Bieu phi VCX'!$R$7:$V$7,0)), 0)</f>
        <v>0</v>
      </c>
      <c r="AG49" s="22" t="n">
        <f aca="false">VLOOKUP(S49,Parameters!$F$2:$G$5,2,0)</f>
        <v>0</v>
      </c>
      <c r="AH49" s="24" t="n">
        <f aca="false">IF(T49="Y", INDEX('Bieu phi VCX'!$X$8:$AB$33,MATCH(E49,'Bieu phi VCX'!$A$8:$A$33,0),MATCH(AC49,'Bieu phi VCX'!$X$7:$AB$7,0)),0)</f>
        <v>0</v>
      </c>
      <c r="AI49" s="24" t="n">
        <f aca="false">IF(U49="Y",INDEX('Bieu phi VCX'!$AJ$8:$AL$33,MATCH(E49,'Bieu phi VCX'!$A$8:$A$33,0),MATCH(VLOOKUP(F49,Parameters!$I$2:$J$4,2),'Bieu phi VCX'!$AJ$7:$AL$7,0))-AD49, 0)</f>
        <v>0</v>
      </c>
      <c r="AJ49" s="0" t="n">
        <f aca="false">IF(V49="Y",$AJ$2,1)</f>
        <v>1</v>
      </c>
      <c r="AK49" s="24" t="n">
        <f aca="false">IF(W49="Y", INDEX('Bieu phi VCX'!$AE$8:$AE$33,MATCH(E49,'Bieu phi VCX'!$A$8:$A$33,0),0),0)</f>
        <v>0</v>
      </c>
      <c r="AL49" s="24" t="n">
        <f aca="false">IF(X49="Y",IF(AB49&lt;120,IF(OR(E49='Bieu phi VCX'!$A$24,E49='Bieu phi VCX'!$A$25,E49='Bieu phi VCX'!$A$27),0.2%,IF(OR(AND(OR(H49="SEDAN",H49="HATCHBACK"),J49&gt;$AL$2),AND(OR(H49="SEDAN",H49="HATCHBACK"),I49="GERMANY")),INDEX('Bieu phi VCX'!$AF$8:$AF$33,MATCH(E49,'Bieu phi VCX'!$A$8:$A$33,0),0),INDEX('Bieu phi VCX'!$AG$8:$AG$33,MATCH(E49,'Bieu phi VCX'!$A$8:$A$33,0),0))),"NA"),0)</f>
        <v>0</v>
      </c>
      <c r="AM49" s="25" t="n">
        <f aca="false">IF(Z49="Y",$AM$2,0)</f>
        <v>0</v>
      </c>
      <c r="AN49" s="26" t="n">
        <f aca="false">IF(Y49="Y",IF(P49-O49&gt;$AN$2,1.5%*15/365,1.5%*(P49-O49)/365),0)</f>
        <v>0</v>
      </c>
      <c r="AO49" s="27" t="n">
        <f aca="false">IF(P49&lt;=AA49,VLOOKUP(DATEDIF(O49,P49,"m"),Parameters!$L$2:$M$6,2,1),(DATEDIF(O49,P49,"m")+1)/12)</f>
        <v>1</v>
      </c>
      <c r="AP49" s="28" t="n">
        <f aca="false">(AJ49*(SUM(AD49,AE49,AF49,AH49,AI49,AK49,AL49,AM49)*K49+AG49)+AN49*K49)*AO49</f>
        <v>1850000</v>
      </c>
    </row>
    <row r="50" customFormat="false" ht="13.8" hidden="false" customHeight="false" outlineLevel="0" collapsed="false">
      <c r="A50" s="19"/>
      <c r="B50" s="19" t="s">
        <v>1963</v>
      </c>
      <c r="C50" s="20" t="s">
        <v>1955</v>
      </c>
      <c r="D50" s="19" t="s">
        <v>1922</v>
      </c>
      <c r="E50" s="21" t="s">
        <v>1975</v>
      </c>
      <c r="F50" s="22" t="n">
        <v>0</v>
      </c>
      <c r="G50" s="21" t="s">
        <v>1958</v>
      </c>
      <c r="H50" s="21" t="s">
        <v>1976</v>
      </c>
      <c r="I50" s="21" t="s">
        <v>1960</v>
      </c>
      <c r="J50" s="22" t="n">
        <v>390000000</v>
      </c>
      <c r="K50" s="22" t="n">
        <v>100000000</v>
      </c>
      <c r="L50" s="0" t="n">
        <v>2017</v>
      </c>
      <c r="M50" s="23" t="n">
        <v>42736</v>
      </c>
      <c r="N50" s="23" t="n">
        <v>43831</v>
      </c>
      <c r="O50" s="23" t="n">
        <v>43831</v>
      </c>
      <c r="P50" s="23" t="n">
        <v>44196</v>
      </c>
      <c r="Q50" s="2" t="s">
        <v>1961</v>
      </c>
      <c r="R50" s="2" t="s">
        <v>1961</v>
      </c>
      <c r="S50" s="22" t="s">
        <v>1962</v>
      </c>
      <c r="T50" s="2" t="s">
        <v>1961</v>
      </c>
      <c r="U50" s="2" t="s">
        <v>1961</v>
      </c>
      <c r="V50" s="2" t="s">
        <v>1961</v>
      </c>
      <c r="W50" s="2" t="s">
        <v>1961</v>
      </c>
      <c r="X50" s="2" t="s">
        <v>1961</v>
      </c>
      <c r="Y50" s="2" t="s">
        <v>1961</v>
      </c>
      <c r="Z50" s="2" t="s">
        <v>1961</v>
      </c>
      <c r="AA50" s="23" t="n">
        <f aca="false">DATE(YEAR(O50)+1,MONTH(O50),DAY(O50))</f>
        <v>44197</v>
      </c>
      <c r="AB50" s="0" t="n">
        <f aca="false">IF(G50="Trong nước", DATEDIF(DATE(YEAR(M50),MONTH(M50),1),DATE(YEAR(N50),MONTH(N50),1),"m"), DATEDIF(DATE(L50,1,1),DATE(YEAR(N50),MONTH(N50),1),"m"))</f>
        <v>36</v>
      </c>
      <c r="AC50" s="0" t="str">
        <f aca="false">VLOOKUP(AB50,Parameters!$A$2:$B$6,2,1)</f>
        <v>36-72</v>
      </c>
      <c r="AD50" s="24" t="n">
        <f aca="false">IF(J50&lt;=$AD$2,INDEX('Bieu phi VCX'!$D$8:$H$33,MATCH(E50,'Bieu phi VCX'!$A$8:$A$33,0),MATCH(AC50,'Bieu phi VCX'!$D$7:$H$7,)),INDEX('Bieu phi VCX'!$J$8:$N$33,MATCH(E50,'Bieu phi VCX'!$A$8:$A$33,0),MATCH(AC50,'Bieu phi VCX'!$J$7:$N$7,)))</f>
        <v>0.02</v>
      </c>
      <c r="AE50" s="24" t="n">
        <f aca="false">IF(Q50="Y",$AE$2,0)</f>
        <v>0</v>
      </c>
      <c r="AF50" s="24" t="n">
        <f aca="false">IF(R50="Y", INDEX('Bieu phi VCX'!$R$8:$W$33,MATCH(E50,'Bieu phi VCX'!$A$8:$A$33,0),MATCH(AC50,'Bieu phi VCX'!$R$7:$V$7,0)), 0)</f>
        <v>0</v>
      </c>
      <c r="AG50" s="22" t="n">
        <f aca="false">VLOOKUP(S50,Parameters!$F$2:$G$5,2,0)</f>
        <v>0</v>
      </c>
      <c r="AH50" s="24" t="n">
        <f aca="false">IF(T50="Y", INDEX('Bieu phi VCX'!$X$8:$AB$33,MATCH(E50,'Bieu phi VCX'!$A$8:$A$33,0),MATCH(AC50,'Bieu phi VCX'!$X$7:$AB$7,0)),0)</f>
        <v>0</v>
      </c>
      <c r="AI50" s="24" t="n">
        <f aca="false">IF(U50="Y",INDEX('Bieu phi VCX'!$AJ$8:$AL$33,MATCH(E50,'Bieu phi VCX'!$A$8:$A$33,0),MATCH(VLOOKUP(F50,Parameters!$I$2:$J$4,2),'Bieu phi VCX'!$AJ$7:$AL$7,0))-AD50, 0)</f>
        <v>0</v>
      </c>
      <c r="AJ50" s="0" t="n">
        <f aca="false">IF(V50="Y",$AJ$2,1)</f>
        <v>1</v>
      </c>
      <c r="AK50" s="24" t="n">
        <f aca="false">IF(W50="Y", INDEX('Bieu phi VCX'!$AE$8:$AE$33,MATCH(E50,'Bieu phi VCX'!$A$8:$A$33,0),0),0)</f>
        <v>0</v>
      </c>
      <c r="AL50" s="24" t="n">
        <f aca="false">IF(X50="Y",IF(AB50&lt;120,IF(OR(E50='Bieu phi VCX'!$A$24,E50='Bieu phi VCX'!$A$25,E50='Bieu phi VCX'!$A$27),0.2%,IF(OR(AND(OR(H50="SEDAN",H50="HATCHBACK"),J50&gt;$AL$2),AND(OR(H50="SEDAN",H50="HATCHBACK"),I50="GERMANY")),INDEX('Bieu phi VCX'!$AF$8:$AF$33,MATCH(E50,'Bieu phi VCX'!$A$8:$A$33,0),0),INDEX('Bieu phi VCX'!$AG$8:$AG$33,MATCH(E50,'Bieu phi VCX'!$A$8:$A$33,0),0))),"NA"),0)</f>
        <v>0</v>
      </c>
      <c r="AM50" s="25" t="n">
        <f aca="false">IF(Z50="Y",$AM$2,0)</f>
        <v>0</v>
      </c>
      <c r="AN50" s="26" t="n">
        <f aca="false">IF(Y50="Y",IF(P50-O50&gt;$AN$2,1.5%*15/365,1.5%*(P50-O50)/365),0)</f>
        <v>0</v>
      </c>
      <c r="AO50" s="27" t="n">
        <f aca="false">IF(P50&lt;=AA50,VLOOKUP(DATEDIF(O50,P50,"m"),Parameters!$L$2:$M$6,2,1),(DATEDIF(O50,P50,"m")+1)/12)</f>
        <v>1</v>
      </c>
      <c r="AP50" s="28" t="n">
        <f aca="false">(AJ50*(SUM(AD50,AE50,AF50,AH50,AI50,AK50,AL50,AM50)*K50+AG50)+AN50*K50)*AO50</f>
        <v>2000000</v>
      </c>
    </row>
    <row r="51" customFormat="false" ht="13.8" hidden="false" customHeight="false" outlineLevel="0" collapsed="false">
      <c r="A51" s="19"/>
      <c r="B51" s="19" t="s">
        <v>1964</v>
      </c>
      <c r="C51" s="20" t="s">
        <v>1955</v>
      </c>
      <c r="D51" s="19" t="s">
        <v>1922</v>
      </c>
      <c r="E51" s="21" t="s">
        <v>1975</v>
      </c>
      <c r="F51" s="22" t="n">
        <v>0</v>
      </c>
      <c r="G51" s="21" t="s">
        <v>1958</v>
      </c>
      <c r="H51" s="21" t="s">
        <v>1976</v>
      </c>
      <c r="I51" s="21" t="s">
        <v>1960</v>
      </c>
      <c r="J51" s="22" t="n">
        <v>390000000</v>
      </c>
      <c r="K51" s="22" t="n">
        <v>100000000</v>
      </c>
      <c r="L51" s="0" t="n">
        <v>2014</v>
      </c>
      <c r="M51" s="23" t="n">
        <v>41640</v>
      </c>
      <c r="N51" s="23" t="n">
        <v>43831</v>
      </c>
      <c r="O51" s="23" t="n">
        <v>43831</v>
      </c>
      <c r="P51" s="23" t="n">
        <v>44196</v>
      </c>
      <c r="Q51" s="2" t="s">
        <v>1961</v>
      </c>
      <c r="R51" s="2" t="s">
        <v>1961</v>
      </c>
      <c r="S51" s="22" t="s">
        <v>1962</v>
      </c>
      <c r="T51" s="2" t="s">
        <v>1961</v>
      </c>
      <c r="U51" s="2" t="s">
        <v>1961</v>
      </c>
      <c r="V51" s="2" t="s">
        <v>1961</v>
      </c>
      <c r="W51" s="2" t="s">
        <v>1961</v>
      </c>
      <c r="X51" s="2" t="s">
        <v>1961</v>
      </c>
      <c r="Y51" s="2" t="s">
        <v>1961</v>
      </c>
      <c r="Z51" s="2" t="s">
        <v>1961</v>
      </c>
      <c r="AA51" s="23" t="n">
        <f aca="false">DATE(YEAR(O51)+1,MONTH(O51),DAY(O51))</f>
        <v>44197</v>
      </c>
      <c r="AB51" s="0" t="n">
        <f aca="false">IF(G51="Trong nước", DATEDIF(DATE(YEAR(M51),MONTH(M51),1),DATE(YEAR(N51),MONTH(N51),1),"m"), DATEDIF(DATE(L51,1,1),DATE(YEAR(N51),MONTH(N51),1),"m"))</f>
        <v>72</v>
      </c>
      <c r="AC51" s="0" t="str">
        <f aca="false">VLOOKUP(AB51,Parameters!$A$2:$B$6,2,1)</f>
        <v>72-120</v>
      </c>
      <c r="AD51" s="24" t="n">
        <f aca="false">IF(J51&lt;=$AD$2,INDEX('Bieu phi VCX'!$D$8:$H$33,MATCH(E51,'Bieu phi VCX'!$A$8:$A$33,0),MATCH(AC51,'Bieu phi VCX'!$D$7:$H$7,)),INDEX('Bieu phi VCX'!$J$8:$N$33,MATCH(E51,'Bieu phi VCX'!$A$8:$A$33,0),MATCH(AC51,'Bieu phi VCX'!$J$7:$N$7,)))</f>
        <v>0.03</v>
      </c>
      <c r="AE51" s="24" t="n">
        <f aca="false">IF(Q51="Y",$AE$2,0)</f>
        <v>0</v>
      </c>
      <c r="AF51" s="24" t="n">
        <f aca="false">IF(R51="Y", INDEX('Bieu phi VCX'!$R$8:$W$33,MATCH(E51,'Bieu phi VCX'!$A$8:$A$33,0),MATCH(AC51,'Bieu phi VCX'!$R$7:$V$7,0)), 0)</f>
        <v>0</v>
      </c>
      <c r="AG51" s="22" t="n">
        <f aca="false">VLOOKUP(S51,Parameters!$F$2:$G$5,2,0)</f>
        <v>0</v>
      </c>
      <c r="AH51" s="24" t="n">
        <f aca="false">IF(T51="Y", INDEX('Bieu phi VCX'!$X$8:$AB$33,MATCH(E51,'Bieu phi VCX'!$A$8:$A$33,0),MATCH(AC51,'Bieu phi VCX'!$X$7:$AB$7,0)),0)</f>
        <v>0</v>
      </c>
      <c r="AI51" s="24" t="n">
        <f aca="false">IF(U51="Y",INDEX('Bieu phi VCX'!$AJ$8:$AL$33,MATCH(E51,'Bieu phi VCX'!$A$8:$A$33,0),MATCH(VLOOKUP(F51,Parameters!$I$2:$J$4,2),'Bieu phi VCX'!$AJ$7:$AL$7,0))-AD51, 0)</f>
        <v>0</v>
      </c>
      <c r="AJ51" s="0" t="n">
        <f aca="false">IF(V51="Y",$AJ$2,1)</f>
        <v>1</v>
      </c>
      <c r="AK51" s="24" t="n">
        <f aca="false">IF(W51="Y", INDEX('Bieu phi VCX'!$AE$8:$AE$33,MATCH(E51,'Bieu phi VCX'!$A$8:$A$33,0),0),0)</f>
        <v>0</v>
      </c>
      <c r="AL51" s="24" t="n">
        <f aca="false">IF(X51="Y",IF(AB51&lt;120,IF(OR(E51='Bieu phi VCX'!$A$24,E51='Bieu phi VCX'!$A$25,E51='Bieu phi VCX'!$A$27),0.2%,IF(OR(AND(OR(H51="SEDAN",H51="HATCHBACK"),J51&gt;$AL$2),AND(OR(H51="SEDAN",H51="HATCHBACK"),I51="GERMANY")),INDEX('Bieu phi VCX'!$AF$8:$AF$33,MATCH(E51,'Bieu phi VCX'!$A$8:$A$33,0),0),INDEX('Bieu phi VCX'!$AG$8:$AG$33,MATCH(E51,'Bieu phi VCX'!$A$8:$A$33,0),0))),"NA"),0)</f>
        <v>0</v>
      </c>
      <c r="AM51" s="25" t="n">
        <f aca="false">IF(Z51="Y",$AM$2,0)</f>
        <v>0</v>
      </c>
      <c r="AN51" s="26" t="n">
        <f aca="false">IF(Y51="Y",IF(P51-O51&gt;$AN$2,1.5%*15/365,1.5%*(P51-O51)/365),0)</f>
        <v>0</v>
      </c>
      <c r="AO51" s="27" t="n">
        <f aca="false">IF(P51&lt;=AA51,VLOOKUP(DATEDIF(O51,P51,"m"),Parameters!$L$2:$M$6,2,1),(DATEDIF(O51,P51,"m")+1)/12)</f>
        <v>1</v>
      </c>
      <c r="AP51" s="28" t="n">
        <f aca="false">(AJ51*(SUM(AD51,AE51,AF51,AH51,AI51,AK51,AL51,AM51)*K51+AG51)+AN51*K51)*AO51</f>
        <v>3000000</v>
      </c>
    </row>
    <row r="52" customFormat="false" ht="13.8" hidden="false" customHeight="false" outlineLevel="0" collapsed="false">
      <c r="A52" s="19"/>
      <c r="B52" s="19" t="s">
        <v>1965</v>
      </c>
      <c r="C52" s="20" t="s">
        <v>1955</v>
      </c>
      <c r="D52" s="19" t="s">
        <v>1922</v>
      </c>
      <c r="E52" s="21" t="s">
        <v>1975</v>
      </c>
      <c r="F52" s="22" t="n">
        <v>0</v>
      </c>
      <c r="G52" s="21" t="s">
        <v>1958</v>
      </c>
      <c r="H52" s="21" t="s">
        <v>1976</v>
      </c>
      <c r="I52" s="21" t="s">
        <v>1960</v>
      </c>
      <c r="J52" s="22" t="n">
        <v>390000000</v>
      </c>
      <c r="K52" s="22" t="n">
        <v>100000000</v>
      </c>
      <c r="L52" s="0" t="n">
        <v>2010</v>
      </c>
      <c r="M52" s="23" t="n">
        <v>40179</v>
      </c>
      <c r="N52" s="23" t="n">
        <v>43831</v>
      </c>
      <c r="O52" s="23" t="n">
        <v>43831</v>
      </c>
      <c r="P52" s="23" t="n">
        <v>44196</v>
      </c>
      <c r="Q52" s="2" t="s">
        <v>1961</v>
      </c>
      <c r="R52" s="2" t="s">
        <v>1961</v>
      </c>
      <c r="S52" s="22" t="s">
        <v>1962</v>
      </c>
      <c r="T52" s="2" t="s">
        <v>1961</v>
      </c>
      <c r="U52" s="2" t="s">
        <v>1961</v>
      </c>
      <c r="V52" s="2" t="s">
        <v>1961</v>
      </c>
      <c r="W52" s="2" t="s">
        <v>1961</v>
      </c>
      <c r="X52" s="2" t="s">
        <v>1961</v>
      </c>
      <c r="Y52" s="2" t="s">
        <v>1961</v>
      </c>
      <c r="Z52" s="2" t="s">
        <v>1961</v>
      </c>
      <c r="AA52" s="23" t="n">
        <f aca="false">DATE(YEAR(O52)+1,MONTH(O52),DAY(O52))</f>
        <v>44197</v>
      </c>
      <c r="AB52" s="0" t="n">
        <f aca="false">IF(G52="Trong nước", DATEDIF(DATE(YEAR(M52),MONTH(M52),1),DATE(YEAR(N52),MONTH(N52),1),"m"), DATEDIF(DATE(L52,1,1),DATE(YEAR(N52),MONTH(N52),1),"m"))</f>
        <v>120</v>
      </c>
      <c r="AC52" s="0" t="str">
        <f aca="false">VLOOKUP(AB52,Parameters!$A$2:$B$6,2,1)</f>
        <v>&gt;=120</v>
      </c>
      <c r="AD52" s="24" t="n">
        <f aca="false">IF(J52&lt;=$AD$2,INDEX('Bieu phi VCX'!$D$8:$H$33,MATCH(E52,'Bieu phi VCX'!$A$8:$A$33,0),MATCH(AC52,'Bieu phi VCX'!$D$7:$H$7,)),INDEX('Bieu phi VCX'!$J$8:$N$33,MATCH(E52,'Bieu phi VCX'!$A$8:$A$33,0),MATCH(AC52,'Bieu phi VCX'!$J$7:$N$7,)))</f>
        <v>0.033</v>
      </c>
      <c r="AE52" s="24" t="n">
        <f aca="false">IF(Q52="Y",$AE$2,0)</f>
        <v>0</v>
      </c>
      <c r="AF52" s="24" t="n">
        <f aca="false">IF(R52="Y", INDEX('Bieu phi VCX'!$R$8:$W$33,MATCH(E52,'Bieu phi VCX'!$A$8:$A$33,0),MATCH(AC52,'Bieu phi VCX'!$R$7:$V$7,0)), 0)</f>
        <v>0</v>
      </c>
      <c r="AG52" s="22" t="n">
        <f aca="false">VLOOKUP(S52,Parameters!$F$2:$G$5,2,0)</f>
        <v>0</v>
      </c>
      <c r="AH52" s="24" t="n">
        <f aca="false">IF(T52="Y", INDEX('Bieu phi VCX'!$X$8:$AB$33,MATCH(E52,'Bieu phi VCX'!$A$8:$A$33,0),MATCH(AC52,'Bieu phi VCX'!$X$7:$AB$7,0)),0)</f>
        <v>0</v>
      </c>
      <c r="AI52" s="24" t="n">
        <f aca="false">IF(U52="Y",INDEX('Bieu phi VCX'!$AJ$8:$AL$33,MATCH(E52,'Bieu phi VCX'!$A$8:$A$33,0),MATCH(VLOOKUP(F52,Parameters!$I$2:$J$4,2),'Bieu phi VCX'!$AJ$7:$AL$7,0))-AD52, 0)</f>
        <v>0</v>
      </c>
      <c r="AJ52" s="0" t="n">
        <f aca="false">IF(V52="Y",$AJ$2,1)</f>
        <v>1</v>
      </c>
      <c r="AK52" s="24" t="n">
        <f aca="false">IF(W52="Y", INDEX('Bieu phi VCX'!$AE$8:$AE$33,MATCH(E52,'Bieu phi VCX'!$A$8:$A$33,0),0),0)</f>
        <v>0</v>
      </c>
      <c r="AL52" s="24" t="n">
        <f aca="false">IF(X52="Y",IF(AB52&lt;120,IF(OR(E52='Bieu phi VCX'!$A$24,E52='Bieu phi VCX'!$A$25,E52='Bieu phi VCX'!$A$27),0.2%,IF(OR(AND(OR(H52="SEDAN",H52="HATCHBACK"),J52&gt;$AL$2),AND(OR(H52="SEDAN",H52="HATCHBACK"),I52="GERMANY")),INDEX('Bieu phi VCX'!$AF$8:$AF$33,MATCH(E52,'Bieu phi VCX'!$A$8:$A$33,0),0),INDEX('Bieu phi VCX'!$AG$8:$AG$33,MATCH(E52,'Bieu phi VCX'!$A$8:$A$33,0),0))),"NA"),0)</f>
        <v>0</v>
      </c>
      <c r="AM52" s="25" t="n">
        <f aca="false">IF(Z52="Y",$AM$2,0)</f>
        <v>0</v>
      </c>
      <c r="AN52" s="26" t="n">
        <f aca="false">IF(Y52="Y",IF(P52-O52&gt;$AN$2,1.5%*15/365,1.5%*(P52-O52)/365),0)</f>
        <v>0</v>
      </c>
      <c r="AO52" s="27" t="n">
        <f aca="false">IF(P52&lt;=AA52,VLOOKUP(DATEDIF(O52,P52,"m"),Parameters!$L$2:$M$6,2,1),(DATEDIF(O52,P52,"m")+1)/12)</f>
        <v>1</v>
      </c>
      <c r="AP52" s="28" t="n">
        <f aca="false">(AJ52*(SUM(AD52,AE52,AF52,AH52,AI52,AK52,AL52,AM52)*K52+AG52)+AN52*K52)*AO52</f>
        <v>3300000</v>
      </c>
    </row>
    <row r="53" customFormat="false" ht="13.8" hidden="false" customHeight="false" outlineLevel="0" collapsed="false">
      <c r="A53" s="19"/>
      <c r="B53" s="19" t="s">
        <v>1966</v>
      </c>
      <c r="C53" s="20" t="s">
        <v>1955</v>
      </c>
      <c r="D53" s="19" t="s">
        <v>1922</v>
      </c>
      <c r="E53" s="21" t="s">
        <v>1975</v>
      </c>
      <c r="F53" s="22" t="n">
        <v>0</v>
      </c>
      <c r="G53" s="21" t="s">
        <v>1958</v>
      </c>
      <c r="H53" s="21" t="s">
        <v>1976</v>
      </c>
      <c r="I53" s="21" t="s">
        <v>1960</v>
      </c>
      <c r="J53" s="22" t="n">
        <v>390000000</v>
      </c>
      <c r="K53" s="22" t="n">
        <v>100000000</v>
      </c>
      <c r="L53" s="0" t="n">
        <v>2005</v>
      </c>
      <c r="M53" s="23" t="n">
        <v>38353</v>
      </c>
      <c r="N53" s="23" t="n">
        <v>43831</v>
      </c>
      <c r="O53" s="23" t="n">
        <v>43831</v>
      </c>
      <c r="P53" s="23" t="n">
        <v>44196</v>
      </c>
      <c r="Q53" s="2" t="s">
        <v>1967</v>
      </c>
      <c r="R53" s="2" t="s">
        <v>1967</v>
      </c>
      <c r="S53" s="22" t="n">
        <v>9000000</v>
      </c>
      <c r="T53" s="2" t="s">
        <v>1967</v>
      </c>
      <c r="U53" s="2" t="s">
        <v>1967</v>
      </c>
      <c r="V53" s="2" t="s">
        <v>1967</v>
      </c>
      <c r="W53" s="2" t="s">
        <v>1967</v>
      </c>
      <c r="X53" s="2" t="s">
        <v>1967</v>
      </c>
      <c r="Y53" s="2" t="s">
        <v>1967</v>
      </c>
      <c r="Z53" s="2" t="s">
        <v>1967</v>
      </c>
      <c r="AA53" s="23" t="n">
        <f aca="false">DATE(YEAR(O53)+1,MONTH(O53),DAY(O53))</f>
        <v>44197</v>
      </c>
      <c r="AB53" s="0" t="n">
        <f aca="false">IF(G53="Trong nước", DATEDIF(DATE(YEAR(M53),MONTH(M53),1),DATE(YEAR(N53),MONTH(N53),1),"m"), DATEDIF(DATE(L53,1,1),DATE(YEAR(N53),MONTH(N53),1),"m"))</f>
        <v>180</v>
      </c>
      <c r="AC53" s="0" t="str">
        <f aca="false">VLOOKUP(AB53,Parameters!$A$2:$B$7,2,1)</f>
        <v>&gt;=180</v>
      </c>
      <c r="AD53" s="24" t="n">
        <f aca="false">IF(J53&lt;=$AD$2,INDEX('Bieu phi VCX'!$D$8:$N$33,MATCH(E53,'Bieu phi VCX'!$A$8:$A$33,0),MATCH(AC53,'Bieu phi VCX'!$D$7:$I$7,)),INDEX('Bieu phi VCX'!$J$8:$O$33,MATCH(E53,'Bieu phi VCX'!$A$8:$A$33,0),MATCH(AC53,'Bieu phi VCX'!$J$7:$O$7,)))</f>
        <v>0.033</v>
      </c>
      <c r="AE53" s="24" t="n">
        <f aca="false">IF(Q53="Y",$AE$2,0)</f>
        <v>0.0005</v>
      </c>
      <c r="AF53" s="24" t="n">
        <f aca="false">IF(R53="Y", INDEX('Bieu phi VCX'!$R$8:$W$33,MATCH(E53,'Bieu phi VCX'!$A$8:$A$33,0),MATCH(AC53,'Bieu phi VCX'!$R$7:$W$7,0)), 0)</f>
        <v>0.0045</v>
      </c>
      <c r="AG53" s="22" t="n">
        <f aca="false">VLOOKUP(S53,Parameters!$F$2:$G$5,2,0)</f>
        <v>1400000</v>
      </c>
      <c r="AH53" s="24" t="n">
        <f aca="false">IF(T53="Y", INDEX('Bieu phi VCX'!$X$8:$AC$33,MATCH(E53,'Bieu phi VCX'!$A$8:$A$33,0),MATCH(AC53,'Bieu phi VCX'!$X$7:$AC$7,0)),0)</f>
        <v>0.0035</v>
      </c>
      <c r="AI53" s="24" t="n">
        <f aca="false">IF(U53="Y",INDEX('Bieu phi VCX'!$AJ$8:$AL$33,MATCH(E53,'Bieu phi VCX'!$A$8:$A$33,0),MATCH(VLOOKUP(F53,Parameters!$I$2:$J$4,2),'Bieu phi VCX'!$AJ$7:$AL$7,0))-AD53, 0)</f>
        <v>0.017</v>
      </c>
      <c r="AJ53" s="0" t="n">
        <f aca="false">IF(V53="Y",$AJ$2,1)</f>
        <v>1.5</v>
      </c>
      <c r="AK53" s="24" t="n">
        <f aca="false">IF(W53="Y", INDEX('Bieu phi VCX'!$AE$8:$AE$33,MATCH(E53,'Bieu phi VCX'!$A$8:$A$33,0),0),0)</f>
        <v>0.0025</v>
      </c>
      <c r="AL53" s="24" t="n">
        <f aca="false">IF(X53="Y",IF(AB53&lt;120,IF(OR(E53='Bieu phi VCX'!$A$24,E53='Bieu phi VCX'!$A$25,E53='Bieu phi VCX'!$A$27),0.2%,IF(OR(AND(OR(H53="SEDAN",H53="HATCHBACK"),J53&gt;$AL$2),AND(OR(H53="SEDAN",H53="HATCHBACK"),I53="GERMANY")),INDEX('Bieu phi VCX'!$AF$8:$AF$33,MATCH(E53,'Bieu phi VCX'!$A$8:$A$33,0),0),INDEX('Bieu phi VCX'!$AG$8:$AG$33,MATCH(E53,'Bieu phi VCX'!$A$8:$A$33,0),0))),INDEX('Bieu phi VCX'!$AH$8:$AH$33,MATCH(E53,'Bieu phi VCX'!$A$8:$A$33,0),0)),0)</f>
        <v>0.0015</v>
      </c>
      <c r="AM53" s="25" t="n">
        <f aca="false">IF(Z53="Y",$AM$2,0)</f>
        <v>0.003</v>
      </c>
      <c r="AN53" s="26" t="n">
        <f aca="false">IF(Y53="Y",IF(P53-O53&gt;$AN$2,1.5%*15/365,1.5%*(P53-O53)/365),0)</f>
        <v>0.000616438356164384</v>
      </c>
      <c r="AO53" s="27" t="n">
        <f aca="false">IF(P53&lt;=AA53,VLOOKUP(DATEDIF(O53,P53,"m"),Parameters!$L$2:$M$6,2,1),(DATEDIF(O53,P53,"m")+1)/12)</f>
        <v>1</v>
      </c>
      <c r="AP53" s="28" t="n">
        <f aca="false">(AJ53*(SUM(AD53,AE53,AF53,AH53,AI53,AK53,AL53,AM53)*K53+AG53)+AN53*K53)*AO53</f>
        <v>11986643.8356164</v>
      </c>
    </row>
    <row r="54" customFormat="false" ht="13.8" hidden="false" customHeight="false" outlineLevel="0" collapsed="false">
      <c r="A54" s="19" t="s">
        <v>1968</v>
      </c>
      <c r="B54" s="19" t="s">
        <v>1954</v>
      </c>
      <c r="C54" s="20" t="s">
        <v>1955</v>
      </c>
      <c r="D54" s="19" t="s">
        <v>1922</v>
      </c>
      <c r="E54" s="21" t="s">
        <v>1975</v>
      </c>
      <c r="F54" s="22" t="n">
        <v>0</v>
      </c>
      <c r="G54" s="21" t="s">
        <v>1958</v>
      </c>
      <c r="H54" s="21" t="s">
        <v>1976</v>
      </c>
      <c r="I54" s="21" t="s">
        <v>1960</v>
      </c>
      <c r="J54" s="22" t="n">
        <v>400000000</v>
      </c>
      <c r="K54" s="22" t="n">
        <v>100000000</v>
      </c>
      <c r="L54" s="0" t="n">
        <v>2020</v>
      </c>
      <c r="M54" s="23" t="n">
        <v>43831</v>
      </c>
      <c r="N54" s="23" t="n">
        <v>43831</v>
      </c>
      <c r="O54" s="23" t="n">
        <v>43831</v>
      </c>
      <c r="P54" s="23" t="n">
        <v>44196</v>
      </c>
      <c r="Q54" s="2" t="s">
        <v>1967</v>
      </c>
      <c r="R54" s="2" t="s">
        <v>1967</v>
      </c>
      <c r="S54" s="22" t="n">
        <v>9000000</v>
      </c>
      <c r="T54" s="2" t="s">
        <v>1967</v>
      </c>
      <c r="U54" s="2" t="s">
        <v>1967</v>
      </c>
      <c r="V54" s="2" t="s">
        <v>1967</v>
      </c>
      <c r="W54" s="2" t="s">
        <v>1967</v>
      </c>
      <c r="X54" s="2" t="s">
        <v>1967</v>
      </c>
      <c r="Y54" s="2" t="s">
        <v>1967</v>
      </c>
      <c r="Z54" s="2" t="s">
        <v>1967</v>
      </c>
      <c r="AA54" s="23" t="n">
        <f aca="false">DATE(YEAR(O54)+1,MONTH(O54),DAY(O54))</f>
        <v>44197</v>
      </c>
      <c r="AB54" s="0" t="n">
        <f aca="false">IF(G54="Trong nước", DATEDIF(DATE(YEAR(M54),MONTH(M54),1),DATE(YEAR(N54),MONTH(N54),1),"m"), DATEDIF(DATE(L54,1,1),DATE(YEAR(N54),MONTH(N54),1),"m"))</f>
        <v>0</v>
      </c>
      <c r="AC54" s="0" t="str">
        <f aca="false">VLOOKUP(AB54,Parameters!$A$2:$B$6,2,1)</f>
        <v>&lt;6</v>
      </c>
      <c r="AD54" s="24" t="n">
        <f aca="false">IF(J54&lt;=$AD$2,INDEX('Bieu phi VCX'!$D$8:$H$33,MATCH(E54,'Bieu phi VCX'!$A$8:$A$33,0),MATCH(AC54,'Bieu phi VCX'!$D$7:$H$7,)),INDEX('Bieu phi VCX'!$J$8:$N$33,MATCH(E54,'Bieu phi VCX'!$A$8:$A$33,0),MATCH(AC54,'Bieu phi VCX'!$J$7:$N$7,)))</f>
        <v>0.0185</v>
      </c>
      <c r="AE54" s="24" t="n">
        <f aca="false">IF(Q54="Y",$AE$2,0)</f>
        <v>0.0005</v>
      </c>
      <c r="AF54" s="24" t="n">
        <f aca="false">IF(R54="Y", INDEX('Bieu phi VCX'!$R$8:$W$33,MATCH(E54,'Bieu phi VCX'!$A$8:$A$33,0),MATCH(AC54,'Bieu phi VCX'!$R$7:$V$7,0)), 0)</f>
        <v>0</v>
      </c>
      <c r="AG54" s="22" t="n">
        <f aca="false">VLOOKUP(S54,Parameters!$F$2:$G$5,2,0)</f>
        <v>1400000</v>
      </c>
      <c r="AH54" s="24" t="n">
        <f aca="false">IF(T54="Y", INDEX('Bieu phi VCX'!$X$8:$AB$33,MATCH(E54,'Bieu phi VCX'!$A$8:$A$33,0),MATCH(AC54,'Bieu phi VCX'!$X$7:$AB$7,0)),0)</f>
        <v>0.001</v>
      </c>
      <c r="AI54" s="24" t="n">
        <f aca="false">IF(U54="Y",INDEX('Bieu phi VCX'!$AJ$8:$AL$33,MATCH(E54,'Bieu phi VCX'!$A$8:$A$33,0),MATCH(VLOOKUP(F54,Parameters!$I$2:$J$4,2),'Bieu phi VCX'!$AJ$7:$AL$7,0))-AD54, 0)</f>
        <v>0.0315</v>
      </c>
      <c r="AJ54" s="0" t="n">
        <f aca="false">IF(V54="Y",$AJ$2,1)</f>
        <v>1.5</v>
      </c>
      <c r="AK54" s="24" t="n">
        <f aca="false">IF(W54="Y", INDEX('Bieu phi VCX'!$AE$8:$AE$33,MATCH(E54,'Bieu phi VCX'!$A$8:$A$33,0),0),0)</f>
        <v>0.0025</v>
      </c>
      <c r="AL54" s="24" t="n">
        <f aca="false">IF(X54="Y",IF(AB54&lt;120,IF(OR(E54='Bieu phi VCX'!$A$24,E54='Bieu phi VCX'!$A$25,E54='Bieu phi VCX'!$A$27),0.2%,IF(OR(AND(OR(H54="SEDAN",H54="HATCHBACK"),J54&gt;$AL$2),AND(OR(H54="SEDAN",H54="HATCHBACK"),I54="GERMANY")),INDEX('Bieu phi VCX'!$AF$8:$AF$33,MATCH(E54,'Bieu phi VCX'!$A$8:$A$33,0),0),INDEX('Bieu phi VCX'!$AG$8:$AG$33,MATCH(E54,'Bieu phi VCX'!$A$8:$A$33,0),0))),"NA"),0)</f>
        <v>0.0005</v>
      </c>
      <c r="AM54" s="25" t="n">
        <f aca="false">IF(Z54="Y",$AM$2,0)</f>
        <v>0.003</v>
      </c>
      <c r="AN54" s="26" t="n">
        <f aca="false">IF(Y54="Y",IF(P54-O54&gt;$AN$2,1.5%*15/365,1.5%*(P54-O54)/365),0)</f>
        <v>0.000616438356164384</v>
      </c>
      <c r="AO54" s="27" t="n">
        <f aca="false">IF(P54&lt;=AA54,VLOOKUP(DATEDIF(O54,P54,"m"),Parameters!$L$2:$M$6,2,1),(DATEDIF(O54,P54,"m")+1)/12)</f>
        <v>1</v>
      </c>
      <c r="AP54" s="28" t="n">
        <f aca="false">(AJ54*(SUM(AD54,AE54,AF54,AH54,AI54,AK54,AL54,AM54)*K54+AG54)+AN54*K54)*AO54</f>
        <v>10786643.8356164</v>
      </c>
    </row>
    <row r="55" customFormat="false" ht="13.8" hidden="false" customHeight="false" outlineLevel="0" collapsed="false">
      <c r="A55" s="19"/>
      <c r="B55" s="19" t="s">
        <v>1963</v>
      </c>
      <c r="C55" s="20" t="s">
        <v>1955</v>
      </c>
      <c r="D55" s="19" t="s">
        <v>1922</v>
      </c>
      <c r="E55" s="21" t="s">
        <v>1975</v>
      </c>
      <c r="F55" s="22" t="n">
        <v>0</v>
      </c>
      <c r="G55" s="21" t="s">
        <v>1958</v>
      </c>
      <c r="H55" s="21" t="s">
        <v>1976</v>
      </c>
      <c r="I55" s="21" t="s">
        <v>1960</v>
      </c>
      <c r="J55" s="22" t="n">
        <v>400000000</v>
      </c>
      <c r="K55" s="22" t="n">
        <v>100000000</v>
      </c>
      <c r="L55" s="0" t="n">
        <v>2017</v>
      </c>
      <c r="M55" s="23" t="n">
        <v>42736</v>
      </c>
      <c r="N55" s="23" t="n">
        <v>43831</v>
      </c>
      <c r="O55" s="23" t="n">
        <v>43831</v>
      </c>
      <c r="P55" s="23" t="n">
        <v>44196</v>
      </c>
      <c r="Q55" s="2" t="s">
        <v>1967</v>
      </c>
      <c r="R55" s="2" t="s">
        <v>1967</v>
      </c>
      <c r="S55" s="22" t="n">
        <v>15000000</v>
      </c>
      <c r="T55" s="2" t="s">
        <v>1967</v>
      </c>
      <c r="U55" s="2" t="s">
        <v>1967</v>
      </c>
      <c r="V55" s="2" t="s">
        <v>1967</v>
      </c>
      <c r="W55" s="2" t="s">
        <v>1967</v>
      </c>
      <c r="X55" s="2" t="s">
        <v>1967</v>
      </c>
      <c r="Y55" s="2" t="s">
        <v>1967</v>
      </c>
      <c r="Z55" s="2" t="s">
        <v>1967</v>
      </c>
      <c r="AA55" s="23" t="n">
        <f aca="false">DATE(YEAR(O55)+1,MONTH(O55),DAY(O55))</f>
        <v>44197</v>
      </c>
      <c r="AB55" s="0" t="n">
        <f aca="false">IF(G55="Trong nước", DATEDIF(DATE(YEAR(M55),MONTH(M55),1),DATE(YEAR(N55),MONTH(N55),1),"m"), DATEDIF(DATE(L55,1,1),DATE(YEAR(N55),MONTH(N55),1),"m"))</f>
        <v>36</v>
      </c>
      <c r="AC55" s="0" t="str">
        <f aca="false">VLOOKUP(AB55,Parameters!$A$2:$B$6,2,1)</f>
        <v>36-72</v>
      </c>
      <c r="AD55" s="24" t="n">
        <f aca="false">IF(J55&lt;=$AD$2,INDEX('Bieu phi VCX'!$D$8:$H$33,MATCH(E55,'Bieu phi VCX'!$A$8:$A$33,0),MATCH(AC55,'Bieu phi VCX'!$D$7:$H$7,)),INDEX('Bieu phi VCX'!$J$8:$N$33,MATCH(E55,'Bieu phi VCX'!$A$8:$A$33,0),MATCH(AC55,'Bieu phi VCX'!$J$7:$N$7,)))</f>
        <v>0.02</v>
      </c>
      <c r="AE55" s="24" t="n">
        <f aca="false">IF(Q55="Y",$AE$2,0)</f>
        <v>0.0005</v>
      </c>
      <c r="AF55" s="24" t="n">
        <f aca="false">IF(R55="Y", INDEX('Bieu phi VCX'!$R$8:$W$33,MATCH(E55,'Bieu phi VCX'!$A$8:$A$33,0),MATCH(AC55,'Bieu phi VCX'!$R$7:$V$7,0)), 0)</f>
        <v>0.0015</v>
      </c>
      <c r="AG55" s="22" t="n">
        <f aca="false">VLOOKUP(S55,Parameters!$F$2:$G$5,2,0)</f>
        <v>2000000</v>
      </c>
      <c r="AH55" s="24" t="n">
        <f aca="false">IF(T55="Y", INDEX('Bieu phi VCX'!$X$8:$AB$33,MATCH(E55,'Bieu phi VCX'!$A$8:$A$33,0),MATCH(AC55,'Bieu phi VCX'!$X$7:$AB$7,0)),0)</f>
        <v>0.0015</v>
      </c>
      <c r="AI55" s="24" t="n">
        <f aca="false">IF(U55="Y",INDEX('Bieu phi VCX'!$AJ$8:$AL$33,MATCH(E55,'Bieu phi VCX'!$A$8:$A$33,0),MATCH(VLOOKUP(F55,Parameters!$I$2:$J$4,2),'Bieu phi VCX'!$AJ$7:$AL$7,0))-AD55, 0)</f>
        <v>0.03</v>
      </c>
      <c r="AJ55" s="0" t="n">
        <f aca="false">IF(V55="Y",$AJ$2,1)</f>
        <v>1.5</v>
      </c>
      <c r="AK55" s="24" t="n">
        <f aca="false">IF(W55="Y", INDEX('Bieu phi VCX'!$AE$8:$AE$33,MATCH(E55,'Bieu phi VCX'!$A$8:$A$33,0),0),0)</f>
        <v>0.0025</v>
      </c>
      <c r="AL55" s="24" t="n">
        <f aca="false">IF(X55="Y",IF(AB55&lt;120,IF(OR(E55='Bieu phi VCX'!$A$24,E55='Bieu phi VCX'!$A$25,E55='Bieu phi VCX'!$A$27),0.2%,IF(OR(AND(OR(H55="SEDAN",H55="HATCHBACK"),J55&gt;$AL$2),AND(OR(H55="SEDAN",H55="HATCHBACK"),I55="GERMANY")),INDEX('Bieu phi VCX'!$AF$8:$AF$33,MATCH(E55,'Bieu phi VCX'!$A$8:$A$33,0),0),INDEX('Bieu phi VCX'!$AG$8:$AG$33,MATCH(E55,'Bieu phi VCX'!$A$8:$A$33,0),0))),"NA"),0)</f>
        <v>0.0005</v>
      </c>
      <c r="AM55" s="25" t="n">
        <f aca="false">IF(Z55="Y",$AM$2,0)</f>
        <v>0.003</v>
      </c>
      <c r="AN55" s="26" t="n">
        <f aca="false">IF(Y55="Y",IF(P55-O55&gt;$AN$2,1.5%*15/365,1.5%*(P55-O55)/365),0)</f>
        <v>0.000616438356164384</v>
      </c>
      <c r="AO55" s="27" t="n">
        <f aca="false">IF(P55&lt;=AA55,VLOOKUP(DATEDIF(O55,P55,"m"),Parameters!$L$2:$M$6,2,1),(DATEDIF(O55,P55,"m")+1)/12)</f>
        <v>1</v>
      </c>
      <c r="AP55" s="28" t="n">
        <f aca="false">(AJ55*(SUM(AD55,AE55,AF55,AH55,AI55,AK55,AL55,AM55)*K55+AG55)+AN55*K55)*AO55</f>
        <v>11986643.8356164</v>
      </c>
    </row>
    <row r="56" customFormat="false" ht="13.8" hidden="false" customHeight="false" outlineLevel="0" collapsed="false">
      <c r="A56" s="19"/>
      <c r="B56" s="19" t="s">
        <v>1964</v>
      </c>
      <c r="C56" s="20" t="s">
        <v>1955</v>
      </c>
      <c r="D56" s="19" t="s">
        <v>1922</v>
      </c>
      <c r="E56" s="21" t="s">
        <v>1975</v>
      </c>
      <c r="F56" s="22" t="n">
        <v>0</v>
      </c>
      <c r="G56" s="21" t="s">
        <v>1958</v>
      </c>
      <c r="H56" s="21" t="s">
        <v>1976</v>
      </c>
      <c r="I56" s="21" t="s">
        <v>1960</v>
      </c>
      <c r="J56" s="22" t="n">
        <v>400000000</v>
      </c>
      <c r="K56" s="22" t="n">
        <v>100000000</v>
      </c>
      <c r="L56" s="0" t="n">
        <v>2014</v>
      </c>
      <c r="M56" s="23" t="n">
        <v>41640</v>
      </c>
      <c r="N56" s="23" t="n">
        <v>43831</v>
      </c>
      <c r="O56" s="23" t="n">
        <v>43831</v>
      </c>
      <c r="P56" s="23" t="n">
        <v>44196</v>
      </c>
      <c r="Q56" s="2" t="s">
        <v>1967</v>
      </c>
      <c r="R56" s="2" t="s">
        <v>1967</v>
      </c>
      <c r="S56" s="22" t="n">
        <v>21000000</v>
      </c>
      <c r="T56" s="2" t="s">
        <v>1967</v>
      </c>
      <c r="U56" s="2" t="s">
        <v>1967</v>
      </c>
      <c r="V56" s="2" t="s">
        <v>1967</v>
      </c>
      <c r="W56" s="2" t="s">
        <v>1967</v>
      </c>
      <c r="X56" s="2" t="s">
        <v>1967</v>
      </c>
      <c r="Y56" s="2" t="s">
        <v>1967</v>
      </c>
      <c r="Z56" s="2" t="s">
        <v>1967</v>
      </c>
      <c r="AA56" s="23" t="n">
        <f aca="false">DATE(YEAR(O56)+1,MONTH(O56),DAY(O56))</f>
        <v>44197</v>
      </c>
      <c r="AB56" s="0" t="n">
        <f aca="false">IF(G56="Trong nước", DATEDIF(DATE(YEAR(M56),MONTH(M56),1),DATE(YEAR(N56),MONTH(N56),1),"m"), DATEDIF(DATE(L56,1,1),DATE(YEAR(N56),MONTH(N56),1),"m"))</f>
        <v>72</v>
      </c>
      <c r="AC56" s="0" t="str">
        <f aca="false">VLOOKUP(AB56,Parameters!$A$2:$B$6,2,1)</f>
        <v>72-120</v>
      </c>
      <c r="AD56" s="24" t="n">
        <f aca="false">IF(J56&lt;=$AD$2,INDEX('Bieu phi VCX'!$D$8:$H$33,MATCH(E56,'Bieu phi VCX'!$A$8:$A$33,0),MATCH(AC56,'Bieu phi VCX'!$D$7:$H$7,)),INDEX('Bieu phi VCX'!$J$8:$N$33,MATCH(E56,'Bieu phi VCX'!$A$8:$A$33,0),MATCH(AC56,'Bieu phi VCX'!$J$7:$N$7,)))</f>
        <v>0.03</v>
      </c>
      <c r="AE56" s="24" t="n">
        <f aca="false">IF(Q56="Y",$AE$2,0)</f>
        <v>0.0005</v>
      </c>
      <c r="AF56" s="24" t="n">
        <f aca="false">IF(R56="Y", INDEX('Bieu phi VCX'!$R$8:$W$33,MATCH(E56,'Bieu phi VCX'!$A$8:$A$33,0),MATCH(AC56,'Bieu phi VCX'!$R$7:$V$7,0)), 0)</f>
        <v>0.0025</v>
      </c>
      <c r="AG56" s="22" t="n">
        <f aca="false">VLOOKUP(S56,Parameters!$F$2:$G$5,2,0)</f>
        <v>3400000</v>
      </c>
      <c r="AH56" s="24" t="n">
        <f aca="false">IF(T56="Y", INDEX('Bieu phi VCX'!$X$8:$AB$33,MATCH(E56,'Bieu phi VCX'!$A$8:$A$33,0),MATCH(AC56,'Bieu phi VCX'!$X$7:$AB$7,0)),0)</f>
        <v>0.0025</v>
      </c>
      <c r="AI56" s="24" t="n">
        <f aca="false">IF(U56="Y",INDEX('Bieu phi VCX'!$AJ$8:$AL$33,MATCH(E56,'Bieu phi VCX'!$A$8:$A$33,0),MATCH(VLOOKUP(F56,Parameters!$I$2:$J$4,2),'Bieu phi VCX'!$AJ$7:$AL$7,0))-AD56, 0)</f>
        <v>0.02</v>
      </c>
      <c r="AJ56" s="0" t="n">
        <f aca="false">IF(V56="Y",$AJ$2,1)</f>
        <v>1.5</v>
      </c>
      <c r="AK56" s="24" t="n">
        <f aca="false">IF(W56="Y", INDEX('Bieu phi VCX'!$AE$8:$AE$33,MATCH(E56,'Bieu phi VCX'!$A$8:$A$33,0),0),0)</f>
        <v>0.0025</v>
      </c>
      <c r="AL56" s="24" t="n">
        <f aca="false">IF(X56="Y",IF(AB56&lt;120,IF(OR(E56='Bieu phi VCX'!$A$24,E56='Bieu phi VCX'!$A$25,E56='Bieu phi VCX'!$A$27),0.2%,IF(OR(AND(OR(H56="SEDAN",H56="HATCHBACK"),J56&gt;$AL$2),AND(OR(H56="SEDAN",H56="HATCHBACK"),I56="GERMANY")),INDEX('Bieu phi VCX'!$AF$8:$AF$33,MATCH(E56,'Bieu phi VCX'!$A$8:$A$33,0),0),INDEX('Bieu phi VCX'!$AG$8:$AG$33,MATCH(E56,'Bieu phi VCX'!$A$8:$A$33,0),0))),"NA"),0)</f>
        <v>0.0005</v>
      </c>
      <c r="AM56" s="25" t="n">
        <f aca="false">IF(Z56="Y",$AM$2,0)</f>
        <v>0.003</v>
      </c>
      <c r="AN56" s="26" t="n">
        <f aca="false">IF(Y56="Y",IF(P56-O56&gt;$AN$2,1.5%*15/365,1.5%*(P56-O56)/365),0)</f>
        <v>0.000616438356164384</v>
      </c>
      <c r="AO56" s="27" t="n">
        <f aca="false">IF(P56&lt;=AA56,VLOOKUP(DATEDIF(O56,P56,"m"),Parameters!$L$2:$M$6,2,1),(DATEDIF(O56,P56,"m")+1)/12)</f>
        <v>1</v>
      </c>
      <c r="AP56" s="28" t="n">
        <f aca="false">(AJ56*(SUM(AD56,AE56,AF56,AH56,AI56,AK56,AL56,AM56)*K56+AG56)+AN56*K56)*AO56</f>
        <v>14386643.8356164</v>
      </c>
    </row>
    <row r="57" customFormat="false" ht="13.8" hidden="false" customHeight="false" outlineLevel="0" collapsed="false">
      <c r="A57" s="19"/>
      <c r="B57" s="19" t="s">
        <v>1965</v>
      </c>
      <c r="C57" s="20" t="s">
        <v>1955</v>
      </c>
      <c r="D57" s="19" t="s">
        <v>1922</v>
      </c>
      <c r="E57" s="21" t="s">
        <v>1975</v>
      </c>
      <c r="F57" s="22" t="n">
        <v>0</v>
      </c>
      <c r="G57" s="21" t="s">
        <v>1958</v>
      </c>
      <c r="H57" s="21" t="s">
        <v>1976</v>
      </c>
      <c r="I57" s="21" t="s">
        <v>1960</v>
      </c>
      <c r="J57" s="22" t="n">
        <v>400000000</v>
      </c>
      <c r="K57" s="22" t="n">
        <v>100000000</v>
      </c>
      <c r="L57" s="0" t="n">
        <v>2010</v>
      </c>
      <c r="M57" s="23" t="n">
        <v>40179</v>
      </c>
      <c r="N57" s="23" t="n">
        <v>43831</v>
      </c>
      <c r="O57" s="23" t="n">
        <v>43831</v>
      </c>
      <c r="P57" s="23" t="n">
        <v>44196</v>
      </c>
      <c r="Q57" s="2" t="s">
        <v>1967</v>
      </c>
      <c r="R57" s="2" t="s">
        <v>1967</v>
      </c>
      <c r="S57" s="22" t="n">
        <v>9000000</v>
      </c>
      <c r="T57" s="2" t="s">
        <v>1967</v>
      </c>
      <c r="U57" s="2" t="s">
        <v>1967</v>
      </c>
      <c r="V57" s="2" t="s">
        <v>1967</v>
      </c>
      <c r="W57" s="2" t="s">
        <v>1967</v>
      </c>
      <c r="X57" s="2" t="s">
        <v>1967</v>
      </c>
      <c r="Y57" s="2" t="s">
        <v>1967</v>
      </c>
      <c r="Z57" s="2" t="s">
        <v>1967</v>
      </c>
      <c r="AA57" s="23" t="n">
        <f aca="false">DATE(YEAR(O57)+1,MONTH(O57),DAY(O57))</f>
        <v>44197</v>
      </c>
      <c r="AB57" s="0" t="n">
        <f aca="false">IF(G57="Trong nước", DATEDIF(DATE(YEAR(M57),MONTH(M57),1),DATE(YEAR(N57),MONTH(N57),1),"m"), DATEDIF(DATE(L57,1,1),DATE(YEAR(N57),MONTH(N57),1),"m"))</f>
        <v>120</v>
      </c>
      <c r="AC57" s="0" t="str">
        <f aca="false">VLOOKUP(AB57,Parameters!$A$2:$B$6,2,1)</f>
        <v>&gt;=120</v>
      </c>
      <c r="AD57" s="24" t="n">
        <f aca="false">IF(J57&lt;=$AD$2,INDEX('Bieu phi VCX'!$D$8:$H$33,MATCH(E57,'Bieu phi VCX'!$A$8:$A$33,0),MATCH(AC57,'Bieu phi VCX'!$D$7:$H$7,)),INDEX('Bieu phi VCX'!$J$8:$N$33,MATCH(E57,'Bieu phi VCX'!$A$8:$A$33,0),MATCH(AC57,'Bieu phi VCX'!$J$7:$N$7,)))</f>
        <v>0.033</v>
      </c>
      <c r="AE57" s="24" t="n">
        <f aca="false">IF(Q57="Y",$AE$2,0)</f>
        <v>0.0005</v>
      </c>
      <c r="AF57" s="24" t="n">
        <f aca="false">IF(R57="Y", INDEX('Bieu phi VCX'!$R$8:$W$33,MATCH(E57,'Bieu phi VCX'!$A$8:$A$33,0),MATCH(AC57,'Bieu phi VCX'!$R$7:$V$7,0)), 0)</f>
        <v>0.0035</v>
      </c>
      <c r="AG57" s="22" t="n">
        <f aca="false">VLOOKUP(S57,Parameters!$F$2:$G$5,2,0)</f>
        <v>1400000</v>
      </c>
      <c r="AH57" s="24" t="n">
        <f aca="false">IF(T57="Y", INDEX('Bieu phi VCX'!$X$8:$AB$33,MATCH(E57,'Bieu phi VCX'!$A$8:$A$33,0),MATCH(AC57,'Bieu phi VCX'!$X$7:$AB$7,0)),0)</f>
        <v>0.0035</v>
      </c>
      <c r="AI57" s="24" t="n">
        <f aca="false">IF(U57="Y",INDEX('Bieu phi VCX'!$AJ$8:$AL$33,MATCH(E57,'Bieu phi VCX'!$A$8:$A$33,0),MATCH(VLOOKUP(F57,Parameters!$I$2:$J$4,2),'Bieu phi VCX'!$AJ$7:$AL$7,0))-AD57, 0)</f>
        <v>0.017</v>
      </c>
      <c r="AJ57" s="0" t="n">
        <f aca="false">IF(V57="Y",$AJ$2,1)</f>
        <v>1.5</v>
      </c>
      <c r="AK57" s="24" t="n">
        <f aca="false">IF(W57="Y", INDEX('Bieu phi VCX'!$AE$8:$AE$33,MATCH(E57,'Bieu phi VCX'!$A$8:$A$33,0),0),0)</f>
        <v>0.0025</v>
      </c>
      <c r="AL57" s="24" t="str">
        <f aca="false">IF(X57="Y",IF(AB57&lt;120,IF(OR(E57='Bieu phi VCX'!$A$24,E57='Bieu phi VCX'!$A$25,E57='Bieu phi VCX'!$A$27),0.2%,IF(OR(AND(OR(H57="SEDAN",H57="HATCHBACK"),J57&gt;$AL$2),AND(OR(H57="SEDAN",H57="HATCHBACK"),I57="GERMANY")),INDEX('Bieu phi VCX'!$AF$8:$AF$33,MATCH(E57,'Bieu phi VCX'!$A$8:$A$33,0),0),INDEX('Bieu phi VCX'!$AG$8:$AG$33,MATCH(E57,'Bieu phi VCX'!$A$8:$A$33,0),0))),"NA"),0)</f>
        <v>NA</v>
      </c>
      <c r="AM57" s="25" t="n">
        <f aca="false">IF(Z57="Y",$AM$2,0)</f>
        <v>0.003</v>
      </c>
      <c r="AN57" s="26" t="n">
        <f aca="false">IF(Y57="Y",IF(P57-O57&gt;$AN$2,1.5%*15/365,1.5%*(P57-O57)/365),0)</f>
        <v>0.000616438356164384</v>
      </c>
      <c r="AO57" s="27" t="n">
        <f aca="false">IF(P57&lt;=AA57,VLOOKUP(DATEDIF(O57,P57,"m"),Parameters!$L$2:$M$6,2,1),(DATEDIF(O57,P57,"m")+1)/12)</f>
        <v>1</v>
      </c>
      <c r="AP57" s="28" t="n">
        <f aca="false">(AJ57*(SUM(AD57,AE57,AF57,AH57,AI57,AK57,AL57,AM57)*K57+AG57)+AN57*K57)*AO57</f>
        <v>11611643.8356164</v>
      </c>
    </row>
    <row r="58" customFormat="false" ht="13.8" hidden="false" customHeight="false" outlineLevel="0" collapsed="false">
      <c r="A58" s="19"/>
      <c r="B58" s="19" t="s">
        <v>1966</v>
      </c>
      <c r="C58" s="20" t="s">
        <v>1955</v>
      </c>
      <c r="D58" s="19" t="s">
        <v>1922</v>
      </c>
      <c r="E58" s="21" t="s">
        <v>1975</v>
      </c>
      <c r="F58" s="22" t="n">
        <v>0</v>
      </c>
      <c r="G58" s="21" t="s">
        <v>1958</v>
      </c>
      <c r="H58" s="21" t="s">
        <v>1976</v>
      </c>
      <c r="I58" s="21" t="s">
        <v>1960</v>
      </c>
      <c r="J58" s="22" t="n">
        <v>400000000</v>
      </c>
      <c r="K58" s="22" t="n">
        <v>100000000</v>
      </c>
      <c r="L58" s="0" t="n">
        <v>2005</v>
      </c>
      <c r="M58" s="23" t="n">
        <v>38353</v>
      </c>
      <c r="N58" s="23" t="n">
        <v>43831</v>
      </c>
      <c r="O58" s="23" t="n">
        <v>43831</v>
      </c>
      <c r="P58" s="23" t="n">
        <v>44196</v>
      </c>
      <c r="Q58" s="2" t="s">
        <v>1967</v>
      </c>
      <c r="R58" s="2" t="s">
        <v>1967</v>
      </c>
      <c r="S58" s="22" t="n">
        <v>9000000</v>
      </c>
      <c r="T58" s="2" t="s">
        <v>1967</v>
      </c>
      <c r="U58" s="2" t="s">
        <v>1967</v>
      </c>
      <c r="V58" s="2" t="s">
        <v>1967</v>
      </c>
      <c r="W58" s="2" t="s">
        <v>1967</v>
      </c>
      <c r="X58" s="2" t="s">
        <v>1967</v>
      </c>
      <c r="Y58" s="2" t="s">
        <v>1967</v>
      </c>
      <c r="Z58" s="2" t="s">
        <v>1967</v>
      </c>
      <c r="AA58" s="23" t="n">
        <f aca="false">DATE(YEAR(O58)+1,MONTH(O58),DAY(O58))</f>
        <v>44197</v>
      </c>
      <c r="AB58" s="0" t="n">
        <f aca="false">IF(G58="Trong nước", DATEDIF(DATE(YEAR(M58),MONTH(M58),1),DATE(YEAR(N58),MONTH(N58),1),"m"), DATEDIF(DATE(L58,1,1),DATE(YEAR(N58),MONTH(N58),1),"m"))</f>
        <v>180</v>
      </c>
      <c r="AC58" s="0" t="str">
        <f aca="false">VLOOKUP(AB58,Parameters!$A$2:$B$7,2,1)</f>
        <v>&gt;=180</v>
      </c>
      <c r="AD58" s="24" t="n">
        <f aca="false">IF(J58&lt;=$AD$2,INDEX('Bieu phi VCX'!$D$8:$N$33,MATCH(E58,'Bieu phi VCX'!$A$8:$A$33,0),MATCH(AC58,'Bieu phi VCX'!$D$7:$I$7,)),INDEX('Bieu phi VCX'!$J$8:$O$33,MATCH(E58,'Bieu phi VCX'!$A$8:$A$33,0),MATCH(AC58,'Bieu phi VCX'!$J$7:$O$7,)))</f>
        <v>0.033</v>
      </c>
      <c r="AE58" s="24" t="n">
        <f aca="false">IF(Q58="Y",$AE$2,0)</f>
        <v>0.0005</v>
      </c>
      <c r="AF58" s="24" t="n">
        <f aca="false">IF(R58="Y", INDEX('Bieu phi VCX'!$R$8:$W$33,MATCH(E58,'Bieu phi VCX'!$A$8:$A$33,0),MATCH(AC58,'Bieu phi VCX'!$R$7:$W$7,0)), 0)</f>
        <v>0.0045</v>
      </c>
      <c r="AG58" s="22" t="n">
        <f aca="false">VLOOKUP(S58,Parameters!$F$2:$G$5,2,0)</f>
        <v>1400000</v>
      </c>
      <c r="AH58" s="24" t="n">
        <f aca="false">IF(T58="Y", INDEX('Bieu phi VCX'!$X$8:$AC$33,MATCH(E58,'Bieu phi VCX'!$A$8:$A$33,0),MATCH(AC58,'Bieu phi VCX'!$X$7:$AC$7,0)),0)</f>
        <v>0.0035</v>
      </c>
      <c r="AI58" s="24" t="n">
        <f aca="false">IF(U58="Y",INDEX('Bieu phi VCX'!$AJ$8:$AL$33,MATCH(E58,'Bieu phi VCX'!$A$8:$A$33,0),MATCH(VLOOKUP(F58,Parameters!$I$2:$J$4,2),'Bieu phi VCX'!$AJ$7:$AL$7,0))-AD58, 0)</f>
        <v>0.017</v>
      </c>
      <c r="AJ58" s="0" t="n">
        <f aca="false">IF(V58="Y",$AJ$2,1)</f>
        <v>1.5</v>
      </c>
      <c r="AK58" s="24" t="n">
        <f aca="false">IF(W58="Y", INDEX('Bieu phi VCX'!$AE$8:$AE$33,MATCH(E58,'Bieu phi VCX'!$A$8:$A$33,0),0),0)</f>
        <v>0.0025</v>
      </c>
      <c r="AL58" s="24" t="n">
        <f aca="false">IF(X58="Y",IF(AB58&lt;120,IF(OR(E58='Bieu phi VCX'!$A$24,E58='Bieu phi VCX'!$A$25,E58='Bieu phi VCX'!$A$27),0.2%,IF(OR(AND(OR(H58="SEDAN",H58="HATCHBACK"),J58&gt;$AL$2),AND(OR(H58="SEDAN",H58="HATCHBACK"),I58="GERMANY")),INDEX('Bieu phi VCX'!$AF$8:$AF$33,MATCH(E58,'Bieu phi VCX'!$A$8:$A$33,0),0),INDEX('Bieu phi VCX'!$AG$8:$AG$33,MATCH(E58,'Bieu phi VCX'!$A$8:$A$33,0),0))),INDEX('Bieu phi VCX'!$AH$8:$AH$33,MATCH(E58,'Bieu phi VCX'!$A$8:$A$33,0),0)),0)</f>
        <v>0.0015</v>
      </c>
      <c r="AM58" s="25" t="n">
        <f aca="false">IF(Z58="Y",$AM$2,0)</f>
        <v>0.003</v>
      </c>
      <c r="AN58" s="26" t="n">
        <f aca="false">IF(Y58="Y",IF(P58-O58&gt;$AN$2,1.5%*15/365,1.5%*(P58-O58)/365),0)</f>
        <v>0.000616438356164384</v>
      </c>
      <c r="AO58" s="27" t="n">
        <f aca="false">IF(P58&lt;=AA58,VLOOKUP(DATEDIF(O58,P58,"m"),Parameters!$L$2:$M$6,2,1),(DATEDIF(O58,P58,"m")+1)/12)</f>
        <v>1</v>
      </c>
      <c r="AP58" s="28" t="n">
        <f aca="false">(AJ58*(SUM(AD58,AE58,AF58,AH58,AI58,AK58,AL58,AM58)*K58+AG58)+AN58*K58)*AO58</f>
        <v>11986643.8356164</v>
      </c>
    </row>
    <row r="59" customFormat="false" ht="13.8" hidden="false" customHeight="false" outlineLevel="0" collapsed="false">
      <c r="A59" s="19" t="s">
        <v>1969</v>
      </c>
      <c r="B59" s="19" t="s">
        <v>1954</v>
      </c>
      <c r="C59" s="20" t="s">
        <v>1955</v>
      </c>
      <c r="D59" s="19" t="s">
        <v>1922</v>
      </c>
      <c r="E59" s="21" t="s">
        <v>1975</v>
      </c>
      <c r="F59" s="22" t="n">
        <v>0</v>
      </c>
      <c r="G59" s="21" t="s">
        <v>1958</v>
      </c>
      <c r="H59" s="21" t="s">
        <v>1976</v>
      </c>
      <c r="I59" s="21" t="s">
        <v>1960</v>
      </c>
      <c r="J59" s="22" t="n">
        <v>410000000</v>
      </c>
      <c r="K59" s="22" t="n">
        <v>400000000</v>
      </c>
      <c r="L59" s="0" t="n">
        <v>2020</v>
      </c>
      <c r="M59" s="23" t="n">
        <v>43831</v>
      </c>
      <c r="N59" s="23" t="n">
        <v>43831</v>
      </c>
      <c r="O59" s="23" t="n">
        <v>43831</v>
      </c>
      <c r="P59" s="23" t="n">
        <v>44196</v>
      </c>
      <c r="Q59" s="2" t="s">
        <v>1961</v>
      </c>
      <c r="R59" s="2" t="s">
        <v>1961</v>
      </c>
      <c r="S59" s="22" t="s">
        <v>1962</v>
      </c>
      <c r="T59" s="2" t="s">
        <v>1961</v>
      </c>
      <c r="U59" s="2" t="s">
        <v>1961</v>
      </c>
      <c r="V59" s="2" t="s">
        <v>1961</v>
      </c>
      <c r="W59" s="2" t="s">
        <v>1961</v>
      </c>
      <c r="X59" s="2" t="s">
        <v>1961</v>
      </c>
      <c r="Y59" s="2" t="s">
        <v>1961</v>
      </c>
      <c r="Z59" s="2" t="s">
        <v>1961</v>
      </c>
      <c r="AA59" s="23" t="n">
        <f aca="false">DATE(YEAR(O59)+1,MONTH(O59),DAY(O59))</f>
        <v>44197</v>
      </c>
      <c r="AB59" s="0" t="n">
        <f aca="false">IF(G59="Trong nước", DATEDIF(DATE(YEAR(M59),MONTH(M59),1),DATE(YEAR(N59),MONTH(N59),1),"m"), DATEDIF(DATE(L59,1,1),DATE(YEAR(N59),MONTH(N59),1),"m"))</f>
        <v>0</v>
      </c>
      <c r="AC59" s="0" t="str">
        <f aca="false">VLOOKUP(AB59,Parameters!$A$2:$B$6,2,1)</f>
        <v>&lt;6</v>
      </c>
      <c r="AD59" s="24" t="n">
        <f aca="false">IF(J59&lt;=$AD$2,INDEX('Bieu phi VCX'!$D$8:$H$33,MATCH(E59,'Bieu phi VCX'!$A$8:$A$33,0),MATCH(AC59,'Bieu phi VCX'!$D$7:$H$7,)),INDEX('Bieu phi VCX'!$J$8:$N$33,MATCH(E59,'Bieu phi VCX'!$A$8:$A$33,0),MATCH(AC59,'Bieu phi VCX'!$J$7:$N$7,)))</f>
        <v>0.0175</v>
      </c>
      <c r="AE59" s="24" t="n">
        <f aca="false">IF(Q59="Y",$AE$2,0)</f>
        <v>0</v>
      </c>
      <c r="AF59" s="24" t="n">
        <f aca="false">IF(R59="Y", INDEX('Bieu phi VCX'!$R$8:$W$33,MATCH(E59,'Bieu phi VCX'!$A$8:$A$33,0),MATCH(AC59,'Bieu phi VCX'!$R$7:$V$7,0)), 0)</f>
        <v>0</v>
      </c>
      <c r="AG59" s="22" t="n">
        <f aca="false">VLOOKUP(S59,Parameters!$F$2:$G$5,2,0)</f>
        <v>0</v>
      </c>
      <c r="AH59" s="24" t="n">
        <f aca="false">IF(T59="Y", INDEX('Bieu phi VCX'!$X$8:$AB$33,MATCH(E59,'Bieu phi VCX'!$A$8:$A$33,0),MATCH(AC59,'Bieu phi VCX'!$X$7:$AB$7,0)),0)</f>
        <v>0</v>
      </c>
      <c r="AI59" s="24" t="n">
        <f aca="false">IF(U59="Y",INDEX('Bieu phi VCX'!$AJ$8:$AL$33,MATCH(E59,'Bieu phi VCX'!$A$8:$A$33,0),MATCH(VLOOKUP(F59,Parameters!$I$2:$J$4,2),'Bieu phi VCX'!$AJ$7:$AL$7,0))-AD59, 0)</f>
        <v>0</v>
      </c>
      <c r="AJ59" s="0" t="n">
        <f aca="false">IF(V59="Y",$AJ$2,1)</f>
        <v>1</v>
      </c>
      <c r="AK59" s="24" t="n">
        <f aca="false">IF(W59="Y", INDEX('Bieu phi VCX'!$AE$8:$AE$33,MATCH(E59,'Bieu phi VCX'!$A$8:$A$33,0),0),0)</f>
        <v>0</v>
      </c>
      <c r="AL59" s="24" t="n">
        <f aca="false">IF(X59="Y",IF(AB59&lt;120,IF(OR(E59='Bieu phi VCX'!$A$24,E59='Bieu phi VCX'!$A$25,E59='Bieu phi VCX'!$A$27),0.2%,IF(OR(AND(OR(H59="SEDAN",H59="HATCHBACK"),J59&gt;$AL$2),AND(OR(H59="SEDAN",H59="HATCHBACK"),I59="GERMANY")),INDEX('Bieu phi VCX'!$AF$8:$AF$33,MATCH(E59,'Bieu phi VCX'!$A$8:$A$33,0),0),INDEX('Bieu phi VCX'!$AG$8:$AG$33,MATCH(E59,'Bieu phi VCX'!$A$8:$A$33,0),0))),"NA"),0)</f>
        <v>0</v>
      </c>
      <c r="AM59" s="25" t="n">
        <f aca="false">IF(Z59="Y",$AM$2,0)</f>
        <v>0</v>
      </c>
      <c r="AN59" s="26" t="n">
        <f aca="false">IF(Y59="Y",IF(P59-O59&gt;$AN$2,1.5%*15/365,1.5%*(P59-O59)/365),0)</f>
        <v>0</v>
      </c>
      <c r="AO59" s="27" t="n">
        <f aca="false">IF(P59&lt;=AA59,VLOOKUP(DATEDIF(O59,P59,"m"),Parameters!$L$2:$M$6,2,1),(DATEDIF(O59,P59,"m")+1)/12)</f>
        <v>1</v>
      </c>
      <c r="AP59" s="28" t="n">
        <f aca="false">(AJ59*(SUM(AD59,AE59,AF59,AH59,AI59,AK59,AL59,AM59)*K59+AG59)+AN59*K59)*AO59</f>
        <v>7000000</v>
      </c>
    </row>
    <row r="60" customFormat="false" ht="13.8" hidden="false" customHeight="false" outlineLevel="0" collapsed="false">
      <c r="A60" s="19"/>
      <c r="B60" s="19" t="s">
        <v>1963</v>
      </c>
      <c r="C60" s="20" t="s">
        <v>1955</v>
      </c>
      <c r="D60" s="19" t="s">
        <v>1922</v>
      </c>
      <c r="E60" s="21" t="s">
        <v>1975</v>
      </c>
      <c r="F60" s="22" t="n">
        <v>0</v>
      </c>
      <c r="G60" s="21" t="s">
        <v>1958</v>
      </c>
      <c r="H60" s="21" t="s">
        <v>1976</v>
      </c>
      <c r="I60" s="21" t="s">
        <v>1960</v>
      </c>
      <c r="J60" s="22" t="n">
        <v>500000000</v>
      </c>
      <c r="K60" s="22" t="n">
        <v>400000000</v>
      </c>
      <c r="L60" s="0" t="n">
        <v>2017</v>
      </c>
      <c r="M60" s="23" t="n">
        <v>42736</v>
      </c>
      <c r="N60" s="23" t="n">
        <v>43831</v>
      </c>
      <c r="O60" s="23" t="n">
        <v>43831</v>
      </c>
      <c r="P60" s="23" t="n">
        <v>44196</v>
      </c>
      <c r="Q60" s="2" t="s">
        <v>1961</v>
      </c>
      <c r="R60" s="2" t="s">
        <v>1961</v>
      </c>
      <c r="S60" s="22" t="s">
        <v>1962</v>
      </c>
      <c r="T60" s="2" t="s">
        <v>1961</v>
      </c>
      <c r="U60" s="2" t="s">
        <v>1961</v>
      </c>
      <c r="V60" s="2" t="s">
        <v>1961</v>
      </c>
      <c r="W60" s="2" t="s">
        <v>1961</v>
      </c>
      <c r="X60" s="2" t="s">
        <v>1961</v>
      </c>
      <c r="Y60" s="2" t="s">
        <v>1961</v>
      </c>
      <c r="Z60" s="2" t="s">
        <v>1961</v>
      </c>
      <c r="AA60" s="23" t="n">
        <f aca="false">DATE(YEAR(O60)+1,MONTH(O60),DAY(O60))</f>
        <v>44197</v>
      </c>
      <c r="AB60" s="0" t="n">
        <f aca="false">IF(G60="Trong nước", DATEDIF(DATE(YEAR(M60),MONTH(M60),1),DATE(YEAR(N60),MONTH(N60),1),"m"), DATEDIF(DATE(L60,1,1),DATE(YEAR(N60),MONTH(N60),1),"m"))</f>
        <v>36</v>
      </c>
      <c r="AC60" s="0" t="str">
        <f aca="false">VLOOKUP(AB60,Parameters!$A$2:$B$6,2,1)</f>
        <v>36-72</v>
      </c>
      <c r="AD60" s="24" t="n">
        <f aca="false">IF(J60&lt;=$AD$2,INDEX('Bieu phi VCX'!$D$8:$H$33,MATCH(E60,'Bieu phi VCX'!$A$8:$A$33,0),MATCH(AC60,'Bieu phi VCX'!$D$7:$H$7,)),INDEX('Bieu phi VCX'!$J$8:$N$33,MATCH(E60,'Bieu phi VCX'!$A$8:$A$33,0),MATCH(AC60,'Bieu phi VCX'!$J$7:$N$7,)))</f>
        <v>0.019</v>
      </c>
      <c r="AE60" s="24" t="n">
        <f aca="false">IF(Q60="Y",$AE$2,0)</f>
        <v>0</v>
      </c>
      <c r="AF60" s="24" t="n">
        <f aca="false">IF(R60="Y", INDEX('Bieu phi VCX'!$R$8:$W$33,MATCH(E60,'Bieu phi VCX'!$A$8:$A$33,0),MATCH(AC60,'Bieu phi VCX'!$R$7:$V$7,0)), 0)</f>
        <v>0</v>
      </c>
      <c r="AG60" s="22" t="n">
        <f aca="false">VLOOKUP(S60,Parameters!$F$2:$G$5,2,0)</f>
        <v>0</v>
      </c>
      <c r="AH60" s="24" t="n">
        <f aca="false">IF(T60="Y", INDEX('Bieu phi VCX'!$X$8:$AB$33,MATCH(E60,'Bieu phi VCX'!$A$8:$A$33,0),MATCH(AC60,'Bieu phi VCX'!$X$7:$AB$7,0)),0)</f>
        <v>0</v>
      </c>
      <c r="AI60" s="24" t="n">
        <f aca="false">IF(U60="Y",INDEX('Bieu phi VCX'!$AJ$8:$AL$33,MATCH(E60,'Bieu phi VCX'!$A$8:$A$33,0),MATCH(VLOOKUP(F60,Parameters!$I$2:$J$4,2),'Bieu phi VCX'!$AJ$7:$AL$7,0))-AD60, 0)</f>
        <v>0</v>
      </c>
      <c r="AJ60" s="0" t="n">
        <f aca="false">IF(V60="Y",$AJ$2,1)</f>
        <v>1</v>
      </c>
      <c r="AK60" s="24" t="n">
        <f aca="false">IF(W60="Y", INDEX('Bieu phi VCX'!$AE$8:$AE$33,MATCH(E60,'Bieu phi VCX'!$A$8:$A$33,0),0),0)</f>
        <v>0</v>
      </c>
      <c r="AL60" s="24" t="n">
        <f aca="false">IF(X60="Y",IF(AB60&lt;120,IF(OR(E60='Bieu phi VCX'!$A$24,E60='Bieu phi VCX'!$A$25,E60='Bieu phi VCX'!$A$27),0.2%,IF(OR(AND(OR(H60="SEDAN",H60="HATCHBACK"),J60&gt;$AL$2),AND(OR(H60="SEDAN",H60="HATCHBACK"),I60="GERMANY")),INDEX('Bieu phi VCX'!$AF$8:$AF$33,MATCH(E60,'Bieu phi VCX'!$A$8:$A$33,0),0),INDEX('Bieu phi VCX'!$AG$8:$AG$33,MATCH(E60,'Bieu phi VCX'!$A$8:$A$33,0),0))),"NA"),0)</f>
        <v>0</v>
      </c>
      <c r="AM60" s="25" t="n">
        <f aca="false">IF(Z60="Y",$AM$2,0)</f>
        <v>0</v>
      </c>
      <c r="AN60" s="26" t="n">
        <f aca="false">IF(Y60="Y",IF(P60-O60&gt;$AN$2,1.5%*15/365,1.5%*(P60-O60)/365),0)</f>
        <v>0</v>
      </c>
      <c r="AO60" s="27" t="n">
        <f aca="false">IF(P60&lt;=AA60,VLOOKUP(DATEDIF(O60,P60,"m"),Parameters!$L$2:$M$6,2,1),(DATEDIF(O60,P60,"m")+1)/12)</f>
        <v>1</v>
      </c>
      <c r="AP60" s="28" t="n">
        <f aca="false">(AJ60*(SUM(AD60,AE60,AF60,AH60,AI60,AK60,AL60,AM60)*K60+AG60)+AN60*K60)*AO60</f>
        <v>7600000</v>
      </c>
    </row>
    <row r="61" customFormat="false" ht="13.8" hidden="false" customHeight="false" outlineLevel="0" collapsed="false">
      <c r="A61" s="19"/>
      <c r="B61" s="19" t="s">
        <v>1964</v>
      </c>
      <c r="C61" s="20" t="s">
        <v>1955</v>
      </c>
      <c r="D61" s="19" t="s">
        <v>1922</v>
      </c>
      <c r="E61" s="21" t="s">
        <v>1975</v>
      </c>
      <c r="F61" s="22" t="n">
        <v>0</v>
      </c>
      <c r="G61" s="21" t="s">
        <v>1958</v>
      </c>
      <c r="H61" s="21" t="s">
        <v>1976</v>
      </c>
      <c r="I61" s="21" t="s">
        <v>1960</v>
      </c>
      <c r="J61" s="22" t="n">
        <v>450000000</v>
      </c>
      <c r="K61" s="22" t="n">
        <v>400000000</v>
      </c>
      <c r="L61" s="0" t="n">
        <v>2014</v>
      </c>
      <c r="M61" s="23" t="n">
        <v>41640</v>
      </c>
      <c r="N61" s="23" t="n">
        <v>43831</v>
      </c>
      <c r="O61" s="23" t="n">
        <v>43831</v>
      </c>
      <c r="P61" s="23" t="n">
        <v>44196</v>
      </c>
      <c r="Q61" s="2" t="s">
        <v>1961</v>
      </c>
      <c r="R61" s="2" t="s">
        <v>1961</v>
      </c>
      <c r="S61" s="22" t="s">
        <v>1962</v>
      </c>
      <c r="T61" s="2" t="s">
        <v>1961</v>
      </c>
      <c r="U61" s="2" t="s">
        <v>1961</v>
      </c>
      <c r="V61" s="2" t="s">
        <v>1961</v>
      </c>
      <c r="W61" s="2" t="s">
        <v>1961</v>
      </c>
      <c r="X61" s="2" t="s">
        <v>1961</v>
      </c>
      <c r="Y61" s="2" t="s">
        <v>1961</v>
      </c>
      <c r="Z61" s="2" t="s">
        <v>1961</v>
      </c>
      <c r="AA61" s="23" t="n">
        <f aca="false">DATE(YEAR(O61)+1,MONTH(O61),DAY(O61))</f>
        <v>44197</v>
      </c>
      <c r="AB61" s="0" t="n">
        <f aca="false">IF(G61="Trong nước", DATEDIF(DATE(YEAR(M61),MONTH(M61),1),DATE(YEAR(N61),MONTH(N61),1),"m"), DATEDIF(DATE(L61,1,1),DATE(YEAR(N61),MONTH(N61),1),"m"))</f>
        <v>72</v>
      </c>
      <c r="AC61" s="0" t="str">
        <f aca="false">VLOOKUP(AB61,Parameters!$A$2:$B$6,2,1)</f>
        <v>72-120</v>
      </c>
      <c r="AD61" s="24" t="n">
        <f aca="false">IF(J61&lt;=$AD$2,INDEX('Bieu phi VCX'!$D$8:$H$33,MATCH(E61,'Bieu phi VCX'!$A$8:$A$33,0),MATCH(AC61,'Bieu phi VCX'!$D$7:$H$7,)),INDEX('Bieu phi VCX'!$J$8:$N$33,MATCH(E61,'Bieu phi VCX'!$A$8:$A$33,0),MATCH(AC61,'Bieu phi VCX'!$J$7:$N$7,)))</f>
        <v>0.021</v>
      </c>
      <c r="AE61" s="24" t="n">
        <f aca="false">IF(Q61="Y",$AE$2,0)</f>
        <v>0</v>
      </c>
      <c r="AF61" s="24" t="n">
        <f aca="false">IF(R61="Y", INDEX('Bieu phi VCX'!$R$8:$W$33,MATCH(E61,'Bieu phi VCX'!$A$8:$A$33,0),MATCH(AC61,'Bieu phi VCX'!$R$7:$V$7,0)), 0)</f>
        <v>0</v>
      </c>
      <c r="AG61" s="22" t="n">
        <f aca="false">VLOOKUP(S61,Parameters!$F$2:$G$5,2,0)</f>
        <v>0</v>
      </c>
      <c r="AH61" s="24" t="n">
        <f aca="false">IF(T61="Y", INDEX('Bieu phi VCX'!$X$8:$AB$33,MATCH(E61,'Bieu phi VCX'!$A$8:$A$33,0),MATCH(AC61,'Bieu phi VCX'!$X$7:$AB$7,0)),0)</f>
        <v>0</v>
      </c>
      <c r="AI61" s="24" t="n">
        <f aca="false">IF(U61="Y",INDEX('Bieu phi VCX'!$AJ$8:$AL$33,MATCH(E61,'Bieu phi VCX'!$A$8:$A$33,0),MATCH(VLOOKUP(F61,Parameters!$I$2:$J$4,2),'Bieu phi VCX'!$AJ$7:$AL$7,0))-AD61, 0)</f>
        <v>0</v>
      </c>
      <c r="AJ61" s="0" t="n">
        <f aca="false">IF(V61="Y",$AJ$2,1)</f>
        <v>1</v>
      </c>
      <c r="AK61" s="24" t="n">
        <f aca="false">IF(W61="Y", INDEX('Bieu phi VCX'!$AE$8:$AE$33,MATCH(E61,'Bieu phi VCX'!$A$8:$A$33,0),0),0)</f>
        <v>0</v>
      </c>
      <c r="AL61" s="24" t="n">
        <f aca="false">IF(X61="Y",IF(AB61&lt;120,IF(OR(E61='Bieu phi VCX'!$A$24,E61='Bieu phi VCX'!$A$25,E61='Bieu phi VCX'!$A$27),0.2%,IF(OR(AND(OR(H61="SEDAN",H61="HATCHBACK"),J61&gt;$AL$2),AND(OR(H61="SEDAN",H61="HATCHBACK"),I61="GERMANY")),INDEX('Bieu phi VCX'!$AF$8:$AF$33,MATCH(E61,'Bieu phi VCX'!$A$8:$A$33,0),0),INDEX('Bieu phi VCX'!$AG$8:$AG$33,MATCH(E61,'Bieu phi VCX'!$A$8:$A$33,0),0))),"NA"),0)</f>
        <v>0</v>
      </c>
      <c r="AM61" s="25" t="n">
        <f aca="false">IF(Z61="Y",$AM$2,0)</f>
        <v>0</v>
      </c>
      <c r="AN61" s="26" t="n">
        <f aca="false">IF(Y61="Y",IF(P61-O61&gt;$AN$2,1.5%*15/365,1.5%*(P61-O61)/365),0)</f>
        <v>0</v>
      </c>
      <c r="AO61" s="27" t="n">
        <f aca="false">IF(P61&lt;=AA61,VLOOKUP(DATEDIF(O61,P61,"m"),Parameters!$L$2:$M$6,2,1),(DATEDIF(O61,P61,"m")+1)/12)</f>
        <v>1</v>
      </c>
      <c r="AP61" s="28" t="n">
        <f aca="false">(AJ61*(SUM(AD61,AE61,AF61,AH61,AI61,AK61,AL61,AM61)*K61+AG61)+AN61*K61)*AO61</f>
        <v>8400000</v>
      </c>
    </row>
    <row r="62" customFormat="false" ht="13.8" hidden="false" customHeight="false" outlineLevel="0" collapsed="false">
      <c r="A62" s="19"/>
      <c r="B62" s="19" t="s">
        <v>1965</v>
      </c>
      <c r="C62" s="20" t="s">
        <v>1955</v>
      </c>
      <c r="D62" s="19" t="s">
        <v>1922</v>
      </c>
      <c r="E62" s="21" t="s">
        <v>1975</v>
      </c>
      <c r="F62" s="22" t="n">
        <v>0</v>
      </c>
      <c r="G62" s="21" t="s">
        <v>1958</v>
      </c>
      <c r="H62" s="21" t="s">
        <v>1976</v>
      </c>
      <c r="I62" s="21" t="s">
        <v>1960</v>
      </c>
      <c r="J62" s="22" t="n">
        <v>600000000</v>
      </c>
      <c r="K62" s="22" t="n">
        <v>400000000</v>
      </c>
      <c r="L62" s="0" t="n">
        <v>2010</v>
      </c>
      <c r="M62" s="23" t="n">
        <v>40179</v>
      </c>
      <c r="N62" s="23" t="n">
        <v>43831</v>
      </c>
      <c r="O62" s="23" t="n">
        <v>43831</v>
      </c>
      <c r="P62" s="23" t="n">
        <v>44196</v>
      </c>
      <c r="Q62" s="2" t="s">
        <v>1961</v>
      </c>
      <c r="R62" s="2" t="s">
        <v>1961</v>
      </c>
      <c r="S62" s="22" t="s">
        <v>1962</v>
      </c>
      <c r="T62" s="2" t="s">
        <v>1961</v>
      </c>
      <c r="U62" s="2" t="s">
        <v>1961</v>
      </c>
      <c r="V62" s="2" t="s">
        <v>1961</v>
      </c>
      <c r="W62" s="2" t="s">
        <v>1961</v>
      </c>
      <c r="X62" s="2" t="s">
        <v>1961</v>
      </c>
      <c r="Y62" s="2" t="s">
        <v>1961</v>
      </c>
      <c r="Z62" s="2" t="s">
        <v>1961</v>
      </c>
      <c r="AA62" s="23" t="n">
        <f aca="false">DATE(YEAR(O62)+1,MONTH(O62),DAY(O62))</f>
        <v>44197</v>
      </c>
      <c r="AB62" s="0" t="n">
        <f aca="false">IF(G62="Trong nước", DATEDIF(DATE(YEAR(M62),MONTH(M62),1),DATE(YEAR(N62),MONTH(N62),1),"m"), DATEDIF(DATE(L62,1,1),DATE(YEAR(N62),MONTH(N62),1),"m"))</f>
        <v>120</v>
      </c>
      <c r="AC62" s="0" t="str">
        <f aca="false">VLOOKUP(AB62,Parameters!$A$2:$B$6,2,1)</f>
        <v>&gt;=120</v>
      </c>
      <c r="AD62" s="24" t="n">
        <f aca="false">IF(J62&lt;=$AD$2,INDEX('Bieu phi VCX'!$D$8:$H$33,MATCH(E62,'Bieu phi VCX'!$A$8:$A$33,0),MATCH(AC62,'Bieu phi VCX'!$D$7:$H$7,)),INDEX('Bieu phi VCX'!$J$8:$N$33,MATCH(E62,'Bieu phi VCX'!$A$8:$A$33,0),MATCH(AC62,'Bieu phi VCX'!$J$7:$N$7,)))</f>
        <v>0.025</v>
      </c>
      <c r="AE62" s="24" t="n">
        <f aca="false">IF(Q62="Y",$AE$2,0)</f>
        <v>0</v>
      </c>
      <c r="AF62" s="24" t="n">
        <f aca="false">IF(R62="Y", INDEX('Bieu phi VCX'!$R$8:$W$33,MATCH(E62,'Bieu phi VCX'!$A$8:$A$33,0),MATCH(AC62,'Bieu phi VCX'!$R$7:$V$7,0)), 0)</f>
        <v>0</v>
      </c>
      <c r="AG62" s="22" t="n">
        <f aca="false">VLOOKUP(S62,Parameters!$F$2:$G$5,2,0)</f>
        <v>0</v>
      </c>
      <c r="AH62" s="24" t="n">
        <f aca="false">IF(T62="Y", INDEX('Bieu phi VCX'!$X$8:$AB$33,MATCH(E62,'Bieu phi VCX'!$A$8:$A$33,0),MATCH(AC62,'Bieu phi VCX'!$X$7:$AB$7,0)),0)</f>
        <v>0</v>
      </c>
      <c r="AI62" s="24" t="n">
        <f aca="false">IF(U62="Y",INDEX('Bieu phi VCX'!$AJ$8:$AL$33,MATCH(E62,'Bieu phi VCX'!$A$8:$A$33,0),MATCH(VLOOKUP(F62,Parameters!$I$2:$J$4,2),'Bieu phi VCX'!$AJ$7:$AL$7,0))-AD62, 0)</f>
        <v>0</v>
      </c>
      <c r="AJ62" s="0" t="n">
        <f aca="false">IF(V62="Y",$AJ$2,1)</f>
        <v>1</v>
      </c>
      <c r="AK62" s="24" t="n">
        <f aca="false">IF(W62="Y", INDEX('Bieu phi VCX'!$AE$8:$AE$33,MATCH(E62,'Bieu phi VCX'!$A$8:$A$33,0),0),0)</f>
        <v>0</v>
      </c>
      <c r="AL62" s="24" t="n">
        <f aca="false">IF(X62="Y",IF(AB62&lt;120,IF(OR(E62='Bieu phi VCX'!$A$24,E62='Bieu phi VCX'!$A$25,E62='Bieu phi VCX'!$A$27),0.2%,IF(OR(AND(OR(H62="SEDAN",H62="HATCHBACK"),J62&gt;$AL$2),AND(OR(H62="SEDAN",H62="HATCHBACK"),I62="GERMANY")),INDEX('Bieu phi VCX'!$AF$8:$AF$33,MATCH(E62,'Bieu phi VCX'!$A$8:$A$33,0),0),INDEX('Bieu phi VCX'!$AG$8:$AG$33,MATCH(E62,'Bieu phi VCX'!$A$8:$A$33,0),0))),"NA"),0)</f>
        <v>0</v>
      </c>
      <c r="AM62" s="25" t="n">
        <f aca="false">IF(Z62="Y",$AM$2,0)</f>
        <v>0</v>
      </c>
      <c r="AN62" s="26" t="n">
        <f aca="false">IF(Y62="Y",IF(P62-O62&gt;$AN$2,1.5%*15/365,1.5%*(P62-O62)/365),0)</f>
        <v>0</v>
      </c>
      <c r="AO62" s="27" t="n">
        <f aca="false">IF(P62&lt;=AA62,VLOOKUP(DATEDIF(O62,P62,"m"),Parameters!$L$2:$M$6,2,1),(DATEDIF(O62,P62,"m")+1)/12)</f>
        <v>1</v>
      </c>
      <c r="AP62" s="28" t="n">
        <f aca="false">(AJ62*(SUM(AD62,AE62,AF62,AH62,AI62,AK62,AL62,AM62)*K62+AG62)+AN62*K62)*AO62</f>
        <v>10000000</v>
      </c>
    </row>
    <row r="63" customFormat="false" ht="13.8" hidden="false" customHeight="false" outlineLevel="0" collapsed="false">
      <c r="A63" s="19"/>
      <c r="B63" s="19" t="s">
        <v>1966</v>
      </c>
      <c r="C63" s="20" t="s">
        <v>1955</v>
      </c>
      <c r="D63" s="19" t="s">
        <v>1922</v>
      </c>
      <c r="E63" s="21" t="s">
        <v>1975</v>
      </c>
      <c r="F63" s="22" t="n">
        <v>0</v>
      </c>
      <c r="G63" s="21" t="s">
        <v>1958</v>
      </c>
      <c r="H63" s="21" t="s">
        <v>1976</v>
      </c>
      <c r="I63" s="21" t="s">
        <v>1960</v>
      </c>
      <c r="J63" s="22" t="n">
        <v>600000000</v>
      </c>
      <c r="K63" s="22" t="n">
        <v>100000000</v>
      </c>
      <c r="L63" s="0" t="n">
        <v>2005</v>
      </c>
      <c r="M63" s="23" t="n">
        <v>38353</v>
      </c>
      <c r="N63" s="23" t="n">
        <v>43831</v>
      </c>
      <c r="O63" s="23" t="n">
        <v>43831</v>
      </c>
      <c r="P63" s="23" t="n">
        <v>44196</v>
      </c>
      <c r="Q63" s="2" t="s">
        <v>1967</v>
      </c>
      <c r="R63" s="2" t="s">
        <v>1967</v>
      </c>
      <c r="S63" s="22" t="n">
        <v>9000000</v>
      </c>
      <c r="T63" s="2" t="s">
        <v>1967</v>
      </c>
      <c r="U63" s="2" t="s">
        <v>1967</v>
      </c>
      <c r="V63" s="2" t="s">
        <v>1967</v>
      </c>
      <c r="W63" s="2" t="s">
        <v>1967</v>
      </c>
      <c r="X63" s="2" t="s">
        <v>1967</v>
      </c>
      <c r="Y63" s="2" t="s">
        <v>1967</v>
      </c>
      <c r="Z63" s="2" t="s">
        <v>1967</v>
      </c>
      <c r="AA63" s="23" t="n">
        <f aca="false">DATE(YEAR(O63)+1,MONTH(O63),DAY(O63))</f>
        <v>44197</v>
      </c>
      <c r="AB63" s="0" t="n">
        <f aca="false">IF(G63="Trong nước", DATEDIF(DATE(YEAR(M63),MONTH(M63),1),DATE(YEAR(N63),MONTH(N63),1),"m"), DATEDIF(DATE(L63,1,1),DATE(YEAR(N63),MONTH(N63),1),"m"))</f>
        <v>180</v>
      </c>
      <c r="AC63" s="0" t="str">
        <f aca="false">VLOOKUP(AB63,Parameters!$A$2:$B$7,2,1)</f>
        <v>&gt;=180</v>
      </c>
      <c r="AD63" s="24" t="n">
        <f aca="false">IF(J63&lt;=$AD$2,INDEX('Bieu phi VCX'!$D$8:$N$33,MATCH(E63,'Bieu phi VCX'!$A$8:$A$33,0),MATCH(AC63,'Bieu phi VCX'!$D$7:$I$7,)),INDEX('Bieu phi VCX'!$J$8:$O$33,MATCH(E63,'Bieu phi VCX'!$A$8:$A$33,0),MATCH(AC63,'Bieu phi VCX'!$J$7:$O$7,)))</f>
        <v>0.025</v>
      </c>
      <c r="AE63" s="24" t="n">
        <f aca="false">IF(Q63="Y",$AE$2,0)</f>
        <v>0.0005</v>
      </c>
      <c r="AF63" s="24" t="n">
        <f aca="false">IF(R63="Y", INDEX('Bieu phi VCX'!$R$8:$W$33,MATCH(E63,'Bieu phi VCX'!$A$8:$A$33,0),MATCH(AC63,'Bieu phi VCX'!$R$7:$W$7,0)), 0)</f>
        <v>0.0045</v>
      </c>
      <c r="AG63" s="22" t="n">
        <f aca="false">VLOOKUP(S63,Parameters!$F$2:$G$5,2,0)</f>
        <v>1400000</v>
      </c>
      <c r="AH63" s="24" t="n">
        <f aca="false">IF(T63="Y", INDEX('Bieu phi VCX'!$X$8:$AC$33,MATCH(E63,'Bieu phi VCX'!$A$8:$A$33,0),MATCH(AC63,'Bieu phi VCX'!$X$7:$AC$7,0)),0)</f>
        <v>0.0035</v>
      </c>
      <c r="AI63" s="24" t="n">
        <f aca="false">IF(U63="Y",INDEX('Bieu phi VCX'!$AJ$8:$AL$33,MATCH(E63,'Bieu phi VCX'!$A$8:$A$33,0),MATCH(VLOOKUP(F63,Parameters!$I$2:$J$4,2),'Bieu phi VCX'!$AJ$7:$AL$7,0))-AD63, 0)</f>
        <v>0.025</v>
      </c>
      <c r="AJ63" s="0" t="n">
        <f aca="false">IF(V63="Y",$AJ$2,1)</f>
        <v>1.5</v>
      </c>
      <c r="AK63" s="24" t="n">
        <f aca="false">IF(W63="Y", INDEX('Bieu phi VCX'!$AE$8:$AE$33,MATCH(E63,'Bieu phi VCX'!$A$8:$A$33,0),0),0)</f>
        <v>0.0025</v>
      </c>
      <c r="AL63" s="24" t="n">
        <f aca="false">IF(X63="Y",IF(AB63&lt;120,IF(OR(E63='Bieu phi VCX'!$A$24,E63='Bieu phi VCX'!$A$25,E63='Bieu phi VCX'!$A$27),0.2%,IF(OR(AND(OR(H63="SEDAN",H63="HATCHBACK"),J63&gt;$AL$2),AND(OR(H63="SEDAN",H63="HATCHBACK"),I63="GERMANY")),INDEX('Bieu phi VCX'!$AF$8:$AF$33,MATCH(E63,'Bieu phi VCX'!$A$8:$A$33,0),0),INDEX('Bieu phi VCX'!$AG$8:$AG$33,MATCH(E63,'Bieu phi VCX'!$A$8:$A$33,0),0))),INDEX('Bieu phi VCX'!$AH$8:$AH$33,MATCH(E63,'Bieu phi VCX'!$A$8:$A$33,0),0)),0)</f>
        <v>0.0015</v>
      </c>
      <c r="AM63" s="25" t="n">
        <f aca="false">IF(Z63="Y",$AM$2,0)</f>
        <v>0.003</v>
      </c>
      <c r="AN63" s="26" t="n">
        <f aca="false">IF(Y63="Y",IF(P63-O63&gt;$AN$2,1.5%*15/365,1.5%*(P63-O63)/365),0)</f>
        <v>0.000616438356164384</v>
      </c>
      <c r="AO63" s="27" t="n">
        <f aca="false">IF(P63&lt;=AA63,VLOOKUP(DATEDIF(O63,P63,"m"),Parameters!$L$2:$M$6,2,1),(DATEDIF(O63,P63,"m")+1)/12)</f>
        <v>1</v>
      </c>
      <c r="AP63" s="28" t="n">
        <f aca="false">(AJ63*(SUM(AD63,AE63,AF63,AH63,AI63,AK63,AL63,AM63)*K63+AG63)+AN63*K63)*AO63</f>
        <v>11986643.8356164</v>
      </c>
    </row>
    <row r="64" customFormat="false" ht="13.8" hidden="false" customHeight="false" outlineLevel="0" collapsed="false">
      <c r="A64" s="19" t="s">
        <v>1953</v>
      </c>
      <c r="B64" s="19" t="s">
        <v>1954</v>
      </c>
      <c r="C64" s="20" t="s">
        <v>1955</v>
      </c>
      <c r="D64" s="19" t="s">
        <v>1977</v>
      </c>
      <c r="E64" s="21" t="s">
        <v>1978</v>
      </c>
      <c r="F64" s="22" t="n">
        <v>0</v>
      </c>
      <c r="G64" s="21" t="s">
        <v>1958</v>
      </c>
      <c r="H64" s="21" t="s">
        <v>1976</v>
      </c>
      <c r="I64" s="21" t="s">
        <v>1960</v>
      </c>
      <c r="J64" s="22" t="n">
        <v>390000000</v>
      </c>
      <c r="K64" s="22" t="n">
        <v>100000000</v>
      </c>
      <c r="L64" s="0" t="n">
        <v>2020</v>
      </c>
      <c r="M64" s="23" t="n">
        <v>43831</v>
      </c>
      <c r="N64" s="23" t="n">
        <v>43831</v>
      </c>
      <c r="O64" s="23" t="n">
        <v>43831</v>
      </c>
      <c r="P64" s="23" t="n">
        <v>44196</v>
      </c>
      <c r="Q64" s="2" t="s">
        <v>1961</v>
      </c>
      <c r="R64" s="2" t="s">
        <v>1961</v>
      </c>
      <c r="S64" s="22" t="s">
        <v>1962</v>
      </c>
      <c r="T64" s="2" t="s">
        <v>1961</v>
      </c>
      <c r="U64" s="2" t="s">
        <v>1961</v>
      </c>
      <c r="V64" s="2" t="s">
        <v>1961</v>
      </c>
      <c r="W64" s="2" t="s">
        <v>1961</v>
      </c>
      <c r="X64" s="2" t="s">
        <v>1961</v>
      </c>
      <c r="Y64" s="2" t="s">
        <v>1961</v>
      </c>
      <c r="Z64" s="2" t="s">
        <v>1961</v>
      </c>
      <c r="AA64" s="23" t="n">
        <f aca="false">DATE(YEAR(O64)+1,MONTH(O64),DAY(O64))</f>
        <v>44197</v>
      </c>
      <c r="AB64" s="0" t="n">
        <f aca="false">IF(G64="Trong nước", DATEDIF(DATE(YEAR(M64),MONTH(M64),1),DATE(YEAR(N64),MONTH(N64),1),"m"), DATEDIF(DATE(L64,1,1),DATE(YEAR(N64),MONTH(N64),1),"m"))</f>
        <v>0</v>
      </c>
      <c r="AC64" s="0" t="str">
        <f aca="false">VLOOKUP(AB64,Parameters!$A$2:$B$6,2,1)</f>
        <v>&lt;6</v>
      </c>
      <c r="AD64" s="24" t="n">
        <f aca="false">IF(J64&lt;=$AD$2,INDEX('Bieu phi VCX'!$D$8:$H$33,MATCH(E64,'Bieu phi VCX'!$A$8:$A$33,0),MATCH(AC64,'Bieu phi VCX'!$D$7:$H$7,)),INDEX('Bieu phi VCX'!$J$8:$N$33,MATCH(E64,'Bieu phi VCX'!$A$8:$A$33,0),MATCH(AC64,'Bieu phi VCX'!$J$7:$N$7,)))</f>
        <v>0.0185</v>
      </c>
      <c r="AE64" s="24" t="n">
        <f aca="false">IF(Q64="Y",$AE$2,0)</f>
        <v>0</v>
      </c>
      <c r="AF64" s="24" t="n">
        <f aca="false">IF(R64="Y", INDEX('Bieu phi VCX'!$R$8:$W$33,MATCH(E64,'Bieu phi VCX'!$A$8:$A$33,0),MATCH(AC64,'Bieu phi VCX'!$R$7:$V$7,0)), 0)</f>
        <v>0</v>
      </c>
      <c r="AG64" s="22" t="n">
        <f aca="false">VLOOKUP(S64,Parameters!$F$2:$G$5,2,0)</f>
        <v>0</v>
      </c>
      <c r="AH64" s="24" t="n">
        <f aca="false">IF(T64="Y", INDEX('Bieu phi VCX'!$X$8:$AB$33,MATCH(E64,'Bieu phi VCX'!$A$8:$A$33,0),MATCH(AC64,'Bieu phi VCX'!$X$7:$AB$7,0)),0)</f>
        <v>0</v>
      </c>
      <c r="AI64" s="24" t="n">
        <f aca="false">IF(U64="Y",INDEX('Bieu phi VCX'!$AJ$8:$AL$33,MATCH(E64,'Bieu phi VCX'!$A$8:$A$33,0),MATCH(VLOOKUP(F64,Parameters!$I$2:$J$4,2),'Bieu phi VCX'!$AJ$7:$AL$7,0))-AD64, 0)</f>
        <v>0</v>
      </c>
      <c r="AJ64" s="0" t="n">
        <f aca="false">IF(V64="Y",$AJ$2,1)</f>
        <v>1</v>
      </c>
      <c r="AK64" s="24" t="n">
        <f aca="false">IF(W64="Y", INDEX('Bieu phi VCX'!$AE$8:$AE$33,MATCH(E64,'Bieu phi VCX'!$A$8:$A$33,0),0),0)</f>
        <v>0</v>
      </c>
      <c r="AL64" s="24" t="n">
        <f aca="false">IF(X64="Y",IF(AB64&lt;120,IF(OR(E64='Bieu phi VCX'!$A$24,E64='Bieu phi VCX'!$A$25,E64='Bieu phi VCX'!$A$27),0.2%,IF(OR(AND(OR(H64="SEDAN",H64="HATCHBACK"),J64&gt;$AL$2),AND(OR(H64="SEDAN",H64="HATCHBACK"),I64="GERMANY")),INDEX('Bieu phi VCX'!$AF$8:$AF$33,MATCH(E64,'Bieu phi VCX'!$A$8:$A$33,0),0),INDEX('Bieu phi VCX'!$AG$8:$AG$33,MATCH(E64,'Bieu phi VCX'!$A$8:$A$33,0),0))),"NA"),0)</f>
        <v>0</v>
      </c>
      <c r="AM64" s="25" t="n">
        <f aca="false">IF(Z64="Y",$AM$2,0)</f>
        <v>0</v>
      </c>
      <c r="AN64" s="26" t="n">
        <f aca="false">IF(Y64="Y",IF(P64-O64&gt;$AN$2,1.5%*15/365,1.5%*(P64-O64)/365),0)</f>
        <v>0</v>
      </c>
      <c r="AO64" s="27" t="n">
        <f aca="false">IF(P64&lt;=AA64,VLOOKUP(DATEDIF(O64,P64,"m"),Parameters!$L$2:$M$6,2,1),(DATEDIF(O64,P64,"m")+1)/12)</f>
        <v>1</v>
      </c>
      <c r="AP64" s="28" t="n">
        <f aca="false">(AJ64*(SUM(AD64,AE64,AF64,AH64,AI64,AK64,AL64,AM64)*K64+AG64)+AN64*K64)*AO64</f>
        <v>1850000</v>
      </c>
    </row>
    <row r="65" customFormat="false" ht="13.8" hidden="false" customHeight="false" outlineLevel="0" collapsed="false">
      <c r="A65" s="19"/>
      <c r="B65" s="19" t="s">
        <v>1963</v>
      </c>
      <c r="C65" s="20" t="s">
        <v>1955</v>
      </c>
      <c r="D65" s="19" t="s">
        <v>1977</v>
      </c>
      <c r="E65" s="21" t="s">
        <v>1978</v>
      </c>
      <c r="F65" s="22" t="n">
        <v>0</v>
      </c>
      <c r="G65" s="21" t="s">
        <v>1958</v>
      </c>
      <c r="H65" s="21" t="s">
        <v>1976</v>
      </c>
      <c r="I65" s="21" t="s">
        <v>1960</v>
      </c>
      <c r="J65" s="22" t="n">
        <v>390000000</v>
      </c>
      <c r="K65" s="22" t="n">
        <v>100000000</v>
      </c>
      <c r="L65" s="0" t="n">
        <v>2017</v>
      </c>
      <c r="M65" s="23" t="n">
        <v>42736</v>
      </c>
      <c r="N65" s="23" t="n">
        <v>43831</v>
      </c>
      <c r="O65" s="23" t="n">
        <v>43831</v>
      </c>
      <c r="P65" s="23" t="n">
        <v>44196</v>
      </c>
      <c r="Q65" s="2" t="s">
        <v>1961</v>
      </c>
      <c r="R65" s="2" t="s">
        <v>1961</v>
      </c>
      <c r="S65" s="22" t="s">
        <v>1962</v>
      </c>
      <c r="T65" s="2" t="s">
        <v>1961</v>
      </c>
      <c r="U65" s="2" t="s">
        <v>1961</v>
      </c>
      <c r="V65" s="2" t="s">
        <v>1961</v>
      </c>
      <c r="W65" s="2" t="s">
        <v>1961</v>
      </c>
      <c r="X65" s="2" t="s">
        <v>1961</v>
      </c>
      <c r="Y65" s="2" t="s">
        <v>1961</v>
      </c>
      <c r="Z65" s="2" t="s">
        <v>1961</v>
      </c>
      <c r="AA65" s="23" t="n">
        <f aca="false">DATE(YEAR(O65)+1,MONTH(O65),DAY(O65))</f>
        <v>44197</v>
      </c>
      <c r="AB65" s="0" t="n">
        <f aca="false">IF(G65="Trong nước", DATEDIF(DATE(YEAR(M65),MONTH(M65),1),DATE(YEAR(N65),MONTH(N65),1),"m"), DATEDIF(DATE(L65,1,1),DATE(YEAR(N65),MONTH(N65),1),"m"))</f>
        <v>36</v>
      </c>
      <c r="AC65" s="0" t="str">
        <f aca="false">VLOOKUP(AB65,Parameters!$A$2:$B$6,2,1)</f>
        <v>36-72</v>
      </c>
      <c r="AD65" s="24" t="n">
        <f aca="false">IF(J65&lt;=$AD$2,INDEX('Bieu phi VCX'!$D$8:$H$33,MATCH(E65,'Bieu phi VCX'!$A$8:$A$33,0),MATCH(AC65,'Bieu phi VCX'!$D$7:$H$7,)),INDEX('Bieu phi VCX'!$J$8:$N$33,MATCH(E65,'Bieu phi VCX'!$A$8:$A$33,0),MATCH(AC65,'Bieu phi VCX'!$J$7:$N$7,)))</f>
        <v>0.02</v>
      </c>
      <c r="AE65" s="24" t="n">
        <f aca="false">IF(Q65="Y",$AE$2,0)</f>
        <v>0</v>
      </c>
      <c r="AF65" s="24" t="n">
        <f aca="false">IF(R65="Y", INDEX('Bieu phi VCX'!$R$8:$W$33,MATCH(E65,'Bieu phi VCX'!$A$8:$A$33,0),MATCH(AC65,'Bieu phi VCX'!$R$7:$V$7,0)), 0)</f>
        <v>0</v>
      </c>
      <c r="AG65" s="22" t="n">
        <f aca="false">VLOOKUP(S65,Parameters!$F$2:$G$5,2,0)</f>
        <v>0</v>
      </c>
      <c r="AH65" s="24" t="n">
        <f aca="false">IF(T65="Y", INDEX('Bieu phi VCX'!$X$8:$AB$33,MATCH(E65,'Bieu phi VCX'!$A$8:$A$33,0),MATCH(AC65,'Bieu phi VCX'!$X$7:$AB$7,0)),0)</f>
        <v>0</v>
      </c>
      <c r="AI65" s="24" t="n">
        <f aca="false">IF(U65="Y",INDEX('Bieu phi VCX'!$AJ$8:$AL$33,MATCH(E65,'Bieu phi VCX'!$A$8:$A$33,0),MATCH(VLOOKUP(F65,Parameters!$I$2:$J$4,2),'Bieu phi VCX'!$AJ$7:$AL$7,0))-AD65, 0)</f>
        <v>0</v>
      </c>
      <c r="AJ65" s="0" t="n">
        <f aca="false">IF(V65="Y",$AJ$2,1)</f>
        <v>1</v>
      </c>
      <c r="AK65" s="24" t="n">
        <f aca="false">IF(W65="Y", INDEX('Bieu phi VCX'!$AE$8:$AE$33,MATCH(E65,'Bieu phi VCX'!$A$8:$A$33,0),0),0)</f>
        <v>0</v>
      </c>
      <c r="AL65" s="24" t="n">
        <f aca="false">IF(X65="Y",IF(AB65&lt;120,IF(OR(E65='Bieu phi VCX'!$A$24,E65='Bieu phi VCX'!$A$25,E65='Bieu phi VCX'!$A$27),0.2%,IF(OR(AND(OR(H65="SEDAN",H65="HATCHBACK"),J65&gt;$AL$2),AND(OR(H65="SEDAN",H65="HATCHBACK"),I65="GERMANY")),INDEX('Bieu phi VCX'!$AF$8:$AF$33,MATCH(E65,'Bieu phi VCX'!$A$8:$A$33,0),0),INDEX('Bieu phi VCX'!$AG$8:$AG$33,MATCH(E65,'Bieu phi VCX'!$A$8:$A$33,0),0))),"NA"),0)</f>
        <v>0</v>
      </c>
      <c r="AM65" s="25" t="n">
        <f aca="false">IF(Z65="Y",$AM$2,0)</f>
        <v>0</v>
      </c>
      <c r="AN65" s="26" t="n">
        <f aca="false">IF(Y65="Y",IF(P65-O65&gt;$AN$2,1.5%*15/365,1.5%*(P65-O65)/365),0)</f>
        <v>0</v>
      </c>
      <c r="AO65" s="27" t="n">
        <f aca="false">IF(P65&lt;=AA65,VLOOKUP(DATEDIF(O65,P65,"m"),Parameters!$L$2:$M$6,2,1),(DATEDIF(O65,P65,"m")+1)/12)</f>
        <v>1</v>
      </c>
      <c r="AP65" s="28" t="n">
        <f aca="false">(AJ65*(SUM(AD65,AE65,AF65,AH65,AI65,AK65,AL65,AM65)*K65+AG65)+AN65*K65)*AO65</f>
        <v>2000000</v>
      </c>
    </row>
    <row r="66" customFormat="false" ht="13.8" hidden="false" customHeight="false" outlineLevel="0" collapsed="false">
      <c r="A66" s="19"/>
      <c r="B66" s="19" t="s">
        <v>1964</v>
      </c>
      <c r="C66" s="20" t="s">
        <v>1955</v>
      </c>
      <c r="D66" s="19" t="s">
        <v>1977</v>
      </c>
      <c r="E66" s="21" t="s">
        <v>1978</v>
      </c>
      <c r="F66" s="22" t="n">
        <v>0</v>
      </c>
      <c r="G66" s="21" t="s">
        <v>1958</v>
      </c>
      <c r="H66" s="21" t="s">
        <v>1976</v>
      </c>
      <c r="I66" s="21" t="s">
        <v>1960</v>
      </c>
      <c r="J66" s="22" t="n">
        <v>390000000</v>
      </c>
      <c r="K66" s="22" t="n">
        <v>100000000</v>
      </c>
      <c r="L66" s="0" t="n">
        <v>2014</v>
      </c>
      <c r="M66" s="23" t="n">
        <v>41640</v>
      </c>
      <c r="N66" s="23" t="n">
        <v>43831</v>
      </c>
      <c r="O66" s="23" t="n">
        <v>43831</v>
      </c>
      <c r="P66" s="23" t="n">
        <v>44196</v>
      </c>
      <c r="Q66" s="2" t="s">
        <v>1961</v>
      </c>
      <c r="R66" s="2" t="s">
        <v>1961</v>
      </c>
      <c r="S66" s="22" t="s">
        <v>1962</v>
      </c>
      <c r="T66" s="2" t="s">
        <v>1961</v>
      </c>
      <c r="U66" s="2" t="s">
        <v>1961</v>
      </c>
      <c r="V66" s="2" t="s">
        <v>1961</v>
      </c>
      <c r="W66" s="2" t="s">
        <v>1961</v>
      </c>
      <c r="X66" s="2" t="s">
        <v>1961</v>
      </c>
      <c r="Y66" s="2" t="s">
        <v>1961</v>
      </c>
      <c r="Z66" s="2" t="s">
        <v>1961</v>
      </c>
      <c r="AA66" s="23" t="n">
        <f aca="false">DATE(YEAR(O66)+1,MONTH(O66),DAY(O66))</f>
        <v>44197</v>
      </c>
      <c r="AB66" s="0" t="n">
        <f aca="false">IF(G66="Trong nước", DATEDIF(DATE(YEAR(M66),MONTH(M66),1),DATE(YEAR(N66),MONTH(N66),1),"m"), DATEDIF(DATE(L66,1,1),DATE(YEAR(N66),MONTH(N66),1),"m"))</f>
        <v>72</v>
      </c>
      <c r="AC66" s="0" t="str">
        <f aca="false">VLOOKUP(AB66,Parameters!$A$2:$B$6,2,1)</f>
        <v>72-120</v>
      </c>
      <c r="AD66" s="24" t="n">
        <f aca="false">IF(J66&lt;=$AD$2,INDEX('Bieu phi VCX'!$D$8:$H$33,MATCH(E66,'Bieu phi VCX'!$A$8:$A$33,0),MATCH(AC66,'Bieu phi VCX'!$D$7:$H$7,)),INDEX('Bieu phi VCX'!$J$8:$N$33,MATCH(E66,'Bieu phi VCX'!$A$8:$A$33,0),MATCH(AC66,'Bieu phi VCX'!$J$7:$N$7,)))</f>
        <v>0.03</v>
      </c>
      <c r="AE66" s="24" t="n">
        <f aca="false">IF(Q66="Y",$AE$2,0)</f>
        <v>0</v>
      </c>
      <c r="AF66" s="24" t="n">
        <f aca="false">IF(R66="Y", INDEX('Bieu phi VCX'!$R$8:$W$33,MATCH(E66,'Bieu phi VCX'!$A$8:$A$33,0),MATCH(AC66,'Bieu phi VCX'!$R$7:$V$7,0)), 0)</f>
        <v>0</v>
      </c>
      <c r="AG66" s="22" t="n">
        <f aca="false">VLOOKUP(S66,Parameters!$F$2:$G$5,2,0)</f>
        <v>0</v>
      </c>
      <c r="AH66" s="24" t="n">
        <f aca="false">IF(T66="Y", INDEX('Bieu phi VCX'!$X$8:$AB$33,MATCH(E66,'Bieu phi VCX'!$A$8:$A$33,0),MATCH(AC66,'Bieu phi VCX'!$X$7:$AB$7,0)),0)</f>
        <v>0</v>
      </c>
      <c r="AI66" s="24" t="n">
        <f aca="false">IF(U66="Y",INDEX('Bieu phi VCX'!$AJ$8:$AL$33,MATCH(E66,'Bieu phi VCX'!$A$8:$A$33,0),MATCH(VLOOKUP(F66,Parameters!$I$2:$J$4,2),'Bieu phi VCX'!$AJ$7:$AL$7,0))-AD66, 0)</f>
        <v>0</v>
      </c>
      <c r="AJ66" s="0" t="n">
        <f aca="false">IF(V66="Y",$AJ$2,1)</f>
        <v>1</v>
      </c>
      <c r="AK66" s="24" t="n">
        <f aca="false">IF(W66="Y", INDEX('Bieu phi VCX'!$AE$8:$AE$33,MATCH(E66,'Bieu phi VCX'!$A$8:$A$33,0),0),0)</f>
        <v>0</v>
      </c>
      <c r="AL66" s="24" t="n">
        <f aca="false">IF(X66="Y",IF(AB66&lt;120,IF(OR(E66='Bieu phi VCX'!$A$24,E66='Bieu phi VCX'!$A$25,E66='Bieu phi VCX'!$A$27),0.2%,IF(OR(AND(OR(H66="SEDAN",H66="HATCHBACK"),J66&gt;$AL$2),AND(OR(H66="SEDAN",H66="HATCHBACK"),I66="GERMANY")),INDEX('Bieu phi VCX'!$AF$8:$AF$33,MATCH(E66,'Bieu phi VCX'!$A$8:$A$33,0),0),INDEX('Bieu phi VCX'!$AG$8:$AG$33,MATCH(E66,'Bieu phi VCX'!$A$8:$A$33,0),0))),"NA"),0)</f>
        <v>0</v>
      </c>
      <c r="AM66" s="25" t="n">
        <f aca="false">IF(Z66="Y",$AM$2,0)</f>
        <v>0</v>
      </c>
      <c r="AN66" s="26" t="n">
        <f aca="false">IF(Y66="Y",IF(P66-O66&gt;$AN$2,1.5%*15/365,1.5%*(P66-O66)/365),0)</f>
        <v>0</v>
      </c>
      <c r="AO66" s="27" t="n">
        <f aca="false">IF(P66&lt;=AA66,VLOOKUP(DATEDIF(O66,P66,"m"),Parameters!$L$2:$M$6,2,1),(DATEDIF(O66,P66,"m")+1)/12)</f>
        <v>1</v>
      </c>
      <c r="AP66" s="28" t="n">
        <f aca="false">(AJ66*(SUM(AD66,AE66,AF66,AH66,AI66,AK66,AL66,AM66)*K66+AG66)+AN66*K66)*AO66</f>
        <v>3000000</v>
      </c>
    </row>
    <row r="67" customFormat="false" ht="13.8" hidden="false" customHeight="false" outlineLevel="0" collapsed="false">
      <c r="A67" s="19"/>
      <c r="B67" s="19" t="s">
        <v>1965</v>
      </c>
      <c r="C67" s="20" t="s">
        <v>1955</v>
      </c>
      <c r="D67" s="19" t="s">
        <v>1977</v>
      </c>
      <c r="E67" s="21" t="s">
        <v>1978</v>
      </c>
      <c r="F67" s="22" t="n">
        <v>0</v>
      </c>
      <c r="G67" s="21" t="s">
        <v>1958</v>
      </c>
      <c r="H67" s="21" t="s">
        <v>1976</v>
      </c>
      <c r="I67" s="21" t="s">
        <v>1960</v>
      </c>
      <c r="J67" s="22" t="n">
        <v>390000000</v>
      </c>
      <c r="K67" s="22" t="n">
        <v>100000000</v>
      </c>
      <c r="L67" s="0" t="n">
        <v>2010</v>
      </c>
      <c r="M67" s="23" t="n">
        <v>40179</v>
      </c>
      <c r="N67" s="23" t="n">
        <v>43831</v>
      </c>
      <c r="O67" s="23" t="n">
        <v>43831</v>
      </c>
      <c r="P67" s="23" t="n">
        <v>44196</v>
      </c>
      <c r="Q67" s="2" t="s">
        <v>1961</v>
      </c>
      <c r="R67" s="2" t="s">
        <v>1961</v>
      </c>
      <c r="S67" s="22" t="s">
        <v>1962</v>
      </c>
      <c r="T67" s="2" t="s">
        <v>1961</v>
      </c>
      <c r="U67" s="2" t="s">
        <v>1961</v>
      </c>
      <c r="V67" s="2" t="s">
        <v>1961</v>
      </c>
      <c r="W67" s="2" t="s">
        <v>1961</v>
      </c>
      <c r="X67" s="2" t="s">
        <v>1961</v>
      </c>
      <c r="Y67" s="2" t="s">
        <v>1961</v>
      </c>
      <c r="Z67" s="2" t="s">
        <v>1961</v>
      </c>
      <c r="AA67" s="23" t="n">
        <f aca="false">DATE(YEAR(O67)+1,MONTH(O67),DAY(O67))</f>
        <v>44197</v>
      </c>
      <c r="AB67" s="0" t="n">
        <f aca="false">IF(G67="Trong nước", DATEDIF(DATE(YEAR(M67),MONTH(M67),1),DATE(YEAR(N67),MONTH(N67),1),"m"), DATEDIF(DATE(L67,1,1),DATE(YEAR(N67),MONTH(N67),1),"m"))</f>
        <v>120</v>
      </c>
      <c r="AC67" s="0" t="str">
        <f aca="false">VLOOKUP(AB67,Parameters!$A$2:$B$6,2,1)</f>
        <v>&gt;=120</v>
      </c>
      <c r="AD67" s="24" t="n">
        <f aca="false">IF(J67&lt;=$AD$2,INDEX('Bieu phi VCX'!$D$8:$H$33,MATCH(E67,'Bieu phi VCX'!$A$8:$A$33,0),MATCH(AC67,'Bieu phi VCX'!$D$7:$H$7,)),INDEX('Bieu phi VCX'!$J$8:$N$33,MATCH(E67,'Bieu phi VCX'!$A$8:$A$33,0),MATCH(AC67,'Bieu phi VCX'!$J$7:$N$7,)))</f>
        <v>0.033</v>
      </c>
      <c r="AE67" s="24" t="n">
        <f aca="false">IF(Q67="Y",$AE$2,0)</f>
        <v>0</v>
      </c>
      <c r="AF67" s="24" t="n">
        <f aca="false">IF(R67="Y", INDEX('Bieu phi VCX'!$R$8:$W$33,MATCH(E67,'Bieu phi VCX'!$A$8:$A$33,0),MATCH(AC67,'Bieu phi VCX'!$R$7:$V$7,0)), 0)</f>
        <v>0</v>
      </c>
      <c r="AG67" s="22" t="n">
        <f aca="false">VLOOKUP(S67,Parameters!$F$2:$G$5,2,0)</f>
        <v>0</v>
      </c>
      <c r="AH67" s="24" t="n">
        <f aca="false">IF(T67="Y", INDEX('Bieu phi VCX'!$X$8:$AB$33,MATCH(E67,'Bieu phi VCX'!$A$8:$A$33,0),MATCH(AC67,'Bieu phi VCX'!$X$7:$AB$7,0)),0)</f>
        <v>0</v>
      </c>
      <c r="AI67" s="24" t="n">
        <f aca="false">IF(U67="Y",INDEX('Bieu phi VCX'!$AJ$8:$AL$33,MATCH(E67,'Bieu phi VCX'!$A$8:$A$33,0),MATCH(VLOOKUP(F67,Parameters!$I$2:$J$4,2),'Bieu phi VCX'!$AJ$7:$AL$7,0))-AD67, 0)</f>
        <v>0</v>
      </c>
      <c r="AJ67" s="0" t="n">
        <f aca="false">IF(V67="Y",$AJ$2,1)</f>
        <v>1</v>
      </c>
      <c r="AK67" s="24" t="n">
        <f aca="false">IF(W67="Y", INDEX('Bieu phi VCX'!$AE$8:$AE$33,MATCH(E67,'Bieu phi VCX'!$A$8:$A$33,0),0),0)</f>
        <v>0</v>
      </c>
      <c r="AL67" s="24" t="n">
        <f aca="false">IF(X67="Y",IF(AB67&lt;120,IF(OR(E67='Bieu phi VCX'!$A$24,E67='Bieu phi VCX'!$A$25,E67='Bieu phi VCX'!$A$27),0.2%,IF(OR(AND(OR(H67="SEDAN",H67="HATCHBACK"),J67&gt;$AL$2),AND(OR(H67="SEDAN",H67="HATCHBACK"),I67="GERMANY")),INDEX('Bieu phi VCX'!$AF$8:$AF$33,MATCH(E67,'Bieu phi VCX'!$A$8:$A$33,0),0),INDEX('Bieu phi VCX'!$AG$8:$AG$33,MATCH(E67,'Bieu phi VCX'!$A$8:$A$33,0),0))),"NA"),0)</f>
        <v>0</v>
      </c>
      <c r="AM67" s="25" t="n">
        <f aca="false">IF(Z67="Y",$AM$2,0)</f>
        <v>0</v>
      </c>
      <c r="AN67" s="26" t="n">
        <f aca="false">IF(Y67="Y",IF(P67-O67&gt;$AN$2,1.5%*15/365,1.5%*(P67-O67)/365),0)</f>
        <v>0</v>
      </c>
      <c r="AO67" s="27" t="n">
        <f aca="false">IF(P67&lt;=AA67,VLOOKUP(DATEDIF(O67,P67,"m"),Parameters!$L$2:$M$6,2,1),(DATEDIF(O67,P67,"m")+1)/12)</f>
        <v>1</v>
      </c>
      <c r="AP67" s="28" t="n">
        <f aca="false">(AJ67*(SUM(AD67,AE67,AF67,AH67,AI67,AK67,AL67,AM67)*K67+AG67)+AN67*K67)*AO67</f>
        <v>3300000</v>
      </c>
    </row>
    <row r="68" customFormat="false" ht="13.8" hidden="false" customHeight="false" outlineLevel="0" collapsed="false">
      <c r="A68" s="19"/>
      <c r="B68" s="19" t="s">
        <v>1966</v>
      </c>
      <c r="C68" s="20" t="s">
        <v>1955</v>
      </c>
      <c r="D68" s="19" t="s">
        <v>1977</v>
      </c>
      <c r="E68" s="21" t="s">
        <v>1978</v>
      </c>
      <c r="F68" s="22" t="n">
        <v>0</v>
      </c>
      <c r="G68" s="21" t="s">
        <v>1958</v>
      </c>
      <c r="H68" s="21" t="s">
        <v>1976</v>
      </c>
      <c r="I68" s="21" t="s">
        <v>1960</v>
      </c>
      <c r="J68" s="22" t="n">
        <v>390000000</v>
      </c>
      <c r="K68" s="22" t="n">
        <v>100000000</v>
      </c>
      <c r="L68" s="0" t="n">
        <v>2005</v>
      </c>
      <c r="M68" s="23" t="n">
        <v>38353</v>
      </c>
      <c r="N68" s="23" t="n">
        <v>43831</v>
      </c>
      <c r="O68" s="23" t="n">
        <v>43831</v>
      </c>
      <c r="P68" s="23" t="n">
        <v>44196</v>
      </c>
      <c r="Q68" s="2" t="s">
        <v>1967</v>
      </c>
      <c r="R68" s="2" t="s">
        <v>1967</v>
      </c>
      <c r="S68" s="22" t="n">
        <v>9000000</v>
      </c>
      <c r="T68" s="2" t="s">
        <v>1967</v>
      </c>
      <c r="U68" s="2" t="s">
        <v>1967</v>
      </c>
      <c r="V68" s="2" t="s">
        <v>1967</v>
      </c>
      <c r="W68" s="2" t="s">
        <v>1967</v>
      </c>
      <c r="X68" s="2" t="s">
        <v>1967</v>
      </c>
      <c r="Y68" s="2" t="s">
        <v>1967</v>
      </c>
      <c r="Z68" s="2" t="s">
        <v>1967</v>
      </c>
      <c r="AA68" s="23" t="n">
        <f aca="false">DATE(YEAR(O68)+1,MONTH(O68),DAY(O68))</f>
        <v>44197</v>
      </c>
      <c r="AB68" s="0" t="n">
        <f aca="false">IF(G68="Trong nước", DATEDIF(DATE(YEAR(M68),MONTH(M68),1),DATE(YEAR(N68),MONTH(N68),1),"m"), DATEDIF(DATE(L68,1,1),DATE(YEAR(N68),MONTH(N68),1),"m"))</f>
        <v>180</v>
      </c>
      <c r="AC68" s="0" t="str">
        <f aca="false">VLOOKUP(AB68,Parameters!$A$2:$B$7,2,1)</f>
        <v>&gt;=180</v>
      </c>
      <c r="AD68" s="24" t="n">
        <f aca="false">IF(J68&lt;=$AD$2,INDEX('Bieu phi VCX'!$D$8:$N$33,MATCH(E68,'Bieu phi VCX'!$A$8:$A$33,0),MATCH(AC68,'Bieu phi VCX'!$D$7:$I$7,)),INDEX('Bieu phi VCX'!$J$8:$O$33,MATCH(E68,'Bieu phi VCX'!$A$8:$A$33,0),MATCH(AC68,'Bieu phi VCX'!$J$7:$O$7,)))</f>
        <v>0.033</v>
      </c>
      <c r="AE68" s="24" t="n">
        <f aca="false">IF(Q68="Y",$AE$2,0)</f>
        <v>0.0005</v>
      </c>
      <c r="AF68" s="24" t="n">
        <f aca="false">IF(R68="Y", INDEX('Bieu phi VCX'!$R$8:$W$33,MATCH(E68,'Bieu phi VCX'!$A$8:$A$33,0),MATCH(AC68,'Bieu phi VCX'!$R$7:$W$7,0)), 0)</f>
        <v>0.0045</v>
      </c>
      <c r="AG68" s="22" t="n">
        <f aca="false">VLOOKUP(S68,Parameters!$F$2:$G$5,2,0)</f>
        <v>1400000</v>
      </c>
      <c r="AH68" s="24" t="n">
        <f aca="false">IF(T68="Y", INDEX('Bieu phi VCX'!$X$8:$AC$33,MATCH(E68,'Bieu phi VCX'!$A$8:$A$33,0),MATCH(AC68,'Bieu phi VCX'!$X$7:$AC$7,0)),0)</f>
        <v>0.0035</v>
      </c>
      <c r="AI68" s="24" t="n">
        <f aca="false">IF(U68="Y",INDEX('Bieu phi VCX'!$AJ$8:$AL$33,MATCH(E68,'Bieu phi VCX'!$A$8:$A$33,0),MATCH(VLOOKUP(F68,Parameters!$I$2:$J$4,2),'Bieu phi VCX'!$AJ$7:$AL$7,0))-AD68, 0)</f>
        <v>0.017</v>
      </c>
      <c r="AJ68" s="0" t="n">
        <f aca="false">IF(V68="Y",$AJ$2,1)</f>
        <v>1.5</v>
      </c>
      <c r="AK68" s="24" t="n">
        <f aca="false">IF(W68="Y", INDEX('Bieu phi VCX'!$AE$8:$AE$33,MATCH(E68,'Bieu phi VCX'!$A$8:$A$33,0),0),0)</f>
        <v>0.0025</v>
      </c>
      <c r="AL68" s="24" t="n">
        <f aca="false">IF(X68="Y",IF(AB68&lt;120,IF(OR(E68='Bieu phi VCX'!$A$24,E68='Bieu phi VCX'!$A$25,E68='Bieu phi VCX'!$A$27),0.2%,IF(OR(AND(OR(H68="SEDAN",H68="HATCHBACK"),J68&gt;$AL$2),AND(OR(H68="SEDAN",H68="HATCHBACK"),I68="GERMANY")),INDEX('Bieu phi VCX'!$AF$8:$AF$33,MATCH(E68,'Bieu phi VCX'!$A$8:$A$33,0),0),INDEX('Bieu phi VCX'!$AG$8:$AG$33,MATCH(E68,'Bieu phi VCX'!$A$8:$A$33,0),0))),INDEX('Bieu phi VCX'!$AH$8:$AH$33,MATCH(E68,'Bieu phi VCX'!$A$8:$A$33,0),0)),0)</f>
        <v>0.0015</v>
      </c>
      <c r="AM68" s="25" t="n">
        <f aca="false">IF(Z68="Y",$AM$2,0)</f>
        <v>0.003</v>
      </c>
      <c r="AN68" s="26" t="n">
        <f aca="false">IF(Y68="Y",IF(P68-O68&gt;$AN$2,1.5%*15/365,1.5%*(P68-O68)/365),0)</f>
        <v>0.000616438356164384</v>
      </c>
      <c r="AO68" s="27" t="n">
        <f aca="false">IF(P68&lt;=AA68,VLOOKUP(DATEDIF(O68,P68,"m"),Parameters!$L$2:$M$6,2,1),(DATEDIF(O68,P68,"m")+1)/12)</f>
        <v>1</v>
      </c>
      <c r="AP68" s="28" t="n">
        <f aca="false">(AJ68*(SUM(AD68,AE68,AF68,AH68,AI68,AK68,AL68,AM68)*K68+AG68)+AN68*K68)*AO68</f>
        <v>11986643.8356164</v>
      </c>
    </row>
    <row r="69" customFormat="false" ht="13.8" hidden="false" customHeight="false" outlineLevel="0" collapsed="false">
      <c r="A69" s="19" t="s">
        <v>1968</v>
      </c>
      <c r="B69" s="19" t="s">
        <v>1954</v>
      </c>
      <c r="C69" s="20" t="s">
        <v>1955</v>
      </c>
      <c r="D69" s="19" t="s">
        <v>1977</v>
      </c>
      <c r="E69" s="21" t="s">
        <v>1978</v>
      </c>
      <c r="F69" s="22" t="n">
        <v>0</v>
      </c>
      <c r="G69" s="21" t="s">
        <v>1958</v>
      </c>
      <c r="H69" s="21" t="s">
        <v>1976</v>
      </c>
      <c r="I69" s="21" t="s">
        <v>1960</v>
      </c>
      <c r="J69" s="22" t="n">
        <v>400000000</v>
      </c>
      <c r="K69" s="22" t="n">
        <v>100000000</v>
      </c>
      <c r="L69" s="0" t="n">
        <v>2020</v>
      </c>
      <c r="M69" s="23" t="n">
        <v>43831</v>
      </c>
      <c r="N69" s="23" t="n">
        <v>43831</v>
      </c>
      <c r="O69" s="23" t="n">
        <v>43831</v>
      </c>
      <c r="P69" s="23" t="n">
        <v>44196</v>
      </c>
      <c r="Q69" s="2" t="s">
        <v>1967</v>
      </c>
      <c r="R69" s="2" t="s">
        <v>1967</v>
      </c>
      <c r="S69" s="22" t="n">
        <v>9000000</v>
      </c>
      <c r="T69" s="2" t="s">
        <v>1967</v>
      </c>
      <c r="U69" s="2" t="s">
        <v>1967</v>
      </c>
      <c r="V69" s="2" t="s">
        <v>1967</v>
      </c>
      <c r="W69" s="2" t="s">
        <v>1967</v>
      </c>
      <c r="X69" s="2" t="s">
        <v>1967</v>
      </c>
      <c r="Y69" s="2" t="s">
        <v>1967</v>
      </c>
      <c r="Z69" s="2" t="s">
        <v>1967</v>
      </c>
      <c r="AA69" s="23" t="n">
        <f aca="false">DATE(YEAR(O69)+1,MONTH(O69),DAY(O69))</f>
        <v>44197</v>
      </c>
      <c r="AB69" s="0" t="n">
        <f aca="false">IF(G69="Trong nước", DATEDIF(DATE(YEAR(M69),MONTH(M69),1),DATE(YEAR(N69),MONTH(N69),1),"m"), DATEDIF(DATE(L69,1,1),DATE(YEAR(N69),MONTH(N69),1),"m"))</f>
        <v>0</v>
      </c>
      <c r="AC69" s="0" t="str">
        <f aca="false">VLOOKUP(AB69,Parameters!$A$2:$B$6,2,1)</f>
        <v>&lt;6</v>
      </c>
      <c r="AD69" s="24" t="n">
        <f aca="false">IF(J69&lt;=$AD$2,INDEX('Bieu phi VCX'!$D$8:$H$33,MATCH(E69,'Bieu phi VCX'!$A$8:$A$33,0),MATCH(AC69,'Bieu phi VCX'!$D$7:$H$7,)),INDEX('Bieu phi VCX'!$J$8:$N$33,MATCH(E69,'Bieu phi VCX'!$A$8:$A$33,0),MATCH(AC69,'Bieu phi VCX'!$J$7:$N$7,)))</f>
        <v>0.0185</v>
      </c>
      <c r="AE69" s="24" t="n">
        <f aca="false">IF(Q69="Y",$AE$2,0)</f>
        <v>0.0005</v>
      </c>
      <c r="AF69" s="24" t="n">
        <f aca="false">IF(R69="Y", INDEX('Bieu phi VCX'!$R$8:$W$33,MATCH(E69,'Bieu phi VCX'!$A$8:$A$33,0),MATCH(AC69,'Bieu phi VCX'!$R$7:$V$7,0)), 0)</f>
        <v>0</v>
      </c>
      <c r="AG69" s="22" t="n">
        <f aca="false">VLOOKUP(S69,Parameters!$F$2:$G$5,2,0)</f>
        <v>1400000</v>
      </c>
      <c r="AH69" s="24" t="n">
        <f aca="false">IF(T69="Y", INDEX('Bieu phi VCX'!$X$8:$AB$33,MATCH(E69,'Bieu phi VCX'!$A$8:$A$33,0),MATCH(AC69,'Bieu phi VCX'!$X$7:$AB$7,0)),0)</f>
        <v>0.001</v>
      </c>
      <c r="AI69" s="24" t="n">
        <f aca="false">IF(U69="Y",INDEX('Bieu phi VCX'!$AJ$8:$AL$33,MATCH(E69,'Bieu phi VCX'!$A$8:$A$33,0),MATCH(VLOOKUP(F69,Parameters!$I$2:$J$4,2),'Bieu phi VCX'!$AJ$7:$AL$7,0))-AD69, 0)</f>
        <v>0.0315</v>
      </c>
      <c r="AJ69" s="0" t="n">
        <f aca="false">IF(V69="Y",$AJ$2,1)</f>
        <v>1.5</v>
      </c>
      <c r="AK69" s="24" t="n">
        <f aca="false">IF(W69="Y", INDEX('Bieu phi VCX'!$AE$8:$AE$33,MATCH(E69,'Bieu phi VCX'!$A$8:$A$33,0),0),0)</f>
        <v>0.0025</v>
      </c>
      <c r="AL69" s="24" t="n">
        <f aca="false">IF(X69="Y",IF(AB69&lt;120,IF(OR(E69='Bieu phi VCX'!$A$24,E69='Bieu phi VCX'!$A$25,E69='Bieu phi VCX'!$A$27),0.2%,IF(OR(AND(OR(H69="SEDAN",H69="HATCHBACK"),J69&gt;$AL$2),AND(OR(H69="SEDAN",H69="HATCHBACK"),I69="GERMANY")),INDEX('Bieu phi VCX'!$AF$8:$AF$33,MATCH(E69,'Bieu phi VCX'!$A$8:$A$33,0),0),INDEX('Bieu phi VCX'!$AG$8:$AG$33,MATCH(E69,'Bieu phi VCX'!$A$8:$A$33,0),0))),"NA"),0)</f>
        <v>0.0005</v>
      </c>
      <c r="AM69" s="25" t="n">
        <f aca="false">IF(Z69="Y",$AM$2,0)</f>
        <v>0.003</v>
      </c>
      <c r="AN69" s="26" t="n">
        <f aca="false">IF(Y69="Y",IF(P69-O69&gt;$AN$2,1.5%*15/365,1.5%*(P69-O69)/365),0)</f>
        <v>0.000616438356164384</v>
      </c>
      <c r="AO69" s="27" t="n">
        <f aca="false">IF(P69&lt;=AA69,VLOOKUP(DATEDIF(O69,P69,"m"),Parameters!$L$2:$M$6,2,1),(DATEDIF(O69,P69,"m")+1)/12)</f>
        <v>1</v>
      </c>
      <c r="AP69" s="28" t="n">
        <f aca="false">(AJ69*(SUM(AD69,AE69,AF69,AH69,AI69,AK69,AL69,AM69)*K69+AG69)+AN69*K69)*AO69</f>
        <v>10786643.8356164</v>
      </c>
    </row>
    <row r="70" customFormat="false" ht="13.8" hidden="false" customHeight="false" outlineLevel="0" collapsed="false">
      <c r="A70" s="19"/>
      <c r="B70" s="19" t="s">
        <v>1963</v>
      </c>
      <c r="C70" s="20" t="s">
        <v>1955</v>
      </c>
      <c r="D70" s="19" t="s">
        <v>1977</v>
      </c>
      <c r="E70" s="21" t="s">
        <v>1978</v>
      </c>
      <c r="F70" s="22" t="n">
        <v>0</v>
      </c>
      <c r="G70" s="21" t="s">
        <v>1958</v>
      </c>
      <c r="H70" s="21" t="s">
        <v>1976</v>
      </c>
      <c r="I70" s="21" t="s">
        <v>1960</v>
      </c>
      <c r="J70" s="22" t="n">
        <v>400000000</v>
      </c>
      <c r="K70" s="22" t="n">
        <v>100000000</v>
      </c>
      <c r="L70" s="0" t="n">
        <v>2017</v>
      </c>
      <c r="M70" s="23" t="n">
        <v>42736</v>
      </c>
      <c r="N70" s="23" t="n">
        <v>43831</v>
      </c>
      <c r="O70" s="23" t="n">
        <v>43831</v>
      </c>
      <c r="P70" s="23" t="n">
        <v>44196</v>
      </c>
      <c r="Q70" s="2" t="s">
        <v>1967</v>
      </c>
      <c r="R70" s="2" t="s">
        <v>1967</v>
      </c>
      <c r="S70" s="22" t="n">
        <v>15000000</v>
      </c>
      <c r="T70" s="2" t="s">
        <v>1967</v>
      </c>
      <c r="U70" s="2" t="s">
        <v>1967</v>
      </c>
      <c r="V70" s="2" t="s">
        <v>1967</v>
      </c>
      <c r="W70" s="2" t="s">
        <v>1967</v>
      </c>
      <c r="X70" s="2" t="s">
        <v>1967</v>
      </c>
      <c r="Y70" s="2" t="s">
        <v>1967</v>
      </c>
      <c r="Z70" s="2" t="s">
        <v>1967</v>
      </c>
      <c r="AA70" s="23" t="n">
        <f aca="false">DATE(YEAR(O70)+1,MONTH(O70),DAY(O70))</f>
        <v>44197</v>
      </c>
      <c r="AB70" s="0" t="n">
        <f aca="false">IF(G70="Trong nước", DATEDIF(DATE(YEAR(M70),MONTH(M70),1),DATE(YEAR(N70),MONTH(N70),1),"m"), DATEDIF(DATE(L70,1,1),DATE(YEAR(N70),MONTH(N70),1),"m"))</f>
        <v>36</v>
      </c>
      <c r="AC70" s="0" t="str">
        <f aca="false">VLOOKUP(AB70,Parameters!$A$2:$B$6,2,1)</f>
        <v>36-72</v>
      </c>
      <c r="AD70" s="24" t="n">
        <f aca="false">IF(J70&lt;=$AD$2,INDEX('Bieu phi VCX'!$D$8:$H$33,MATCH(E70,'Bieu phi VCX'!$A$8:$A$33,0),MATCH(AC70,'Bieu phi VCX'!$D$7:$H$7,)),INDEX('Bieu phi VCX'!$J$8:$N$33,MATCH(E70,'Bieu phi VCX'!$A$8:$A$33,0),MATCH(AC70,'Bieu phi VCX'!$J$7:$N$7,)))</f>
        <v>0.02</v>
      </c>
      <c r="AE70" s="24" t="n">
        <f aca="false">IF(Q70="Y",$AE$2,0)</f>
        <v>0.0005</v>
      </c>
      <c r="AF70" s="24" t="n">
        <f aca="false">IF(R70="Y", INDEX('Bieu phi VCX'!$R$8:$W$33,MATCH(E70,'Bieu phi VCX'!$A$8:$A$33,0),MATCH(AC70,'Bieu phi VCX'!$R$7:$V$7,0)), 0)</f>
        <v>0.0015</v>
      </c>
      <c r="AG70" s="22" t="n">
        <f aca="false">VLOOKUP(S70,Parameters!$F$2:$G$5,2,0)</f>
        <v>2000000</v>
      </c>
      <c r="AH70" s="24" t="n">
        <f aca="false">IF(T70="Y", INDEX('Bieu phi VCX'!$X$8:$AB$33,MATCH(E70,'Bieu phi VCX'!$A$8:$A$33,0),MATCH(AC70,'Bieu phi VCX'!$X$7:$AB$7,0)),0)</f>
        <v>0.0015</v>
      </c>
      <c r="AI70" s="24" t="n">
        <f aca="false">IF(U70="Y",INDEX('Bieu phi VCX'!$AJ$8:$AL$33,MATCH(E70,'Bieu phi VCX'!$A$8:$A$33,0),MATCH(VLOOKUP(F70,Parameters!$I$2:$J$4,2),'Bieu phi VCX'!$AJ$7:$AL$7,0))-AD70, 0)</f>
        <v>0.03</v>
      </c>
      <c r="AJ70" s="0" t="n">
        <f aca="false">IF(V70="Y",$AJ$2,1)</f>
        <v>1.5</v>
      </c>
      <c r="AK70" s="24" t="n">
        <f aca="false">IF(W70="Y", INDEX('Bieu phi VCX'!$AE$8:$AE$33,MATCH(E70,'Bieu phi VCX'!$A$8:$A$33,0),0),0)</f>
        <v>0.0025</v>
      </c>
      <c r="AL70" s="24" t="n">
        <f aca="false">IF(X70="Y",IF(AB70&lt;120,IF(OR(E70='Bieu phi VCX'!$A$24,E70='Bieu phi VCX'!$A$25,E70='Bieu phi VCX'!$A$27),0.2%,IF(OR(AND(OR(H70="SEDAN",H70="HATCHBACK"),J70&gt;$AL$2),AND(OR(H70="SEDAN",H70="HATCHBACK"),I70="GERMANY")),INDEX('Bieu phi VCX'!$AF$8:$AF$33,MATCH(E70,'Bieu phi VCX'!$A$8:$A$33,0),0),INDEX('Bieu phi VCX'!$AG$8:$AG$33,MATCH(E70,'Bieu phi VCX'!$A$8:$A$33,0),0))),"NA"),0)</f>
        <v>0.0005</v>
      </c>
      <c r="AM70" s="25" t="n">
        <f aca="false">IF(Z70="Y",$AM$2,0)</f>
        <v>0.003</v>
      </c>
      <c r="AN70" s="26" t="n">
        <f aca="false">IF(Y70="Y",IF(P70-O70&gt;$AN$2,1.5%*15/365,1.5%*(P70-O70)/365),0)</f>
        <v>0.000616438356164384</v>
      </c>
      <c r="AO70" s="27" t="n">
        <f aca="false">IF(P70&lt;=AA70,VLOOKUP(DATEDIF(O70,P70,"m"),Parameters!$L$2:$M$6,2,1),(DATEDIF(O70,P70,"m")+1)/12)</f>
        <v>1</v>
      </c>
      <c r="AP70" s="28" t="n">
        <f aca="false">(AJ70*(SUM(AD70,AE70,AF70,AH70,AI70,AK70,AL70,AM70)*K70+AG70)+AN70*K70)*AO70</f>
        <v>11986643.8356164</v>
      </c>
    </row>
    <row r="71" customFormat="false" ht="13.8" hidden="false" customHeight="false" outlineLevel="0" collapsed="false">
      <c r="A71" s="19"/>
      <c r="B71" s="19" t="s">
        <v>1964</v>
      </c>
      <c r="C71" s="20" t="s">
        <v>1955</v>
      </c>
      <c r="D71" s="19" t="s">
        <v>1977</v>
      </c>
      <c r="E71" s="21" t="s">
        <v>1978</v>
      </c>
      <c r="F71" s="22" t="n">
        <v>0</v>
      </c>
      <c r="G71" s="21" t="s">
        <v>1958</v>
      </c>
      <c r="H71" s="21" t="s">
        <v>1976</v>
      </c>
      <c r="I71" s="21" t="s">
        <v>1960</v>
      </c>
      <c r="J71" s="22" t="n">
        <v>400000000</v>
      </c>
      <c r="K71" s="22" t="n">
        <v>100000000</v>
      </c>
      <c r="L71" s="0" t="n">
        <v>2014</v>
      </c>
      <c r="M71" s="23" t="n">
        <v>41640</v>
      </c>
      <c r="N71" s="23" t="n">
        <v>43831</v>
      </c>
      <c r="O71" s="23" t="n">
        <v>43831</v>
      </c>
      <c r="P71" s="23" t="n">
        <v>44196</v>
      </c>
      <c r="Q71" s="2" t="s">
        <v>1967</v>
      </c>
      <c r="R71" s="2" t="s">
        <v>1967</v>
      </c>
      <c r="S71" s="22" t="n">
        <v>21000000</v>
      </c>
      <c r="T71" s="2" t="s">
        <v>1967</v>
      </c>
      <c r="U71" s="2" t="s">
        <v>1967</v>
      </c>
      <c r="V71" s="2" t="s">
        <v>1967</v>
      </c>
      <c r="W71" s="2" t="s">
        <v>1967</v>
      </c>
      <c r="X71" s="2" t="s">
        <v>1967</v>
      </c>
      <c r="Y71" s="2" t="s">
        <v>1967</v>
      </c>
      <c r="Z71" s="2" t="s">
        <v>1967</v>
      </c>
      <c r="AA71" s="23" t="n">
        <f aca="false">DATE(YEAR(O71)+1,MONTH(O71),DAY(O71))</f>
        <v>44197</v>
      </c>
      <c r="AB71" s="0" t="n">
        <f aca="false">IF(G71="Trong nước", DATEDIF(DATE(YEAR(M71),MONTH(M71),1),DATE(YEAR(N71),MONTH(N71),1),"m"), DATEDIF(DATE(L71,1,1),DATE(YEAR(N71),MONTH(N71),1),"m"))</f>
        <v>72</v>
      </c>
      <c r="AC71" s="0" t="str">
        <f aca="false">VLOOKUP(AB71,Parameters!$A$2:$B$6,2,1)</f>
        <v>72-120</v>
      </c>
      <c r="AD71" s="24" t="n">
        <f aca="false">IF(J71&lt;=$AD$2,INDEX('Bieu phi VCX'!$D$8:$H$33,MATCH(E71,'Bieu phi VCX'!$A$8:$A$33,0),MATCH(AC71,'Bieu phi VCX'!$D$7:$H$7,)),INDEX('Bieu phi VCX'!$J$8:$N$33,MATCH(E71,'Bieu phi VCX'!$A$8:$A$33,0),MATCH(AC71,'Bieu phi VCX'!$J$7:$N$7,)))</f>
        <v>0.03</v>
      </c>
      <c r="AE71" s="24" t="n">
        <f aca="false">IF(Q71="Y",$AE$2,0)</f>
        <v>0.0005</v>
      </c>
      <c r="AF71" s="24" t="n">
        <f aca="false">IF(R71="Y", INDEX('Bieu phi VCX'!$R$8:$W$33,MATCH(E71,'Bieu phi VCX'!$A$8:$A$33,0),MATCH(AC71,'Bieu phi VCX'!$R$7:$V$7,0)), 0)</f>
        <v>0.0025</v>
      </c>
      <c r="AG71" s="22" t="n">
        <f aca="false">VLOOKUP(S71,Parameters!$F$2:$G$5,2,0)</f>
        <v>3400000</v>
      </c>
      <c r="AH71" s="24" t="n">
        <f aca="false">IF(T71="Y", INDEX('Bieu phi VCX'!$X$8:$AB$33,MATCH(E71,'Bieu phi VCX'!$A$8:$A$33,0),MATCH(AC71,'Bieu phi VCX'!$X$7:$AB$7,0)),0)</f>
        <v>0.0025</v>
      </c>
      <c r="AI71" s="24" t="n">
        <f aca="false">IF(U71="Y",INDEX('Bieu phi VCX'!$AJ$8:$AL$33,MATCH(E71,'Bieu phi VCX'!$A$8:$A$33,0),MATCH(VLOOKUP(F71,Parameters!$I$2:$J$4,2),'Bieu phi VCX'!$AJ$7:$AL$7,0))-AD71, 0)</f>
        <v>0.02</v>
      </c>
      <c r="AJ71" s="0" t="n">
        <f aca="false">IF(V71="Y",$AJ$2,1)</f>
        <v>1.5</v>
      </c>
      <c r="AK71" s="24" t="n">
        <f aca="false">IF(W71="Y", INDEX('Bieu phi VCX'!$AE$8:$AE$33,MATCH(E71,'Bieu phi VCX'!$A$8:$A$33,0),0),0)</f>
        <v>0.0025</v>
      </c>
      <c r="AL71" s="24" t="n">
        <f aca="false">IF(X71="Y",IF(AB71&lt;120,IF(OR(E71='Bieu phi VCX'!$A$24,E71='Bieu phi VCX'!$A$25,E71='Bieu phi VCX'!$A$27),0.2%,IF(OR(AND(OR(H71="SEDAN",H71="HATCHBACK"),J71&gt;$AL$2),AND(OR(H71="SEDAN",H71="HATCHBACK"),I71="GERMANY")),INDEX('Bieu phi VCX'!$AF$8:$AF$33,MATCH(E71,'Bieu phi VCX'!$A$8:$A$33,0),0),INDEX('Bieu phi VCX'!$AG$8:$AG$33,MATCH(E71,'Bieu phi VCX'!$A$8:$A$33,0),0))),"NA"),0)</f>
        <v>0.0005</v>
      </c>
      <c r="AM71" s="25" t="n">
        <f aca="false">IF(Z71="Y",$AM$2,0)</f>
        <v>0.003</v>
      </c>
      <c r="AN71" s="26" t="n">
        <f aca="false">IF(Y71="Y",IF(P71-O71&gt;$AN$2,1.5%*15/365,1.5%*(P71-O71)/365),0)</f>
        <v>0.000616438356164384</v>
      </c>
      <c r="AO71" s="27" t="n">
        <f aca="false">IF(P71&lt;=AA71,VLOOKUP(DATEDIF(O71,P71,"m"),Parameters!$L$2:$M$6,2,1),(DATEDIF(O71,P71,"m")+1)/12)</f>
        <v>1</v>
      </c>
      <c r="AP71" s="28" t="n">
        <f aca="false">(AJ71*(SUM(AD71,AE71,AF71,AH71,AI71,AK71,AL71,AM71)*K71+AG71)+AN71*K71)*AO71</f>
        <v>14386643.8356164</v>
      </c>
    </row>
    <row r="72" customFormat="false" ht="13.8" hidden="false" customHeight="false" outlineLevel="0" collapsed="false">
      <c r="A72" s="19"/>
      <c r="B72" s="19" t="s">
        <v>1965</v>
      </c>
      <c r="C72" s="20" t="s">
        <v>1955</v>
      </c>
      <c r="D72" s="19" t="s">
        <v>1977</v>
      </c>
      <c r="E72" s="21" t="s">
        <v>1978</v>
      </c>
      <c r="F72" s="22" t="n">
        <v>0</v>
      </c>
      <c r="G72" s="21" t="s">
        <v>1958</v>
      </c>
      <c r="H72" s="21" t="s">
        <v>1976</v>
      </c>
      <c r="I72" s="21" t="s">
        <v>1960</v>
      </c>
      <c r="J72" s="22" t="n">
        <v>400000000</v>
      </c>
      <c r="K72" s="22" t="n">
        <v>100000000</v>
      </c>
      <c r="L72" s="0" t="n">
        <v>2010</v>
      </c>
      <c r="M72" s="23" t="n">
        <v>40179</v>
      </c>
      <c r="N72" s="23" t="n">
        <v>43831</v>
      </c>
      <c r="O72" s="23" t="n">
        <v>43831</v>
      </c>
      <c r="P72" s="23" t="n">
        <v>44196</v>
      </c>
      <c r="Q72" s="2" t="s">
        <v>1967</v>
      </c>
      <c r="R72" s="2" t="s">
        <v>1967</v>
      </c>
      <c r="S72" s="22" t="n">
        <v>9000000</v>
      </c>
      <c r="T72" s="2" t="s">
        <v>1967</v>
      </c>
      <c r="U72" s="2" t="s">
        <v>1967</v>
      </c>
      <c r="V72" s="2" t="s">
        <v>1967</v>
      </c>
      <c r="W72" s="2" t="s">
        <v>1967</v>
      </c>
      <c r="X72" s="2" t="s">
        <v>1967</v>
      </c>
      <c r="Y72" s="2" t="s">
        <v>1967</v>
      </c>
      <c r="Z72" s="2" t="s">
        <v>1967</v>
      </c>
      <c r="AA72" s="23" t="n">
        <f aca="false">DATE(YEAR(O72)+1,MONTH(O72),DAY(O72))</f>
        <v>44197</v>
      </c>
      <c r="AB72" s="0" t="n">
        <f aca="false">IF(G72="Trong nước", DATEDIF(DATE(YEAR(M72),MONTH(M72),1),DATE(YEAR(N72),MONTH(N72),1),"m"), DATEDIF(DATE(L72,1,1),DATE(YEAR(N72),MONTH(N72),1),"m"))</f>
        <v>120</v>
      </c>
      <c r="AC72" s="0" t="str">
        <f aca="false">VLOOKUP(AB72,Parameters!$A$2:$B$6,2,1)</f>
        <v>&gt;=120</v>
      </c>
      <c r="AD72" s="24" t="n">
        <f aca="false">IF(J72&lt;=$AD$2,INDEX('Bieu phi VCX'!$D$8:$H$33,MATCH(E72,'Bieu phi VCX'!$A$8:$A$33,0),MATCH(AC72,'Bieu phi VCX'!$D$7:$H$7,)),INDEX('Bieu phi VCX'!$J$8:$N$33,MATCH(E72,'Bieu phi VCX'!$A$8:$A$33,0),MATCH(AC72,'Bieu phi VCX'!$J$7:$N$7,)))</f>
        <v>0.033</v>
      </c>
      <c r="AE72" s="24" t="n">
        <f aca="false">IF(Q72="Y",$AE$2,0)</f>
        <v>0.0005</v>
      </c>
      <c r="AF72" s="24" t="n">
        <f aca="false">IF(R72="Y", INDEX('Bieu phi VCX'!$R$8:$W$33,MATCH(E72,'Bieu phi VCX'!$A$8:$A$33,0),MATCH(AC72,'Bieu phi VCX'!$R$7:$V$7,0)), 0)</f>
        <v>0.0035</v>
      </c>
      <c r="AG72" s="22" t="n">
        <f aca="false">VLOOKUP(S72,Parameters!$F$2:$G$5,2,0)</f>
        <v>1400000</v>
      </c>
      <c r="AH72" s="24" t="n">
        <f aca="false">IF(T72="Y", INDEX('Bieu phi VCX'!$X$8:$AB$33,MATCH(E72,'Bieu phi VCX'!$A$8:$A$33,0),MATCH(AC72,'Bieu phi VCX'!$X$7:$AB$7,0)),0)</f>
        <v>0.0035</v>
      </c>
      <c r="AI72" s="24" t="n">
        <f aca="false">IF(U72="Y",INDEX('Bieu phi VCX'!$AJ$8:$AL$33,MATCH(E72,'Bieu phi VCX'!$A$8:$A$33,0),MATCH(VLOOKUP(F72,Parameters!$I$2:$J$4,2),'Bieu phi VCX'!$AJ$7:$AL$7,0))-AD72, 0)</f>
        <v>0.017</v>
      </c>
      <c r="AJ72" s="0" t="n">
        <f aca="false">IF(V72="Y",$AJ$2,1)</f>
        <v>1.5</v>
      </c>
      <c r="AK72" s="24" t="n">
        <f aca="false">IF(W72="Y", INDEX('Bieu phi VCX'!$AE$8:$AE$33,MATCH(E72,'Bieu phi VCX'!$A$8:$A$33,0),0),0)</f>
        <v>0.0025</v>
      </c>
      <c r="AL72" s="24" t="str">
        <f aca="false">IF(X72="Y",IF(AB72&lt;120,IF(OR(E72='Bieu phi VCX'!$A$24,E72='Bieu phi VCX'!$A$25,E72='Bieu phi VCX'!$A$27),0.2%,IF(OR(AND(OR(H72="SEDAN",H72="HATCHBACK"),J72&gt;$AL$2),AND(OR(H72="SEDAN",H72="HATCHBACK"),I72="GERMANY")),INDEX('Bieu phi VCX'!$AF$8:$AF$33,MATCH(E72,'Bieu phi VCX'!$A$8:$A$33,0),0),INDEX('Bieu phi VCX'!$AG$8:$AG$33,MATCH(E72,'Bieu phi VCX'!$A$8:$A$33,0),0))),"NA"),0)</f>
        <v>NA</v>
      </c>
      <c r="AM72" s="25" t="n">
        <f aca="false">IF(Z72="Y",$AM$2,0)</f>
        <v>0.003</v>
      </c>
      <c r="AN72" s="26" t="n">
        <f aca="false">IF(Y72="Y",IF(P72-O72&gt;$AN$2,1.5%*15/365,1.5%*(P72-O72)/365),0)</f>
        <v>0.000616438356164384</v>
      </c>
      <c r="AO72" s="27" t="n">
        <f aca="false">IF(P72&lt;=AA72,VLOOKUP(DATEDIF(O72,P72,"m"),Parameters!$L$2:$M$6,2,1),(DATEDIF(O72,P72,"m")+1)/12)</f>
        <v>1</v>
      </c>
      <c r="AP72" s="28" t="n">
        <f aca="false">(AJ72*(SUM(AD72,AE72,AF72,AH72,AI72,AK72,AL72,AM72)*K72+AG72)+AN72*K72)*AO72</f>
        <v>11611643.8356164</v>
      </c>
    </row>
    <row r="73" customFormat="false" ht="13.8" hidden="false" customHeight="false" outlineLevel="0" collapsed="false">
      <c r="A73" s="19"/>
      <c r="B73" s="19" t="s">
        <v>1966</v>
      </c>
      <c r="C73" s="20" t="s">
        <v>1955</v>
      </c>
      <c r="D73" s="19" t="s">
        <v>1977</v>
      </c>
      <c r="E73" s="21" t="s">
        <v>1978</v>
      </c>
      <c r="F73" s="22" t="n">
        <v>0</v>
      </c>
      <c r="G73" s="21" t="s">
        <v>1958</v>
      </c>
      <c r="H73" s="21" t="s">
        <v>1976</v>
      </c>
      <c r="I73" s="21" t="s">
        <v>1960</v>
      </c>
      <c r="J73" s="22" t="n">
        <v>400000000</v>
      </c>
      <c r="K73" s="22" t="n">
        <v>100000000</v>
      </c>
      <c r="L73" s="0" t="n">
        <v>2005</v>
      </c>
      <c r="M73" s="23" t="n">
        <v>38353</v>
      </c>
      <c r="N73" s="23" t="n">
        <v>43831</v>
      </c>
      <c r="O73" s="23" t="n">
        <v>43831</v>
      </c>
      <c r="P73" s="23" t="n">
        <v>44196</v>
      </c>
      <c r="Q73" s="2" t="s">
        <v>1967</v>
      </c>
      <c r="R73" s="2" t="s">
        <v>1967</v>
      </c>
      <c r="S73" s="22" t="n">
        <v>9000000</v>
      </c>
      <c r="T73" s="2" t="s">
        <v>1967</v>
      </c>
      <c r="U73" s="2" t="s">
        <v>1967</v>
      </c>
      <c r="V73" s="2" t="s">
        <v>1967</v>
      </c>
      <c r="W73" s="2" t="s">
        <v>1967</v>
      </c>
      <c r="X73" s="2" t="s">
        <v>1967</v>
      </c>
      <c r="Y73" s="2" t="s">
        <v>1967</v>
      </c>
      <c r="Z73" s="2" t="s">
        <v>1967</v>
      </c>
      <c r="AA73" s="23" t="n">
        <f aca="false">DATE(YEAR(O73)+1,MONTH(O73),DAY(O73))</f>
        <v>44197</v>
      </c>
      <c r="AB73" s="0" t="n">
        <f aca="false">IF(G73="Trong nước", DATEDIF(DATE(YEAR(M73),MONTH(M73),1),DATE(YEAR(N73),MONTH(N73),1),"m"), DATEDIF(DATE(L73,1,1),DATE(YEAR(N73),MONTH(N73),1),"m"))</f>
        <v>180</v>
      </c>
      <c r="AC73" s="0" t="str">
        <f aca="false">VLOOKUP(AB73,Parameters!$A$2:$B$7,2,1)</f>
        <v>&gt;=180</v>
      </c>
      <c r="AD73" s="24" t="n">
        <f aca="false">IF(J73&lt;=$AD$2,INDEX('Bieu phi VCX'!$D$8:$N$33,MATCH(E73,'Bieu phi VCX'!$A$8:$A$33,0),MATCH(AC73,'Bieu phi VCX'!$D$7:$I$7,)),INDEX('Bieu phi VCX'!$J$8:$O$33,MATCH(E73,'Bieu phi VCX'!$A$8:$A$33,0),MATCH(AC73,'Bieu phi VCX'!$J$7:$O$7,)))</f>
        <v>0.033</v>
      </c>
      <c r="AE73" s="24" t="n">
        <f aca="false">IF(Q73="Y",$AE$2,0)</f>
        <v>0.0005</v>
      </c>
      <c r="AF73" s="24" t="n">
        <f aca="false">IF(R73="Y", INDEX('Bieu phi VCX'!$R$8:$W$33,MATCH(E73,'Bieu phi VCX'!$A$8:$A$33,0),MATCH(AC73,'Bieu phi VCX'!$R$7:$W$7,0)), 0)</f>
        <v>0.0045</v>
      </c>
      <c r="AG73" s="22" t="n">
        <f aca="false">VLOOKUP(S73,Parameters!$F$2:$G$5,2,0)</f>
        <v>1400000</v>
      </c>
      <c r="AH73" s="24" t="n">
        <f aca="false">IF(T73="Y", INDEX('Bieu phi VCX'!$X$8:$AC$33,MATCH(E73,'Bieu phi VCX'!$A$8:$A$33,0),MATCH(AC73,'Bieu phi VCX'!$X$7:$AC$7,0)),0)</f>
        <v>0.0035</v>
      </c>
      <c r="AI73" s="24" t="n">
        <f aca="false">IF(U73="Y",INDEX('Bieu phi VCX'!$AJ$8:$AL$33,MATCH(E73,'Bieu phi VCX'!$A$8:$A$33,0),MATCH(VLOOKUP(F73,Parameters!$I$2:$J$4,2),'Bieu phi VCX'!$AJ$7:$AL$7,0))-AD73, 0)</f>
        <v>0.017</v>
      </c>
      <c r="AJ73" s="0" t="n">
        <f aca="false">IF(V73="Y",$AJ$2,1)</f>
        <v>1.5</v>
      </c>
      <c r="AK73" s="24" t="n">
        <f aca="false">IF(W73="Y", INDEX('Bieu phi VCX'!$AE$8:$AE$33,MATCH(E73,'Bieu phi VCX'!$A$8:$A$33,0),0),0)</f>
        <v>0.0025</v>
      </c>
      <c r="AL73" s="24" t="n">
        <f aca="false">IF(X73="Y",IF(AB73&lt;120,IF(OR(E73='Bieu phi VCX'!$A$24,E73='Bieu phi VCX'!$A$25,E73='Bieu phi VCX'!$A$27),0.2%,IF(OR(AND(OR(H73="SEDAN",H73="HATCHBACK"),J73&gt;$AL$2),AND(OR(H73="SEDAN",H73="HATCHBACK"),I73="GERMANY")),INDEX('Bieu phi VCX'!$AF$8:$AF$33,MATCH(E73,'Bieu phi VCX'!$A$8:$A$33,0),0),INDEX('Bieu phi VCX'!$AG$8:$AG$33,MATCH(E73,'Bieu phi VCX'!$A$8:$A$33,0),0))),INDEX('Bieu phi VCX'!$AH$8:$AH$33,MATCH(E73,'Bieu phi VCX'!$A$8:$A$33,0),0)),0)</f>
        <v>0.0015</v>
      </c>
      <c r="AM73" s="25" t="n">
        <f aca="false">IF(Z73="Y",$AM$2,0)</f>
        <v>0.003</v>
      </c>
      <c r="AN73" s="26" t="n">
        <f aca="false">IF(Y73="Y",IF(P73-O73&gt;$AN$2,1.5%*15/365,1.5%*(P73-O73)/365),0)</f>
        <v>0.000616438356164384</v>
      </c>
      <c r="AO73" s="27" t="n">
        <f aca="false">IF(P73&lt;=AA73,VLOOKUP(DATEDIF(O73,P73,"m"),Parameters!$L$2:$M$6,2,1),(DATEDIF(O73,P73,"m")+1)/12)</f>
        <v>1</v>
      </c>
      <c r="AP73" s="28" t="n">
        <f aca="false">(AJ73*(SUM(AD73,AE73,AF73,AH73,AI73,AK73,AL73,AM73)*K73+AG73)+AN73*K73)*AO73</f>
        <v>11986643.8356164</v>
      </c>
    </row>
    <row r="74" customFormat="false" ht="13.8" hidden="false" customHeight="false" outlineLevel="0" collapsed="false">
      <c r="A74" s="19" t="s">
        <v>1969</v>
      </c>
      <c r="B74" s="19" t="s">
        <v>1954</v>
      </c>
      <c r="C74" s="20" t="s">
        <v>1955</v>
      </c>
      <c r="D74" s="19" t="s">
        <v>1977</v>
      </c>
      <c r="E74" s="21" t="s">
        <v>1978</v>
      </c>
      <c r="F74" s="22" t="n">
        <v>0</v>
      </c>
      <c r="G74" s="21" t="s">
        <v>1958</v>
      </c>
      <c r="H74" s="21" t="s">
        <v>1976</v>
      </c>
      <c r="I74" s="21" t="s">
        <v>1960</v>
      </c>
      <c r="J74" s="22" t="n">
        <v>410000000</v>
      </c>
      <c r="K74" s="22" t="n">
        <v>400000000</v>
      </c>
      <c r="L74" s="0" t="n">
        <v>2020</v>
      </c>
      <c r="M74" s="23" t="n">
        <v>43831</v>
      </c>
      <c r="N74" s="23" t="n">
        <v>43831</v>
      </c>
      <c r="O74" s="23" t="n">
        <v>43831</v>
      </c>
      <c r="P74" s="23" t="n">
        <v>44196</v>
      </c>
      <c r="Q74" s="2" t="s">
        <v>1961</v>
      </c>
      <c r="R74" s="2" t="s">
        <v>1961</v>
      </c>
      <c r="S74" s="22" t="s">
        <v>1962</v>
      </c>
      <c r="T74" s="2" t="s">
        <v>1961</v>
      </c>
      <c r="U74" s="2" t="s">
        <v>1961</v>
      </c>
      <c r="V74" s="2" t="s">
        <v>1961</v>
      </c>
      <c r="W74" s="2" t="s">
        <v>1961</v>
      </c>
      <c r="X74" s="2" t="s">
        <v>1961</v>
      </c>
      <c r="Y74" s="2" t="s">
        <v>1961</v>
      </c>
      <c r="Z74" s="2" t="s">
        <v>1961</v>
      </c>
      <c r="AA74" s="23" t="n">
        <f aca="false">DATE(YEAR(O74)+1,MONTH(O74),DAY(O74))</f>
        <v>44197</v>
      </c>
      <c r="AB74" s="0" t="n">
        <f aca="false">IF(G74="Trong nước", DATEDIF(DATE(YEAR(M74),MONTH(M74),1),DATE(YEAR(N74),MONTH(N74),1),"m"), DATEDIF(DATE(L74,1,1),DATE(YEAR(N74),MONTH(N74),1),"m"))</f>
        <v>0</v>
      </c>
      <c r="AC74" s="0" t="str">
        <f aca="false">VLOOKUP(AB74,Parameters!$A$2:$B$6,2,1)</f>
        <v>&lt;6</v>
      </c>
      <c r="AD74" s="24" t="n">
        <f aca="false">IF(J74&lt;=$AD$2,INDEX('Bieu phi VCX'!$D$8:$H$33,MATCH(E74,'Bieu phi VCX'!$A$8:$A$33,0),MATCH(AC74,'Bieu phi VCX'!$D$7:$H$7,)),INDEX('Bieu phi VCX'!$J$8:$N$33,MATCH(E74,'Bieu phi VCX'!$A$8:$A$33,0),MATCH(AC74,'Bieu phi VCX'!$J$7:$N$7,)))</f>
        <v>0.0175</v>
      </c>
      <c r="AE74" s="24" t="n">
        <f aca="false">IF(Q74="Y",$AE$2,0)</f>
        <v>0</v>
      </c>
      <c r="AF74" s="24" t="n">
        <f aca="false">IF(R74="Y", INDEX('Bieu phi VCX'!$R$8:$W$33,MATCH(E74,'Bieu phi VCX'!$A$8:$A$33,0),MATCH(AC74,'Bieu phi VCX'!$R$7:$V$7,0)), 0)</f>
        <v>0</v>
      </c>
      <c r="AG74" s="22" t="n">
        <f aca="false">VLOOKUP(S74,Parameters!$F$2:$G$5,2,0)</f>
        <v>0</v>
      </c>
      <c r="AH74" s="24" t="n">
        <f aca="false">IF(T74="Y", INDEX('Bieu phi VCX'!$X$8:$AB$33,MATCH(E74,'Bieu phi VCX'!$A$8:$A$33,0),MATCH(AC74,'Bieu phi VCX'!$X$7:$AB$7,0)),0)</f>
        <v>0</v>
      </c>
      <c r="AI74" s="24" t="n">
        <f aca="false">IF(U74="Y",INDEX('Bieu phi VCX'!$AJ$8:$AL$33,MATCH(E74,'Bieu phi VCX'!$A$8:$A$33,0),MATCH(VLOOKUP(F74,Parameters!$I$2:$J$4,2),'Bieu phi VCX'!$AJ$7:$AL$7,0))-AD74, 0)</f>
        <v>0</v>
      </c>
      <c r="AJ74" s="0" t="n">
        <f aca="false">IF(V74="Y",$AJ$2,1)</f>
        <v>1</v>
      </c>
      <c r="AK74" s="24" t="n">
        <f aca="false">IF(W74="Y", INDEX('Bieu phi VCX'!$AE$8:$AE$33,MATCH(E74,'Bieu phi VCX'!$A$8:$A$33,0),0),0)</f>
        <v>0</v>
      </c>
      <c r="AL74" s="24" t="n">
        <f aca="false">IF(X74="Y",IF(AB74&lt;120,IF(OR(E74='Bieu phi VCX'!$A$24,E74='Bieu phi VCX'!$A$25,E74='Bieu phi VCX'!$A$27),0.2%,IF(OR(AND(OR(H74="SEDAN",H74="HATCHBACK"),J74&gt;$AL$2),AND(OR(H74="SEDAN",H74="HATCHBACK"),I74="GERMANY")),INDEX('Bieu phi VCX'!$AF$8:$AF$33,MATCH(E74,'Bieu phi VCX'!$A$8:$A$33,0),0),INDEX('Bieu phi VCX'!$AG$8:$AG$33,MATCH(E74,'Bieu phi VCX'!$A$8:$A$33,0),0))),"NA"),0)</f>
        <v>0</v>
      </c>
      <c r="AM74" s="25" t="n">
        <f aca="false">IF(Z74="Y",$AM$2,0)</f>
        <v>0</v>
      </c>
      <c r="AN74" s="26" t="n">
        <f aca="false">IF(Y74="Y",IF(P74-O74&gt;$AN$2,1.5%*15/365,1.5%*(P74-O74)/365),0)</f>
        <v>0</v>
      </c>
      <c r="AO74" s="27" t="n">
        <f aca="false">IF(P74&lt;=AA74,VLOOKUP(DATEDIF(O74,P74,"m"),Parameters!$L$2:$M$6,2,1),(DATEDIF(O74,P74,"m")+1)/12)</f>
        <v>1</v>
      </c>
      <c r="AP74" s="28" t="n">
        <f aca="false">(AJ74*(SUM(AD74,AE74,AF74,AH74,AI74,AK74,AL74,AM74)*K74+AG74)+AN74*K74)*AO74</f>
        <v>7000000</v>
      </c>
    </row>
    <row r="75" customFormat="false" ht="13.8" hidden="false" customHeight="false" outlineLevel="0" collapsed="false">
      <c r="A75" s="19"/>
      <c r="B75" s="19" t="s">
        <v>1963</v>
      </c>
      <c r="C75" s="20" t="s">
        <v>1955</v>
      </c>
      <c r="D75" s="19" t="s">
        <v>1977</v>
      </c>
      <c r="E75" s="21" t="s">
        <v>1978</v>
      </c>
      <c r="F75" s="22" t="n">
        <v>0</v>
      </c>
      <c r="G75" s="21" t="s">
        <v>1958</v>
      </c>
      <c r="H75" s="21" t="s">
        <v>1976</v>
      </c>
      <c r="I75" s="21" t="s">
        <v>1960</v>
      </c>
      <c r="J75" s="22" t="n">
        <v>500000000</v>
      </c>
      <c r="K75" s="22" t="n">
        <v>400000000</v>
      </c>
      <c r="L75" s="0" t="n">
        <v>2017</v>
      </c>
      <c r="M75" s="23" t="n">
        <v>42736</v>
      </c>
      <c r="N75" s="23" t="n">
        <v>43831</v>
      </c>
      <c r="O75" s="23" t="n">
        <v>43831</v>
      </c>
      <c r="P75" s="23" t="n">
        <v>44196</v>
      </c>
      <c r="Q75" s="2" t="s">
        <v>1961</v>
      </c>
      <c r="R75" s="2" t="s">
        <v>1961</v>
      </c>
      <c r="S75" s="22" t="s">
        <v>1962</v>
      </c>
      <c r="T75" s="2" t="s">
        <v>1961</v>
      </c>
      <c r="U75" s="2" t="s">
        <v>1961</v>
      </c>
      <c r="V75" s="2" t="s">
        <v>1961</v>
      </c>
      <c r="W75" s="2" t="s">
        <v>1961</v>
      </c>
      <c r="X75" s="2" t="s">
        <v>1961</v>
      </c>
      <c r="Y75" s="2" t="s">
        <v>1961</v>
      </c>
      <c r="Z75" s="2" t="s">
        <v>1961</v>
      </c>
      <c r="AA75" s="23" t="n">
        <f aca="false">DATE(YEAR(O75)+1,MONTH(O75),DAY(O75))</f>
        <v>44197</v>
      </c>
      <c r="AB75" s="0" t="n">
        <f aca="false">IF(G75="Trong nước", DATEDIF(DATE(YEAR(M75),MONTH(M75),1),DATE(YEAR(N75),MONTH(N75),1),"m"), DATEDIF(DATE(L75,1,1),DATE(YEAR(N75),MONTH(N75),1),"m"))</f>
        <v>36</v>
      </c>
      <c r="AC75" s="0" t="str">
        <f aca="false">VLOOKUP(AB75,Parameters!$A$2:$B$6,2,1)</f>
        <v>36-72</v>
      </c>
      <c r="AD75" s="24" t="n">
        <f aca="false">IF(J75&lt;=$AD$2,INDEX('Bieu phi VCX'!$D$8:$H$33,MATCH(E75,'Bieu phi VCX'!$A$8:$A$33,0),MATCH(AC75,'Bieu phi VCX'!$D$7:$H$7,)),INDEX('Bieu phi VCX'!$J$8:$N$33,MATCH(E75,'Bieu phi VCX'!$A$8:$A$33,0),MATCH(AC75,'Bieu phi VCX'!$J$7:$N$7,)))</f>
        <v>0.019</v>
      </c>
      <c r="AE75" s="24" t="n">
        <f aca="false">IF(Q75="Y",$AE$2,0)</f>
        <v>0</v>
      </c>
      <c r="AF75" s="24" t="n">
        <f aca="false">IF(R75="Y", INDEX('Bieu phi VCX'!$R$8:$W$33,MATCH(E75,'Bieu phi VCX'!$A$8:$A$33,0),MATCH(AC75,'Bieu phi VCX'!$R$7:$V$7,0)), 0)</f>
        <v>0</v>
      </c>
      <c r="AG75" s="22" t="n">
        <f aca="false">VLOOKUP(S75,Parameters!$F$2:$G$5,2,0)</f>
        <v>0</v>
      </c>
      <c r="AH75" s="24" t="n">
        <f aca="false">IF(T75="Y", INDEX('Bieu phi VCX'!$X$8:$AB$33,MATCH(E75,'Bieu phi VCX'!$A$8:$A$33,0),MATCH(AC75,'Bieu phi VCX'!$X$7:$AB$7,0)),0)</f>
        <v>0</v>
      </c>
      <c r="AI75" s="24" t="n">
        <f aca="false">IF(U75="Y",INDEX('Bieu phi VCX'!$AJ$8:$AL$33,MATCH(E75,'Bieu phi VCX'!$A$8:$A$33,0),MATCH(VLOOKUP(F75,Parameters!$I$2:$J$4,2),'Bieu phi VCX'!$AJ$7:$AL$7,0))-AD75, 0)</f>
        <v>0</v>
      </c>
      <c r="AJ75" s="0" t="n">
        <f aca="false">IF(V75="Y",$AJ$2,1)</f>
        <v>1</v>
      </c>
      <c r="AK75" s="24" t="n">
        <f aca="false">IF(W75="Y", INDEX('Bieu phi VCX'!$AE$8:$AE$33,MATCH(E75,'Bieu phi VCX'!$A$8:$A$33,0),0),0)</f>
        <v>0</v>
      </c>
      <c r="AL75" s="24" t="n">
        <f aca="false">IF(X75="Y",IF(AB75&lt;120,IF(OR(E75='Bieu phi VCX'!$A$24,E75='Bieu phi VCX'!$A$25,E75='Bieu phi VCX'!$A$27),0.2%,IF(OR(AND(OR(H75="SEDAN",H75="HATCHBACK"),J75&gt;$AL$2),AND(OR(H75="SEDAN",H75="HATCHBACK"),I75="GERMANY")),INDEX('Bieu phi VCX'!$AF$8:$AF$33,MATCH(E75,'Bieu phi VCX'!$A$8:$A$33,0),0),INDEX('Bieu phi VCX'!$AG$8:$AG$33,MATCH(E75,'Bieu phi VCX'!$A$8:$A$33,0),0))),"NA"),0)</f>
        <v>0</v>
      </c>
      <c r="AM75" s="25" t="n">
        <f aca="false">IF(Z75="Y",$AM$2,0)</f>
        <v>0</v>
      </c>
      <c r="AN75" s="26" t="n">
        <f aca="false">IF(Y75="Y",IF(P75-O75&gt;$AN$2,1.5%*15/365,1.5%*(P75-O75)/365),0)</f>
        <v>0</v>
      </c>
      <c r="AO75" s="27" t="n">
        <f aca="false">IF(P75&lt;=AA75,VLOOKUP(DATEDIF(O75,P75,"m"),Parameters!$L$2:$M$6,2,1),(DATEDIF(O75,P75,"m")+1)/12)</f>
        <v>1</v>
      </c>
      <c r="AP75" s="28" t="n">
        <f aca="false">(AJ75*(SUM(AD75,AE75,AF75,AH75,AI75,AK75,AL75,AM75)*K75+AG75)+AN75*K75)*AO75</f>
        <v>7600000</v>
      </c>
    </row>
    <row r="76" customFormat="false" ht="13.8" hidden="false" customHeight="false" outlineLevel="0" collapsed="false">
      <c r="A76" s="19"/>
      <c r="B76" s="19" t="s">
        <v>1964</v>
      </c>
      <c r="C76" s="20" t="s">
        <v>1955</v>
      </c>
      <c r="D76" s="19" t="s">
        <v>1977</v>
      </c>
      <c r="E76" s="21" t="s">
        <v>1978</v>
      </c>
      <c r="F76" s="22" t="n">
        <v>0</v>
      </c>
      <c r="G76" s="21" t="s">
        <v>1958</v>
      </c>
      <c r="H76" s="21" t="s">
        <v>1976</v>
      </c>
      <c r="I76" s="21" t="s">
        <v>1960</v>
      </c>
      <c r="J76" s="22" t="n">
        <v>450000000</v>
      </c>
      <c r="K76" s="22" t="n">
        <v>400000000</v>
      </c>
      <c r="L76" s="0" t="n">
        <v>2014</v>
      </c>
      <c r="M76" s="23" t="n">
        <v>41640</v>
      </c>
      <c r="N76" s="23" t="n">
        <v>43831</v>
      </c>
      <c r="O76" s="23" t="n">
        <v>43831</v>
      </c>
      <c r="P76" s="23" t="n">
        <v>44196</v>
      </c>
      <c r="Q76" s="2" t="s">
        <v>1961</v>
      </c>
      <c r="R76" s="2" t="s">
        <v>1961</v>
      </c>
      <c r="S76" s="22" t="s">
        <v>1962</v>
      </c>
      <c r="T76" s="2" t="s">
        <v>1961</v>
      </c>
      <c r="U76" s="2" t="s">
        <v>1961</v>
      </c>
      <c r="V76" s="2" t="s">
        <v>1961</v>
      </c>
      <c r="W76" s="2" t="s">
        <v>1961</v>
      </c>
      <c r="X76" s="2" t="s">
        <v>1961</v>
      </c>
      <c r="Y76" s="2" t="s">
        <v>1961</v>
      </c>
      <c r="Z76" s="2" t="s">
        <v>1961</v>
      </c>
      <c r="AA76" s="23" t="n">
        <f aca="false">DATE(YEAR(O76)+1,MONTH(O76),DAY(O76))</f>
        <v>44197</v>
      </c>
      <c r="AB76" s="0" t="n">
        <f aca="false">IF(G76="Trong nước", DATEDIF(DATE(YEAR(M76),MONTH(M76),1),DATE(YEAR(N76),MONTH(N76),1),"m"), DATEDIF(DATE(L76,1,1),DATE(YEAR(N76),MONTH(N76),1),"m"))</f>
        <v>72</v>
      </c>
      <c r="AC76" s="0" t="str">
        <f aca="false">VLOOKUP(AB76,Parameters!$A$2:$B$6,2,1)</f>
        <v>72-120</v>
      </c>
      <c r="AD76" s="24" t="n">
        <f aca="false">IF(J76&lt;=$AD$2,INDEX('Bieu phi VCX'!$D$8:$H$33,MATCH(E76,'Bieu phi VCX'!$A$8:$A$33,0),MATCH(AC76,'Bieu phi VCX'!$D$7:$H$7,)),INDEX('Bieu phi VCX'!$J$8:$N$33,MATCH(E76,'Bieu phi VCX'!$A$8:$A$33,0),MATCH(AC76,'Bieu phi VCX'!$J$7:$N$7,)))</f>
        <v>0.021</v>
      </c>
      <c r="AE76" s="24" t="n">
        <f aca="false">IF(Q76="Y",$AE$2,0)</f>
        <v>0</v>
      </c>
      <c r="AF76" s="24" t="n">
        <f aca="false">IF(R76="Y", INDEX('Bieu phi VCX'!$R$8:$W$33,MATCH(E76,'Bieu phi VCX'!$A$8:$A$33,0),MATCH(AC76,'Bieu phi VCX'!$R$7:$V$7,0)), 0)</f>
        <v>0</v>
      </c>
      <c r="AG76" s="22" t="n">
        <f aca="false">VLOOKUP(S76,Parameters!$F$2:$G$5,2,0)</f>
        <v>0</v>
      </c>
      <c r="AH76" s="24" t="n">
        <f aca="false">IF(T76="Y", INDEX('Bieu phi VCX'!$X$8:$AB$33,MATCH(E76,'Bieu phi VCX'!$A$8:$A$33,0),MATCH(AC76,'Bieu phi VCX'!$X$7:$AB$7,0)),0)</f>
        <v>0</v>
      </c>
      <c r="AI76" s="24" t="n">
        <f aca="false">IF(U76="Y",INDEX('Bieu phi VCX'!$AJ$8:$AL$33,MATCH(E76,'Bieu phi VCX'!$A$8:$A$33,0),MATCH(VLOOKUP(F76,Parameters!$I$2:$J$4,2),'Bieu phi VCX'!$AJ$7:$AL$7,0))-AD76, 0)</f>
        <v>0</v>
      </c>
      <c r="AJ76" s="0" t="n">
        <f aca="false">IF(V76="Y",$AJ$2,1)</f>
        <v>1</v>
      </c>
      <c r="AK76" s="24" t="n">
        <f aca="false">IF(W76="Y", INDEX('Bieu phi VCX'!$AE$8:$AE$33,MATCH(E76,'Bieu phi VCX'!$A$8:$A$33,0),0),0)</f>
        <v>0</v>
      </c>
      <c r="AL76" s="24" t="n">
        <f aca="false">IF(X76="Y",IF(AB76&lt;120,IF(OR(E76='Bieu phi VCX'!$A$24,E76='Bieu phi VCX'!$A$25,E76='Bieu phi VCX'!$A$27),0.2%,IF(OR(AND(OR(H76="SEDAN",H76="HATCHBACK"),J76&gt;$AL$2),AND(OR(H76="SEDAN",H76="HATCHBACK"),I76="GERMANY")),INDEX('Bieu phi VCX'!$AF$8:$AF$33,MATCH(E76,'Bieu phi VCX'!$A$8:$A$33,0),0),INDEX('Bieu phi VCX'!$AG$8:$AG$33,MATCH(E76,'Bieu phi VCX'!$A$8:$A$33,0),0))),"NA"),0)</f>
        <v>0</v>
      </c>
      <c r="AM76" s="25" t="n">
        <f aca="false">IF(Z76="Y",$AM$2,0)</f>
        <v>0</v>
      </c>
      <c r="AN76" s="26" t="n">
        <f aca="false">IF(Y76="Y",IF(P76-O76&gt;$AN$2,1.5%*15/365,1.5%*(P76-O76)/365),0)</f>
        <v>0</v>
      </c>
      <c r="AO76" s="27" t="n">
        <f aca="false">IF(P76&lt;=AA76,VLOOKUP(DATEDIF(O76,P76,"m"),Parameters!$L$2:$M$6,2,1),(DATEDIF(O76,P76,"m")+1)/12)</f>
        <v>1</v>
      </c>
      <c r="AP76" s="28" t="n">
        <f aca="false">(AJ76*(SUM(AD76,AE76,AF76,AH76,AI76,AK76,AL76,AM76)*K76+AG76)+AN76*K76)*AO76</f>
        <v>8400000</v>
      </c>
    </row>
    <row r="77" customFormat="false" ht="13.8" hidden="false" customHeight="false" outlineLevel="0" collapsed="false">
      <c r="A77" s="19"/>
      <c r="B77" s="19" t="s">
        <v>1965</v>
      </c>
      <c r="C77" s="20" t="s">
        <v>1955</v>
      </c>
      <c r="D77" s="19" t="s">
        <v>1977</v>
      </c>
      <c r="E77" s="21" t="s">
        <v>1978</v>
      </c>
      <c r="F77" s="22" t="n">
        <v>0</v>
      </c>
      <c r="G77" s="21" t="s">
        <v>1958</v>
      </c>
      <c r="H77" s="21" t="s">
        <v>1976</v>
      </c>
      <c r="I77" s="21" t="s">
        <v>1960</v>
      </c>
      <c r="J77" s="22" t="n">
        <v>600000000</v>
      </c>
      <c r="K77" s="22" t="n">
        <v>400000000</v>
      </c>
      <c r="L77" s="0" t="n">
        <v>2010</v>
      </c>
      <c r="M77" s="23" t="n">
        <v>40179</v>
      </c>
      <c r="N77" s="23" t="n">
        <v>43831</v>
      </c>
      <c r="O77" s="23" t="n">
        <v>43831</v>
      </c>
      <c r="P77" s="23" t="n">
        <v>44196</v>
      </c>
      <c r="Q77" s="2" t="s">
        <v>1961</v>
      </c>
      <c r="R77" s="2" t="s">
        <v>1961</v>
      </c>
      <c r="S77" s="22" t="s">
        <v>1962</v>
      </c>
      <c r="T77" s="2" t="s">
        <v>1961</v>
      </c>
      <c r="U77" s="2" t="s">
        <v>1961</v>
      </c>
      <c r="V77" s="2" t="s">
        <v>1961</v>
      </c>
      <c r="W77" s="2" t="s">
        <v>1961</v>
      </c>
      <c r="X77" s="2" t="s">
        <v>1961</v>
      </c>
      <c r="Y77" s="2" t="s">
        <v>1961</v>
      </c>
      <c r="Z77" s="2" t="s">
        <v>1961</v>
      </c>
      <c r="AA77" s="23" t="n">
        <f aca="false">DATE(YEAR(O77)+1,MONTH(O77),DAY(O77))</f>
        <v>44197</v>
      </c>
      <c r="AB77" s="0" t="n">
        <f aca="false">IF(G77="Trong nước", DATEDIF(DATE(YEAR(M77),MONTH(M77),1),DATE(YEAR(N77),MONTH(N77),1),"m"), DATEDIF(DATE(L77,1,1),DATE(YEAR(N77),MONTH(N77),1),"m"))</f>
        <v>120</v>
      </c>
      <c r="AC77" s="0" t="str">
        <f aca="false">VLOOKUP(AB77,Parameters!$A$2:$B$6,2,1)</f>
        <v>&gt;=120</v>
      </c>
      <c r="AD77" s="24" t="n">
        <f aca="false">IF(J77&lt;=$AD$2,INDEX('Bieu phi VCX'!$D$8:$H$33,MATCH(E77,'Bieu phi VCX'!$A$8:$A$33,0),MATCH(AC77,'Bieu phi VCX'!$D$7:$H$7,)),INDEX('Bieu phi VCX'!$J$8:$N$33,MATCH(E77,'Bieu phi VCX'!$A$8:$A$33,0),MATCH(AC77,'Bieu phi VCX'!$J$7:$N$7,)))</f>
        <v>0.025</v>
      </c>
      <c r="AE77" s="24" t="n">
        <f aca="false">IF(Q77="Y",$AE$2,0)</f>
        <v>0</v>
      </c>
      <c r="AF77" s="24" t="n">
        <f aca="false">IF(R77="Y", INDEX('Bieu phi VCX'!$R$8:$W$33,MATCH(E77,'Bieu phi VCX'!$A$8:$A$33,0),MATCH(AC77,'Bieu phi VCX'!$R$7:$V$7,0)), 0)</f>
        <v>0</v>
      </c>
      <c r="AG77" s="22" t="n">
        <f aca="false">VLOOKUP(S77,Parameters!$F$2:$G$5,2,0)</f>
        <v>0</v>
      </c>
      <c r="AH77" s="24" t="n">
        <f aca="false">IF(T77="Y", INDEX('Bieu phi VCX'!$X$8:$AB$33,MATCH(E77,'Bieu phi VCX'!$A$8:$A$33,0),MATCH(AC77,'Bieu phi VCX'!$X$7:$AB$7,0)),0)</f>
        <v>0</v>
      </c>
      <c r="AI77" s="24" t="n">
        <f aca="false">IF(U77="Y",INDEX('Bieu phi VCX'!$AJ$8:$AL$33,MATCH(E77,'Bieu phi VCX'!$A$8:$A$33,0),MATCH(VLOOKUP(F77,Parameters!$I$2:$J$4,2),'Bieu phi VCX'!$AJ$7:$AL$7,0))-AD77, 0)</f>
        <v>0</v>
      </c>
      <c r="AJ77" s="0" t="n">
        <f aca="false">IF(V77="Y",$AJ$2,1)</f>
        <v>1</v>
      </c>
      <c r="AK77" s="24" t="n">
        <f aca="false">IF(W77="Y", INDEX('Bieu phi VCX'!$AE$8:$AE$33,MATCH(E77,'Bieu phi VCX'!$A$8:$A$33,0),0),0)</f>
        <v>0</v>
      </c>
      <c r="AL77" s="24" t="n">
        <f aca="false">IF(X77="Y",IF(AB77&lt;120,IF(OR(E77='Bieu phi VCX'!$A$24,E77='Bieu phi VCX'!$A$25,E77='Bieu phi VCX'!$A$27),0.2%,IF(OR(AND(OR(H77="SEDAN",H77="HATCHBACK"),J77&gt;$AL$2),AND(OR(H77="SEDAN",H77="HATCHBACK"),I77="GERMANY")),INDEX('Bieu phi VCX'!$AF$8:$AF$33,MATCH(E77,'Bieu phi VCX'!$A$8:$A$33,0),0),INDEX('Bieu phi VCX'!$AG$8:$AG$33,MATCH(E77,'Bieu phi VCX'!$A$8:$A$33,0),0))),"NA"),0)</f>
        <v>0</v>
      </c>
      <c r="AM77" s="25" t="n">
        <f aca="false">IF(Z77="Y",$AM$2,0)</f>
        <v>0</v>
      </c>
      <c r="AN77" s="26" t="n">
        <f aca="false">IF(Y77="Y",IF(P77-O77&gt;$AN$2,1.5%*15/365,1.5%*(P77-O77)/365),0)</f>
        <v>0</v>
      </c>
      <c r="AO77" s="27" t="n">
        <f aca="false">IF(P77&lt;=AA77,VLOOKUP(DATEDIF(O77,P77,"m"),Parameters!$L$2:$M$6,2,1),(DATEDIF(O77,P77,"m")+1)/12)</f>
        <v>1</v>
      </c>
      <c r="AP77" s="28" t="n">
        <f aca="false">(AJ77*(SUM(AD77,AE77,AF77,AH77,AI77,AK77,AL77,AM77)*K77+AG77)+AN77*K77)*AO77</f>
        <v>10000000</v>
      </c>
    </row>
    <row r="78" customFormat="false" ht="13.8" hidden="false" customHeight="false" outlineLevel="0" collapsed="false">
      <c r="A78" s="19"/>
      <c r="B78" s="19" t="s">
        <v>1966</v>
      </c>
      <c r="C78" s="20" t="s">
        <v>1955</v>
      </c>
      <c r="D78" s="19" t="s">
        <v>1977</v>
      </c>
      <c r="E78" s="21" t="s">
        <v>1978</v>
      </c>
      <c r="F78" s="22" t="n">
        <v>0</v>
      </c>
      <c r="G78" s="21" t="s">
        <v>1958</v>
      </c>
      <c r="H78" s="21" t="s">
        <v>1976</v>
      </c>
      <c r="I78" s="21" t="s">
        <v>1960</v>
      </c>
      <c r="J78" s="22" t="n">
        <v>600000000</v>
      </c>
      <c r="K78" s="22" t="n">
        <v>100000000</v>
      </c>
      <c r="L78" s="0" t="n">
        <v>2005</v>
      </c>
      <c r="M78" s="23" t="n">
        <v>38353</v>
      </c>
      <c r="N78" s="23" t="n">
        <v>43831</v>
      </c>
      <c r="O78" s="23" t="n">
        <v>43831</v>
      </c>
      <c r="P78" s="23" t="n">
        <v>44196</v>
      </c>
      <c r="Q78" s="2" t="s">
        <v>1967</v>
      </c>
      <c r="R78" s="2" t="s">
        <v>1967</v>
      </c>
      <c r="S78" s="22" t="n">
        <v>9000000</v>
      </c>
      <c r="T78" s="2" t="s">
        <v>1967</v>
      </c>
      <c r="U78" s="2" t="s">
        <v>1967</v>
      </c>
      <c r="V78" s="2" t="s">
        <v>1967</v>
      </c>
      <c r="W78" s="2" t="s">
        <v>1967</v>
      </c>
      <c r="X78" s="2" t="s">
        <v>1967</v>
      </c>
      <c r="Y78" s="2" t="s">
        <v>1967</v>
      </c>
      <c r="Z78" s="2" t="s">
        <v>1967</v>
      </c>
      <c r="AA78" s="23" t="n">
        <f aca="false">DATE(YEAR(O78)+1,MONTH(O78),DAY(O78))</f>
        <v>44197</v>
      </c>
      <c r="AB78" s="0" t="n">
        <f aca="false">IF(G78="Trong nước", DATEDIF(DATE(YEAR(M78),MONTH(M78),1),DATE(YEAR(N78),MONTH(N78),1),"m"), DATEDIF(DATE(L78,1,1),DATE(YEAR(N78),MONTH(N78),1),"m"))</f>
        <v>180</v>
      </c>
      <c r="AC78" s="0" t="str">
        <f aca="false">VLOOKUP(AB78,Parameters!$A$2:$B$7,2,1)</f>
        <v>&gt;=180</v>
      </c>
      <c r="AD78" s="24" t="n">
        <f aca="false">IF(J78&lt;=$AD$2,INDEX('Bieu phi VCX'!$D$8:$N$33,MATCH(E78,'Bieu phi VCX'!$A$8:$A$33,0),MATCH(AC78,'Bieu phi VCX'!$D$7:$I$7,)),INDEX('Bieu phi VCX'!$J$8:$O$33,MATCH(E78,'Bieu phi VCX'!$A$8:$A$33,0),MATCH(AC78,'Bieu phi VCX'!$J$7:$O$7,)))</f>
        <v>0.025</v>
      </c>
      <c r="AE78" s="24" t="n">
        <f aca="false">IF(Q78="Y",$AE$2,0)</f>
        <v>0.0005</v>
      </c>
      <c r="AF78" s="24" t="n">
        <f aca="false">IF(R78="Y", INDEX('Bieu phi VCX'!$R$8:$W$33,MATCH(E78,'Bieu phi VCX'!$A$8:$A$33,0),MATCH(AC78,'Bieu phi VCX'!$R$7:$W$7,0)), 0)</f>
        <v>0.0045</v>
      </c>
      <c r="AG78" s="22" t="n">
        <f aca="false">VLOOKUP(S78,Parameters!$F$2:$G$5,2,0)</f>
        <v>1400000</v>
      </c>
      <c r="AH78" s="24" t="n">
        <f aca="false">IF(T78="Y", INDEX('Bieu phi VCX'!$X$8:$AC$33,MATCH(E78,'Bieu phi VCX'!$A$8:$A$33,0),MATCH(AC78,'Bieu phi VCX'!$X$7:$AC$7,0)),0)</f>
        <v>0.0035</v>
      </c>
      <c r="AI78" s="24" t="n">
        <f aca="false">IF(U78="Y",INDEX('Bieu phi VCX'!$AJ$8:$AL$33,MATCH(E78,'Bieu phi VCX'!$A$8:$A$33,0),MATCH(VLOOKUP(F78,Parameters!$I$2:$J$4,2),'Bieu phi VCX'!$AJ$7:$AL$7,0))-AD78, 0)</f>
        <v>0.025</v>
      </c>
      <c r="AJ78" s="0" t="n">
        <f aca="false">IF(V78="Y",$AJ$2,1)</f>
        <v>1.5</v>
      </c>
      <c r="AK78" s="24" t="n">
        <f aca="false">IF(W78="Y", INDEX('Bieu phi VCX'!$AE$8:$AE$33,MATCH(E78,'Bieu phi VCX'!$A$8:$A$33,0),0),0)</f>
        <v>0.0025</v>
      </c>
      <c r="AL78" s="24" t="n">
        <f aca="false">IF(X78="Y",IF(AB78&lt;120,IF(OR(E78='Bieu phi VCX'!$A$24,E78='Bieu phi VCX'!$A$25,E78='Bieu phi VCX'!$A$27),0.2%,IF(OR(AND(OR(H78="SEDAN",H78="HATCHBACK"),J78&gt;$AL$2),AND(OR(H78="SEDAN",H78="HATCHBACK"),I78="GERMANY")),INDEX('Bieu phi VCX'!$AF$8:$AF$33,MATCH(E78,'Bieu phi VCX'!$A$8:$A$33,0),0),INDEX('Bieu phi VCX'!$AG$8:$AG$33,MATCH(E78,'Bieu phi VCX'!$A$8:$A$33,0),0))),INDEX('Bieu phi VCX'!$AH$8:$AH$33,MATCH(E78,'Bieu phi VCX'!$A$8:$A$33,0),0)),0)</f>
        <v>0.0015</v>
      </c>
      <c r="AM78" s="25" t="n">
        <f aca="false">IF(Z78="Y",$AM$2,0)</f>
        <v>0.003</v>
      </c>
      <c r="AN78" s="26" t="n">
        <f aca="false">IF(Y78="Y",IF(P78-O78&gt;$AN$2,1.5%*15/365,1.5%*(P78-O78)/365),0)</f>
        <v>0.000616438356164384</v>
      </c>
      <c r="AO78" s="27" t="n">
        <f aca="false">IF(P78&lt;=AA78,VLOOKUP(DATEDIF(O78,P78,"m"),Parameters!$L$2:$M$6,2,1),(DATEDIF(O78,P78,"m")+1)/12)</f>
        <v>1</v>
      </c>
      <c r="AP78" s="28" t="n">
        <f aca="false">(AJ78*(SUM(AD78,AE78,AF78,AH78,AI78,AK78,AL78,AM78)*K78+AG78)+AN78*K78)*AO78</f>
        <v>11986643.8356164</v>
      </c>
    </row>
    <row r="79" customFormat="false" ht="13.8" hidden="false" customHeight="false" outlineLevel="0" collapsed="false">
      <c r="A79" s="19" t="s">
        <v>1953</v>
      </c>
      <c r="B79" s="19" t="s">
        <v>1954</v>
      </c>
      <c r="C79" s="20" t="s">
        <v>1955</v>
      </c>
      <c r="D79" s="19" t="s">
        <v>1979</v>
      </c>
      <c r="E79" s="21" t="s">
        <v>1980</v>
      </c>
      <c r="F79" s="22" t="n">
        <v>0</v>
      </c>
      <c r="G79" s="21" t="s">
        <v>1958</v>
      </c>
      <c r="H79" s="21" t="s">
        <v>1976</v>
      </c>
      <c r="I79" s="21" t="s">
        <v>1960</v>
      </c>
      <c r="J79" s="22" t="n">
        <v>390000000</v>
      </c>
      <c r="K79" s="22" t="n">
        <v>100000000</v>
      </c>
      <c r="L79" s="0" t="n">
        <v>2020</v>
      </c>
      <c r="M79" s="23" t="n">
        <v>43831</v>
      </c>
      <c r="N79" s="23" t="n">
        <v>43831</v>
      </c>
      <c r="O79" s="23" t="n">
        <v>43831</v>
      </c>
      <c r="P79" s="23" t="n">
        <v>44196</v>
      </c>
      <c r="Q79" s="2" t="s">
        <v>1961</v>
      </c>
      <c r="R79" s="2" t="s">
        <v>1961</v>
      </c>
      <c r="S79" s="22" t="s">
        <v>1962</v>
      </c>
      <c r="T79" s="2" t="s">
        <v>1961</v>
      </c>
      <c r="U79" s="2" t="s">
        <v>1961</v>
      </c>
      <c r="V79" s="2" t="s">
        <v>1961</v>
      </c>
      <c r="W79" s="2" t="s">
        <v>1961</v>
      </c>
      <c r="X79" s="2" t="s">
        <v>1961</v>
      </c>
      <c r="Y79" s="2" t="s">
        <v>1961</v>
      </c>
      <c r="Z79" s="2" t="s">
        <v>1961</v>
      </c>
      <c r="AA79" s="23" t="n">
        <f aca="false">DATE(YEAR(O79)+1,MONTH(O79),DAY(O79))</f>
        <v>44197</v>
      </c>
      <c r="AB79" s="0" t="n">
        <f aca="false">IF(G79="Trong nước", DATEDIF(DATE(YEAR(M79),MONTH(M79),1),DATE(YEAR(N79),MONTH(N79),1),"m"), DATEDIF(DATE(L79,1,1),DATE(YEAR(N79),MONTH(N79),1),"m"))</f>
        <v>0</v>
      </c>
      <c r="AC79" s="0" t="str">
        <f aca="false">VLOOKUP(AB79,Parameters!$A$2:$B$6,2,1)</f>
        <v>&lt;6</v>
      </c>
      <c r="AD79" s="24" t="n">
        <f aca="false">IF(J79&lt;=$AD$2,INDEX('Bieu phi VCX'!$D$8:$H$33,MATCH(E79,'Bieu phi VCX'!$A$8:$A$33,0),MATCH(AC79,'Bieu phi VCX'!$D$7:$H$7,)),INDEX('Bieu phi VCX'!$J$8:$N$33,MATCH(E79,'Bieu phi VCX'!$A$8:$A$33,0),MATCH(AC79,'Bieu phi VCX'!$J$7:$N$7,)))</f>
        <v>0.0185</v>
      </c>
      <c r="AE79" s="24" t="n">
        <f aca="false">IF(Q79="Y",$AE$2,0)</f>
        <v>0</v>
      </c>
      <c r="AF79" s="24" t="n">
        <f aca="false">IF(R79="Y", INDEX('Bieu phi VCX'!$R$8:$W$33,MATCH(E79,'Bieu phi VCX'!$A$8:$A$33,0),MATCH(AC79,'Bieu phi VCX'!$R$7:$V$7,0)), 0)</f>
        <v>0</v>
      </c>
      <c r="AG79" s="22" t="n">
        <f aca="false">VLOOKUP(S79,Parameters!$F$2:$G$5,2,0)</f>
        <v>0</v>
      </c>
      <c r="AH79" s="24" t="n">
        <f aca="false">IF(T79="Y", INDEX('Bieu phi VCX'!$X$8:$AB$33,MATCH(E79,'Bieu phi VCX'!$A$8:$A$33,0),MATCH(AC79,'Bieu phi VCX'!$X$7:$AB$7,0)),0)</f>
        <v>0</v>
      </c>
      <c r="AI79" s="24" t="n">
        <f aca="false">IF(U79="Y",INDEX('Bieu phi VCX'!$AJ$8:$AL$33,MATCH(E79,'Bieu phi VCX'!$A$8:$A$33,0),MATCH(VLOOKUP(F79,Parameters!$I$2:$J$4,2),'Bieu phi VCX'!$AJ$7:$AL$7,0))-AD79, 0)</f>
        <v>0</v>
      </c>
      <c r="AJ79" s="0" t="n">
        <f aca="false">IF(V79="Y",$AJ$2,1)</f>
        <v>1</v>
      </c>
      <c r="AK79" s="24" t="n">
        <f aca="false">IF(W79="Y", INDEX('Bieu phi VCX'!$AE$8:$AE$33,MATCH(E79,'Bieu phi VCX'!$A$8:$A$33,0),0),0)</f>
        <v>0</v>
      </c>
      <c r="AL79" s="24" t="n">
        <f aca="false">IF(X79="Y",IF(AB79&lt;120,IF(OR(E79='Bieu phi VCX'!$A$24,E79='Bieu phi VCX'!$A$25,E79='Bieu phi VCX'!$A$27),0.2%,IF(OR(AND(OR(H79="SEDAN",H79="HATCHBACK"),J79&gt;$AL$2),AND(OR(H79="SEDAN",H79="HATCHBACK"),I79="GERMANY")),INDEX('Bieu phi VCX'!$AF$8:$AF$33,MATCH(E79,'Bieu phi VCX'!$A$8:$A$33,0),0),INDEX('Bieu phi VCX'!$AG$8:$AG$33,MATCH(E79,'Bieu phi VCX'!$A$8:$A$33,0),0))),"NA"),0)</f>
        <v>0</v>
      </c>
      <c r="AM79" s="25" t="n">
        <f aca="false">IF(Z79="Y",$AM$2,0)</f>
        <v>0</v>
      </c>
      <c r="AN79" s="26" t="n">
        <f aca="false">IF(Y79="Y",IF(P79-O79&gt;$AN$2,1.5%*15/365,1.5%*(P79-O79)/365),0)</f>
        <v>0</v>
      </c>
      <c r="AO79" s="27" t="n">
        <f aca="false">IF(P79&lt;=AA79,VLOOKUP(DATEDIF(O79,P79,"m"),Parameters!$L$2:$M$6,2,1),(DATEDIF(O79,P79,"m")+1)/12)</f>
        <v>1</v>
      </c>
      <c r="AP79" s="28" t="n">
        <f aca="false">(AJ79*(SUM(AD79,AE79,AF79,AH79,AI79,AK79,AL79,AM79)*K79+AG79)+AN79*K79)*AO79</f>
        <v>1850000</v>
      </c>
    </row>
    <row r="80" customFormat="false" ht="13.8" hidden="false" customHeight="false" outlineLevel="0" collapsed="false">
      <c r="A80" s="19"/>
      <c r="B80" s="19" t="s">
        <v>1963</v>
      </c>
      <c r="C80" s="20" t="s">
        <v>1955</v>
      </c>
      <c r="D80" s="19" t="s">
        <v>1979</v>
      </c>
      <c r="E80" s="21" t="s">
        <v>1980</v>
      </c>
      <c r="F80" s="22" t="n">
        <v>0</v>
      </c>
      <c r="G80" s="21" t="s">
        <v>1958</v>
      </c>
      <c r="H80" s="21" t="s">
        <v>1976</v>
      </c>
      <c r="I80" s="21" t="s">
        <v>1960</v>
      </c>
      <c r="J80" s="22" t="n">
        <v>390000000</v>
      </c>
      <c r="K80" s="22" t="n">
        <v>100000000</v>
      </c>
      <c r="L80" s="0" t="n">
        <v>2017</v>
      </c>
      <c r="M80" s="23" t="n">
        <v>42736</v>
      </c>
      <c r="N80" s="23" t="n">
        <v>43831</v>
      </c>
      <c r="O80" s="23" t="n">
        <v>43831</v>
      </c>
      <c r="P80" s="23" t="n">
        <v>44196</v>
      </c>
      <c r="Q80" s="2" t="s">
        <v>1961</v>
      </c>
      <c r="R80" s="2" t="s">
        <v>1961</v>
      </c>
      <c r="S80" s="22" t="s">
        <v>1962</v>
      </c>
      <c r="T80" s="2" t="s">
        <v>1961</v>
      </c>
      <c r="U80" s="2" t="s">
        <v>1961</v>
      </c>
      <c r="V80" s="2" t="s">
        <v>1961</v>
      </c>
      <c r="W80" s="2" t="s">
        <v>1961</v>
      </c>
      <c r="X80" s="2" t="s">
        <v>1961</v>
      </c>
      <c r="Y80" s="2" t="s">
        <v>1961</v>
      </c>
      <c r="Z80" s="2" t="s">
        <v>1961</v>
      </c>
      <c r="AA80" s="23" t="n">
        <f aca="false">DATE(YEAR(O80)+1,MONTH(O80),DAY(O80))</f>
        <v>44197</v>
      </c>
      <c r="AB80" s="0" t="n">
        <f aca="false">IF(G80="Trong nước", DATEDIF(DATE(YEAR(M80),MONTH(M80),1),DATE(YEAR(N80),MONTH(N80),1),"m"), DATEDIF(DATE(L80,1,1),DATE(YEAR(N80),MONTH(N80),1),"m"))</f>
        <v>36</v>
      </c>
      <c r="AC80" s="0" t="str">
        <f aca="false">VLOOKUP(AB80,Parameters!$A$2:$B$6,2,1)</f>
        <v>36-72</v>
      </c>
      <c r="AD80" s="24" t="n">
        <f aca="false">IF(J80&lt;=$AD$2,INDEX('Bieu phi VCX'!$D$8:$H$33,MATCH(E80,'Bieu phi VCX'!$A$8:$A$33,0),MATCH(AC80,'Bieu phi VCX'!$D$7:$H$7,)),INDEX('Bieu phi VCX'!$J$8:$N$33,MATCH(E80,'Bieu phi VCX'!$A$8:$A$33,0),MATCH(AC80,'Bieu phi VCX'!$J$7:$N$7,)))</f>
        <v>0.02</v>
      </c>
      <c r="AE80" s="24" t="n">
        <f aca="false">IF(Q80="Y",$AE$2,0)</f>
        <v>0</v>
      </c>
      <c r="AF80" s="24" t="n">
        <f aca="false">IF(R80="Y", INDEX('Bieu phi VCX'!$R$8:$W$33,MATCH(E80,'Bieu phi VCX'!$A$8:$A$33,0),MATCH(AC80,'Bieu phi VCX'!$R$7:$V$7,0)), 0)</f>
        <v>0</v>
      </c>
      <c r="AG80" s="22" t="n">
        <f aca="false">VLOOKUP(S80,Parameters!$F$2:$G$5,2,0)</f>
        <v>0</v>
      </c>
      <c r="AH80" s="24" t="n">
        <f aca="false">IF(T80="Y", INDEX('Bieu phi VCX'!$X$8:$AB$33,MATCH(E80,'Bieu phi VCX'!$A$8:$A$33,0),MATCH(AC80,'Bieu phi VCX'!$X$7:$AB$7,0)),0)</f>
        <v>0</v>
      </c>
      <c r="AI80" s="24" t="n">
        <f aca="false">IF(U80="Y",INDEX('Bieu phi VCX'!$AJ$8:$AL$33,MATCH(E80,'Bieu phi VCX'!$A$8:$A$33,0),MATCH(VLOOKUP(F80,Parameters!$I$2:$J$4,2),'Bieu phi VCX'!$AJ$7:$AL$7,0))-AD80, 0)</f>
        <v>0</v>
      </c>
      <c r="AJ80" s="0" t="n">
        <f aca="false">IF(V80="Y",$AJ$2,1)</f>
        <v>1</v>
      </c>
      <c r="AK80" s="24" t="n">
        <f aca="false">IF(W80="Y", INDEX('Bieu phi VCX'!$AE$8:$AE$33,MATCH(E80,'Bieu phi VCX'!$A$8:$A$33,0),0),0)</f>
        <v>0</v>
      </c>
      <c r="AL80" s="24" t="n">
        <f aca="false">IF(X80="Y",IF(AB80&lt;120,IF(OR(E80='Bieu phi VCX'!$A$24,E80='Bieu phi VCX'!$A$25,E80='Bieu phi VCX'!$A$27),0.2%,IF(OR(AND(OR(H80="SEDAN",H80="HATCHBACK"),J80&gt;$AL$2),AND(OR(H80="SEDAN",H80="HATCHBACK"),I80="GERMANY")),INDEX('Bieu phi VCX'!$AF$8:$AF$33,MATCH(E80,'Bieu phi VCX'!$A$8:$A$33,0),0),INDEX('Bieu phi VCX'!$AG$8:$AG$33,MATCH(E80,'Bieu phi VCX'!$A$8:$A$33,0),0))),"NA"),0)</f>
        <v>0</v>
      </c>
      <c r="AM80" s="25" t="n">
        <f aca="false">IF(Z80="Y",$AM$2,0)</f>
        <v>0</v>
      </c>
      <c r="AN80" s="26" t="n">
        <f aca="false">IF(Y80="Y",IF(P80-O80&gt;$AN$2,1.5%*15/365,1.5%*(P80-O80)/365),0)</f>
        <v>0</v>
      </c>
      <c r="AO80" s="27" t="n">
        <f aca="false">IF(P80&lt;=AA80,VLOOKUP(DATEDIF(O80,P80,"m"),Parameters!$L$2:$M$6,2,1),(DATEDIF(O80,P80,"m")+1)/12)</f>
        <v>1</v>
      </c>
      <c r="AP80" s="28" t="n">
        <f aca="false">(AJ80*(SUM(AD80,AE80,AF80,AH80,AI80,AK80,AL80,AM80)*K80+AG80)+AN80*K80)*AO80</f>
        <v>2000000</v>
      </c>
    </row>
    <row r="81" customFormat="false" ht="13.8" hidden="false" customHeight="false" outlineLevel="0" collapsed="false">
      <c r="A81" s="19"/>
      <c r="B81" s="19" t="s">
        <v>1964</v>
      </c>
      <c r="C81" s="20" t="s">
        <v>1955</v>
      </c>
      <c r="D81" s="19" t="s">
        <v>1979</v>
      </c>
      <c r="E81" s="21" t="s">
        <v>1980</v>
      </c>
      <c r="F81" s="22" t="n">
        <v>0</v>
      </c>
      <c r="G81" s="21" t="s">
        <v>1958</v>
      </c>
      <c r="H81" s="21" t="s">
        <v>1976</v>
      </c>
      <c r="I81" s="21" t="s">
        <v>1960</v>
      </c>
      <c r="J81" s="22" t="n">
        <v>390000000</v>
      </c>
      <c r="K81" s="22" t="n">
        <v>100000000</v>
      </c>
      <c r="L81" s="0" t="n">
        <v>2014</v>
      </c>
      <c r="M81" s="23" t="n">
        <v>41640</v>
      </c>
      <c r="N81" s="23" t="n">
        <v>43831</v>
      </c>
      <c r="O81" s="23" t="n">
        <v>43831</v>
      </c>
      <c r="P81" s="23" t="n">
        <v>44196</v>
      </c>
      <c r="Q81" s="2" t="s">
        <v>1961</v>
      </c>
      <c r="R81" s="2" t="s">
        <v>1961</v>
      </c>
      <c r="S81" s="22" t="s">
        <v>1962</v>
      </c>
      <c r="T81" s="2" t="s">
        <v>1961</v>
      </c>
      <c r="U81" s="2" t="s">
        <v>1961</v>
      </c>
      <c r="V81" s="2" t="s">
        <v>1961</v>
      </c>
      <c r="W81" s="2" t="s">
        <v>1961</v>
      </c>
      <c r="X81" s="2" t="s">
        <v>1961</v>
      </c>
      <c r="Y81" s="2" t="s">
        <v>1961</v>
      </c>
      <c r="Z81" s="2" t="s">
        <v>1961</v>
      </c>
      <c r="AA81" s="23" t="n">
        <f aca="false">DATE(YEAR(O81)+1,MONTH(O81),DAY(O81))</f>
        <v>44197</v>
      </c>
      <c r="AB81" s="0" t="n">
        <f aca="false">IF(G81="Trong nước", DATEDIF(DATE(YEAR(M81),MONTH(M81),1),DATE(YEAR(N81),MONTH(N81),1),"m"), DATEDIF(DATE(L81,1,1),DATE(YEAR(N81),MONTH(N81),1),"m"))</f>
        <v>72</v>
      </c>
      <c r="AC81" s="0" t="str">
        <f aca="false">VLOOKUP(AB81,Parameters!$A$2:$B$6,2,1)</f>
        <v>72-120</v>
      </c>
      <c r="AD81" s="24" t="n">
        <f aca="false">IF(J81&lt;=$AD$2,INDEX('Bieu phi VCX'!$D$8:$H$33,MATCH(E81,'Bieu phi VCX'!$A$8:$A$33,0),MATCH(AC81,'Bieu phi VCX'!$D$7:$H$7,)),INDEX('Bieu phi VCX'!$J$8:$N$33,MATCH(E81,'Bieu phi VCX'!$A$8:$A$33,0),MATCH(AC81,'Bieu phi VCX'!$J$7:$N$7,)))</f>
        <v>0.03</v>
      </c>
      <c r="AE81" s="24" t="n">
        <f aca="false">IF(Q81="Y",$AE$2,0)</f>
        <v>0</v>
      </c>
      <c r="AF81" s="24" t="n">
        <f aca="false">IF(R81="Y", INDEX('Bieu phi VCX'!$R$8:$W$33,MATCH(E81,'Bieu phi VCX'!$A$8:$A$33,0),MATCH(AC81,'Bieu phi VCX'!$R$7:$V$7,0)), 0)</f>
        <v>0</v>
      </c>
      <c r="AG81" s="22" t="n">
        <f aca="false">VLOOKUP(S81,Parameters!$F$2:$G$5,2,0)</f>
        <v>0</v>
      </c>
      <c r="AH81" s="24" t="n">
        <f aca="false">IF(T81="Y", INDEX('Bieu phi VCX'!$X$8:$AB$33,MATCH(E81,'Bieu phi VCX'!$A$8:$A$33,0),MATCH(AC81,'Bieu phi VCX'!$X$7:$AB$7,0)),0)</f>
        <v>0</v>
      </c>
      <c r="AI81" s="24" t="n">
        <f aca="false">IF(U81="Y",INDEX('Bieu phi VCX'!$AJ$8:$AL$33,MATCH(E81,'Bieu phi VCX'!$A$8:$A$33,0),MATCH(VLOOKUP(F81,Parameters!$I$2:$J$4,2),'Bieu phi VCX'!$AJ$7:$AL$7,0))-AD81, 0)</f>
        <v>0</v>
      </c>
      <c r="AJ81" s="0" t="n">
        <f aca="false">IF(V81="Y",$AJ$2,1)</f>
        <v>1</v>
      </c>
      <c r="AK81" s="24" t="n">
        <f aca="false">IF(W81="Y", INDEX('Bieu phi VCX'!$AE$8:$AE$33,MATCH(E81,'Bieu phi VCX'!$A$8:$A$33,0),0),0)</f>
        <v>0</v>
      </c>
      <c r="AL81" s="24" t="n">
        <f aca="false">IF(X81="Y",IF(AB81&lt;120,IF(OR(E81='Bieu phi VCX'!$A$24,E81='Bieu phi VCX'!$A$25,E81='Bieu phi VCX'!$A$27),0.2%,IF(OR(AND(OR(H81="SEDAN",H81="HATCHBACK"),J81&gt;$AL$2),AND(OR(H81="SEDAN",H81="HATCHBACK"),I81="GERMANY")),INDEX('Bieu phi VCX'!$AF$8:$AF$33,MATCH(E81,'Bieu phi VCX'!$A$8:$A$33,0),0),INDEX('Bieu phi VCX'!$AG$8:$AG$33,MATCH(E81,'Bieu phi VCX'!$A$8:$A$33,0),0))),"NA"),0)</f>
        <v>0</v>
      </c>
      <c r="AM81" s="25" t="n">
        <f aca="false">IF(Z81="Y",$AM$2,0)</f>
        <v>0</v>
      </c>
      <c r="AN81" s="26" t="n">
        <f aca="false">IF(Y81="Y",IF(P81-O81&gt;$AN$2,1.5%*15/365,1.5%*(P81-O81)/365),0)</f>
        <v>0</v>
      </c>
      <c r="AO81" s="27" t="n">
        <f aca="false">IF(P81&lt;=AA81,VLOOKUP(DATEDIF(O81,P81,"m"),Parameters!$L$2:$M$6,2,1),(DATEDIF(O81,P81,"m")+1)/12)</f>
        <v>1</v>
      </c>
      <c r="AP81" s="28" t="n">
        <f aca="false">(AJ81*(SUM(AD81,AE81,AF81,AH81,AI81,AK81,AL81,AM81)*K81+AG81)+AN81*K81)*AO81</f>
        <v>3000000</v>
      </c>
    </row>
    <row r="82" customFormat="false" ht="13.8" hidden="false" customHeight="false" outlineLevel="0" collapsed="false">
      <c r="A82" s="19"/>
      <c r="B82" s="19" t="s">
        <v>1965</v>
      </c>
      <c r="C82" s="20" t="s">
        <v>1955</v>
      </c>
      <c r="D82" s="19" t="s">
        <v>1979</v>
      </c>
      <c r="E82" s="21" t="s">
        <v>1980</v>
      </c>
      <c r="F82" s="22" t="n">
        <v>0</v>
      </c>
      <c r="G82" s="21" t="s">
        <v>1958</v>
      </c>
      <c r="H82" s="21" t="s">
        <v>1976</v>
      </c>
      <c r="I82" s="21" t="s">
        <v>1960</v>
      </c>
      <c r="J82" s="22" t="n">
        <v>390000000</v>
      </c>
      <c r="K82" s="22" t="n">
        <v>100000000</v>
      </c>
      <c r="L82" s="0" t="n">
        <v>2010</v>
      </c>
      <c r="M82" s="23" t="n">
        <v>40179</v>
      </c>
      <c r="N82" s="23" t="n">
        <v>43831</v>
      </c>
      <c r="O82" s="23" t="n">
        <v>43831</v>
      </c>
      <c r="P82" s="23" t="n">
        <v>44196</v>
      </c>
      <c r="Q82" s="2" t="s">
        <v>1961</v>
      </c>
      <c r="R82" s="2" t="s">
        <v>1961</v>
      </c>
      <c r="S82" s="22" t="s">
        <v>1962</v>
      </c>
      <c r="T82" s="2" t="s">
        <v>1961</v>
      </c>
      <c r="U82" s="2" t="s">
        <v>1961</v>
      </c>
      <c r="V82" s="2" t="s">
        <v>1961</v>
      </c>
      <c r="W82" s="2" t="s">
        <v>1961</v>
      </c>
      <c r="X82" s="2" t="s">
        <v>1961</v>
      </c>
      <c r="Y82" s="2" t="s">
        <v>1961</v>
      </c>
      <c r="Z82" s="2" t="s">
        <v>1961</v>
      </c>
      <c r="AA82" s="23" t="n">
        <f aca="false">DATE(YEAR(O82)+1,MONTH(O82),DAY(O82))</f>
        <v>44197</v>
      </c>
      <c r="AB82" s="0" t="n">
        <f aca="false">IF(G82="Trong nước", DATEDIF(DATE(YEAR(M82),MONTH(M82),1),DATE(YEAR(N82),MONTH(N82),1),"m"), DATEDIF(DATE(L82,1,1),DATE(YEAR(N82),MONTH(N82),1),"m"))</f>
        <v>120</v>
      </c>
      <c r="AC82" s="0" t="str">
        <f aca="false">VLOOKUP(AB82,Parameters!$A$2:$B$6,2,1)</f>
        <v>&gt;=120</v>
      </c>
      <c r="AD82" s="24" t="n">
        <f aca="false">IF(J82&lt;=$AD$2,INDEX('Bieu phi VCX'!$D$8:$H$33,MATCH(E82,'Bieu phi VCX'!$A$8:$A$33,0),MATCH(AC82,'Bieu phi VCX'!$D$7:$H$7,)),INDEX('Bieu phi VCX'!$J$8:$N$33,MATCH(E82,'Bieu phi VCX'!$A$8:$A$33,0),MATCH(AC82,'Bieu phi VCX'!$J$7:$N$7,)))</f>
        <v>0.033</v>
      </c>
      <c r="AE82" s="24" t="n">
        <f aca="false">IF(Q82="Y",$AE$2,0)</f>
        <v>0</v>
      </c>
      <c r="AF82" s="24" t="n">
        <f aca="false">IF(R82="Y", INDEX('Bieu phi VCX'!$R$8:$W$33,MATCH(E82,'Bieu phi VCX'!$A$8:$A$33,0),MATCH(AC82,'Bieu phi VCX'!$R$7:$V$7,0)), 0)</f>
        <v>0</v>
      </c>
      <c r="AG82" s="22" t="n">
        <f aca="false">VLOOKUP(S82,Parameters!$F$2:$G$5,2,0)</f>
        <v>0</v>
      </c>
      <c r="AH82" s="24" t="n">
        <f aca="false">IF(T82="Y", INDEX('Bieu phi VCX'!$X$8:$AB$33,MATCH(E82,'Bieu phi VCX'!$A$8:$A$33,0),MATCH(AC82,'Bieu phi VCX'!$X$7:$AB$7,0)),0)</f>
        <v>0</v>
      </c>
      <c r="AI82" s="24" t="n">
        <f aca="false">IF(U82="Y",INDEX('Bieu phi VCX'!$AJ$8:$AL$33,MATCH(E82,'Bieu phi VCX'!$A$8:$A$33,0),MATCH(VLOOKUP(F82,Parameters!$I$2:$J$4,2),'Bieu phi VCX'!$AJ$7:$AL$7,0))-AD82, 0)</f>
        <v>0</v>
      </c>
      <c r="AJ82" s="0" t="n">
        <f aca="false">IF(V82="Y",$AJ$2,1)</f>
        <v>1</v>
      </c>
      <c r="AK82" s="24" t="n">
        <f aca="false">IF(W82="Y", INDEX('Bieu phi VCX'!$AE$8:$AE$33,MATCH(E82,'Bieu phi VCX'!$A$8:$A$33,0),0),0)</f>
        <v>0</v>
      </c>
      <c r="AL82" s="24" t="n">
        <f aca="false">IF(X82="Y",IF(AB82&lt;120,IF(OR(E82='Bieu phi VCX'!$A$24,E82='Bieu phi VCX'!$A$25,E82='Bieu phi VCX'!$A$27),0.2%,IF(OR(AND(OR(H82="SEDAN",H82="HATCHBACK"),J82&gt;$AL$2),AND(OR(H82="SEDAN",H82="HATCHBACK"),I82="GERMANY")),INDEX('Bieu phi VCX'!$AF$8:$AF$33,MATCH(E82,'Bieu phi VCX'!$A$8:$A$33,0),0),INDEX('Bieu phi VCX'!$AG$8:$AG$33,MATCH(E82,'Bieu phi VCX'!$A$8:$A$33,0),0))),"NA"),0)</f>
        <v>0</v>
      </c>
      <c r="AM82" s="25" t="n">
        <f aca="false">IF(Z82="Y",$AM$2,0)</f>
        <v>0</v>
      </c>
      <c r="AN82" s="26" t="n">
        <f aca="false">IF(Y82="Y",IF(P82-O82&gt;$AN$2,1.5%*15/365,1.5%*(P82-O82)/365),0)</f>
        <v>0</v>
      </c>
      <c r="AO82" s="27" t="n">
        <f aca="false">IF(P82&lt;=AA82,VLOOKUP(DATEDIF(O82,P82,"m"),Parameters!$L$2:$M$6,2,1),(DATEDIF(O82,P82,"m")+1)/12)</f>
        <v>1</v>
      </c>
      <c r="AP82" s="28" t="n">
        <f aca="false">(AJ82*(SUM(AD82,AE82,AF82,AH82,AI82,AK82,AL82,AM82)*K82+AG82)+AN82*K82)*AO82</f>
        <v>3300000</v>
      </c>
    </row>
    <row r="83" customFormat="false" ht="13.8" hidden="false" customHeight="false" outlineLevel="0" collapsed="false">
      <c r="A83" s="19"/>
      <c r="B83" s="19" t="s">
        <v>1966</v>
      </c>
      <c r="C83" s="20" t="s">
        <v>1955</v>
      </c>
      <c r="D83" s="19" t="s">
        <v>1979</v>
      </c>
      <c r="E83" s="21" t="s">
        <v>1980</v>
      </c>
      <c r="F83" s="22" t="n">
        <v>0</v>
      </c>
      <c r="G83" s="21" t="s">
        <v>1958</v>
      </c>
      <c r="H83" s="21" t="s">
        <v>1976</v>
      </c>
      <c r="I83" s="21" t="s">
        <v>1960</v>
      </c>
      <c r="J83" s="22" t="n">
        <v>390000000</v>
      </c>
      <c r="K83" s="22" t="n">
        <v>100000000</v>
      </c>
      <c r="L83" s="0" t="n">
        <v>2005</v>
      </c>
      <c r="M83" s="23" t="n">
        <v>38353</v>
      </c>
      <c r="N83" s="23" t="n">
        <v>43831</v>
      </c>
      <c r="O83" s="23" t="n">
        <v>43831</v>
      </c>
      <c r="P83" s="23" t="n">
        <v>44196</v>
      </c>
      <c r="Q83" s="2" t="s">
        <v>1967</v>
      </c>
      <c r="R83" s="2" t="s">
        <v>1967</v>
      </c>
      <c r="S83" s="22" t="n">
        <v>9000000</v>
      </c>
      <c r="T83" s="2" t="s">
        <v>1967</v>
      </c>
      <c r="U83" s="2" t="s">
        <v>1967</v>
      </c>
      <c r="V83" s="2" t="s">
        <v>1967</v>
      </c>
      <c r="W83" s="2" t="s">
        <v>1967</v>
      </c>
      <c r="X83" s="2" t="s">
        <v>1967</v>
      </c>
      <c r="Y83" s="2" t="s">
        <v>1967</v>
      </c>
      <c r="Z83" s="2" t="s">
        <v>1967</v>
      </c>
      <c r="AA83" s="23" t="n">
        <f aca="false">DATE(YEAR(O83)+1,MONTH(O83),DAY(O83))</f>
        <v>44197</v>
      </c>
      <c r="AB83" s="0" t="n">
        <f aca="false">IF(G83="Trong nước", DATEDIF(DATE(YEAR(M83),MONTH(M83),1),DATE(YEAR(N83),MONTH(N83),1),"m"), DATEDIF(DATE(L83,1,1),DATE(YEAR(N83),MONTH(N83),1),"m"))</f>
        <v>180</v>
      </c>
      <c r="AC83" s="0" t="str">
        <f aca="false">VLOOKUP(AB83,Parameters!$A$2:$B$7,2,1)</f>
        <v>&gt;=180</v>
      </c>
      <c r="AD83" s="24" t="n">
        <f aca="false">IF(J83&lt;=$AD$2,INDEX('Bieu phi VCX'!$D$8:$N$33,MATCH(E83,'Bieu phi VCX'!$A$8:$A$33,0),MATCH(AC83,'Bieu phi VCX'!$D$7:$I$7,)),INDEX('Bieu phi VCX'!$J$8:$O$33,MATCH(E83,'Bieu phi VCX'!$A$8:$A$33,0),MATCH(AC83,'Bieu phi VCX'!$J$7:$O$7,)))</f>
        <v>0.033</v>
      </c>
      <c r="AE83" s="24" t="n">
        <f aca="false">IF(Q83="Y",$AE$2,0)</f>
        <v>0.0005</v>
      </c>
      <c r="AF83" s="24" t="n">
        <f aca="false">IF(R83="Y", INDEX('Bieu phi VCX'!$R$8:$W$33,MATCH(E83,'Bieu phi VCX'!$A$8:$A$33,0),MATCH(AC83,'Bieu phi VCX'!$R$7:$W$7,0)), 0)</f>
        <v>0.0045</v>
      </c>
      <c r="AG83" s="22" t="n">
        <f aca="false">VLOOKUP(S83,Parameters!$F$2:$G$5,2,0)</f>
        <v>1400000</v>
      </c>
      <c r="AH83" s="24" t="n">
        <f aca="false">IF(T83="Y", INDEX('Bieu phi VCX'!$X$8:$AC$33,MATCH(E83,'Bieu phi VCX'!$A$8:$A$33,0),MATCH(AC83,'Bieu phi VCX'!$X$7:$AC$7,0)),0)</f>
        <v>0.0035</v>
      </c>
      <c r="AI83" s="24" t="n">
        <f aca="false">IF(U83="Y",INDEX('Bieu phi VCX'!$AJ$8:$AL$33,MATCH(E83,'Bieu phi VCX'!$A$8:$A$33,0),MATCH(VLOOKUP(F83,Parameters!$I$2:$J$4,2),'Bieu phi VCX'!$AJ$7:$AL$7,0))-AD83, 0)</f>
        <v>0.017</v>
      </c>
      <c r="AJ83" s="0" t="n">
        <f aca="false">IF(V83="Y",$AJ$2,1)</f>
        <v>1.5</v>
      </c>
      <c r="AK83" s="24" t="n">
        <f aca="false">IF(W83="Y", INDEX('Bieu phi VCX'!$AE$8:$AE$33,MATCH(E83,'Bieu phi VCX'!$A$8:$A$33,0),0),0)</f>
        <v>0.0025</v>
      </c>
      <c r="AL83" s="24" t="n">
        <f aca="false">IF(X83="Y",IF(AB83&lt;120,IF(OR(E83='Bieu phi VCX'!$A$24,E83='Bieu phi VCX'!$A$25,E83='Bieu phi VCX'!$A$27),0.2%,IF(OR(AND(OR(H83="SEDAN",H83="HATCHBACK"),J83&gt;$AL$2),AND(OR(H83="SEDAN",H83="HATCHBACK"),I83="GERMANY")),INDEX('Bieu phi VCX'!$AF$8:$AF$33,MATCH(E83,'Bieu phi VCX'!$A$8:$A$33,0),0),INDEX('Bieu phi VCX'!$AG$8:$AG$33,MATCH(E83,'Bieu phi VCX'!$A$8:$A$33,0),0))),INDEX('Bieu phi VCX'!$AH$8:$AH$33,MATCH(E83,'Bieu phi VCX'!$A$8:$A$33,0),0)),0)</f>
        <v>0.0015</v>
      </c>
      <c r="AM83" s="25" t="n">
        <f aca="false">IF(Z83="Y",$AM$2,0)</f>
        <v>0.003</v>
      </c>
      <c r="AN83" s="26" t="n">
        <f aca="false">IF(Y83="Y",IF(P83-O83&gt;$AN$2,1.5%*15/365,1.5%*(P83-O83)/365),0)</f>
        <v>0.000616438356164384</v>
      </c>
      <c r="AO83" s="27" t="n">
        <f aca="false">IF(P83&lt;=AA83,VLOOKUP(DATEDIF(O83,P83,"m"),Parameters!$L$2:$M$6,2,1),(DATEDIF(O83,P83,"m")+1)/12)</f>
        <v>1</v>
      </c>
      <c r="AP83" s="28" t="n">
        <f aca="false">(AJ83*(SUM(AD83,AE83,AF83,AH83,AI83,AK83,AL83,AM83)*K83+AG83)+AN83*K83)*AO83</f>
        <v>11986643.8356164</v>
      </c>
    </row>
    <row r="84" customFormat="false" ht="13.8" hidden="false" customHeight="false" outlineLevel="0" collapsed="false">
      <c r="A84" s="19" t="s">
        <v>1968</v>
      </c>
      <c r="B84" s="19" t="s">
        <v>1954</v>
      </c>
      <c r="C84" s="20" t="s">
        <v>1955</v>
      </c>
      <c r="D84" s="19" t="s">
        <v>1979</v>
      </c>
      <c r="E84" s="21" t="s">
        <v>1980</v>
      </c>
      <c r="F84" s="22" t="n">
        <v>0</v>
      </c>
      <c r="G84" s="21" t="s">
        <v>1958</v>
      </c>
      <c r="H84" s="21" t="s">
        <v>1976</v>
      </c>
      <c r="I84" s="21" t="s">
        <v>1960</v>
      </c>
      <c r="J84" s="22" t="n">
        <v>400000000</v>
      </c>
      <c r="K84" s="22" t="n">
        <v>100000000</v>
      </c>
      <c r="L84" s="0" t="n">
        <v>2020</v>
      </c>
      <c r="M84" s="23" t="n">
        <v>43831</v>
      </c>
      <c r="N84" s="23" t="n">
        <v>43831</v>
      </c>
      <c r="O84" s="23" t="n">
        <v>43831</v>
      </c>
      <c r="P84" s="23" t="n">
        <v>44196</v>
      </c>
      <c r="Q84" s="2" t="s">
        <v>1967</v>
      </c>
      <c r="R84" s="2" t="s">
        <v>1967</v>
      </c>
      <c r="S84" s="22" t="n">
        <v>9000000</v>
      </c>
      <c r="T84" s="2" t="s">
        <v>1967</v>
      </c>
      <c r="U84" s="2" t="s">
        <v>1967</v>
      </c>
      <c r="V84" s="2" t="s">
        <v>1967</v>
      </c>
      <c r="W84" s="2" t="s">
        <v>1967</v>
      </c>
      <c r="X84" s="2" t="s">
        <v>1967</v>
      </c>
      <c r="Y84" s="2" t="s">
        <v>1967</v>
      </c>
      <c r="Z84" s="2" t="s">
        <v>1967</v>
      </c>
      <c r="AA84" s="23" t="n">
        <f aca="false">DATE(YEAR(O84)+1,MONTH(O84),DAY(O84))</f>
        <v>44197</v>
      </c>
      <c r="AB84" s="0" t="n">
        <f aca="false">IF(G84="Trong nước", DATEDIF(DATE(YEAR(M84),MONTH(M84),1),DATE(YEAR(N84),MONTH(N84),1),"m"), DATEDIF(DATE(L84,1,1),DATE(YEAR(N84),MONTH(N84),1),"m"))</f>
        <v>0</v>
      </c>
      <c r="AC84" s="0" t="str">
        <f aca="false">VLOOKUP(AB84,Parameters!$A$2:$B$6,2,1)</f>
        <v>&lt;6</v>
      </c>
      <c r="AD84" s="24" t="n">
        <f aca="false">IF(J84&lt;=$AD$2,INDEX('Bieu phi VCX'!$D$8:$H$33,MATCH(E84,'Bieu phi VCX'!$A$8:$A$33,0),MATCH(AC84,'Bieu phi VCX'!$D$7:$H$7,)),INDEX('Bieu phi VCX'!$J$8:$N$33,MATCH(E84,'Bieu phi VCX'!$A$8:$A$33,0),MATCH(AC84,'Bieu phi VCX'!$J$7:$N$7,)))</f>
        <v>0.0185</v>
      </c>
      <c r="AE84" s="24" t="n">
        <f aca="false">IF(Q84="Y",$AE$2,0)</f>
        <v>0.0005</v>
      </c>
      <c r="AF84" s="24" t="n">
        <f aca="false">IF(R84="Y", INDEX('Bieu phi VCX'!$R$8:$W$33,MATCH(E84,'Bieu phi VCX'!$A$8:$A$33,0),MATCH(AC84,'Bieu phi VCX'!$R$7:$V$7,0)), 0)</f>
        <v>0</v>
      </c>
      <c r="AG84" s="22" t="n">
        <f aca="false">VLOOKUP(S84,Parameters!$F$2:$G$5,2,0)</f>
        <v>1400000</v>
      </c>
      <c r="AH84" s="24" t="n">
        <f aca="false">IF(T84="Y", INDEX('Bieu phi VCX'!$X$8:$AB$33,MATCH(E84,'Bieu phi VCX'!$A$8:$A$33,0),MATCH(AC84,'Bieu phi VCX'!$X$7:$AB$7,0)),0)</f>
        <v>0.001</v>
      </c>
      <c r="AI84" s="24" t="n">
        <f aca="false">IF(U84="Y",INDEX('Bieu phi VCX'!$AJ$8:$AL$33,MATCH(E84,'Bieu phi VCX'!$A$8:$A$33,0),MATCH(VLOOKUP(F84,Parameters!$I$2:$J$4,2),'Bieu phi VCX'!$AJ$7:$AL$7,0))-AD84, 0)</f>
        <v>0.0315</v>
      </c>
      <c r="AJ84" s="0" t="n">
        <f aca="false">IF(V84="Y",$AJ$2,1)</f>
        <v>1.5</v>
      </c>
      <c r="AK84" s="24" t="n">
        <f aca="false">IF(W84="Y", INDEX('Bieu phi VCX'!$AE$8:$AE$33,MATCH(E84,'Bieu phi VCX'!$A$8:$A$33,0),0),0)</f>
        <v>0.0025</v>
      </c>
      <c r="AL84" s="24" t="n">
        <f aca="false">IF(X84="Y",IF(AB84&lt;120,IF(OR(E84='Bieu phi VCX'!$A$24,E84='Bieu phi VCX'!$A$25,E84='Bieu phi VCX'!$A$27),0.2%,IF(OR(AND(OR(H84="SEDAN",H84="HATCHBACK"),J84&gt;$AL$2),AND(OR(H84="SEDAN",H84="HATCHBACK"),I84="GERMANY")),INDEX('Bieu phi VCX'!$AF$8:$AF$33,MATCH(E84,'Bieu phi VCX'!$A$8:$A$33,0),0),INDEX('Bieu phi VCX'!$AG$8:$AG$33,MATCH(E84,'Bieu phi VCX'!$A$8:$A$33,0),0))),"NA"),0)</f>
        <v>0.0005</v>
      </c>
      <c r="AM84" s="25" t="n">
        <f aca="false">IF(Z84="Y",$AM$2,0)</f>
        <v>0.003</v>
      </c>
      <c r="AN84" s="26" t="n">
        <f aca="false">IF(Y84="Y",IF(P84-O84&gt;$AN$2,1.5%*15/365,1.5%*(P84-O84)/365),0)</f>
        <v>0.000616438356164384</v>
      </c>
      <c r="AO84" s="27" t="n">
        <f aca="false">IF(P84&lt;=AA84,VLOOKUP(DATEDIF(O84,P84,"m"),Parameters!$L$2:$M$6,2,1),(DATEDIF(O84,P84,"m")+1)/12)</f>
        <v>1</v>
      </c>
      <c r="AP84" s="28" t="n">
        <f aca="false">(AJ84*(SUM(AD84,AE84,AF84,AH84,AI84,AK84,AL84,AM84)*K84+AG84)+AN84*K84)*AO84</f>
        <v>10786643.8356164</v>
      </c>
    </row>
    <row r="85" customFormat="false" ht="13.8" hidden="false" customHeight="false" outlineLevel="0" collapsed="false">
      <c r="A85" s="19"/>
      <c r="B85" s="19" t="s">
        <v>1963</v>
      </c>
      <c r="C85" s="20" t="s">
        <v>1955</v>
      </c>
      <c r="D85" s="19" t="s">
        <v>1979</v>
      </c>
      <c r="E85" s="21" t="s">
        <v>1980</v>
      </c>
      <c r="F85" s="22" t="n">
        <v>0</v>
      </c>
      <c r="G85" s="21" t="s">
        <v>1958</v>
      </c>
      <c r="H85" s="21" t="s">
        <v>1976</v>
      </c>
      <c r="I85" s="21" t="s">
        <v>1960</v>
      </c>
      <c r="J85" s="22" t="n">
        <v>400000000</v>
      </c>
      <c r="K85" s="22" t="n">
        <v>100000000</v>
      </c>
      <c r="L85" s="0" t="n">
        <v>2017</v>
      </c>
      <c r="M85" s="23" t="n">
        <v>42736</v>
      </c>
      <c r="N85" s="23" t="n">
        <v>43831</v>
      </c>
      <c r="O85" s="23" t="n">
        <v>43831</v>
      </c>
      <c r="P85" s="23" t="n">
        <v>44196</v>
      </c>
      <c r="Q85" s="2" t="s">
        <v>1967</v>
      </c>
      <c r="R85" s="2" t="s">
        <v>1967</v>
      </c>
      <c r="S85" s="22" t="n">
        <v>15000000</v>
      </c>
      <c r="T85" s="2" t="s">
        <v>1967</v>
      </c>
      <c r="U85" s="2" t="s">
        <v>1967</v>
      </c>
      <c r="V85" s="2" t="s">
        <v>1967</v>
      </c>
      <c r="W85" s="2" t="s">
        <v>1967</v>
      </c>
      <c r="X85" s="2" t="s">
        <v>1967</v>
      </c>
      <c r="Y85" s="2" t="s">
        <v>1967</v>
      </c>
      <c r="Z85" s="2" t="s">
        <v>1967</v>
      </c>
      <c r="AA85" s="23" t="n">
        <f aca="false">DATE(YEAR(O85)+1,MONTH(O85),DAY(O85))</f>
        <v>44197</v>
      </c>
      <c r="AB85" s="0" t="n">
        <f aca="false">IF(G85="Trong nước", DATEDIF(DATE(YEAR(M85),MONTH(M85),1),DATE(YEAR(N85),MONTH(N85),1),"m"), DATEDIF(DATE(L85,1,1),DATE(YEAR(N85),MONTH(N85),1),"m"))</f>
        <v>36</v>
      </c>
      <c r="AC85" s="0" t="str">
        <f aca="false">VLOOKUP(AB85,Parameters!$A$2:$B$6,2,1)</f>
        <v>36-72</v>
      </c>
      <c r="AD85" s="24" t="n">
        <f aca="false">IF(J85&lt;=$AD$2,INDEX('Bieu phi VCX'!$D$8:$H$33,MATCH(E85,'Bieu phi VCX'!$A$8:$A$33,0),MATCH(AC85,'Bieu phi VCX'!$D$7:$H$7,)),INDEX('Bieu phi VCX'!$J$8:$N$33,MATCH(E85,'Bieu phi VCX'!$A$8:$A$33,0),MATCH(AC85,'Bieu phi VCX'!$J$7:$N$7,)))</f>
        <v>0.02</v>
      </c>
      <c r="AE85" s="24" t="n">
        <f aca="false">IF(Q85="Y",$AE$2,0)</f>
        <v>0.0005</v>
      </c>
      <c r="AF85" s="24" t="n">
        <f aca="false">IF(R85="Y", INDEX('Bieu phi VCX'!$R$8:$W$33,MATCH(E85,'Bieu phi VCX'!$A$8:$A$33,0),MATCH(AC85,'Bieu phi VCX'!$R$7:$V$7,0)), 0)</f>
        <v>0.0015</v>
      </c>
      <c r="AG85" s="22" t="n">
        <f aca="false">VLOOKUP(S85,Parameters!$F$2:$G$5,2,0)</f>
        <v>2000000</v>
      </c>
      <c r="AH85" s="24" t="n">
        <f aca="false">IF(T85="Y", INDEX('Bieu phi VCX'!$X$8:$AB$33,MATCH(E85,'Bieu phi VCX'!$A$8:$A$33,0),MATCH(AC85,'Bieu phi VCX'!$X$7:$AB$7,0)),0)</f>
        <v>0.0015</v>
      </c>
      <c r="AI85" s="24" t="n">
        <f aca="false">IF(U85="Y",INDEX('Bieu phi VCX'!$AJ$8:$AL$33,MATCH(E85,'Bieu phi VCX'!$A$8:$A$33,0),MATCH(VLOOKUP(F85,Parameters!$I$2:$J$4,2),'Bieu phi VCX'!$AJ$7:$AL$7,0))-AD85, 0)</f>
        <v>0.03</v>
      </c>
      <c r="AJ85" s="0" t="n">
        <f aca="false">IF(V85="Y",$AJ$2,1)</f>
        <v>1.5</v>
      </c>
      <c r="AK85" s="24" t="n">
        <f aca="false">IF(W85="Y", INDEX('Bieu phi VCX'!$AE$8:$AE$33,MATCH(E85,'Bieu phi VCX'!$A$8:$A$33,0),0),0)</f>
        <v>0.0025</v>
      </c>
      <c r="AL85" s="24" t="n">
        <f aca="false">IF(X85="Y",IF(AB85&lt;120,IF(OR(E85='Bieu phi VCX'!$A$24,E85='Bieu phi VCX'!$A$25,E85='Bieu phi VCX'!$A$27),0.2%,IF(OR(AND(OR(H85="SEDAN",H85="HATCHBACK"),J85&gt;$AL$2),AND(OR(H85="SEDAN",H85="HATCHBACK"),I85="GERMANY")),INDEX('Bieu phi VCX'!$AF$8:$AF$33,MATCH(E85,'Bieu phi VCX'!$A$8:$A$33,0),0),INDEX('Bieu phi VCX'!$AG$8:$AG$33,MATCH(E85,'Bieu phi VCX'!$A$8:$A$33,0),0))),"NA"),0)</f>
        <v>0.0005</v>
      </c>
      <c r="AM85" s="25" t="n">
        <f aca="false">IF(Z85="Y",$AM$2,0)</f>
        <v>0.003</v>
      </c>
      <c r="AN85" s="26" t="n">
        <f aca="false">IF(Y85="Y",IF(P85-O85&gt;$AN$2,1.5%*15/365,1.5%*(P85-O85)/365),0)</f>
        <v>0.000616438356164384</v>
      </c>
      <c r="AO85" s="27" t="n">
        <f aca="false">IF(P85&lt;=AA85,VLOOKUP(DATEDIF(O85,P85,"m"),Parameters!$L$2:$M$6,2,1),(DATEDIF(O85,P85,"m")+1)/12)</f>
        <v>1</v>
      </c>
      <c r="AP85" s="28" t="n">
        <f aca="false">(AJ85*(SUM(AD85,AE85,AF85,AH85,AI85,AK85,AL85,AM85)*K85+AG85)+AN85*K85)*AO85</f>
        <v>11986643.8356164</v>
      </c>
    </row>
    <row r="86" customFormat="false" ht="13.8" hidden="false" customHeight="false" outlineLevel="0" collapsed="false">
      <c r="A86" s="19"/>
      <c r="B86" s="19" t="s">
        <v>1964</v>
      </c>
      <c r="C86" s="20" t="s">
        <v>1955</v>
      </c>
      <c r="D86" s="19" t="s">
        <v>1979</v>
      </c>
      <c r="E86" s="21" t="s">
        <v>1980</v>
      </c>
      <c r="F86" s="22" t="n">
        <v>0</v>
      </c>
      <c r="G86" s="21" t="s">
        <v>1958</v>
      </c>
      <c r="H86" s="21" t="s">
        <v>1976</v>
      </c>
      <c r="I86" s="21" t="s">
        <v>1960</v>
      </c>
      <c r="J86" s="22" t="n">
        <v>400000000</v>
      </c>
      <c r="K86" s="22" t="n">
        <v>100000000</v>
      </c>
      <c r="L86" s="0" t="n">
        <v>2014</v>
      </c>
      <c r="M86" s="23" t="n">
        <v>41640</v>
      </c>
      <c r="N86" s="23" t="n">
        <v>43831</v>
      </c>
      <c r="O86" s="23" t="n">
        <v>43831</v>
      </c>
      <c r="P86" s="23" t="n">
        <v>44196</v>
      </c>
      <c r="Q86" s="2" t="s">
        <v>1967</v>
      </c>
      <c r="R86" s="2" t="s">
        <v>1967</v>
      </c>
      <c r="S86" s="22" t="n">
        <v>21000000</v>
      </c>
      <c r="T86" s="2" t="s">
        <v>1967</v>
      </c>
      <c r="U86" s="2" t="s">
        <v>1967</v>
      </c>
      <c r="V86" s="2" t="s">
        <v>1967</v>
      </c>
      <c r="W86" s="2" t="s">
        <v>1967</v>
      </c>
      <c r="X86" s="2" t="s">
        <v>1967</v>
      </c>
      <c r="Y86" s="2" t="s">
        <v>1967</v>
      </c>
      <c r="Z86" s="2" t="s">
        <v>1967</v>
      </c>
      <c r="AA86" s="23" t="n">
        <f aca="false">DATE(YEAR(O86)+1,MONTH(O86),DAY(O86))</f>
        <v>44197</v>
      </c>
      <c r="AB86" s="0" t="n">
        <f aca="false">IF(G86="Trong nước", DATEDIF(DATE(YEAR(M86),MONTH(M86),1),DATE(YEAR(N86),MONTH(N86),1),"m"), DATEDIF(DATE(L86,1,1),DATE(YEAR(N86),MONTH(N86),1),"m"))</f>
        <v>72</v>
      </c>
      <c r="AC86" s="0" t="str">
        <f aca="false">VLOOKUP(AB86,Parameters!$A$2:$B$6,2,1)</f>
        <v>72-120</v>
      </c>
      <c r="AD86" s="24" t="n">
        <f aca="false">IF(J86&lt;=$AD$2,INDEX('Bieu phi VCX'!$D$8:$H$33,MATCH(E86,'Bieu phi VCX'!$A$8:$A$33,0),MATCH(AC86,'Bieu phi VCX'!$D$7:$H$7,)),INDEX('Bieu phi VCX'!$J$8:$N$33,MATCH(E86,'Bieu phi VCX'!$A$8:$A$33,0),MATCH(AC86,'Bieu phi VCX'!$J$7:$N$7,)))</f>
        <v>0.03</v>
      </c>
      <c r="AE86" s="24" t="n">
        <f aca="false">IF(Q86="Y",$AE$2,0)</f>
        <v>0.0005</v>
      </c>
      <c r="AF86" s="24" t="n">
        <f aca="false">IF(R86="Y", INDEX('Bieu phi VCX'!$R$8:$W$33,MATCH(E86,'Bieu phi VCX'!$A$8:$A$33,0),MATCH(AC86,'Bieu phi VCX'!$R$7:$V$7,0)), 0)</f>
        <v>0.0025</v>
      </c>
      <c r="AG86" s="22" t="n">
        <f aca="false">VLOOKUP(S86,Parameters!$F$2:$G$5,2,0)</f>
        <v>3400000</v>
      </c>
      <c r="AH86" s="24" t="n">
        <f aca="false">IF(T86="Y", INDEX('Bieu phi VCX'!$X$8:$AB$33,MATCH(E86,'Bieu phi VCX'!$A$8:$A$33,0),MATCH(AC86,'Bieu phi VCX'!$X$7:$AB$7,0)),0)</f>
        <v>0.0025</v>
      </c>
      <c r="AI86" s="24" t="n">
        <f aca="false">IF(U86="Y",INDEX('Bieu phi VCX'!$AJ$8:$AL$33,MATCH(E86,'Bieu phi VCX'!$A$8:$A$33,0),MATCH(VLOOKUP(F86,Parameters!$I$2:$J$4,2),'Bieu phi VCX'!$AJ$7:$AL$7,0))-AD86, 0)</f>
        <v>0.02</v>
      </c>
      <c r="AJ86" s="0" t="n">
        <f aca="false">IF(V86="Y",$AJ$2,1)</f>
        <v>1.5</v>
      </c>
      <c r="AK86" s="24" t="n">
        <f aca="false">IF(W86="Y", INDEX('Bieu phi VCX'!$AE$8:$AE$33,MATCH(E86,'Bieu phi VCX'!$A$8:$A$33,0),0),0)</f>
        <v>0.0025</v>
      </c>
      <c r="AL86" s="24" t="n">
        <f aca="false">IF(X86="Y",IF(AB86&lt;120,IF(OR(E86='Bieu phi VCX'!$A$24,E86='Bieu phi VCX'!$A$25,E86='Bieu phi VCX'!$A$27),0.2%,IF(OR(AND(OR(H86="SEDAN",H86="HATCHBACK"),J86&gt;$AL$2),AND(OR(H86="SEDAN",H86="HATCHBACK"),I86="GERMANY")),INDEX('Bieu phi VCX'!$AF$8:$AF$33,MATCH(E86,'Bieu phi VCX'!$A$8:$A$33,0),0),INDEX('Bieu phi VCX'!$AG$8:$AG$33,MATCH(E86,'Bieu phi VCX'!$A$8:$A$33,0),0))),"NA"),0)</f>
        <v>0.0005</v>
      </c>
      <c r="AM86" s="25" t="n">
        <f aca="false">IF(Z86="Y",$AM$2,0)</f>
        <v>0.003</v>
      </c>
      <c r="AN86" s="26" t="n">
        <f aca="false">IF(Y86="Y",IF(P86-O86&gt;$AN$2,1.5%*15/365,1.5%*(P86-O86)/365),0)</f>
        <v>0.000616438356164384</v>
      </c>
      <c r="AO86" s="27" t="n">
        <f aca="false">IF(P86&lt;=AA86,VLOOKUP(DATEDIF(O86,P86,"m"),Parameters!$L$2:$M$6,2,1),(DATEDIF(O86,P86,"m")+1)/12)</f>
        <v>1</v>
      </c>
      <c r="AP86" s="28" t="n">
        <f aca="false">(AJ86*(SUM(AD86,AE86,AF86,AH86,AI86,AK86,AL86,AM86)*K86+AG86)+AN86*K86)*AO86</f>
        <v>14386643.8356164</v>
      </c>
    </row>
    <row r="87" customFormat="false" ht="13.8" hidden="false" customHeight="false" outlineLevel="0" collapsed="false">
      <c r="A87" s="19"/>
      <c r="B87" s="19" t="s">
        <v>1965</v>
      </c>
      <c r="C87" s="20" t="s">
        <v>1955</v>
      </c>
      <c r="D87" s="19" t="s">
        <v>1979</v>
      </c>
      <c r="E87" s="21" t="s">
        <v>1980</v>
      </c>
      <c r="F87" s="22" t="n">
        <v>0</v>
      </c>
      <c r="G87" s="21" t="s">
        <v>1958</v>
      </c>
      <c r="H87" s="21" t="s">
        <v>1976</v>
      </c>
      <c r="I87" s="21" t="s">
        <v>1960</v>
      </c>
      <c r="J87" s="22" t="n">
        <v>400000000</v>
      </c>
      <c r="K87" s="22" t="n">
        <v>100000000</v>
      </c>
      <c r="L87" s="0" t="n">
        <v>2010</v>
      </c>
      <c r="M87" s="23" t="n">
        <v>40179</v>
      </c>
      <c r="N87" s="23" t="n">
        <v>43831</v>
      </c>
      <c r="O87" s="23" t="n">
        <v>43831</v>
      </c>
      <c r="P87" s="23" t="n">
        <v>44196</v>
      </c>
      <c r="Q87" s="2" t="s">
        <v>1967</v>
      </c>
      <c r="R87" s="2" t="s">
        <v>1967</v>
      </c>
      <c r="S87" s="22" t="n">
        <v>9000000</v>
      </c>
      <c r="T87" s="2" t="s">
        <v>1967</v>
      </c>
      <c r="U87" s="2" t="s">
        <v>1967</v>
      </c>
      <c r="V87" s="2" t="s">
        <v>1967</v>
      </c>
      <c r="W87" s="2" t="s">
        <v>1967</v>
      </c>
      <c r="X87" s="2" t="s">
        <v>1967</v>
      </c>
      <c r="Y87" s="2" t="s">
        <v>1967</v>
      </c>
      <c r="Z87" s="2" t="s">
        <v>1967</v>
      </c>
      <c r="AA87" s="23" t="n">
        <f aca="false">DATE(YEAR(O87)+1,MONTH(O87),DAY(O87))</f>
        <v>44197</v>
      </c>
      <c r="AB87" s="0" t="n">
        <f aca="false">IF(G87="Trong nước", DATEDIF(DATE(YEAR(M87),MONTH(M87),1),DATE(YEAR(N87),MONTH(N87),1),"m"), DATEDIF(DATE(L87,1,1),DATE(YEAR(N87),MONTH(N87),1),"m"))</f>
        <v>120</v>
      </c>
      <c r="AC87" s="0" t="str">
        <f aca="false">VLOOKUP(AB87,Parameters!$A$2:$B$6,2,1)</f>
        <v>&gt;=120</v>
      </c>
      <c r="AD87" s="24" t="n">
        <f aca="false">IF(J87&lt;=$AD$2,INDEX('Bieu phi VCX'!$D$8:$H$33,MATCH(E87,'Bieu phi VCX'!$A$8:$A$33,0),MATCH(AC87,'Bieu phi VCX'!$D$7:$H$7,)),INDEX('Bieu phi VCX'!$J$8:$N$33,MATCH(E87,'Bieu phi VCX'!$A$8:$A$33,0),MATCH(AC87,'Bieu phi VCX'!$J$7:$N$7,)))</f>
        <v>0.033</v>
      </c>
      <c r="AE87" s="24" t="n">
        <f aca="false">IF(Q87="Y",$AE$2,0)</f>
        <v>0.0005</v>
      </c>
      <c r="AF87" s="24" t="n">
        <f aca="false">IF(R87="Y", INDEX('Bieu phi VCX'!$R$8:$W$33,MATCH(E87,'Bieu phi VCX'!$A$8:$A$33,0),MATCH(AC87,'Bieu phi VCX'!$R$7:$V$7,0)), 0)</f>
        <v>0.0035</v>
      </c>
      <c r="AG87" s="22" t="n">
        <f aca="false">VLOOKUP(S87,Parameters!$F$2:$G$5,2,0)</f>
        <v>1400000</v>
      </c>
      <c r="AH87" s="24" t="n">
        <f aca="false">IF(T87="Y", INDEX('Bieu phi VCX'!$X$8:$AB$33,MATCH(E87,'Bieu phi VCX'!$A$8:$A$33,0),MATCH(AC87,'Bieu phi VCX'!$X$7:$AB$7,0)),0)</f>
        <v>0.0035</v>
      </c>
      <c r="AI87" s="24" t="n">
        <f aca="false">IF(U87="Y",INDEX('Bieu phi VCX'!$AJ$8:$AL$33,MATCH(E87,'Bieu phi VCX'!$A$8:$A$33,0),MATCH(VLOOKUP(F87,Parameters!$I$2:$J$4,2),'Bieu phi VCX'!$AJ$7:$AL$7,0))-AD87, 0)</f>
        <v>0.017</v>
      </c>
      <c r="AJ87" s="0" t="n">
        <f aca="false">IF(V87="Y",$AJ$2,1)</f>
        <v>1.5</v>
      </c>
      <c r="AK87" s="24" t="n">
        <f aca="false">IF(W87="Y", INDEX('Bieu phi VCX'!$AE$8:$AE$33,MATCH(E87,'Bieu phi VCX'!$A$8:$A$33,0),0),0)</f>
        <v>0.0025</v>
      </c>
      <c r="AL87" s="24" t="str">
        <f aca="false">IF(X87="Y",IF(AB87&lt;120,IF(OR(E87='Bieu phi VCX'!$A$24,E87='Bieu phi VCX'!$A$25,E87='Bieu phi VCX'!$A$27),0.2%,IF(OR(AND(OR(H87="SEDAN",H87="HATCHBACK"),J87&gt;$AL$2),AND(OR(H87="SEDAN",H87="HATCHBACK"),I87="GERMANY")),INDEX('Bieu phi VCX'!$AF$8:$AF$33,MATCH(E87,'Bieu phi VCX'!$A$8:$A$33,0),0),INDEX('Bieu phi VCX'!$AG$8:$AG$33,MATCH(E87,'Bieu phi VCX'!$A$8:$A$33,0),0))),"NA"),0)</f>
        <v>NA</v>
      </c>
      <c r="AM87" s="25" t="n">
        <f aca="false">IF(Z87="Y",$AM$2,0)</f>
        <v>0.003</v>
      </c>
      <c r="AN87" s="26" t="n">
        <f aca="false">IF(Y87="Y",IF(P87-O87&gt;$AN$2,1.5%*15/365,1.5%*(P87-O87)/365),0)</f>
        <v>0.000616438356164384</v>
      </c>
      <c r="AO87" s="27" t="n">
        <f aca="false">IF(P87&lt;=AA87,VLOOKUP(DATEDIF(O87,P87,"m"),Parameters!$L$2:$M$6,2,1),(DATEDIF(O87,P87,"m")+1)/12)</f>
        <v>1</v>
      </c>
      <c r="AP87" s="28" t="n">
        <f aca="false">(AJ87*(SUM(AD87,AE87,AF87,AH87,AI87,AK87,AL87,AM87)*K87+AG87)+AN87*K87)*AO87</f>
        <v>11611643.8356164</v>
      </c>
    </row>
    <row r="88" customFormat="false" ht="13.8" hidden="false" customHeight="false" outlineLevel="0" collapsed="false">
      <c r="A88" s="19"/>
      <c r="B88" s="19" t="s">
        <v>1966</v>
      </c>
      <c r="C88" s="20" t="s">
        <v>1955</v>
      </c>
      <c r="D88" s="19" t="s">
        <v>1979</v>
      </c>
      <c r="E88" s="21" t="s">
        <v>1980</v>
      </c>
      <c r="F88" s="22" t="n">
        <v>0</v>
      </c>
      <c r="G88" s="21" t="s">
        <v>1958</v>
      </c>
      <c r="H88" s="21" t="s">
        <v>1976</v>
      </c>
      <c r="I88" s="21" t="s">
        <v>1960</v>
      </c>
      <c r="J88" s="22" t="n">
        <v>400000000</v>
      </c>
      <c r="K88" s="22" t="n">
        <v>100000000</v>
      </c>
      <c r="L88" s="0" t="n">
        <v>2005</v>
      </c>
      <c r="M88" s="23" t="n">
        <v>38353</v>
      </c>
      <c r="N88" s="23" t="n">
        <v>43831</v>
      </c>
      <c r="O88" s="23" t="n">
        <v>43831</v>
      </c>
      <c r="P88" s="23" t="n">
        <v>44196</v>
      </c>
      <c r="Q88" s="2" t="s">
        <v>1967</v>
      </c>
      <c r="R88" s="2" t="s">
        <v>1967</v>
      </c>
      <c r="S88" s="22" t="n">
        <v>9000000</v>
      </c>
      <c r="T88" s="2" t="s">
        <v>1967</v>
      </c>
      <c r="U88" s="2" t="s">
        <v>1967</v>
      </c>
      <c r="V88" s="2" t="s">
        <v>1967</v>
      </c>
      <c r="W88" s="2" t="s">
        <v>1967</v>
      </c>
      <c r="X88" s="2" t="s">
        <v>1967</v>
      </c>
      <c r="Y88" s="2" t="s">
        <v>1967</v>
      </c>
      <c r="Z88" s="2" t="s">
        <v>1967</v>
      </c>
      <c r="AA88" s="23" t="n">
        <f aca="false">DATE(YEAR(O88)+1,MONTH(O88),DAY(O88))</f>
        <v>44197</v>
      </c>
      <c r="AB88" s="0" t="n">
        <f aca="false">IF(G88="Trong nước", DATEDIF(DATE(YEAR(M88),MONTH(M88),1),DATE(YEAR(N88),MONTH(N88),1),"m"), DATEDIF(DATE(L88,1,1),DATE(YEAR(N88),MONTH(N88),1),"m"))</f>
        <v>180</v>
      </c>
      <c r="AC88" s="0" t="str">
        <f aca="false">VLOOKUP(AB88,Parameters!$A$2:$B$7,2,1)</f>
        <v>&gt;=180</v>
      </c>
      <c r="AD88" s="24" t="n">
        <f aca="false">IF(J88&lt;=$AD$2,INDEX('Bieu phi VCX'!$D$8:$N$33,MATCH(E88,'Bieu phi VCX'!$A$8:$A$33,0),MATCH(AC88,'Bieu phi VCX'!$D$7:$I$7,)),INDEX('Bieu phi VCX'!$J$8:$O$33,MATCH(E88,'Bieu phi VCX'!$A$8:$A$33,0),MATCH(AC88,'Bieu phi VCX'!$J$7:$O$7,)))</f>
        <v>0.033</v>
      </c>
      <c r="AE88" s="24" t="n">
        <f aca="false">IF(Q88="Y",$AE$2,0)</f>
        <v>0.0005</v>
      </c>
      <c r="AF88" s="24" t="n">
        <f aca="false">IF(R88="Y", INDEX('Bieu phi VCX'!$R$8:$W$33,MATCH(E88,'Bieu phi VCX'!$A$8:$A$33,0),MATCH(AC88,'Bieu phi VCX'!$R$7:$W$7,0)), 0)</f>
        <v>0.0045</v>
      </c>
      <c r="AG88" s="22" t="n">
        <f aca="false">VLOOKUP(S88,Parameters!$F$2:$G$5,2,0)</f>
        <v>1400000</v>
      </c>
      <c r="AH88" s="24" t="n">
        <f aca="false">IF(T88="Y", INDEX('Bieu phi VCX'!$X$8:$AC$33,MATCH(E88,'Bieu phi VCX'!$A$8:$A$33,0),MATCH(AC88,'Bieu phi VCX'!$X$7:$AC$7,0)),0)</f>
        <v>0.0035</v>
      </c>
      <c r="AI88" s="24" t="n">
        <f aca="false">IF(U88="Y",INDEX('Bieu phi VCX'!$AJ$8:$AL$33,MATCH(E88,'Bieu phi VCX'!$A$8:$A$33,0),MATCH(VLOOKUP(F88,Parameters!$I$2:$J$4,2),'Bieu phi VCX'!$AJ$7:$AL$7,0))-AD88, 0)</f>
        <v>0.017</v>
      </c>
      <c r="AJ88" s="0" t="n">
        <f aca="false">IF(V88="Y",$AJ$2,1)</f>
        <v>1.5</v>
      </c>
      <c r="AK88" s="24" t="n">
        <f aca="false">IF(W88="Y", INDEX('Bieu phi VCX'!$AE$8:$AE$33,MATCH(E88,'Bieu phi VCX'!$A$8:$A$33,0),0),0)</f>
        <v>0.0025</v>
      </c>
      <c r="AL88" s="24" t="n">
        <f aca="false">IF(X88="Y",IF(AB88&lt;120,IF(OR(E88='Bieu phi VCX'!$A$24,E88='Bieu phi VCX'!$A$25,E88='Bieu phi VCX'!$A$27),0.2%,IF(OR(AND(OR(H88="SEDAN",H88="HATCHBACK"),J88&gt;$AL$2),AND(OR(H88="SEDAN",H88="HATCHBACK"),I88="GERMANY")),INDEX('Bieu phi VCX'!$AF$8:$AF$33,MATCH(E88,'Bieu phi VCX'!$A$8:$A$33,0),0),INDEX('Bieu phi VCX'!$AG$8:$AG$33,MATCH(E88,'Bieu phi VCX'!$A$8:$A$33,0),0))),INDEX('Bieu phi VCX'!$AH$8:$AH$33,MATCH(E88,'Bieu phi VCX'!$A$8:$A$33,0),0)),0)</f>
        <v>0.0015</v>
      </c>
      <c r="AM88" s="25" t="n">
        <f aca="false">IF(Z88="Y",$AM$2,0)</f>
        <v>0.003</v>
      </c>
      <c r="AN88" s="26" t="n">
        <f aca="false">IF(Y88="Y",IF(P88-O88&gt;$AN$2,1.5%*15/365,1.5%*(P88-O88)/365),0)</f>
        <v>0.000616438356164384</v>
      </c>
      <c r="AO88" s="27" t="n">
        <f aca="false">IF(P88&lt;=AA88,VLOOKUP(DATEDIF(O88,P88,"m"),Parameters!$L$2:$M$6,2,1),(DATEDIF(O88,P88,"m")+1)/12)</f>
        <v>1</v>
      </c>
      <c r="AP88" s="28" t="n">
        <f aca="false">(AJ88*(SUM(AD88,AE88,AF88,AH88,AI88,AK88,AL88,AM88)*K88+AG88)+AN88*K88)*AO88</f>
        <v>11986643.8356164</v>
      </c>
    </row>
    <row r="89" customFormat="false" ht="13.8" hidden="false" customHeight="false" outlineLevel="0" collapsed="false">
      <c r="A89" s="19" t="s">
        <v>1969</v>
      </c>
      <c r="B89" s="19" t="s">
        <v>1954</v>
      </c>
      <c r="C89" s="20" t="s">
        <v>1955</v>
      </c>
      <c r="D89" s="19" t="s">
        <v>1979</v>
      </c>
      <c r="E89" s="21" t="s">
        <v>1980</v>
      </c>
      <c r="F89" s="22" t="n">
        <v>0</v>
      </c>
      <c r="G89" s="21" t="s">
        <v>1958</v>
      </c>
      <c r="H89" s="21" t="s">
        <v>1976</v>
      </c>
      <c r="I89" s="21" t="s">
        <v>1960</v>
      </c>
      <c r="J89" s="22" t="n">
        <v>410000000</v>
      </c>
      <c r="K89" s="22" t="n">
        <v>400000000</v>
      </c>
      <c r="L89" s="0" t="n">
        <v>2020</v>
      </c>
      <c r="M89" s="23" t="n">
        <v>43831</v>
      </c>
      <c r="N89" s="23" t="n">
        <v>43831</v>
      </c>
      <c r="O89" s="23" t="n">
        <v>43831</v>
      </c>
      <c r="P89" s="23" t="n">
        <v>44196</v>
      </c>
      <c r="Q89" s="2" t="s">
        <v>1961</v>
      </c>
      <c r="R89" s="2" t="s">
        <v>1961</v>
      </c>
      <c r="S89" s="22" t="s">
        <v>1962</v>
      </c>
      <c r="T89" s="2" t="s">
        <v>1961</v>
      </c>
      <c r="U89" s="2" t="s">
        <v>1961</v>
      </c>
      <c r="V89" s="2" t="s">
        <v>1961</v>
      </c>
      <c r="W89" s="2" t="s">
        <v>1961</v>
      </c>
      <c r="X89" s="2" t="s">
        <v>1961</v>
      </c>
      <c r="Y89" s="2" t="s">
        <v>1961</v>
      </c>
      <c r="Z89" s="2" t="s">
        <v>1961</v>
      </c>
      <c r="AA89" s="23" t="n">
        <f aca="false">DATE(YEAR(O89)+1,MONTH(O89),DAY(O89))</f>
        <v>44197</v>
      </c>
      <c r="AB89" s="0" t="n">
        <f aca="false">IF(G89="Trong nước", DATEDIF(DATE(YEAR(M89),MONTH(M89),1),DATE(YEAR(N89),MONTH(N89),1),"m"), DATEDIF(DATE(L89,1,1),DATE(YEAR(N89),MONTH(N89),1),"m"))</f>
        <v>0</v>
      </c>
      <c r="AC89" s="0" t="str">
        <f aca="false">VLOOKUP(AB89,Parameters!$A$2:$B$6,2,1)</f>
        <v>&lt;6</v>
      </c>
      <c r="AD89" s="24" t="n">
        <f aca="false">IF(J89&lt;=$AD$2,INDEX('Bieu phi VCX'!$D$8:$H$33,MATCH(E89,'Bieu phi VCX'!$A$8:$A$33,0),MATCH(AC89,'Bieu phi VCX'!$D$7:$H$7,)),INDEX('Bieu phi VCX'!$J$8:$N$33,MATCH(E89,'Bieu phi VCX'!$A$8:$A$33,0),MATCH(AC89,'Bieu phi VCX'!$J$7:$N$7,)))</f>
        <v>0.0175</v>
      </c>
      <c r="AE89" s="24" t="n">
        <f aca="false">IF(Q89="Y",$AE$2,0)</f>
        <v>0</v>
      </c>
      <c r="AF89" s="24" t="n">
        <f aca="false">IF(R89="Y", INDEX('Bieu phi VCX'!$R$8:$W$33,MATCH(E89,'Bieu phi VCX'!$A$8:$A$33,0),MATCH(AC89,'Bieu phi VCX'!$R$7:$V$7,0)), 0)</f>
        <v>0</v>
      </c>
      <c r="AG89" s="22" t="n">
        <f aca="false">VLOOKUP(S89,Parameters!$F$2:$G$5,2,0)</f>
        <v>0</v>
      </c>
      <c r="AH89" s="24" t="n">
        <f aca="false">IF(T89="Y", INDEX('Bieu phi VCX'!$X$8:$AB$33,MATCH(E89,'Bieu phi VCX'!$A$8:$A$33,0),MATCH(AC89,'Bieu phi VCX'!$X$7:$AB$7,0)),0)</f>
        <v>0</v>
      </c>
      <c r="AI89" s="24" t="n">
        <f aca="false">IF(U89="Y",INDEX('Bieu phi VCX'!$AJ$8:$AL$33,MATCH(E89,'Bieu phi VCX'!$A$8:$A$33,0),MATCH(VLOOKUP(F89,Parameters!$I$2:$J$4,2),'Bieu phi VCX'!$AJ$7:$AL$7,0))-AD89, 0)</f>
        <v>0</v>
      </c>
      <c r="AJ89" s="0" t="n">
        <f aca="false">IF(V89="Y",$AJ$2,1)</f>
        <v>1</v>
      </c>
      <c r="AK89" s="24" t="n">
        <f aca="false">IF(W89="Y", INDEX('Bieu phi VCX'!$AE$8:$AE$33,MATCH(E89,'Bieu phi VCX'!$A$8:$A$33,0),0),0)</f>
        <v>0</v>
      </c>
      <c r="AL89" s="24" t="n">
        <f aca="false">IF(X89="Y",IF(AB89&lt;120,IF(OR(E89='Bieu phi VCX'!$A$24,E89='Bieu phi VCX'!$A$25,E89='Bieu phi VCX'!$A$27),0.2%,IF(OR(AND(OR(H89="SEDAN",H89="HATCHBACK"),J89&gt;$AL$2),AND(OR(H89="SEDAN",H89="HATCHBACK"),I89="GERMANY")),INDEX('Bieu phi VCX'!$AF$8:$AF$33,MATCH(E89,'Bieu phi VCX'!$A$8:$A$33,0),0),INDEX('Bieu phi VCX'!$AG$8:$AG$33,MATCH(E89,'Bieu phi VCX'!$A$8:$A$33,0),0))),"NA"),0)</f>
        <v>0</v>
      </c>
      <c r="AM89" s="25" t="n">
        <f aca="false">IF(Z89="Y",$AM$2,0)</f>
        <v>0</v>
      </c>
      <c r="AN89" s="26" t="n">
        <f aca="false">IF(Y89="Y",IF(P89-O89&gt;$AN$2,1.5%*15/365,1.5%*(P89-O89)/365),0)</f>
        <v>0</v>
      </c>
      <c r="AO89" s="27" t="n">
        <f aca="false">IF(P89&lt;=AA89,VLOOKUP(DATEDIF(O89,P89,"m"),Parameters!$L$2:$M$6,2,1),(DATEDIF(O89,P89,"m")+1)/12)</f>
        <v>1</v>
      </c>
      <c r="AP89" s="28" t="n">
        <f aca="false">(AJ89*(SUM(AD89,AE89,AF89,AH89,AI89,AK89,AL89,AM89)*K89+AG89)+AN89*K89)*AO89</f>
        <v>7000000</v>
      </c>
    </row>
    <row r="90" customFormat="false" ht="13.8" hidden="false" customHeight="false" outlineLevel="0" collapsed="false">
      <c r="A90" s="19"/>
      <c r="B90" s="19" t="s">
        <v>1963</v>
      </c>
      <c r="C90" s="20" t="s">
        <v>1955</v>
      </c>
      <c r="D90" s="19" t="s">
        <v>1979</v>
      </c>
      <c r="E90" s="21" t="s">
        <v>1980</v>
      </c>
      <c r="F90" s="22" t="n">
        <v>0</v>
      </c>
      <c r="G90" s="21" t="s">
        <v>1958</v>
      </c>
      <c r="H90" s="21" t="s">
        <v>1976</v>
      </c>
      <c r="I90" s="21" t="s">
        <v>1960</v>
      </c>
      <c r="J90" s="22" t="n">
        <v>500000000</v>
      </c>
      <c r="K90" s="22" t="n">
        <v>400000000</v>
      </c>
      <c r="L90" s="0" t="n">
        <v>2017</v>
      </c>
      <c r="M90" s="23" t="n">
        <v>42736</v>
      </c>
      <c r="N90" s="23" t="n">
        <v>43831</v>
      </c>
      <c r="O90" s="23" t="n">
        <v>43831</v>
      </c>
      <c r="P90" s="23" t="n">
        <v>44196</v>
      </c>
      <c r="Q90" s="2" t="s">
        <v>1961</v>
      </c>
      <c r="R90" s="2" t="s">
        <v>1961</v>
      </c>
      <c r="S90" s="22" t="s">
        <v>1962</v>
      </c>
      <c r="T90" s="2" t="s">
        <v>1961</v>
      </c>
      <c r="U90" s="2" t="s">
        <v>1961</v>
      </c>
      <c r="V90" s="2" t="s">
        <v>1961</v>
      </c>
      <c r="W90" s="2" t="s">
        <v>1961</v>
      </c>
      <c r="X90" s="2" t="s">
        <v>1961</v>
      </c>
      <c r="Y90" s="2" t="s">
        <v>1961</v>
      </c>
      <c r="Z90" s="2" t="s">
        <v>1961</v>
      </c>
      <c r="AA90" s="23" t="n">
        <f aca="false">DATE(YEAR(O90)+1,MONTH(O90),DAY(O90))</f>
        <v>44197</v>
      </c>
      <c r="AB90" s="0" t="n">
        <f aca="false">IF(G90="Trong nước", DATEDIF(DATE(YEAR(M90),MONTH(M90),1),DATE(YEAR(N90),MONTH(N90),1),"m"), DATEDIF(DATE(L90,1,1),DATE(YEAR(N90),MONTH(N90),1),"m"))</f>
        <v>36</v>
      </c>
      <c r="AC90" s="0" t="str">
        <f aca="false">VLOOKUP(AB90,Parameters!$A$2:$B$6,2,1)</f>
        <v>36-72</v>
      </c>
      <c r="AD90" s="24" t="n">
        <f aca="false">IF(J90&lt;=$AD$2,INDEX('Bieu phi VCX'!$D$8:$H$33,MATCH(E90,'Bieu phi VCX'!$A$8:$A$33,0),MATCH(AC90,'Bieu phi VCX'!$D$7:$H$7,)),INDEX('Bieu phi VCX'!$J$8:$N$33,MATCH(E90,'Bieu phi VCX'!$A$8:$A$33,0),MATCH(AC90,'Bieu phi VCX'!$J$7:$N$7,)))</f>
        <v>0.019</v>
      </c>
      <c r="AE90" s="24" t="n">
        <f aca="false">IF(Q90="Y",$AE$2,0)</f>
        <v>0</v>
      </c>
      <c r="AF90" s="24" t="n">
        <f aca="false">IF(R90="Y", INDEX('Bieu phi VCX'!$R$8:$W$33,MATCH(E90,'Bieu phi VCX'!$A$8:$A$33,0),MATCH(AC90,'Bieu phi VCX'!$R$7:$V$7,0)), 0)</f>
        <v>0</v>
      </c>
      <c r="AG90" s="22" t="n">
        <f aca="false">VLOOKUP(S90,Parameters!$F$2:$G$5,2,0)</f>
        <v>0</v>
      </c>
      <c r="AH90" s="24" t="n">
        <f aca="false">IF(T90="Y", INDEX('Bieu phi VCX'!$X$8:$AB$33,MATCH(E90,'Bieu phi VCX'!$A$8:$A$33,0),MATCH(AC90,'Bieu phi VCX'!$X$7:$AB$7,0)),0)</f>
        <v>0</v>
      </c>
      <c r="AI90" s="24" t="n">
        <f aca="false">IF(U90="Y",INDEX('Bieu phi VCX'!$AJ$8:$AL$33,MATCH(E90,'Bieu phi VCX'!$A$8:$A$33,0),MATCH(VLOOKUP(F90,Parameters!$I$2:$J$4,2),'Bieu phi VCX'!$AJ$7:$AL$7,0))-AD90, 0)</f>
        <v>0</v>
      </c>
      <c r="AJ90" s="0" t="n">
        <f aca="false">IF(V90="Y",$AJ$2,1)</f>
        <v>1</v>
      </c>
      <c r="AK90" s="24" t="n">
        <f aca="false">IF(W90="Y", INDEX('Bieu phi VCX'!$AE$8:$AE$33,MATCH(E90,'Bieu phi VCX'!$A$8:$A$33,0),0),0)</f>
        <v>0</v>
      </c>
      <c r="AL90" s="24" t="n">
        <f aca="false">IF(X90="Y",IF(AB90&lt;120,IF(OR(E90='Bieu phi VCX'!$A$24,E90='Bieu phi VCX'!$A$25,E90='Bieu phi VCX'!$A$27),0.2%,IF(OR(AND(OR(H90="SEDAN",H90="HATCHBACK"),J90&gt;$AL$2),AND(OR(H90="SEDAN",H90="HATCHBACK"),I90="GERMANY")),INDEX('Bieu phi VCX'!$AF$8:$AF$33,MATCH(E90,'Bieu phi VCX'!$A$8:$A$33,0),0),INDEX('Bieu phi VCX'!$AG$8:$AG$33,MATCH(E90,'Bieu phi VCX'!$A$8:$A$33,0),0))),"NA"),0)</f>
        <v>0</v>
      </c>
      <c r="AM90" s="25" t="n">
        <f aca="false">IF(Z90="Y",$AM$2,0)</f>
        <v>0</v>
      </c>
      <c r="AN90" s="26" t="n">
        <f aca="false">IF(Y90="Y",IF(P90-O90&gt;$AN$2,1.5%*15/365,1.5%*(P90-O90)/365),0)</f>
        <v>0</v>
      </c>
      <c r="AO90" s="27" t="n">
        <f aca="false">IF(P90&lt;=AA90,VLOOKUP(DATEDIF(O90,P90,"m"),Parameters!$L$2:$M$6,2,1),(DATEDIF(O90,P90,"m")+1)/12)</f>
        <v>1</v>
      </c>
      <c r="AP90" s="28" t="n">
        <f aca="false">(AJ90*(SUM(AD90,AE90,AF90,AH90,AI90,AK90,AL90,AM90)*K90+AG90)+AN90*K90)*AO90</f>
        <v>7600000</v>
      </c>
    </row>
    <row r="91" customFormat="false" ht="13.8" hidden="false" customHeight="false" outlineLevel="0" collapsed="false">
      <c r="A91" s="19"/>
      <c r="B91" s="19" t="s">
        <v>1964</v>
      </c>
      <c r="C91" s="20" t="s">
        <v>1955</v>
      </c>
      <c r="D91" s="19" t="s">
        <v>1979</v>
      </c>
      <c r="E91" s="21" t="s">
        <v>1980</v>
      </c>
      <c r="F91" s="22" t="n">
        <v>0</v>
      </c>
      <c r="G91" s="21" t="s">
        <v>1958</v>
      </c>
      <c r="H91" s="21" t="s">
        <v>1976</v>
      </c>
      <c r="I91" s="21" t="s">
        <v>1960</v>
      </c>
      <c r="J91" s="22" t="n">
        <v>450000000</v>
      </c>
      <c r="K91" s="22" t="n">
        <v>400000000</v>
      </c>
      <c r="L91" s="0" t="n">
        <v>2014</v>
      </c>
      <c r="M91" s="23" t="n">
        <v>41640</v>
      </c>
      <c r="N91" s="23" t="n">
        <v>43831</v>
      </c>
      <c r="O91" s="23" t="n">
        <v>43831</v>
      </c>
      <c r="P91" s="23" t="n">
        <v>44196</v>
      </c>
      <c r="Q91" s="2" t="s">
        <v>1961</v>
      </c>
      <c r="R91" s="2" t="s">
        <v>1961</v>
      </c>
      <c r="S91" s="22" t="s">
        <v>1962</v>
      </c>
      <c r="T91" s="2" t="s">
        <v>1961</v>
      </c>
      <c r="U91" s="2" t="s">
        <v>1961</v>
      </c>
      <c r="V91" s="2" t="s">
        <v>1961</v>
      </c>
      <c r="W91" s="2" t="s">
        <v>1961</v>
      </c>
      <c r="X91" s="2" t="s">
        <v>1961</v>
      </c>
      <c r="Y91" s="2" t="s">
        <v>1961</v>
      </c>
      <c r="Z91" s="2" t="s">
        <v>1961</v>
      </c>
      <c r="AA91" s="23" t="n">
        <f aca="false">DATE(YEAR(O91)+1,MONTH(O91),DAY(O91))</f>
        <v>44197</v>
      </c>
      <c r="AB91" s="0" t="n">
        <f aca="false">IF(G91="Trong nước", DATEDIF(DATE(YEAR(M91),MONTH(M91),1),DATE(YEAR(N91),MONTH(N91),1),"m"), DATEDIF(DATE(L91,1,1),DATE(YEAR(N91),MONTH(N91),1),"m"))</f>
        <v>72</v>
      </c>
      <c r="AC91" s="0" t="str">
        <f aca="false">VLOOKUP(AB91,Parameters!$A$2:$B$6,2,1)</f>
        <v>72-120</v>
      </c>
      <c r="AD91" s="24" t="n">
        <f aca="false">IF(J91&lt;=$AD$2,INDEX('Bieu phi VCX'!$D$8:$H$33,MATCH(E91,'Bieu phi VCX'!$A$8:$A$33,0),MATCH(AC91,'Bieu phi VCX'!$D$7:$H$7,)),INDEX('Bieu phi VCX'!$J$8:$N$33,MATCH(E91,'Bieu phi VCX'!$A$8:$A$33,0),MATCH(AC91,'Bieu phi VCX'!$J$7:$N$7,)))</f>
        <v>0.021</v>
      </c>
      <c r="AE91" s="24" t="n">
        <f aca="false">IF(Q91="Y",$AE$2,0)</f>
        <v>0</v>
      </c>
      <c r="AF91" s="24" t="n">
        <f aca="false">IF(R91="Y", INDEX('Bieu phi VCX'!$R$8:$W$33,MATCH(E91,'Bieu phi VCX'!$A$8:$A$33,0),MATCH(AC91,'Bieu phi VCX'!$R$7:$V$7,0)), 0)</f>
        <v>0</v>
      </c>
      <c r="AG91" s="22" t="n">
        <f aca="false">VLOOKUP(S91,Parameters!$F$2:$G$5,2,0)</f>
        <v>0</v>
      </c>
      <c r="AH91" s="24" t="n">
        <f aca="false">IF(T91="Y", INDEX('Bieu phi VCX'!$X$8:$AB$33,MATCH(E91,'Bieu phi VCX'!$A$8:$A$33,0),MATCH(AC91,'Bieu phi VCX'!$X$7:$AB$7,0)),0)</f>
        <v>0</v>
      </c>
      <c r="AI91" s="24" t="n">
        <f aca="false">IF(U91="Y",INDEX('Bieu phi VCX'!$AJ$8:$AL$33,MATCH(E91,'Bieu phi VCX'!$A$8:$A$33,0),MATCH(VLOOKUP(F91,Parameters!$I$2:$J$4,2),'Bieu phi VCX'!$AJ$7:$AL$7,0))-AD91, 0)</f>
        <v>0</v>
      </c>
      <c r="AJ91" s="0" t="n">
        <f aca="false">IF(V91="Y",$AJ$2,1)</f>
        <v>1</v>
      </c>
      <c r="AK91" s="24" t="n">
        <f aca="false">IF(W91="Y", INDEX('Bieu phi VCX'!$AE$8:$AE$33,MATCH(E91,'Bieu phi VCX'!$A$8:$A$33,0),0),0)</f>
        <v>0</v>
      </c>
      <c r="AL91" s="24" t="n">
        <f aca="false">IF(X91="Y",IF(AB91&lt;120,IF(OR(E91='Bieu phi VCX'!$A$24,E91='Bieu phi VCX'!$A$25,E91='Bieu phi VCX'!$A$27),0.2%,IF(OR(AND(OR(H91="SEDAN",H91="HATCHBACK"),J91&gt;$AL$2),AND(OR(H91="SEDAN",H91="HATCHBACK"),I91="GERMANY")),INDEX('Bieu phi VCX'!$AF$8:$AF$33,MATCH(E91,'Bieu phi VCX'!$A$8:$A$33,0),0),INDEX('Bieu phi VCX'!$AG$8:$AG$33,MATCH(E91,'Bieu phi VCX'!$A$8:$A$33,0),0))),"NA"),0)</f>
        <v>0</v>
      </c>
      <c r="AM91" s="25" t="n">
        <f aca="false">IF(Z91="Y",$AM$2,0)</f>
        <v>0</v>
      </c>
      <c r="AN91" s="26" t="n">
        <f aca="false">IF(Y91="Y",IF(P91-O91&gt;$AN$2,1.5%*15/365,1.5%*(P91-O91)/365),0)</f>
        <v>0</v>
      </c>
      <c r="AO91" s="27" t="n">
        <f aca="false">IF(P91&lt;=AA91,VLOOKUP(DATEDIF(O91,P91,"m"),Parameters!$L$2:$M$6,2,1),(DATEDIF(O91,P91,"m")+1)/12)</f>
        <v>1</v>
      </c>
      <c r="AP91" s="28" t="n">
        <f aca="false">(AJ91*(SUM(AD91,AE91,AF91,AH91,AI91,AK91,AL91,AM91)*K91+AG91)+AN91*K91)*AO91</f>
        <v>8400000</v>
      </c>
    </row>
    <row r="92" customFormat="false" ht="13.8" hidden="false" customHeight="false" outlineLevel="0" collapsed="false">
      <c r="A92" s="19"/>
      <c r="B92" s="19" t="s">
        <v>1965</v>
      </c>
      <c r="C92" s="20" t="s">
        <v>1955</v>
      </c>
      <c r="D92" s="19" t="s">
        <v>1979</v>
      </c>
      <c r="E92" s="21" t="s">
        <v>1980</v>
      </c>
      <c r="F92" s="22" t="n">
        <v>0</v>
      </c>
      <c r="G92" s="21" t="s">
        <v>1958</v>
      </c>
      <c r="H92" s="21" t="s">
        <v>1976</v>
      </c>
      <c r="I92" s="21" t="s">
        <v>1960</v>
      </c>
      <c r="J92" s="22" t="n">
        <v>600000000</v>
      </c>
      <c r="K92" s="22" t="n">
        <v>400000000</v>
      </c>
      <c r="L92" s="0" t="n">
        <v>2010</v>
      </c>
      <c r="M92" s="23" t="n">
        <v>40179</v>
      </c>
      <c r="N92" s="23" t="n">
        <v>43831</v>
      </c>
      <c r="O92" s="23" t="n">
        <v>43831</v>
      </c>
      <c r="P92" s="23" t="n">
        <v>44196</v>
      </c>
      <c r="Q92" s="2" t="s">
        <v>1961</v>
      </c>
      <c r="R92" s="2" t="s">
        <v>1961</v>
      </c>
      <c r="S92" s="22" t="s">
        <v>1962</v>
      </c>
      <c r="T92" s="2" t="s">
        <v>1961</v>
      </c>
      <c r="U92" s="2" t="s">
        <v>1961</v>
      </c>
      <c r="V92" s="2" t="s">
        <v>1961</v>
      </c>
      <c r="W92" s="2" t="s">
        <v>1961</v>
      </c>
      <c r="X92" s="2" t="s">
        <v>1961</v>
      </c>
      <c r="Y92" s="2" t="s">
        <v>1961</v>
      </c>
      <c r="Z92" s="2" t="s">
        <v>1961</v>
      </c>
      <c r="AA92" s="23" t="n">
        <f aca="false">DATE(YEAR(O92)+1,MONTH(O92),DAY(O92))</f>
        <v>44197</v>
      </c>
      <c r="AB92" s="0" t="n">
        <f aca="false">IF(G92="Trong nước", DATEDIF(DATE(YEAR(M92),MONTH(M92),1),DATE(YEAR(N92),MONTH(N92),1),"m"), DATEDIF(DATE(L92,1,1),DATE(YEAR(N92),MONTH(N92),1),"m"))</f>
        <v>120</v>
      </c>
      <c r="AC92" s="0" t="str">
        <f aca="false">VLOOKUP(AB92,Parameters!$A$2:$B$6,2,1)</f>
        <v>&gt;=120</v>
      </c>
      <c r="AD92" s="24" t="n">
        <f aca="false">IF(J92&lt;=$AD$2,INDEX('Bieu phi VCX'!$D$8:$H$33,MATCH(E92,'Bieu phi VCX'!$A$8:$A$33,0),MATCH(AC92,'Bieu phi VCX'!$D$7:$H$7,)),INDEX('Bieu phi VCX'!$J$8:$N$33,MATCH(E92,'Bieu phi VCX'!$A$8:$A$33,0),MATCH(AC92,'Bieu phi VCX'!$J$7:$N$7,)))</f>
        <v>0.025</v>
      </c>
      <c r="AE92" s="24" t="n">
        <f aca="false">IF(Q92="Y",$AE$2,0)</f>
        <v>0</v>
      </c>
      <c r="AF92" s="24" t="n">
        <f aca="false">IF(R92="Y", INDEX('Bieu phi VCX'!$R$8:$W$33,MATCH(E92,'Bieu phi VCX'!$A$8:$A$33,0),MATCH(AC92,'Bieu phi VCX'!$R$7:$V$7,0)), 0)</f>
        <v>0</v>
      </c>
      <c r="AG92" s="22" t="n">
        <f aca="false">VLOOKUP(S92,Parameters!$F$2:$G$5,2,0)</f>
        <v>0</v>
      </c>
      <c r="AH92" s="24" t="n">
        <f aca="false">IF(T92="Y", INDEX('Bieu phi VCX'!$X$8:$AB$33,MATCH(E92,'Bieu phi VCX'!$A$8:$A$33,0),MATCH(AC92,'Bieu phi VCX'!$X$7:$AB$7,0)),0)</f>
        <v>0</v>
      </c>
      <c r="AI92" s="24" t="n">
        <f aca="false">IF(U92="Y",INDEX('Bieu phi VCX'!$AJ$8:$AL$33,MATCH(E92,'Bieu phi VCX'!$A$8:$A$33,0),MATCH(VLOOKUP(F92,Parameters!$I$2:$J$4,2),'Bieu phi VCX'!$AJ$7:$AL$7,0))-AD92, 0)</f>
        <v>0</v>
      </c>
      <c r="AJ92" s="0" t="n">
        <f aca="false">IF(V92="Y",$AJ$2,1)</f>
        <v>1</v>
      </c>
      <c r="AK92" s="24" t="n">
        <f aca="false">IF(W92="Y", INDEX('Bieu phi VCX'!$AE$8:$AE$33,MATCH(E92,'Bieu phi VCX'!$A$8:$A$33,0),0),0)</f>
        <v>0</v>
      </c>
      <c r="AL92" s="24" t="n">
        <f aca="false">IF(X92="Y",IF(AB92&lt;120,IF(OR(E92='Bieu phi VCX'!$A$24,E92='Bieu phi VCX'!$A$25,E92='Bieu phi VCX'!$A$27),0.2%,IF(OR(AND(OR(H92="SEDAN",H92="HATCHBACK"),J92&gt;$AL$2),AND(OR(H92="SEDAN",H92="HATCHBACK"),I92="GERMANY")),INDEX('Bieu phi VCX'!$AF$8:$AF$33,MATCH(E92,'Bieu phi VCX'!$A$8:$A$33,0),0),INDEX('Bieu phi VCX'!$AG$8:$AG$33,MATCH(E92,'Bieu phi VCX'!$A$8:$A$33,0),0))),"NA"),0)</f>
        <v>0</v>
      </c>
      <c r="AM92" s="25" t="n">
        <f aca="false">IF(Z92="Y",$AM$2,0)</f>
        <v>0</v>
      </c>
      <c r="AN92" s="26" t="n">
        <f aca="false">IF(Y92="Y",IF(P92-O92&gt;$AN$2,1.5%*15/365,1.5%*(P92-O92)/365),0)</f>
        <v>0</v>
      </c>
      <c r="AO92" s="27" t="n">
        <f aca="false">IF(P92&lt;=AA92,VLOOKUP(DATEDIF(O92,P92,"m"),Parameters!$L$2:$M$6,2,1),(DATEDIF(O92,P92,"m")+1)/12)</f>
        <v>1</v>
      </c>
      <c r="AP92" s="28" t="n">
        <f aca="false">(AJ92*(SUM(AD92,AE92,AF92,AH92,AI92,AK92,AL92,AM92)*K92+AG92)+AN92*K92)*AO92</f>
        <v>10000000</v>
      </c>
    </row>
    <row r="93" customFormat="false" ht="13.8" hidden="false" customHeight="false" outlineLevel="0" collapsed="false">
      <c r="A93" s="19"/>
      <c r="B93" s="19" t="s">
        <v>1966</v>
      </c>
      <c r="C93" s="20" t="s">
        <v>1955</v>
      </c>
      <c r="D93" s="19" t="s">
        <v>1979</v>
      </c>
      <c r="E93" s="21" t="s">
        <v>1980</v>
      </c>
      <c r="F93" s="22" t="n">
        <v>0</v>
      </c>
      <c r="G93" s="21" t="s">
        <v>1958</v>
      </c>
      <c r="H93" s="21" t="s">
        <v>1976</v>
      </c>
      <c r="I93" s="21" t="s">
        <v>1960</v>
      </c>
      <c r="J93" s="22" t="n">
        <v>600000000</v>
      </c>
      <c r="K93" s="22" t="n">
        <v>100000000</v>
      </c>
      <c r="L93" s="0" t="n">
        <v>2005</v>
      </c>
      <c r="M93" s="23" t="n">
        <v>38353</v>
      </c>
      <c r="N93" s="23" t="n">
        <v>43831</v>
      </c>
      <c r="O93" s="23" t="n">
        <v>43831</v>
      </c>
      <c r="P93" s="23" t="n">
        <v>44196</v>
      </c>
      <c r="Q93" s="2" t="s">
        <v>1967</v>
      </c>
      <c r="R93" s="2" t="s">
        <v>1967</v>
      </c>
      <c r="S93" s="22" t="n">
        <v>9000000</v>
      </c>
      <c r="T93" s="2" t="s">
        <v>1967</v>
      </c>
      <c r="U93" s="2" t="s">
        <v>1967</v>
      </c>
      <c r="V93" s="2" t="s">
        <v>1967</v>
      </c>
      <c r="W93" s="2" t="s">
        <v>1967</v>
      </c>
      <c r="X93" s="2" t="s">
        <v>1967</v>
      </c>
      <c r="Y93" s="2" t="s">
        <v>1967</v>
      </c>
      <c r="Z93" s="2" t="s">
        <v>1967</v>
      </c>
      <c r="AA93" s="23" t="n">
        <f aca="false">DATE(YEAR(O93)+1,MONTH(O93),DAY(O93))</f>
        <v>44197</v>
      </c>
      <c r="AB93" s="0" t="n">
        <f aca="false">IF(G93="Trong nước", DATEDIF(DATE(YEAR(M93),MONTH(M93),1),DATE(YEAR(N93),MONTH(N93),1),"m"), DATEDIF(DATE(L93,1,1),DATE(YEAR(N93),MONTH(N93),1),"m"))</f>
        <v>180</v>
      </c>
      <c r="AC93" s="0" t="str">
        <f aca="false">VLOOKUP(AB93,Parameters!$A$2:$B$7,2,1)</f>
        <v>&gt;=180</v>
      </c>
      <c r="AD93" s="24" t="n">
        <f aca="false">IF(J93&lt;=$AD$2,INDEX('Bieu phi VCX'!$D$8:$N$33,MATCH(E93,'Bieu phi VCX'!$A$8:$A$33,0),MATCH(AC93,'Bieu phi VCX'!$D$7:$I$7,)),INDEX('Bieu phi VCX'!$J$8:$O$33,MATCH(E93,'Bieu phi VCX'!$A$8:$A$33,0),MATCH(AC93,'Bieu phi VCX'!$J$7:$O$7,)))</f>
        <v>0.025</v>
      </c>
      <c r="AE93" s="24" t="n">
        <f aca="false">IF(Q93="Y",$AE$2,0)</f>
        <v>0.0005</v>
      </c>
      <c r="AF93" s="24" t="n">
        <f aca="false">IF(R93="Y", INDEX('Bieu phi VCX'!$R$8:$W$33,MATCH(E93,'Bieu phi VCX'!$A$8:$A$33,0),MATCH(AC93,'Bieu phi VCX'!$R$7:$W$7,0)), 0)</f>
        <v>0.0045</v>
      </c>
      <c r="AG93" s="22" t="n">
        <f aca="false">VLOOKUP(S93,Parameters!$F$2:$G$5,2,0)</f>
        <v>1400000</v>
      </c>
      <c r="AH93" s="24" t="n">
        <f aca="false">IF(T93="Y", INDEX('Bieu phi VCX'!$X$8:$AC$33,MATCH(E93,'Bieu phi VCX'!$A$8:$A$33,0),MATCH(AC93,'Bieu phi VCX'!$X$7:$AC$7,0)),0)</f>
        <v>0.0035</v>
      </c>
      <c r="AI93" s="24" t="n">
        <f aca="false">IF(U93="Y",INDEX('Bieu phi VCX'!$AJ$8:$AL$33,MATCH(E93,'Bieu phi VCX'!$A$8:$A$33,0),MATCH(VLOOKUP(F93,Parameters!$I$2:$J$4,2),'Bieu phi VCX'!$AJ$7:$AL$7,0))-AD93, 0)</f>
        <v>0.025</v>
      </c>
      <c r="AJ93" s="0" t="n">
        <f aca="false">IF(V93="Y",$AJ$2,1)</f>
        <v>1.5</v>
      </c>
      <c r="AK93" s="24" t="n">
        <f aca="false">IF(W93="Y", INDEX('Bieu phi VCX'!$AE$8:$AE$33,MATCH(E93,'Bieu phi VCX'!$A$8:$A$33,0),0),0)</f>
        <v>0.0025</v>
      </c>
      <c r="AL93" s="24" t="n">
        <f aca="false">IF(X93="Y",IF(AB93&lt;120,IF(OR(E93='Bieu phi VCX'!$A$24,E93='Bieu phi VCX'!$A$25,E93='Bieu phi VCX'!$A$27),0.2%,IF(OR(AND(OR(H93="SEDAN",H93="HATCHBACK"),J93&gt;$AL$2),AND(OR(H93="SEDAN",H93="HATCHBACK"),I93="GERMANY")),INDEX('Bieu phi VCX'!$AF$8:$AF$33,MATCH(E93,'Bieu phi VCX'!$A$8:$A$33,0),0),INDEX('Bieu phi VCX'!$AG$8:$AG$33,MATCH(E93,'Bieu phi VCX'!$A$8:$A$33,0),0))),INDEX('Bieu phi VCX'!$AH$8:$AH$33,MATCH(E93,'Bieu phi VCX'!$A$8:$A$33,0),0)),0)</f>
        <v>0.0015</v>
      </c>
      <c r="AM93" s="25" t="n">
        <f aca="false">IF(Z93="Y",$AM$2,0)</f>
        <v>0.003</v>
      </c>
      <c r="AN93" s="26" t="n">
        <f aca="false">IF(Y93="Y",IF(P93-O93&gt;$AN$2,1.5%*15/365,1.5%*(P93-O93)/365),0)</f>
        <v>0.000616438356164384</v>
      </c>
      <c r="AO93" s="27" t="n">
        <f aca="false">IF(P93&lt;=AA93,VLOOKUP(DATEDIF(O93,P93,"m"),Parameters!$L$2:$M$6,2,1),(DATEDIF(O93,P93,"m")+1)/12)</f>
        <v>1</v>
      </c>
      <c r="AP93" s="28" t="n">
        <f aca="false">(AJ93*(SUM(AD93,AE93,AF93,AH93,AI93,AK93,AL93,AM93)*K93+AG93)+AN93*K93)*AO93</f>
        <v>11986643.8356164</v>
      </c>
    </row>
    <row r="94" customFormat="false" ht="13.8" hidden="false" customHeight="false" outlineLevel="0" collapsed="false">
      <c r="A94" s="19" t="s">
        <v>1953</v>
      </c>
      <c r="B94" s="19" t="s">
        <v>1954</v>
      </c>
      <c r="C94" s="20" t="s">
        <v>1955</v>
      </c>
      <c r="D94" s="19" t="s">
        <v>1981</v>
      </c>
      <c r="E94" s="21" t="s">
        <v>1982</v>
      </c>
      <c r="F94" s="22" t="n">
        <v>0</v>
      </c>
      <c r="G94" s="21" t="s">
        <v>1958</v>
      </c>
      <c r="H94" s="21" t="s">
        <v>1976</v>
      </c>
      <c r="I94" s="21" t="s">
        <v>1960</v>
      </c>
      <c r="J94" s="22" t="n">
        <v>390000000</v>
      </c>
      <c r="K94" s="22" t="n">
        <v>100000000</v>
      </c>
      <c r="L94" s="0" t="n">
        <v>2020</v>
      </c>
      <c r="M94" s="23" t="n">
        <v>43831</v>
      </c>
      <c r="N94" s="23" t="n">
        <v>43831</v>
      </c>
      <c r="O94" s="23" t="n">
        <v>43831</v>
      </c>
      <c r="P94" s="23" t="n">
        <v>44196</v>
      </c>
      <c r="Q94" s="2" t="s">
        <v>1961</v>
      </c>
      <c r="R94" s="2" t="s">
        <v>1961</v>
      </c>
      <c r="S94" s="22" t="s">
        <v>1962</v>
      </c>
      <c r="T94" s="2" t="s">
        <v>1961</v>
      </c>
      <c r="U94" s="2" t="s">
        <v>1961</v>
      </c>
      <c r="V94" s="2" t="s">
        <v>1961</v>
      </c>
      <c r="W94" s="2" t="s">
        <v>1961</v>
      </c>
      <c r="X94" s="2" t="s">
        <v>1961</v>
      </c>
      <c r="Y94" s="2" t="s">
        <v>1961</v>
      </c>
      <c r="Z94" s="2" t="s">
        <v>1961</v>
      </c>
      <c r="AA94" s="23" t="n">
        <f aca="false">DATE(YEAR(O94)+1,MONTH(O94),DAY(O94))</f>
        <v>44197</v>
      </c>
      <c r="AB94" s="0" t="n">
        <f aca="false">IF(G94="Trong nước", DATEDIF(DATE(YEAR(M94),MONTH(M94),1),DATE(YEAR(N94),MONTH(N94),1),"m"), DATEDIF(DATE(L94,1,1),DATE(YEAR(N94),MONTH(N94),1),"m"))</f>
        <v>0</v>
      </c>
      <c r="AC94" s="0" t="str">
        <f aca="false">VLOOKUP(AB94,Parameters!$A$2:$B$6,2,1)</f>
        <v>&lt;6</v>
      </c>
      <c r="AD94" s="24" t="n">
        <f aca="false">IF(J94&lt;=$AD$2,INDEX('Bieu phi VCX'!$D$8:$H$33,MATCH(E94,'Bieu phi VCX'!$A$8:$A$33,0),MATCH(AC94,'Bieu phi VCX'!$D$7:$H$7,)),INDEX('Bieu phi VCX'!$J$8:$N$33,MATCH(E94,'Bieu phi VCX'!$A$8:$A$33,0),MATCH(AC94,'Bieu phi VCX'!$J$7:$N$7,)))</f>
        <v>0.025</v>
      </c>
      <c r="AE94" s="24" t="n">
        <f aca="false">IF(Q94="Y",$AE$2,0)</f>
        <v>0</v>
      </c>
      <c r="AF94" s="24" t="n">
        <f aca="false">IF(R94="Y", INDEX('Bieu phi VCX'!$R$8:$W$33,MATCH(E94,'Bieu phi VCX'!$A$8:$A$33,0),MATCH(AC94,'Bieu phi VCX'!$R$7:$V$7,0)), 0)</f>
        <v>0</v>
      </c>
      <c r="AG94" s="22" t="n">
        <f aca="false">VLOOKUP(S94,Parameters!$F$2:$G$5,2,0)</f>
        <v>0</v>
      </c>
      <c r="AH94" s="24" t="n">
        <f aca="false">IF(T94="Y", INDEX('Bieu phi VCX'!$X$8:$AB$33,MATCH(E94,'Bieu phi VCX'!$A$8:$A$33,0),MATCH(AC94,'Bieu phi VCX'!$X$7:$AB$7,0)),0)</f>
        <v>0</v>
      </c>
      <c r="AI94" s="24" t="n">
        <f aca="false">IF(U94="Y",INDEX('Bieu phi VCX'!$AJ$8:$AL$33,MATCH(E94,'Bieu phi VCX'!$A$8:$A$33,0),MATCH(VLOOKUP(F94,Parameters!$I$2:$J$4,2),'Bieu phi VCX'!$AJ$7:$AL$7,0))-AD94, 0)</f>
        <v>0</v>
      </c>
      <c r="AJ94" s="0" t="n">
        <f aca="false">IF(V94="Y",$AJ$2,1)</f>
        <v>1</v>
      </c>
      <c r="AK94" s="24" t="n">
        <f aca="false">IF(W94="Y", INDEX('Bieu phi VCX'!$AE$8:$AE$33,MATCH(E94,'Bieu phi VCX'!$A$8:$A$33,0),0),0)</f>
        <v>0</v>
      </c>
      <c r="AL94" s="24" t="n">
        <f aca="false">IF(X94="Y",IF(AB94&lt;120,IF(OR(E94='Bieu phi VCX'!$A$24,E94='Bieu phi VCX'!$A$25,E94='Bieu phi VCX'!$A$27),0.2%,IF(OR(AND(OR(H94="SEDAN",H94="HATCHBACK"),J94&gt;$AL$2),AND(OR(H94="SEDAN",H94="HATCHBACK"),I94="GERMANY")),INDEX('Bieu phi VCX'!$AF$8:$AF$33,MATCH(E94,'Bieu phi VCX'!$A$8:$A$33,0),0),INDEX('Bieu phi VCX'!$AG$8:$AG$33,MATCH(E94,'Bieu phi VCX'!$A$8:$A$33,0),0))),"NA"),0)</f>
        <v>0</v>
      </c>
      <c r="AM94" s="25" t="n">
        <f aca="false">IF(Z94="Y",$AM$2,0)</f>
        <v>0</v>
      </c>
      <c r="AN94" s="26" t="n">
        <f aca="false">IF(Y94="Y",IF(P94-O94&gt;$AN$2,1.5%*15/365,1.5%*(P94-O94)/365),0)</f>
        <v>0</v>
      </c>
      <c r="AO94" s="27" t="n">
        <f aca="false">IF(P94&lt;=AA94,VLOOKUP(DATEDIF(O94,P94,"m"),Parameters!$L$2:$M$6,2,1),(DATEDIF(O94,P94,"m")+1)/12)</f>
        <v>1</v>
      </c>
      <c r="AP94" s="28" t="n">
        <f aca="false">(AJ94*(SUM(AD94,AE94,AF94,AH94,AI94,AK94,AL94,AM94)*K94+AG94)+AN94*K94)*AO94</f>
        <v>2500000</v>
      </c>
    </row>
    <row r="95" customFormat="false" ht="13.8" hidden="false" customHeight="false" outlineLevel="0" collapsed="false">
      <c r="A95" s="19"/>
      <c r="B95" s="19" t="s">
        <v>1963</v>
      </c>
      <c r="C95" s="20" t="s">
        <v>1955</v>
      </c>
      <c r="D95" s="19" t="s">
        <v>1981</v>
      </c>
      <c r="E95" s="21" t="s">
        <v>1982</v>
      </c>
      <c r="F95" s="22" t="n">
        <v>0</v>
      </c>
      <c r="G95" s="21" t="s">
        <v>1958</v>
      </c>
      <c r="H95" s="21" t="s">
        <v>1976</v>
      </c>
      <c r="I95" s="21" t="s">
        <v>1960</v>
      </c>
      <c r="J95" s="22" t="n">
        <v>390000000</v>
      </c>
      <c r="K95" s="22" t="n">
        <v>100000000</v>
      </c>
      <c r="L95" s="0" t="n">
        <v>2017</v>
      </c>
      <c r="M95" s="23" t="n">
        <v>42736</v>
      </c>
      <c r="N95" s="23" t="n">
        <v>43831</v>
      </c>
      <c r="O95" s="23" t="n">
        <v>43831</v>
      </c>
      <c r="P95" s="23" t="n">
        <v>44196</v>
      </c>
      <c r="Q95" s="2" t="s">
        <v>1961</v>
      </c>
      <c r="R95" s="2" t="s">
        <v>1961</v>
      </c>
      <c r="S95" s="22" t="s">
        <v>1962</v>
      </c>
      <c r="T95" s="2" t="s">
        <v>1961</v>
      </c>
      <c r="U95" s="2" t="s">
        <v>1961</v>
      </c>
      <c r="V95" s="2" t="s">
        <v>1961</v>
      </c>
      <c r="W95" s="2" t="s">
        <v>1961</v>
      </c>
      <c r="X95" s="2" t="s">
        <v>1961</v>
      </c>
      <c r="Y95" s="2" t="s">
        <v>1961</v>
      </c>
      <c r="Z95" s="2" t="s">
        <v>1961</v>
      </c>
      <c r="AA95" s="23" t="n">
        <f aca="false">DATE(YEAR(O95)+1,MONTH(O95),DAY(O95))</f>
        <v>44197</v>
      </c>
      <c r="AB95" s="0" t="n">
        <f aca="false">IF(G95="Trong nước", DATEDIF(DATE(YEAR(M95),MONTH(M95),1),DATE(YEAR(N95),MONTH(N95),1),"m"), DATEDIF(DATE(L95,1,1),DATE(YEAR(N95),MONTH(N95),1),"m"))</f>
        <v>36</v>
      </c>
      <c r="AC95" s="0" t="str">
        <f aca="false">VLOOKUP(AB95,Parameters!$A$2:$B$6,2,1)</f>
        <v>36-72</v>
      </c>
      <c r="AD95" s="24" t="n">
        <f aca="false">IF(J95&lt;=$AD$2,INDEX('Bieu phi VCX'!$D$8:$H$33,MATCH(E95,'Bieu phi VCX'!$A$8:$A$33,0),MATCH(AC95,'Bieu phi VCX'!$D$7:$H$7,)),INDEX('Bieu phi VCX'!$J$8:$N$33,MATCH(E95,'Bieu phi VCX'!$A$8:$A$33,0),MATCH(AC95,'Bieu phi VCX'!$J$7:$N$7,)))</f>
        <v>0.028</v>
      </c>
      <c r="AE95" s="24" t="n">
        <f aca="false">IF(Q95="Y",$AE$2,0)</f>
        <v>0</v>
      </c>
      <c r="AF95" s="24" t="n">
        <f aca="false">IF(R95="Y", INDEX('Bieu phi VCX'!$R$8:$W$33,MATCH(E95,'Bieu phi VCX'!$A$8:$A$33,0),MATCH(AC95,'Bieu phi VCX'!$R$7:$V$7,0)), 0)</f>
        <v>0</v>
      </c>
      <c r="AG95" s="22" t="n">
        <f aca="false">VLOOKUP(S95,Parameters!$F$2:$G$5,2,0)</f>
        <v>0</v>
      </c>
      <c r="AH95" s="24" t="n">
        <f aca="false">IF(T95="Y", INDEX('Bieu phi VCX'!$X$8:$AB$33,MATCH(E95,'Bieu phi VCX'!$A$8:$A$33,0),MATCH(AC95,'Bieu phi VCX'!$X$7:$AB$7,0)),0)</f>
        <v>0</v>
      </c>
      <c r="AI95" s="24" t="n">
        <f aca="false">IF(U95="Y",INDEX('Bieu phi VCX'!$AJ$8:$AL$33,MATCH(E95,'Bieu phi VCX'!$A$8:$A$33,0),MATCH(VLOOKUP(F95,Parameters!$I$2:$J$4,2),'Bieu phi VCX'!$AJ$7:$AL$7,0))-AD95, 0)</f>
        <v>0</v>
      </c>
      <c r="AJ95" s="0" t="n">
        <f aca="false">IF(V95="Y",$AJ$2,1)</f>
        <v>1</v>
      </c>
      <c r="AK95" s="24" t="n">
        <f aca="false">IF(W95="Y", INDEX('Bieu phi VCX'!$AE$8:$AE$33,MATCH(E95,'Bieu phi VCX'!$A$8:$A$33,0),0),0)</f>
        <v>0</v>
      </c>
      <c r="AL95" s="24" t="n">
        <f aca="false">IF(X95="Y",IF(AB95&lt;120,IF(OR(E95='Bieu phi VCX'!$A$24,E95='Bieu phi VCX'!$A$25,E95='Bieu phi VCX'!$A$27),0.2%,IF(OR(AND(OR(H95="SEDAN",H95="HATCHBACK"),J95&gt;$AL$2),AND(OR(H95="SEDAN",H95="HATCHBACK"),I95="GERMANY")),INDEX('Bieu phi VCX'!$AF$8:$AF$33,MATCH(E95,'Bieu phi VCX'!$A$8:$A$33,0),0),INDEX('Bieu phi VCX'!$AG$8:$AG$33,MATCH(E95,'Bieu phi VCX'!$A$8:$A$33,0),0))),"NA"),0)</f>
        <v>0</v>
      </c>
      <c r="AM95" s="25" t="n">
        <f aca="false">IF(Z95="Y",$AM$2,0)</f>
        <v>0</v>
      </c>
      <c r="AN95" s="26" t="n">
        <f aca="false">IF(Y95="Y",IF(P95-O95&gt;$AN$2,1.5%*15/365,1.5%*(P95-O95)/365),0)</f>
        <v>0</v>
      </c>
      <c r="AO95" s="27" t="n">
        <f aca="false">IF(P95&lt;=AA95,VLOOKUP(DATEDIF(O95,P95,"m"),Parameters!$L$2:$M$6,2,1),(DATEDIF(O95,P95,"m")+1)/12)</f>
        <v>1</v>
      </c>
      <c r="AP95" s="28" t="n">
        <f aca="false">(AJ95*(SUM(AD95,AE95,AF95,AH95,AI95,AK95,AL95,AM95)*K95+AG95)+AN95*K95)*AO95</f>
        <v>2800000</v>
      </c>
    </row>
    <row r="96" customFormat="false" ht="13.8" hidden="false" customHeight="false" outlineLevel="0" collapsed="false">
      <c r="A96" s="19"/>
      <c r="B96" s="19" t="s">
        <v>1964</v>
      </c>
      <c r="C96" s="20" t="s">
        <v>1955</v>
      </c>
      <c r="D96" s="19" t="s">
        <v>1981</v>
      </c>
      <c r="E96" s="21" t="s">
        <v>1982</v>
      </c>
      <c r="F96" s="22" t="n">
        <v>0</v>
      </c>
      <c r="G96" s="21" t="s">
        <v>1958</v>
      </c>
      <c r="H96" s="21" t="s">
        <v>1976</v>
      </c>
      <c r="I96" s="21" t="s">
        <v>1960</v>
      </c>
      <c r="J96" s="22" t="n">
        <v>390000000</v>
      </c>
      <c r="K96" s="22" t="n">
        <v>100000000</v>
      </c>
      <c r="L96" s="0" t="n">
        <v>2014</v>
      </c>
      <c r="M96" s="23" t="n">
        <v>41640</v>
      </c>
      <c r="N96" s="23" t="n">
        <v>43831</v>
      </c>
      <c r="O96" s="23" t="n">
        <v>43831</v>
      </c>
      <c r="P96" s="23" t="n">
        <v>44196</v>
      </c>
      <c r="Q96" s="2" t="s">
        <v>1961</v>
      </c>
      <c r="R96" s="2" t="s">
        <v>1961</v>
      </c>
      <c r="S96" s="22" t="s">
        <v>1962</v>
      </c>
      <c r="T96" s="2" t="s">
        <v>1961</v>
      </c>
      <c r="U96" s="2" t="s">
        <v>1961</v>
      </c>
      <c r="V96" s="2" t="s">
        <v>1961</v>
      </c>
      <c r="W96" s="2" t="s">
        <v>1961</v>
      </c>
      <c r="X96" s="2" t="s">
        <v>1961</v>
      </c>
      <c r="Y96" s="2" t="s">
        <v>1961</v>
      </c>
      <c r="Z96" s="2" t="s">
        <v>1961</v>
      </c>
      <c r="AA96" s="23" t="n">
        <f aca="false">DATE(YEAR(O96)+1,MONTH(O96),DAY(O96))</f>
        <v>44197</v>
      </c>
      <c r="AB96" s="0" t="n">
        <f aca="false">IF(G96="Trong nước", DATEDIF(DATE(YEAR(M96),MONTH(M96),1),DATE(YEAR(N96),MONTH(N96),1),"m"), DATEDIF(DATE(L96,1,1),DATE(YEAR(N96),MONTH(N96),1),"m"))</f>
        <v>72</v>
      </c>
      <c r="AC96" s="0" t="str">
        <f aca="false">VLOOKUP(AB96,Parameters!$A$2:$B$6,2,1)</f>
        <v>72-120</v>
      </c>
      <c r="AD96" s="24" t="n">
        <f aca="false">IF(J96&lt;=$AD$2,INDEX('Bieu phi VCX'!$D$8:$H$33,MATCH(E96,'Bieu phi VCX'!$A$8:$A$33,0),MATCH(AC96,'Bieu phi VCX'!$D$7:$H$7,)),INDEX('Bieu phi VCX'!$J$8:$N$33,MATCH(E96,'Bieu phi VCX'!$A$8:$A$33,0),MATCH(AC96,'Bieu phi VCX'!$J$7:$N$7,)))</f>
        <v>0.0375</v>
      </c>
      <c r="AE96" s="24" t="n">
        <f aca="false">IF(Q96="Y",$AE$2,0)</f>
        <v>0</v>
      </c>
      <c r="AF96" s="24" t="n">
        <f aca="false">IF(R96="Y", INDEX('Bieu phi VCX'!$R$8:$W$33,MATCH(E96,'Bieu phi VCX'!$A$8:$A$33,0),MATCH(AC96,'Bieu phi VCX'!$R$7:$V$7,0)), 0)</f>
        <v>0</v>
      </c>
      <c r="AG96" s="22" t="n">
        <f aca="false">VLOOKUP(S96,Parameters!$F$2:$G$5,2,0)</f>
        <v>0</v>
      </c>
      <c r="AH96" s="24" t="n">
        <f aca="false">IF(T96="Y", INDEX('Bieu phi VCX'!$X$8:$AB$33,MATCH(E96,'Bieu phi VCX'!$A$8:$A$33,0),MATCH(AC96,'Bieu phi VCX'!$X$7:$AB$7,0)),0)</f>
        <v>0</v>
      </c>
      <c r="AI96" s="24" t="n">
        <f aca="false">IF(U96="Y",INDEX('Bieu phi VCX'!$AJ$8:$AL$33,MATCH(E96,'Bieu phi VCX'!$A$8:$A$33,0),MATCH(VLOOKUP(F96,Parameters!$I$2:$J$4,2),'Bieu phi VCX'!$AJ$7:$AL$7,0))-AD96, 0)</f>
        <v>0</v>
      </c>
      <c r="AJ96" s="0" t="n">
        <f aca="false">IF(V96="Y",$AJ$2,1)</f>
        <v>1</v>
      </c>
      <c r="AK96" s="24" t="n">
        <f aca="false">IF(W96="Y", INDEX('Bieu phi VCX'!$AE$8:$AE$33,MATCH(E96,'Bieu phi VCX'!$A$8:$A$33,0),0),0)</f>
        <v>0</v>
      </c>
      <c r="AL96" s="24" t="n">
        <f aca="false">IF(X96="Y",IF(AB96&lt;120,IF(OR(E96='Bieu phi VCX'!$A$24,E96='Bieu phi VCX'!$A$25,E96='Bieu phi VCX'!$A$27),0.2%,IF(OR(AND(OR(H96="SEDAN",H96="HATCHBACK"),J96&gt;$AL$2),AND(OR(H96="SEDAN",H96="HATCHBACK"),I96="GERMANY")),INDEX('Bieu phi VCX'!$AF$8:$AF$33,MATCH(E96,'Bieu phi VCX'!$A$8:$A$33,0),0),INDEX('Bieu phi VCX'!$AG$8:$AG$33,MATCH(E96,'Bieu phi VCX'!$A$8:$A$33,0),0))),"NA"),0)</f>
        <v>0</v>
      </c>
      <c r="AM96" s="25" t="n">
        <f aca="false">IF(Z96="Y",$AM$2,0)</f>
        <v>0</v>
      </c>
      <c r="AN96" s="26" t="n">
        <f aca="false">IF(Y96="Y",IF(P96-O96&gt;$AN$2,1.5%*15/365,1.5%*(P96-O96)/365),0)</f>
        <v>0</v>
      </c>
      <c r="AO96" s="27" t="n">
        <f aca="false">IF(P96&lt;=AA96,VLOOKUP(DATEDIF(O96,P96,"m"),Parameters!$L$2:$M$6,2,1),(DATEDIF(O96,P96,"m")+1)/12)</f>
        <v>1</v>
      </c>
      <c r="AP96" s="28" t="n">
        <f aca="false">(AJ96*(SUM(AD96,AE96,AF96,AH96,AI96,AK96,AL96,AM96)*K96+AG96)+AN96*K96)*AO96</f>
        <v>3750000</v>
      </c>
    </row>
    <row r="97" customFormat="false" ht="13.8" hidden="false" customHeight="false" outlineLevel="0" collapsed="false">
      <c r="A97" s="19"/>
      <c r="B97" s="19" t="s">
        <v>1965</v>
      </c>
      <c r="C97" s="20" t="s">
        <v>1955</v>
      </c>
      <c r="D97" s="19" t="s">
        <v>1981</v>
      </c>
      <c r="E97" s="21" t="s">
        <v>1982</v>
      </c>
      <c r="F97" s="22" t="n">
        <v>0</v>
      </c>
      <c r="G97" s="21" t="s">
        <v>1958</v>
      </c>
      <c r="H97" s="21" t="s">
        <v>1976</v>
      </c>
      <c r="I97" s="21" t="s">
        <v>1960</v>
      </c>
      <c r="J97" s="22" t="n">
        <v>390000000</v>
      </c>
      <c r="K97" s="22" t="n">
        <v>100000000</v>
      </c>
      <c r="L97" s="0" t="n">
        <v>2010</v>
      </c>
      <c r="M97" s="23" t="n">
        <v>40179</v>
      </c>
      <c r="N97" s="23" t="n">
        <v>43831</v>
      </c>
      <c r="O97" s="23" t="n">
        <v>43831</v>
      </c>
      <c r="P97" s="23" t="n">
        <v>44196</v>
      </c>
      <c r="Q97" s="2" t="s">
        <v>1961</v>
      </c>
      <c r="R97" s="2" t="s">
        <v>1961</v>
      </c>
      <c r="S97" s="22" t="s">
        <v>1962</v>
      </c>
      <c r="T97" s="2" t="s">
        <v>1961</v>
      </c>
      <c r="U97" s="2" t="s">
        <v>1961</v>
      </c>
      <c r="V97" s="2" t="s">
        <v>1961</v>
      </c>
      <c r="W97" s="2" t="s">
        <v>1961</v>
      </c>
      <c r="X97" s="2" t="s">
        <v>1961</v>
      </c>
      <c r="Y97" s="2" t="s">
        <v>1961</v>
      </c>
      <c r="Z97" s="2" t="s">
        <v>1961</v>
      </c>
      <c r="AA97" s="23" t="n">
        <f aca="false">DATE(YEAR(O97)+1,MONTH(O97),DAY(O97))</f>
        <v>44197</v>
      </c>
      <c r="AB97" s="0" t="n">
        <f aca="false">IF(G97="Trong nước", DATEDIF(DATE(YEAR(M97),MONTH(M97),1),DATE(YEAR(N97),MONTH(N97),1),"m"), DATEDIF(DATE(L97,1,1),DATE(YEAR(N97),MONTH(N97),1),"m"))</f>
        <v>120</v>
      </c>
      <c r="AC97" s="0" t="str">
        <f aca="false">VLOOKUP(AB97,Parameters!$A$2:$B$6,2,1)</f>
        <v>&gt;=120</v>
      </c>
      <c r="AD97" s="24" t="n">
        <f aca="false">IF(J97&lt;=$AD$2,INDEX('Bieu phi VCX'!$D$8:$H$33,MATCH(E97,'Bieu phi VCX'!$A$8:$A$33,0),MATCH(AC97,'Bieu phi VCX'!$D$7:$H$7,)),INDEX('Bieu phi VCX'!$J$8:$N$33,MATCH(E97,'Bieu phi VCX'!$A$8:$A$33,0),MATCH(AC97,'Bieu phi VCX'!$J$7:$N$7,)))</f>
        <v>0.042</v>
      </c>
      <c r="AE97" s="24" t="n">
        <f aca="false">IF(Q97="Y",$AE$2,0)</f>
        <v>0</v>
      </c>
      <c r="AF97" s="24" t="n">
        <f aca="false">IF(R97="Y", INDEX('Bieu phi VCX'!$R$8:$W$33,MATCH(E97,'Bieu phi VCX'!$A$8:$A$33,0),MATCH(AC97,'Bieu phi VCX'!$R$7:$V$7,0)), 0)</f>
        <v>0</v>
      </c>
      <c r="AG97" s="22" t="n">
        <f aca="false">VLOOKUP(S97,Parameters!$F$2:$G$5,2,0)</f>
        <v>0</v>
      </c>
      <c r="AH97" s="24" t="n">
        <f aca="false">IF(T97="Y", INDEX('Bieu phi VCX'!$X$8:$AB$33,MATCH(E97,'Bieu phi VCX'!$A$8:$A$33,0),MATCH(AC97,'Bieu phi VCX'!$X$7:$AB$7,0)),0)</f>
        <v>0</v>
      </c>
      <c r="AI97" s="24" t="n">
        <f aca="false">IF(U97="Y",INDEX('Bieu phi VCX'!$AJ$8:$AL$33,MATCH(E97,'Bieu phi VCX'!$A$8:$A$33,0),MATCH(VLOOKUP(F97,Parameters!$I$2:$J$4,2),'Bieu phi VCX'!$AJ$7:$AL$7,0))-AD97, 0)</f>
        <v>0</v>
      </c>
      <c r="AJ97" s="0" t="n">
        <f aca="false">IF(V97="Y",$AJ$2,1)</f>
        <v>1</v>
      </c>
      <c r="AK97" s="24" t="n">
        <f aca="false">IF(W97="Y", INDEX('Bieu phi VCX'!$AE$8:$AE$33,MATCH(E97,'Bieu phi VCX'!$A$8:$A$33,0),0),0)</f>
        <v>0</v>
      </c>
      <c r="AL97" s="24" t="n">
        <f aca="false">IF(X97="Y",IF(AB97&lt;120,IF(OR(E97='Bieu phi VCX'!$A$24,E97='Bieu phi VCX'!$A$25,E97='Bieu phi VCX'!$A$27),0.2%,IF(OR(AND(OR(H97="SEDAN",H97="HATCHBACK"),J97&gt;$AL$2),AND(OR(H97="SEDAN",H97="HATCHBACK"),I97="GERMANY")),INDEX('Bieu phi VCX'!$AF$8:$AF$33,MATCH(E97,'Bieu phi VCX'!$A$8:$A$33,0),0),INDEX('Bieu phi VCX'!$AG$8:$AG$33,MATCH(E97,'Bieu phi VCX'!$A$8:$A$33,0),0))),"NA"),0)</f>
        <v>0</v>
      </c>
      <c r="AM97" s="25" t="n">
        <f aca="false">IF(Z97="Y",$AM$2,0)</f>
        <v>0</v>
      </c>
      <c r="AN97" s="26" t="n">
        <f aca="false">IF(Y97="Y",IF(P97-O97&gt;$AN$2,1.5%*15/365,1.5%*(P97-O97)/365),0)</f>
        <v>0</v>
      </c>
      <c r="AO97" s="27" t="n">
        <f aca="false">IF(P97&lt;=AA97,VLOOKUP(DATEDIF(O97,P97,"m"),Parameters!$L$2:$M$6,2,1),(DATEDIF(O97,P97,"m")+1)/12)</f>
        <v>1</v>
      </c>
      <c r="AP97" s="28" t="n">
        <f aca="false">(AJ97*(SUM(AD97,AE97,AF97,AH97,AI97,AK97,AL97,AM97)*K97+AG97)+AN97*K97)*AO97</f>
        <v>4200000</v>
      </c>
    </row>
    <row r="98" customFormat="false" ht="13.8" hidden="false" customHeight="false" outlineLevel="0" collapsed="false">
      <c r="A98" s="19"/>
      <c r="B98" s="19" t="s">
        <v>1966</v>
      </c>
      <c r="C98" s="20" t="s">
        <v>1955</v>
      </c>
      <c r="D98" s="19" t="s">
        <v>1981</v>
      </c>
      <c r="E98" s="21" t="s">
        <v>1982</v>
      </c>
      <c r="F98" s="22" t="n">
        <v>0</v>
      </c>
      <c r="G98" s="21" t="s">
        <v>1958</v>
      </c>
      <c r="H98" s="21" t="s">
        <v>1976</v>
      </c>
      <c r="I98" s="21" t="s">
        <v>1960</v>
      </c>
      <c r="J98" s="22" t="n">
        <v>390000000</v>
      </c>
      <c r="K98" s="22" t="n">
        <v>100000000</v>
      </c>
      <c r="L98" s="0" t="n">
        <v>2005</v>
      </c>
      <c r="M98" s="23" t="n">
        <v>38353</v>
      </c>
      <c r="N98" s="23" t="n">
        <v>43831</v>
      </c>
      <c r="O98" s="23" t="n">
        <v>43831</v>
      </c>
      <c r="P98" s="23" t="n">
        <v>44196</v>
      </c>
      <c r="Q98" s="2" t="s">
        <v>1967</v>
      </c>
      <c r="R98" s="2" t="s">
        <v>1967</v>
      </c>
      <c r="S98" s="22" t="n">
        <v>9000000</v>
      </c>
      <c r="T98" s="2" t="s">
        <v>1967</v>
      </c>
      <c r="U98" s="2" t="s">
        <v>1967</v>
      </c>
      <c r="V98" s="2" t="s">
        <v>1967</v>
      </c>
      <c r="W98" s="2" t="s">
        <v>1967</v>
      </c>
      <c r="X98" s="2" t="s">
        <v>1967</v>
      </c>
      <c r="Y98" s="2" t="s">
        <v>1967</v>
      </c>
      <c r="Z98" s="2" t="s">
        <v>1967</v>
      </c>
      <c r="AA98" s="23" t="n">
        <f aca="false">DATE(YEAR(O98)+1,MONTH(O98),DAY(O98))</f>
        <v>44197</v>
      </c>
      <c r="AB98" s="0" t="n">
        <f aca="false">IF(G98="Trong nước", DATEDIF(DATE(YEAR(M98),MONTH(M98),1),DATE(YEAR(N98),MONTH(N98),1),"m"), DATEDIF(DATE(L98,1,1),DATE(YEAR(N98),MONTH(N98),1),"m"))</f>
        <v>180</v>
      </c>
      <c r="AC98" s="0" t="str">
        <f aca="false">VLOOKUP(AB98,Parameters!$A$2:$B$7,2,1)</f>
        <v>&gt;=180</v>
      </c>
      <c r="AD98" s="24" t="n">
        <f aca="false">IF(J98&lt;=$AD$2,INDEX('Bieu phi VCX'!$D$8:$N$33,MATCH(E98,'Bieu phi VCX'!$A$8:$A$33,0),MATCH(AC98,'Bieu phi VCX'!$D$7:$I$7,)),INDEX('Bieu phi VCX'!$J$8:$O$33,MATCH(E98,'Bieu phi VCX'!$A$8:$A$33,0),MATCH(AC98,'Bieu phi VCX'!$J$7:$O$7,)))</f>
        <v>0.042</v>
      </c>
      <c r="AE98" s="24" t="n">
        <f aca="false">IF(Q98="Y",$AE$2,0)</f>
        <v>0.0005</v>
      </c>
      <c r="AF98" s="24" t="n">
        <f aca="false">IF(R98="Y", INDEX('Bieu phi VCX'!$R$8:$W$33,MATCH(E98,'Bieu phi VCX'!$A$8:$A$33,0),MATCH(AC98,'Bieu phi VCX'!$R$7:$W$7,0)), 0)</f>
        <v>0.005</v>
      </c>
      <c r="AG98" s="22" t="n">
        <f aca="false">VLOOKUP(S98,Parameters!$F$2:$G$5,2,0)</f>
        <v>1400000</v>
      </c>
      <c r="AH98" s="24" t="n">
        <f aca="false">IF(T98="Y", INDEX('Bieu phi VCX'!$X$8:$AC$33,MATCH(E98,'Bieu phi VCX'!$A$8:$A$33,0),MATCH(AC98,'Bieu phi VCX'!$X$7:$AC$7,0)),0)</f>
        <v>0.004</v>
      </c>
      <c r="AI98" s="24" t="n">
        <f aca="false">IF(U98="Y",INDEX('Bieu phi VCX'!$AJ$8:$AL$33,MATCH(E98,'Bieu phi VCX'!$A$8:$A$33,0),MATCH(VLOOKUP(F98,Parameters!$I$2:$J$4,2),'Bieu phi VCX'!$AJ$7:$AL$7,0))-AD98, 0)</f>
        <v>0.008</v>
      </c>
      <c r="AJ98" s="0" t="n">
        <f aca="false">IF(V98="Y",$AJ$2,1)</f>
        <v>1.5</v>
      </c>
      <c r="AK98" s="24" t="n">
        <f aca="false">IF(W98="Y", INDEX('Bieu phi VCX'!$AE$8:$AE$33,MATCH(E98,'Bieu phi VCX'!$A$8:$A$33,0),0),0)</f>
        <v>0.0025</v>
      </c>
      <c r="AL98" s="24" t="n">
        <f aca="false">IF(X98="Y",IF(AB98&lt;120,IF(OR(E98='Bieu phi VCX'!$A$24,E98='Bieu phi VCX'!$A$25,E98='Bieu phi VCX'!$A$27),0.2%,IF(OR(AND(OR(H98="SEDAN",H98="HATCHBACK"),J98&gt;$AL$2),AND(OR(H98="SEDAN",H98="HATCHBACK"),I98="GERMANY")),INDEX('Bieu phi VCX'!$AF$8:$AF$33,MATCH(E98,'Bieu phi VCX'!$A$8:$A$33,0),0),INDEX('Bieu phi VCX'!$AG$8:$AG$33,MATCH(E98,'Bieu phi VCX'!$A$8:$A$33,0),0))),INDEX('Bieu phi VCX'!$AH$8:$AH$33,MATCH(E98,'Bieu phi VCX'!$A$8:$A$33,0),0)),0)</f>
        <v>0.0015</v>
      </c>
      <c r="AM98" s="25" t="n">
        <f aca="false">IF(Z98="Y",$AM$2,0)</f>
        <v>0.003</v>
      </c>
      <c r="AN98" s="26" t="n">
        <f aca="false">IF(Y98="Y",IF(P98-O98&gt;$AN$2,1.5%*15/365,1.5%*(P98-O98)/365),0)</f>
        <v>0.000616438356164384</v>
      </c>
      <c r="AO98" s="27" t="n">
        <f aca="false">IF(P98&lt;=AA98,VLOOKUP(DATEDIF(O98,P98,"m"),Parameters!$L$2:$M$6,2,1),(DATEDIF(O98,P98,"m")+1)/12)</f>
        <v>1</v>
      </c>
      <c r="AP98" s="28" t="n">
        <f aca="false">(AJ98*(SUM(AD98,AE98,AF98,AH98,AI98,AK98,AL98,AM98)*K98+AG98)+AN98*K98)*AO98</f>
        <v>12136643.8356164</v>
      </c>
    </row>
    <row r="99" customFormat="false" ht="13.8" hidden="false" customHeight="false" outlineLevel="0" collapsed="false">
      <c r="A99" s="19" t="s">
        <v>1968</v>
      </c>
      <c r="B99" s="19" t="s">
        <v>1954</v>
      </c>
      <c r="C99" s="20" t="s">
        <v>1955</v>
      </c>
      <c r="D99" s="19" t="s">
        <v>1981</v>
      </c>
      <c r="E99" s="21" t="s">
        <v>1982</v>
      </c>
      <c r="F99" s="22" t="n">
        <v>0</v>
      </c>
      <c r="G99" s="21" t="s">
        <v>1958</v>
      </c>
      <c r="H99" s="21" t="s">
        <v>1976</v>
      </c>
      <c r="I99" s="21" t="s">
        <v>1960</v>
      </c>
      <c r="J99" s="22" t="n">
        <v>400000000</v>
      </c>
      <c r="K99" s="22" t="n">
        <v>100000000</v>
      </c>
      <c r="L99" s="0" t="n">
        <v>2020</v>
      </c>
      <c r="M99" s="23" t="n">
        <v>43831</v>
      </c>
      <c r="N99" s="23" t="n">
        <v>43831</v>
      </c>
      <c r="O99" s="23" t="n">
        <v>43831</v>
      </c>
      <c r="P99" s="23" t="n">
        <v>44196</v>
      </c>
      <c r="Q99" s="2" t="s">
        <v>1967</v>
      </c>
      <c r="R99" s="2" t="s">
        <v>1967</v>
      </c>
      <c r="S99" s="22" t="n">
        <v>9000000</v>
      </c>
      <c r="T99" s="2" t="s">
        <v>1967</v>
      </c>
      <c r="U99" s="2" t="s">
        <v>1967</v>
      </c>
      <c r="V99" s="2" t="s">
        <v>1967</v>
      </c>
      <c r="W99" s="2" t="s">
        <v>1967</v>
      </c>
      <c r="X99" s="2" t="s">
        <v>1967</v>
      </c>
      <c r="Y99" s="2" t="s">
        <v>1967</v>
      </c>
      <c r="Z99" s="2" t="s">
        <v>1967</v>
      </c>
      <c r="AA99" s="23" t="n">
        <f aca="false">DATE(YEAR(O99)+1,MONTH(O99),DAY(O99))</f>
        <v>44197</v>
      </c>
      <c r="AB99" s="0" t="n">
        <f aca="false">IF(G99="Trong nước", DATEDIF(DATE(YEAR(M99),MONTH(M99),1),DATE(YEAR(N99),MONTH(N99),1),"m"), DATEDIF(DATE(L99,1,1),DATE(YEAR(N99),MONTH(N99),1),"m"))</f>
        <v>0</v>
      </c>
      <c r="AC99" s="0" t="str">
        <f aca="false">VLOOKUP(AB99,Parameters!$A$2:$B$6,2,1)</f>
        <v>&lt;6</v>
      </c>
      <c r="AD99" s="24" t="n">
        <f aca="false">IF(J99&lt;=$AD$2,INDEX('Bieu phi VCX'!$D$8:$H$33,MATCH(E99,'Bieu phi VCX'!$A$8:$A$33,0),MATCH(AC99,'Bieu phi VCX'!$D$7:$H$7,)),INDEX('Bieu phi VCX'!$J$8:$N$33,MATCH(E99,'Bieu phi VCX'!$A$8:$A$33,0),MATCH(AC99,'Bieu phi VCX'!$J$7:$N$7,)))</f>
        <v>0.025</v>
      </c>
      <c r="AE99" s="24" t="n">
        <f aca="false">IF(Q99="Y",$AE$2,0)</f>
        <v>0.0005</v>
      </c>
      <c r="AF99" s="24" t="n">
        <f aca="false">IF(R99="Y", INDEX('Bieu phi VCX'!$R$8:$W$33,MATCH(E99,'Bieu phi VCX'!$A$8:$A$33,0),MATCH(AC99,'Bieu phi VCX'!$R$7:$V$7,0)), 0)</f>
        <v>0</v>
      </c>
      <c r="AG99" s="22" t="n">
        <f aca="false">VLOOKUP(S99,Parameters!$F$2:$G$5,2,0)</f>
        <v>1400000</v>
      </c>
      <c r="AH99" s="24" t="n">
        <f aca="false">IF(T99="Y", INDEX('Bieu phi VCX'!$X$8:$AB$33,MATCH(E99,'Bieu phi VCX'!$A$8:$A$33,0),MATCH(AC99,'Bieu phi VCX'!$X$7:$AB$7,0)),0)</f>
        <v>0.001</v>
      </c>
      <c r="AI99" s="24" t="n">
        <f aca="false">IF(U99="Y",INDEX('Bieu phi VCX'!$AJ$8:$AL$33,MATCH(E99,'Bieu phi VCX'!$A$8:$A$33,0),MATCH(VLOOKUP(F99,Parameters!$I$2:$J$4,2),'Bieu phi VCX'!$AJ$7:$AL$7,0))-AD99, 0)</f>
        <v>0.025</v>
      </c>
      <c r="AJ99" s="0" t="n">
        <f aca="false">IF(V99="Y",$AJ$2,1)</f>
        <v>1.5</v>
      </c>
      <c r="AK99" s="24" t="n">
        <f aca="false">IF(W99="Y", INDEX('Bieu phi VCX'!$AE$8:$AE$33,MATCH(E99,'Bieu phi VCX'!$A$8:$A$33,0),0),0)</f>
        <v>0.0025</v>
      </c>
      <c r="AL99" s="24" t="n">
        <f aca="false">IF(X99="Y",IF(AB99&lt;120,IF(OR(E99='Bieu phi VCX'!$A$24,E99='Bieu phi VCX'!$A$25,E99='Bieu phi VCX'!$A$27),0.2%,IF(OR(AND(OR(H99="SEDAN",H99="HATCHBACK"),J99&gt;$AL$2),AND(OR(H99="SEDAN",H99="HATCHBACK"),I99="GERMANY")),INDEX('Bieu phi VCX'!$AF$8:$AF$33,MATCH(E99,'Bieu phi VCX'!$A$8:$A$33,0),0),INDEX('Bieu phi VCX'!$AG$8:$AG$33,MATCH(E99,'Bieu phi VCX'!$A$8:$A$33,0),0))),"NA"),0)</f>
        <v>0.0005</v>
      </c>
      <c r="AM99" s="25" t="n">
        <f aca="false">IF(Z99="Y",$AM$2,0)</f>
        <v>0.003</v>
      </c>
      <c r="AN99" s="26" t="n">
        <f aca="false">IF(Y99="Y",IF(P99-O99&gt;$AN$2,1.5%*15/365,1.5%*(P99-O99)/365),0)</f>
        <v>0.000616438356164384</v>
      </c>
      <c r="AO99" s="27" t="n">
        <f aca="false">IF(P99&lt;=AA99,VLOOKUP(DATEDIF(O99,P99,"m"),Parameters!$L$2:$M$6,2,1),(DATEDIF(O99,P99,"m")+1)/12)</f>
        <v>1</v>
      </c>
      <c r="AP99" s="28" t="n">
        <f aca="false">(AJ99*(SUM(AD99,AE99,AF99,AH99,AI99,AK99,AL99,AM99)*K99+AG99)+AN99*K99)*AO99</f>
        <v>10786643.8356164</v>
      </c>
    </row>
    <row r="100" customFormat="false" ht="13.8" hidden="false" customHeight="false" outlineLevel="0" collapsed="false">
      <c r="A100" s="19"/>
      <c r="B100" s="19" t="s">
        <v>1963</v>
      </c>
      <c r="C100" s="20" t="s">
        <v>1955</v>
      </c>
      <c r="D100" s="19" t="s">
        <v>1981</v>
      </c>
      <c r="E100" s="21" t="s">
        <v>1982</v>
      </c>
      <c r="F100" s="22" t="n">
        <v>0</v>
      </c>
      <c r="G100" s="21" t="s">
        <v>1958</v>
      </c>
      <c r="H100" s="21" t="s">
        <v>1976</v>
      </c>
      <c r="I100" s="21" t="s">
        <v>1960</v>
      </c>
      <c r="J100" s="22" t="n">
        <v>400000000</v>
      </c>
      <c r="K100" s="22" t="n">
        <v>100000000</v>
      </c>
      <c r="L100" s="0" t="n">
        <v>2017</v>
      </c>
      <c r="M100" s="23" t="n">
        <v>42736</v>
      </c>
      <c r="N100" s="23" t="n">
        <v>43831</v>
      </c>
      <c r="O100" s="23" t="n">
        <v>43831</v>
      </c>
      <c r="P100" s="23" t="n">
        <v>44196</v>
      </c>
      <c r="Q100" s="2" t="s">
        <v>1967</v>
      </c>
      <c r="R100" s="2" t="s">
        <v>1967</v>
      </c>
      <c r="S100" s="22" t="n">
        <v>15000000</v>
      </c>
      <c r="T100" s="2" t="s">
        <v>1967</v>
      </c>
      <c r="U100" s="2" t="s">
        <v>1967</v>
      </c>
      <c r="V100" s="2" t="s">
        <v>1967</v>
      </c>
      <c r="W100" s="2" t="s">
        <v>1967</v>
      </c>
      <c r="X100" s="2" t="s">
        <v>1967</v>
      </c>
      <c r="Y100" s="2" t="s">
        <v>1967</v>
      </c>
      <c r="Z100" s="2" t="s">
        <v>1967</v>
      </c>
      <c r="AA100" s="23" t="n">
        <f aca="false">DATE(YEAR(O100)+1,MONTH(O100),DAY(O100))</f>
        <v>44197</v>
      </c>
      <c r="AB100" s="0" t="n">
        <f aca="false">IF(G100="Trong nước", DATEDIF(DATE(YEAR(M100),MONTH(M100),1),DATE(YEAR(N100),MONTH(N100),1),"m"), DATEDIF(DATE(L100,1,1),DATE(YEAR(N100),MONTH(N100),1),"m"))</f>
        <v>36</v>
      </c>
      <c r="AC100" s="0" t="str">
        <f aca="false">VLOOKUP(AB100,Parameters!$A$2:$B$6,2,1)</f>
        <v>36-72</v>
      </c>
      <c r="AD100" s="24" t="n">
        <f aca="false">IF(J100&lt;=$AD$2,INDEX('Bieu phi VCX'!$D$8:$H$33,MATCH(E100,'Bieu phi VCX'!$A$8:$A$33,0),MATCH(AC100,'Bieu phi VCX'!$D$7:$H$7,)),INDEX('Bieu phi VCX'!$J$8:$N$33,MATCH(E100,'Bieu phi VCX'!$A$8:$A$33,0),MATCH(AC100,'Bieu phi VCX'!$J$7:$N$7,)))</f>
        <v>0.028</v>
      </c>
      <c r="AE100" s="24" t="n">
        <f aca="false">IF(Q100="Y",$AE$2,0)</f>
        <v>0.0005</v>
      </c>
      <c r="AF100" s="24" t="n">
        <f aca="false">IF(R100="Y", INDEX('Bieu phi VCX'!$R$8:$W$33,MATCH(E100,'Bieu phi VCX'!$A$8:$A$33,0),MATCH(AC100,'Bieu phi VCX'!$R$7:$V$7,0)), 0)</f>
        <v>0.002</v>
      </c>
      <c r="AG100" s="22" t="n">
        <f aca="false">VLOOKUP(S100,Parameters!$F$2:$G$5,2,0)</f>
        <v>2000000</v>
      </c>
      <c r="AH100" s="24" t="n">
        <f aca="false">IF(T100="Y", INDEX('Bieu phi VCX'!$X$8:$AB$33,MATCH(E100,'Bieu phi VCX'!$A$8:$A$33,0),MATCH(AC100,'Bieu phi VCX'!$X$7:$AB$7,0)),0)</f>
        <v>0.002</v>
      </c>
      <c r="AI100" s="24" t="n">
        <f aca="false">IF(U100="Y",INDEX('Bieu phi VCX'!$AJ$8:$AL$33,MATCH(E100,'Bieu phi VCX'!$A$8:$A$33,0),MATCH(VLOOKUP(F100,Parameters!$I$2:$J$4,2),'Bieu phi VCX'!$AJ$7:$AL$7,0))-AD100, 0)</f>
        <v>0.022</v>
      </c>
      <c r="AJ100" s="0" t="n">
        <f aca="false">IF(V100="Y",$AJ$2,1)</f>
        <v>1.5</v>
      </c>
      <c r="AK100" s="24" t="n">
        <f aca="false">IF(W100="Y", INDEX('Bieu phi VCX'!$AE$8:$AE$33,MATCH(E100,'Bieu phi VCX'!$A$8:$A$33,0),0),0)</f>
        <v>0.0025</v>
      </c>
      <c r="AL100" s="24" t="n">
        <f aca="false">IF(X100="Y",IF(AB100&lt;120,IF(OR(E100='Bieu phi VCX'!$A$24,E100='Bieu phi VCX'!$A$25,E100='Bieu phi VCX'!$A$27),0.2%,IF(OR(AND(OR(H100="SEDAN",H100="HATCHBACK"),J100&gt;$AL$2),AND(OR(H100="SEDAN",H100="HATCHBACK"),I100="GERMANY")),INDEX('Bieu phi VCX'!$AF$8:$AF$33,MATCH(E100,'Bieu phi VCX'!$A$8:$A$33,0),0),INDEX('Bieu phi VCX'!$AG$8:$AG$33,MATCH(E100,'Bieu phi VCX'!$A$8:$A$33,0),0))),"NA"),0)</f>
        <v>0.0005</v>
      </c>
      <c r="AM100" s="25" t="n">
        <f aca="false">IF(Z100="Y",$AM$2,0)</f>
        <v>0.003</v>
      </c>
      <c r="AN100" s="26" t="n">
        <f aca="false">IF(Y100="Y",IF(P100-O100&gt;$AN$2,1.5%*15/365,1.5%*(P100-O100)/365),0)</f>
        <v>0.000616438356164384</v>
      </c>
      <c r="AO100" s="27" t="n">
        <f aca="false">IF(P100&lt;=AA100,VLOOKUP(DATEDIF(O100,P100,"m"),Parameters!$L$2:$M$6,2,1),(DATEDIF(O100,P100,"m")+1)/12)</f>
        <v>1</v>
      </c>
      <c r="AP100" s="28" t="n">
        <f aca="false">(AJ100*(SUM(AD100,AE100,AF100,AH100,AI100,AK100,AL100,AM100)*K100+AG100)+AN100*K100)*AO100</f>
        <v>12136643.8356164</v>
      </c>
    </row>
    <row r="101" customFormat="false" ht="13.8" hidden="false" customHeight="false" outlineLevel="0" collapsed="false">
      <c r="A101" s="19"/>
      <c r="B101" s="19" t="s">
        <v>1964</v>
      </c>
      <c r="C101" s="20" t="s">
        <v>1955</v>
      </c>
      <c r="D101" s="19" t="s">
        <v>1981</v>
      </c>
      <c r="E101" s="21" t="s">
        <v>1982</v>
      </c>
      <c r="F101" s="22" t="n">
        <v>0</v>
      </c>
      <c r="G101" s="21" t="s">
        <v>1958</v>
      </c>
      <c r="H101" s="21" t="s">
        <v>1976</v>
      </c>
      <c r="I101" s="21" t="s">
        <v>1960</v>
      </c>
      <c r="J101" s="22" t="n">
        <v>400000000</v>
      </c>
      <c r="K101" s="22" t="n">
        <v>100000000</v>
      </c>
      <c r="L101" s="0" t="n">
        <v>2014</v>
      </c>
      <c r="M101" s="23" t="n">
        <v>41640</v>
      </c>
      <c r="N101" s="23" t="n">
        <v>43831</v>
      </c>
      <c r="O101" s="23" t="n">
        <v>43831</v>
      </c>
      <c r="P101" s="23" t="n">
        <v>44196</v>
      </c>
      <c r="Q101" s="2" t="s">
        <v>1967</v>
      </c>
      <c r="R101" s="2" t="s">
        <v>1967</v>
      </c>
      <c r="S101" s="22" t="n">
        <v>21000000</v>
      </c>
      <c r="T101" s="2" t="s">
        <v>1967</v>
      </c>
      <c r="U101" s="2" t="s">
        <v>1967</v>
      </c>
      <c r="V101" s="2" t="s">
        <v>1967</v>
      </c>
      <c r="W101" s="2" t="s">
        <v>1967</v>
      </c>
      <c r="X101" s="2" t="s">
        <v>1967</v>
      </c>
      <c r="Y101" s="2" t="s">
        <v>1967</v>
      </c>
      <c r="Z101" s="2" t="s">
        <v>1967</v>
      </c>
      <c r="AA101" s="23" t="n">
        <f aca="false">DATE(YEAR(O101)+1,MONTH(O101),DAY(O101))</f>
        <v>44197</v>
      </c>
      <c r="AB101" s="0" t="n">
        <f aca="false">IF(G101="Trong nước", DATEDIF(DATE(YEAR(M101),MONTH(M101),1),DATE(YEAR(N101),MONTH(N101),1),"m"), DATEDIF(DATE(L101,1,1),DATE(YEAR(N101),MONTH(N101),1),"m"))</f>
        <v>72</v>
      </c>
      <c r="AC101" s="0" t="str">
        <f aca="false">VLOOKUP(AB101,Parameters!$A$2:$B$6,2,1)</f>
        <v>72-120</v>
      </c>
      <c r="AD101" s="24" t="n">
        <f aca="false">IF(J101&lt;=$AD$2,INDEX('Bieu phi VCX'!$D$8:$H$33,MATCH(E101,'Bieu phi VCX'!$A$8:$A$33,0),MATCH(AC101,'Bieu phi VCX'!$D$7:$H$7,)),INDEX('Bieu phi VCX'!$J$8:$N$33,MATCH(E101,'Bieu phi VCX'!$A$8:$A$33,0),MATCH(AC101,'Bieu phi VCX'!$J$7:$N$7,)))</f>
        <v>0.0375</v>
      </c>
      <c r="AE101" s="24" t="n">
        <f aca="false">IF(Q101="Y",$AE$2,0)</f>
        <v>0.0005</v>
      </c>
      <c r="AF101" s="24" t="n">
        <f aca="false">IF(R101="Y", INDEX('Bieu phi VCX'!$R$8:$W$33,MATCH(E101,'Bieu phi VCX'!$A$8:$A$33,0),MATCH(AC101,'Bieu phi VCX'!$R$7:$V$7,0)), 0)</f>
        <v>0.003</v>
      </c>
      <c r="AG101" s="22" t="n">
        <f aca="false">VLOOKUP(S101,Parameters!$F$2:$G$5,2,0)</f>
        <v>3400000</v>
      </c>
      <c r="AH101" s="24" t="n">
        <f aca="false">IF(T101="Y", INDEX('Bieu phi VCX'!$X$8:$AB$33,MATCH(E101,'Bieu phi VCX'!$A$8:$A$33,0),MATCH(AC101,'Bieu phi VCX'!$X$7:$AB$7,0)),0)</f>
        <v>0.003</v>
      </c>
      <c r="AI101" s="24" t="n">
        <f aca="false">IF(U101="Y",INDEX('Bieu phi VCX'!$AJ$8:$AL$33,MATCH(E101,'Bieu phi VCX'!$A$8:$A$33,0),MATCH(VLOOKUP(F101,Parameters!$I$2:$J$4,2),'Bieu phi VCX'!$AJ$7:$AL$7,0))-AD101, 0)</f>
        <v>0.0125</v>
      </c>
      <c r="AJ101" s="0" t="n">
        <f aca="false">IF(V101="Y",$AJ$2,1)</f>
        <v>1.5</v>
      </c>
      <c r="AK101" s="24" t="n">
        <f aca="false">IF(W101="Y", INDEX('Bieu phi VCX'!$AE$8:$AE$33,MATCH(E101,'Bieu phi VCX'!$A$8:$A$33,0),0),0)</f>
        <v>0.0025</v>
      </c>
      <c r="AL101" s="24" t="n">
        <f aca="false">IF(X101="Y",IF(AB101&lt;120,IF(OR(E101='Bieu phi VCX'!$A$24,E101='Bieu phi VCX'!$A$25,E101='Bieu phi VCX'!$A$27),0.2%,IF(OR(AND(OR(H101="SEDAN",H101="HATCHBACK"),J101&gt;$AL$2),AND(OR(H101="SEDAN",H101="HATCHBACK"),I101="GERMANY")),INDEX('Bieu phi VCX'!$AF$8:$AF$33,MATCH(E101,'Bieu phi VCX'!$A$8:$A$33,0),0),INDEX('Bieu phi VCX'!$AG$8:$AG$33,MATCH(E101,'Bieu phi VCX'!$A$8:$A$33,0),0))),"NA"),0)</f>
        <v>0.0005</v>
      </c>
      <c r="AM101" s="25" t="n">
        <f aca="false">IF(Z101="Y",$AM$2,0)</f>
        <v>0.003</v>
      </c>
      <c r="AN101" s="26" t="n">
        <f aca="false">IF(Y101="Y",IF(P101-O101&gt;$AN$2,1.5%*15/365,1.5%*(P101-O101)/365),0)</f>
        <v>0.000616438356164384</v>
      </c>
      <c r="AO101" s="27" t="n">
        <f aca="false">IF(P101&lt;=AA101,VLOOKUP(DATEDIF(O101,P101,"m"),Parameters!$L$2:$M$6,2,1),(DATEDIF(O101,P101,"m")+1)/12)</f>
        <v>1</v>
      </c>
      <c r="AP101" s="28" t="n">
        <f aca="false">(AJ101*(SUM(AD101,AE101,AF101,AH101,AI101,AK101,AL101,AM101)*K101+AG101)+AN101*K101)*AO101</f>
        <v>14536643.8356164</v>
      </c>
    </row>
    <row r="102" customFormat="false" ht="13.8" hidden="false" customHeight="false" outlineLevel="0" collapsed="false">
      <c r="A102" s="19"/>
      <c r="B102" s="19" t="s">
        <v>1965</v>
      </c>
      <c r="C102" s="20" t="s">
        <v>1955</v>
      </c>
      <c r="D102" s="19" t="s">
        <v>1981</v>
      </c>
      <c r="E102" s="21" t="s">
        <v>1982</v>
      </c>
      <c r="F102" s="22" t="n">
        <v>0</v>
      </c>
      <c r="G102" s="21" t="s">
        <v>1958</v>
      </c>
      <c r="H102" s="21" t="s">
        <v>1976</v>
      </c>
      <c r="I102" s="21" t="s">
        <v>1960</v>
      </c>
      <c r="J102" s="22" t="n">
        <v>400000000</v>
      </c>
      <c r="K102" s="22" t="n">
        <v>100000000</v>
      </c>
      <c r="L102" s="0" t="n">
        <v>2010</v>
      </c>
      <c r="M102" s="23" t="n">
        <v>40179</v>
      </c>
      <c r="N102" s="23" t="n">
        <v>43831</v>
      </c>
      <c r="O102" s="23" t="n">
        <v>43831</v>
      </c>
      <c r="P102" s="23" t="n">
        <v>44196</v>
      </c>
      <c r="Q102" s="2" t="s">
        <v>1967</v>
      </c>
      <c r="R102" s="2" t="s">
        <v>1967</v>
      </c>
      <c r="S102" s="22" t="n">
        <v>9000000</v>
      </c>
      <c r="T102" s="2" t="s">
        <v>1967</v>
      </c>
      <c r="U102" s="2" t="s">
        <v>1967</v>
      </c>
      <c r="V102" s="2" t="s">
        <v>1967</v>
      </c>
      <c r="W102" s="2" t="s">
        <v>1967</v>
      </c>
      <c r="X102" s="2" t="s">
        <v>1967</v>
      </c>
      <c r="Y102" s="2" t="s">
        <v>1967</v>
      </c>
      <c r="Z102" s="2" t="s">
        <v>1967</v>
      </c>
      <c r="AA102" s="23" t="n">
        <f aca="false">DATE(YEAR(O102)+1,MONTH(O102),DAY(O102))</f>
        <v>44197</v>
      </c>
      <c r="AB102" s="0" t="n">
        <f aca="false">IF(G102="Trong nước", DATEDIF(DATE(YEAR(M102),MONTH(M102),1),DATE(YEAR(N102),MONTH(N102),1),"m"), DATEDIF(DATE(L102,1,1),DATE(YEAR(N102),MONTH(N102),1),"m"))</f>
        <v>120</v>
      </c>
      <c r="AC102" s="0" t="str">
        <f aca="false">VLOOKUP(AB102,Parameters!$A$2:$B$6,2,1)</f>
        <v>&gt;=120</v>
      </c>
      <c r="AD102" s="24" t="n">
        <f aca="false">IF(J102&lt;=$AD$2,INDEX('Bieu phi VCX'!$D$8:$H$33,MATCH(E102,'Bieu phi VCX'!$A$8:$A$33,0),MATCH(AC102,'Bieu phi VCX'!$D$7:$H$7,)),INDEX('Bieu phi VCX'!$J$8:$N$33,MATCH(E102,'Bieu phi VCX'!$A$8:$A$33,0),MATCH(AC102,'Bieu phi VCX'!$J$7:$N$7,)))</f>
        <v>0.042</v>
      </c>
      <c r="AE102" s="24" t="n">
        <f aca="false">IF(Q102="Y",$AE$2,0)</f>
        <v>0.0005</v>
      </c>
      <c r="AF102" s="24" t="n">
        <f aca="false">IF(R102="Y", INDEX('Bieu phi VCX'!$R$8:$W$33,MATCH(E102,'Bieu phi VCX'!$A$8:$A$33,0),MATCH(AC102,'Bieu phi VCX'!$R$7:$V$7,0)), 0)</f>
        <v>0.004</v>
      </c>
      <c r="AG102" s="22" t="n">
        <f aca="false">VLOOKUP(S102,Parameters!$F$2:$G$5,2,0)</f>
        <v>1400000</v>
      </c>
      <c r="AH102" s="24" t="n">
        <f aca="false">IF(T102="Y", INDEX('Bieu phi VCX'!$X$8:$AB$33,MATCH(E102,'Bieu phi VCX'!$A$8:$A$33,0),MATCH(AC102,'Bieu phi VCX'!$X$7:$AB$7,0)),0)</f>
        <v>0.004</v>
      </c>
      <c r="AI102" s="24" t="n">
        <f aca="false">IF(U102="Y",INDEX('Bieu phi VCX'!$AJ$8:$AL$33,MATCH(E102,'Bieu phi VCX'!$A$8:$A$33,0),MATCH(VLOOKUP(F102,Parameters!$I$2:$J$4,2),'Bieu phi VCX'!$AJ$7:$AL$7,0))-AD102, 0)</f>
        <v>0.008</v>
      </c>
      <c r="AJ102" s="0" t="n">
        <f aca="false">IF(V102="Y",$AJ$2,1)</f>
        <v>1.5</v>
      </c>
      <c r="AK102" s="24" t="n">
        <f aca="false">IF(W102="Y", INDEX('Bieu phi VCX'!$AE$8:$AE$33,MATCH(E102,'Bieu phi VCX'!$A$8:$A$33,0),0),0)</f>
        <v>0.0025</v>
      </c>
      <c r="AL102" s="24" t="str">
        <f aca="false">IF(X102="Y",IF(AB102&lt;120,IF(OR(E102='Bieu phi VCX'!$A$24,E102='Bieu phi VCX'!$A$25,E102='Bieu phi VCX'!$A$27),0.2%,IF(OR(AND(OR(H102="SEDAN",H102="HATCHBACK"),J102&gt;$AL$2),AND(OR(H102="SEDAN",H102="HATCHBACK"),I102="GERMANY")),INDEX('Bieu phi VCX'!$AF$8:$AF$33,MATCH(E102,'Bieu phi VCX'!$A$8:$A$33,0),0),INDEX('Bieu phi VCX'!$AG$8:$AG$33,MATCH(E102,'Bieu phi VCX'!$A$8:$A$33,0),0))),"NA"),0)</f>
        <v>NA</v>
      </c>
      <c r="AM102" s="25" t="n">
        <f aca="false">IF(Z102="Y",$AM$2,0)</f>
        <v>0.003</v>
      </c>
      <c r="AN102" s="26" t="n">
        <f aca="false">IF(Y102="Y",IF(P102-O102&gt;$AN$2,1.5%*15/365,1.5%*(P102-O102)/365),0)</f>
        <v>0.000616438356164384</v>
      </c>
      <c r="AO102" s="27" t="n">
        <f aca="false">IF(P102&lt;=AA102,VLOOKUP(DATEDIF(O102,P102,"m"),Parameters!$L$2:$M$6,2,1),(DATEDIF(O102,P102,"m")+1)/12)</f>
        <v>1</v>
      </c>
      <c r="AP102" s="28" t="n">
        <f aca="false">(AJ102*(SUM(AD102,AE102,AF102,AH102,AI102,AK102,AL102,AM102)*K102+AG102)+AN102*K102)*AO102</f>
        <v>11761643.8356164</v>
      </c>
    </row>
    <row r="103" customFormat="false" ht="13.8" hidden="false" customHeight="false" outlineLevel="0" collapsed="false">
      <c r="A103" s="19"/>
      <c r="B103" s="19" t="s">
        <v>1966</v>
      </c>
      <c r="C103" s="20" t="s">
        <v>1955</v>
      </c>
      <c r="D103" s="19" t="s">
        <v>1981</v>
      </c>
      <c r="E103" s="21" t="s">
        <v>1982</v>
      </c>
      <c r="F103" s="22" t="n">
        <v>0</v>
      </c>
      <c r="G103" s="21" t="s">
        <v>1958</v>
      </c>
      <c r="H103" s="21" t="s">
        <v>1976</v>
      </c>
      <c r="I103" s="21" t="s">
        <v>1960</v>
      </c>
      <c r="J103" s="22" t="n">
        <v>400000000</v>
      </c>
      <c r="K103" s="22" t="n">
        <v>100000000</v>
      </c>
      <c r="L103" s="0" t="n">
        <v>2005</v>
      </c>
      <c r="M103" s="23" t="n">
        <v>38353</v>
      </c>
      <c r="N103" s="23" t="n">
        <v>43831</v>
      </c>
      <c r="O103" s="23" t="n">
        <v>43831</v>
      </c>
      <c r="P103" s="23" t="n">
        <v>44196</v>
      </c>
      <c r="Q103" s="2" t="s">
        <v>1967</v>
      </c>
      <c r="R103" s="2" t="s">
        <v>1967</v>
      </c>
      <c r="S103" s="22" t="n">
        <v>9000000</v>
      </c>
      <c r="T103" s="2" t="s">
        <v>1967</v>
      </c>
      <c r="U103" s="2" t="s">
        <v>1967</v>
      </c>
      <c r="V103" s="2" t="s">
        <v>1967</v>
      </c>
      <c r="W103" s="2" t="s">
        <v>1967</v>
      </c>
      <c r="X103" s="2" t="s">
        <v>1967</v>
      </c>
      <c r="Y103" s="2" t="s">
        <v>1967</v>
      </c>
      <c r="Z103" s="2" t="s">
        <v>1967</v>
      </c>
      <c r="AA103" s="23" t="n">
        <f aca="false">DATE(YEAR(O103)+1,MONTH(O103),DAY(O103))</f>
        <v>44197</v>
      </c>
      <c r="AB103" s="0" t="n">
        <f aca="false">IF(G103="Trong nước", DATEDIF(DATE(YEAR(M103),MONTH(M103),1),DATE(YEAR(N103),MONTH(N103),1),"m"), DATEDIF(DATE(L103,1,1),DATE(YEAR(N103),MONTH(N103),1),"m"))</f>
        <v>180</v>
      </c>
      <c r="AC103" s="0" t="str">
        <f aca="false">VLOOKUP(AB103,Parameters!$A$2:$B$7,2,1)</f>
        <v>&gt;=180</v>
      </c>
      <c r="AD103" s="24" t="n">
        <f aca="false">IF(J103&lt;=$AD$2,INDEX('Bieu phi VCX'!$D$8:$N$33,MATCH(E103,'Bieu phi VCX'!$A$8:$A$33,0),MATCH(AC103,'Bieu phi VCX'!$D$7:$I$7,)),INDEX('Bieu phi VCX'!$J$8:$O$33,MATCH(E103,'Bieu phi VCX'!$A$8:$A$33,0),MATCH(AC103,'Bieu phi VCX'!$J$7:$O$7,)))</f>
        <v>0.042</v>
      </c>
      <c r="AE103" s="24" t="n">
        <f aca="false">IF(Q103="Y",$AE$2,0)</f>
        <v>0.0005</v>
      </c>
      <c r="AF103" s="24" t="n">
        <f aca="false">IF(R103="Y", INDEX('Bieu phi VCX'!$R$8:$W$33,MATCH(E103,'Bieu phi VCX'!$A$8:$A$33,0),MATCH(AC103,'Bieu phi VCX'!$R$7:$W$7,0)), 0)</f>
        <v>0.005</v>
      </c>
      <c r="AG103" s="22" t="n">
        <f aca="false">VLOOKUP(S103,Parameters!$F$2:$G$5,2,0)</f>
        <v>1400000</v>
      </c>
      <c r="AH103" s="24" t="n">
        <f aca="false">IF(T103="Y", INDEX('Bieu phi VCX'!$X$8:$AC$33,MATCH(E103,'Bieu phi VCX'!$A$8:$A$33,0),MATCH(AC103,'Bieu phi VCX'!$X$7:$AC$7,0)),0)</f>
        <v>0.004</v>
      </c>
      <c r="AI103" s="24" t="n">
        <f aca="false">IF(U103="Y",INDEX('Bieu phi VCX'!$AJ$8:$AL$33,MATCH(E103,'Bieu phi VCX'!$A$8:$A$33,0),MATCH(VLOOKUP(F103,Parameters!$I$2:$J$4,2),'Bieu phi VCX'!$AJ$7:$AL$7,0))-AD103, 0)</f>
        <v>0.008</v>
      </c>
      <c r="AJ103" s="0" t="n">
        <f aca="false">IF(V103="Y",$AJ$2,1)</f>
        <v>1.5</v>
      </c>
      <c r="AK103" s="24" t="n">
        <f aca="false">IF(W103="Y", INDEX('Bieu phi VCX'!$AE$8:$AE$33,MATCH(E103,'Bieu phi VCX'!$A$8:$A$33,0),0),0)</f>
        <v>0.0025</v>
      </c>
      <c r="AL103" s="24" t="n">
        <f aca="false">IF(X103="Y",IF(AB103&lt;120,IF(OR(E103='Bieu phi VCX'!$A$24,E103='Bieu phi VCX'!$A$25,E103='Bieu phi VCX'!$A$27),0.2%,IF(OR(AND(OR(H103="SEDAN",H103="HATCHBACK"),J103&gt;$AL$2),AND(OR(H103="SEDAN",H103="HATCHBACK"),I103="GERMANY")),INDEX('Bieu phi VCX'!$AF$8:$AF$33,MATCH(E103,'Bieu phi VCX'!$A$8:$A$33,0),0),INDEX('Bieu phi VCX'!$AG$8:$AG$33,MATCH(E103,'Bieu phi VCX'!$A$8:$A$33,0),0))),INDEX('Bieu phi VCX'!$AH$8:$AH$33,MATCH(E103,'Bieu phi VCX'!$A$8:$A$33,0),0)),0)</f>
        <v>0.0015</v>
      </c>
      <c r="AM103" s="25" t="n">
        <f aca="false">IF(Z103="Y",$AM$2,0)</f>
        <v>0.003</v>
      </c>
      <c r="AN103" s="26" t="n">
        <f aca="false">IF(Y103="Y",IF(P103-O103&gt;$AN$2,1.5%*15/365,1.5%*(P103-O103)/365),0)</f>
        <v>0.000616438356164384</v>
      </c>
      <c r="AO103" s="27" t="n">
        <f aca="false">IF(P103&lt;=AA103,VLOOKUP(DATEDIF(O103,P103,"m"),Parameters!$L$2:$M$6,2,1),(DATEDIF(O103,P103,"m")+1)/12)</f>
        <v>1</v>
      </c>
      <c r="AP103" s="28" t="n">
        <f aca="false">(AJ103*(SUM(AD103,AE103,AF103,AH103,AI103,AK103,AL103,AM103)*K103+AG103)+AN103*K103)*AO103</f>
        <v>12136643.8356164</v>
      </c>
    </row>
    <row r="104" customFormat="false" ht="13.8" hidden="false" customHeight="false" outlineLevel="0" collapsed="false">
      <c r="A104" s="19" t="s">
        <v>1969</v>
      </c>
      <c r="B104" s="19" t="s">
        <v>1954</v>
      </c>
      <c r="C104" s="20" t="s">
        <v>1955</v>
      </c>
      <c r="D104" s="19" t="s">
        <v>1981</v>
      </c>
      <c r="E104" s="21" t="s">
        <v>1982</v>
      </c>
      <c r="F104" s="22" t="n">
        <v>0</v>
      </c>
      <c r="G104" s="21" t="s">
        <v>1958</v>
      </c>
      <c r="H104" s="21" t="s">
        <v>1976</v>
      </c>
      <c r="I104" s="21" t="s">
        <v>1960</v>
      </c>
      <c r="J104" s="22" t="n">
        <v>410000000</v>
      </c>
      <c r="K104" s="22" t="n">
        <v>400000000</v>
      </c>
      <c r="L104" s="0" t="n">
        <v>2020</v>
      </c>
      <c r="M104" s="23" t="n">
        <v>43831</v>
      </c>
      <c r="N104" s="23" t="n">
        <v>43831</v>
      </c>
      <c r="O104" s="23" t="n">
        <v>43831</v>
      </c>
      <c r="P104" s="23" t="n">
        <v>44196</v>
      </c>
      <c r="Q104" s="2" t="s">
        <v>1961</v>
      </c>
      <c r="R104" s="2" t="s">
        <v>1961</v>
      </c>
      <c r="S104" s="22" t="s">
        <v>1962</v>
      </c>
      <c r="T104" s="2" t="s">
        <v>1961</v>
      </c>
      <c r="U104" s="2" t="s">
        <v>1961</v>
      </c>
      <c r="V104" s="2" t="s">
        <v>1961</v>
      </c>
      <c r="W104" s="2" t="s">
        <v>1961</v>
      </c>
      <c r="X104" s="2" t="s">
        <v>1961</v>
      </c>
      <c r="Y104" s="2" t="s">
        <v>1961</v>
      </c>
      <c r="Z104" s="2" t="s">
        <v>1961</v>
      </c>
      <c r="AA104" s="23" t="n">
        <f aca="false">DATE(YEAR(O104)+1,MONTH(O104),DAY(O104))</f>
        <v>44197</v>
      </c>
      <c r="AB104" s="0" t="n">
        <f aca="false">IF(G104="Trong nước", DATEDIF(DATE(YEAR(M104),MONTH(M104),1),DATE(YEAR(N104),MONTH(N104),1),"m"), DATEDIF(DATE(L104,1,1),DATE(YEAR(N104),MONTH(N104),1),"m"))</f>
        <v>0</v>
      </c>
      <c r="AC104" s="0" t="str">
        <f aca="false">VLOOKUP(AB104,Parameters!$A$2:$B$6,2,1)</f>
        <v>&lt;6</v>
      </c>
      <c r="AD104" s="24" t="n">
        <f aca="false">IF(J104&lt;=$AD$2,INDEX('Bieu phi VCX'!$D$8:$H$33,MATCH(E104,'Bieu phi VCX'!$A$8:$A$33,0),MATCH(AC104,'Bieu phi VCX'!$D$7:$H$7,)),INDEX('Bieu phi VCX'!$J$8:$N$33,MATCH(E104,'Bieu phi VCX'!$A$8:$A$33,0),MATCH(AC104,'Bieu phi VCX'!$J$7:$N$7,)))</f>
        <v>0.024</v>
      </c>
      <c r="AE104" s="24" t="n">
        <f aca="false">IF(Q104="Y",$AE$2,0)</f>
        <v>0</v>
      </c>
      <c r="AF104" s="24" t="n">
        <f aca="false">IF(R104="Y", INDEX('Bieu phi VCX'!$R$8:$W$33,MATCH(E104,'Bieu phi VCX'!$A$8:$A$33,0),MATCH(AC104,'Bieu phi VCX'!$R$7:$V$7,0)), 0)</f>
        <v>0</v>
      </c>
      <c r="AG104" s="22" t="n">
        <f aca="false">VLOOKUP(S104,Parameters!$F$2:$G$5,2,0)</f>
        <v>0</v>
      </c>
      <c r="AH104" s="24" t="n">
        <f aca="false">IF(T104="Y", INDEX('Bieu phi VCX'!$X$8:$AB$33,MATCH(E104,'Bieu phi VCX'!$A$8:$A$33,0),MATCH(AC104,'Bieu phi VCX'!$X$7:$AB$7,0)),0)</f>
        <v>0</v>
      </c>
      <c r="AI104" s="24" t="n">
        <f aca="false">IF(U104="Y",INDEX('Bieu phi VCX'!$AJ$8:$AL$33,MATCH(E104,'Bieu phi VCX'!$A$8:$A$33,0),MATCH(VLOOKUP(F104,Parameters!$I$2:$J$4,2),'Bieu phi VCX'!$AJ$7:$AL$7,0))-AD104, 0)</f>
        <v>0</v>
      </c>
      <c r="AJ104" s="0" t="n">
        <f aca="false">IF(V104="Y",$AJ$2,1)</f>
        <v>1</v>
      </c>
      <c r="AK104" s="24" t="n">
        <f aca="false">IF(W104="Y", INDEX('Bieu phi VCX'!$AE$8:$AE$33,MATCH(E104,'Bieu phi VCX'!$A$8:$A$33,0),0),0)</f>
        <v>0</v>
      </c>
      <c r="AL104" s="24" t="n">
        <f aca="false">IF(X104="Y",IF(AB104&lt;120,IF(OR(E104='Bieu phi VCX'!$A$24,E104='Bieu phi VCX'!$A$25,E104='Bieu phi VCX'!$A$27),0.2%,IF(OR(AND(OR(H104="SEDAN",H104="HATCHBACK"),J104&gt;$AL$2),AND(OR(H104="SEDAN",H104="HATCHBACK"),I104="GERMANY")),INDEX('Bieu phi VCX'!$AF$8:$AF$33,MATCH(E104,'Bieu phi VCX'!$A$8:$A$33,0),0),INDEX('Bieu phi VCX'!$AG$8:$AG$33,MATCH(E104,'Bieu phi VCX'!$A$8:$A$33,0),0))),"NA"),0)</f>
        <v>0</v>
      </c>
      <c r="AM104" s="25" t="n">
        <f aca="false">IF(Z104="Y",$AM$2,0)</f>
        <v>0</v>
      </c>
      <c r="AN104" s="26" t="n">
        <f aca="false">IF(Y104="Y",IF(P104-O104&gt;$AN$2,1.5%*15/365,1.5%*(P104-O104)/365),0)</f>
        <v>0</v>
      </c>
      <c r="AO104" s="27" t="n">
        <f aca="false">IF(P104&lt;=AA104,VLOOKUP(DATEDIF(O104,P104,"m"),Parameters!$L$2:$M$6,2,1),(DATEDIF(O104,P104,"m")+1)/12)</f>
        <v>1</v>
      </c>
      <c r="AP104" s="28" t="n">
        <f aca="false">(AJ104*(SUM(AD104,AE104,AF104,AH104,AI104,AK104,AL104,AM104)*K104+AG104)+AN104*K104)*AO104</f>
        <v>9600000</v>
      </c>
    </row>
    <row r="105" customFormat="false" ht="13.8" hidden="false" customHeight="false" outlineLevel="0" collapsed="false">
      <c r="A105" s="19"/>
      <c r="B105" s="19" t="s">
        <v>1963</v>
      </c>
      <c r="C105" s="20" t="s">
        <v>1955</v>
      </c>
      <c r="D105" s="19" t="s">
        <v>1981</v>
      </c>
      <c r="E105" s="21" t="s">
        <v>1982</v>
      </c>
      <c r="F105" s="22" t="n">
        <v>0</v>
      </c>
      <c r="G105" s="21" t="s">
        <v>1958</v>
      </c>
      <c r="H105" s="21" t="s">
        <v>1976</v>
      </c>
      <c r="I105" s="21" t="s">
        <v>1960</v>
      </c>
      <c r="J105" s="22" t="n">
        <v>500000000</v>
      </c>
      <c r="K105" s="22" t="n">
        <v>400000000</v>
      </c>
      <c r="L105" s="0" t="n">
        <v>2017</v>
      </c>
      <c r="M105" s="23" t="n">
        <v>42736</v>
      </c>
      <c r="N105" s="23" t="n">
        <v>43831</v>
      </c>
      <c r="O105" s="23" t="n">
        <v>43831</v>
      </c>
      <c r="P105" s="23" t="n">
        <v>44196</v>
      </c>
      <c r="Q105" s="2" t="s">
        <v>1961</v>
      </c>
      <c r="R105" s="2" t="s">
        <v>1961</v>
      </c>
      <c r="S105" s="22" t="s">
        <v>1962</v>
      </c>
      <c r="T105" s="2" t="s">
        <v>1961</v>
      </c>
      <c r="U105" s="2" t="s">
        <v>1961</v>
      </c>
      <c r="V105" s="2" t="s">
        <v>1961</v>
      </c>
      <c r="W105" s="2" t="s">
        <v>1961</v>
      </c>
      <c r="X105" s="2" t="s">
        <v>1961</v>
      </c>
      <c r="Y105" s="2" t="s">
        <v>1961</v>
      </c>
      <c r="Z105" s="2" t="s">
        <v>1961</v>
      </c>
      <c r="AA105" s="23" t="n">
        <f aca="false">DATE(YEAR(O105)+1,MONTH(O105),DAY(O105))</f>
        <v>44197</v>
      </c>
      <c r="AB105" s="0" t="n">
        <f aca="false">IF(G105="Trong nước", DATEDIF(DATE(YEAR(M105),MONTH(M105),1),DATE(YEAR(N105),MONTH(N105),1),"m"), DATEDIF(DATE(L105,1,1),DATE(YEAR(N105),MONTH(N105),1),"m"))</f>
        <v>36</v>
      </c>
      <c r="AC105" s="0" t="str">
        <f aca="false">VLOOKUP(AB105,Parameters!$A$2:$B$6,2,1)</f>
        <v>36-72</v>
      </c>
      <c r="AD105" s="24" t="n">
        <f aca="false">IF(J105&lt;=$AD$2,INDEX('Bieu phi VCX'!$D$8:$H$33,MATCH(E105,'Bieu phi VCX'!$A$8:$A$33,0),MATCH(AC105,'Bieu phi VCX'!$D$7:$H$7,)),INDEX('Bieu phi VCX'!$J$8:$N$33,MATCH(E105,'Bieu phi VCX'!$A$8:$A$33,0),MATCH(AC105,'Bieu phi VCX'!$J$7:$N$7,)))</f>
        <v>0.027</v>
      </c>
      <c r="AE105" s="24" t="n">
        <f aca="false">IF(Q105="Y",$AE$2,0)</f>
        <v>0</v>
      </c>
      <c r="AF105" s="24" t="n">
        <f aca="false">IF(R105="Y", INDEX('Bieu phi VCX'!$R$8:$W$33,MATCH(E105,'Bieu phi VCX'!$A$8:$A$33,0),MATCH(AC105,'Bieu phi VCX'!$R$7:$V$7,0)), 0)</f>
        <v>0</v>
      </c>
      <c r="AG105" s="22" t="n">
        <f aca="false">VLOOKUP(S105,Parameters!$F$2:$G$5,2,0)</f>
        <v>0</v>
      </c>
      <c r="AH105" s="24" t="n">
        <f aca="false">IF(T105="Y", INDEX('Bieu phi VCX'!$X$8:$AB$33,MATCH(E105,'Bieu phi VCX'!$A$8:$A$33,0),MATCH(AC105,'Bieu phi VCX'!$X$7:$AB$7,0)),0)</f>
        <v>0</v>
      </c>
      <c r="AI105" s="24" t="n">
        <f aca="false">IF(U105="Y",INDEX('Bieu phi VCX'!$AJ$8:$AL$33,MATCH(E105,'Bieu phi VCX'!$A$8:$A$33,0),MATCH(VLOOKUP(F105,Parameters!$I$2:$J$4,2),'Bieu phi VCX'!$AJ$7:$AL$7,0))-AD105, 0)</f>
        <v>0</v>
      </c>
      <c r="AJ105" s="0" t="n">
        <f aca="false">IF(V105="Y",$AJ$2,1)</f>
        <v>1</v>
      </c>
      <c r="AK105" s="24" t="n">
        <f aca="false">IF(W105="Y", INDEX('Bieu phi VCX'!$AE$8:$AE$33,MATCH(E105,'Bieu phi VCX'!$A$8:$A$33,0),0),0)</f>
        <v>0</v>
      </c>
      <c r="AL105" s="24" t="n">
        <f aca="false">IF(X105="Y",IF(AB105&lt;120,IF(OR(E105='Bieu phi VCX'!$A$24,E105='Bieu phi VCX'!$A$25,E105='Bieu phi VCX'!$A$27),0.2%,IF(OR(AND(OR(H105="SEDAN",H105="HATCHBACK"),J105&gt;$AL$2),AND(OR(H105="SEDAN",H105="HATCHBACK"),I105="GERMANY")),INDEX('Bieu phi VCX'!$AF$8:$AF$33,MATCH(E105,'Bieu phi VCX'!$A$8:$A$33,0),0),INDEX('Bieu phi VCX'!$AG$8:$AG$33,MATCH(E105,'Bieu phi VCX'!$A$8:$A$33,0),0))),"NA"),0)</f>
        <v>0</v>
      </c>
      <c r="AM105" s="25" t="n">
        <f aca="false">IF(Z105="Y",$AM$2,0)</f>
        <v>0</v>
      </c>
      <c r="AN105" s="26" t="n">
        <f aca="false">IF(Y105="Y",IF(P105-O105&gt;$AN$2,1.5%*15/365,1.5%*(P105-O105)/365),0)</f>
        <v>0</v>
      </c>
      <c r="AO105" s="27" t="n">
        <f aca="false">IF(P105&lt;=AA105,VLOOKUP(DATEDIF(O105,P105,"m"),Parameters!$L$2:$M$6,2,1),(DATEDIF(O105,P105,"m")+1)/12)</f>
        <v>1</v>
      </c>
      <c r="AP105" s="28" t="n">
        <f aca="false">(AJ105*(SUM(AD105,AE105,AF105,AH105,AI105,AK105,AL105,AM105)*K105+AG105)+AN105*K105)*AO105</f>
        <v>10800000</v>
      </c>
    </row>
    <row r="106" customFormat="false" ht="13.8" hidden="false" customHeight="false" outlineLevel="0" collapsed="false">
      <c r="A106" s="19"/>
      <c r="B106" s="19" t="s">
        <v>1964</v>
      </c>
      <c r="C106" s="20" t="s">
        <v>1955</v>
      </c>
      <c r="D106" s="19" t="s">
        <v>1981</v>
      </c>
      <c r="E106" s="21" t="s">
        <v>1982</v>
      </c>
      <c r="F106" s="22" t="n">
        <v>0</v>
      </c>
      <c r="G106" s="21" t="s">
        <v>1958</v>
      </c>
      <c r="H106" s="21" t="s">
        <v>1976</v>
      </c>
      <c r="I106" s="21" t="s">
        <v>1960</v>
      </c>
      <c r="J106" s="22" t="n">
        <v>450000000</v>
      </c>
      <c r="K106" s="22" t="n">
        <v>400000000</v>
      </c>
      <c r="L106" s="0" t="n">
        <v>2014</v>
      </c>
      <c r="M106" s="23" t="n">
        <v>41640</v>
      </c>
      <c r="N106" s="23" t="n">
        <v>43831</v>
      </c>
      <c r="O106" s="23" t="n">
        <v>43831</v>
      </c>
      <c r="P106" s="23" t="n">
        <v>44196</v>
      </c>
      <c r="Q106" s="2" t="s">
        <v>1961</v>
      </c>
      <c r="R106" s="2" t="s">
        <v>1961</v>
      </c>
      <c r="S106" s="22" t="s">
        <v>1962</v>
      </c>
      <c r="T106" s="2" t="s">
        <v>1961</v>
      </c>
      <c r="U106" s="2" t="s">
        <v>1961</v>
      </c>
      <c r="V106" s="2" t="s">
        <v>1961</v>
      </c>
      <c r="W106" s="2" t="s">
        <v>1961</v>
      </c>
      <c r="X106" s="2" t="s">
        <v>1961</v>
      </c>
      <c r="Y106" s="2" t="s">
        <v>1961</v>
      </c>
      <c r="Z106" s="2" t="s">
        <v>1961</v>
      </c>
      <c r="AA106" s="23" t="n">
        <f aca="false">DATE(YEAR(O106)+1,MONTH(O106),DAY(O106))</f>
        <v>44197</v>
      </c>
      <c r="AB106" s="0" t="n">
        <f aca="false">IF(G106="Trong nước", DATEDIF(DATE(YEAR(M106),MONTH(M106),1),DATE(YEAR(N106),MONTH(N106),1),"m"), DATEDIF(DATE(L106,1,1),DATE(YEAR(N106),MONTH(N106),1),"m"))</f>
        <v>72</v>
      </c>
      <c r="AC106" s="0" t="str">
        <f aca="false">VLOOKUP(AB106,Parameters!$A$2:$B$6,2,1)</f>
        <v>72-120</v>
      </c>
      <c r="AD106" s="24" t="n">
        <f aca="false">IF(J106&lt;=$AD$2,INDEX('Bieu phi VCX'!$D$8:$H$33,MATCH(E106,'Bieu phi VCX'!$A$8:$A$33,0),MATCH(AC106,'Bieu phi VCX'!$D$7:$H$7,)),INDEX('Bieu phi VCX'!$J$8:$N$33,MATCH(E106,'Bieu phi VCX'!$A$8:$A$33,0),MATCH(AC106,'Bieu phi VCX'!$J$7:$N$7,)))</f>
        <v>0.029</v>
      </c>
      <c r="AE106" s="24" t="n">
        <f aca="false">IF(Q106="Y",$AE$2,0)</f>
        <v>0</v>
      </c>
      <c r="AF106" s="24" t="n">
        <f aca="false">IF(R106="Y", INDEX('Bieu phi VCX'!$R$8:$W$33,MATCH(E106,'Bieu phi VCX'!$A$8:$A$33,0),MATCH(AC106,'Bieu phi VCX'!$R$7:$V$7,0)), 0)</f>
        <v>0</v>
      </c>
      <c r="AG106" s="22" t="n">
        <f aca="false">VLOOKUP(S106,Parameters!$F$2:$G$5,2,0)</f>
        <v>0</v>
      </c>
      <c r="AH106" s="24" t="n">
        <f aca="false">IF(T106="Y", INDEX('Bieu phi VCX'!$X$8:$AB$33,MATCH(E106,'Bieu phi VCX'!$A$8:$A$33,0),MATCH(AC106,'Bieu phi VCX'!$X$7:$AB$7,0)),0)</f>
        <v>0</v>
      </c>
      <c r="AI106" s="24" t="n">
        <f aca="false">IF(U106="Y",INDEX('Bieu phi VCX'!$AJ$8:$AL$33,MATCH(E106,'Bieu phi VCX'!$A$8:$A$33,0),MATCH(VLOOKUP(F106,Parameters!$I$2:$J$4,2),'Bieu phi VCX'!$AJ$7:$AL$7,0))-AD106, 0)</f>
        <v>0</v>
      </c>
      <c r="AJ106" s="0" t="n">
        <f aca="false">IF(V106="Y",$AJ$2,1)</f>
        <v>1</v>
      </c>
      <c r="AK106" s="24" t="n">
        <f aca="false">IF(W106="Y", INDEX('Bieu phi VCX'!$AE$8:$AE$33,MATCH(E106,'Bieu phi VCX'!$A$8:$A$33,0),0),0)</f>
        <v>0</v>
      </c>
      <c r="AL106" s="24" t="n">
        <f aca="false">IF(X106="Y",IF(AB106&lt;120,IF(OR(E106='Bieu phi VCX'!$A$24,E106='Bieu phi VCX'!$A$25,E106='Bieu phi VCX'!$A$27),0.2%,IF(OR(AND(OR(H106="SEDAN",H106="HATCHBACK"),J106&gt;$AL$2),AND(OR(H106="SEDAN",H106="HATCHBACK"),I106="GERMANY")),INDEX('Bieu phi VCX'!$AF$8:$AF$33,MATCH(E106,'Bieu phi VCX'!$A$8:$A$33,0),0),INDEX('Bieu phi VCX'!$AG$8:$AG$33,MATCH(E106,'Bieu phi VCX'!$A$8:$A$33,0),0))),"NA"),0)</f>
        <v>0</v>
      </c>
      <c r="AM106" s="25" t="n">
        <f aca="false">IF(Z106="Y",$AM$2,0)</f>
        <v>0</v>
      </c>
      <c r="AN106" s="26" t="n">
        <f aca="false">IF(Y106="Y",IF(P106-O106&gt;$AN$2,1.5%*15/365,1.5%*(P106-O106)/365),0)</f>
        <v>0</v>
      </c>
      <c r="AO106" s="27" t="n">
        <f aca="false">IF(P106&lt;=AA106,VLOOKUP(DATEDIF(O106,P106,"m"),Parameters!$L$2:$M$6,2,1),(DATEDIF(O106,P106,"m")+1)/12)</f>
        <v>1</v>
      </c>
      <c r="AP106" s="28" t="n">
        <f aca="false">(AJ106*(SUM(AD106,AE106,AF106,AH106,AI106,AK106,AL106,AM106)*K106+AG106)+AN106*K106)*AO106</f>
        <v>11600000</v>
      </c>
    </row>
    <row r="107" customFormat="false" ht="13.8" hidden="false" customHeight="false" outlineLevel="0" collapsed="false">
      <c r="A107" s="19"/>
      <c r="B107" s="19" t="s">
        <v>1965</v>
      </c>
      <c r="C107" s="20" t="s">
        <v>1955</v>
      </c>
      <c r="D107" s="19" t="s">
        <v>1981</v>
      </c>
      <c r="E107" s="21" t="s">
        <v>1982</v>
      </c>
      <c r="F107" s="22" t="n">
        <v>0</v>
      </c>
      <c r="G107" s="21" t="s">
        <v>1958</v>
      </c>
      <c r="H107" s="21" t="s">
        <v>1976</v>
      </c>
      <c r="I107" s="21" t="s">
        <v>1960</v>
      </c>
      <c r="J107" s="22" t="n">
        <v>600000000</v>
      </c>
      <c r="K107" s="22" t="n">
        <v>400000000</v>
      </c>
      <c r="L107" s="0" t="n">
        <v>2010</v>
      </c>
      <c r="M107" s="23" t="n">
        <v>40179</v>
      </c>
      <c r="N107" s="23" t="n">
        <v>43831</v>
      </c>
      <c r="O107" s="23" t="n">
        <v>43831</v>
      </c>
      <c r="P107" s="23" t="n">
        <v>44196</v>
      </c>
      <c r="Q107" s="2" t="s">
        <v>1961</v>
      </c>
      <c r="R107" s="2" t="s">
        <v>1961</v>
      </c>
      <c r="S107" s="22" t="s">
        <v>1962</v>
      </c>
      <c r="T107" s="2" t="s">
        <v>1961</v>
      </c>
      <c r="U107" s="2" t="s">
        <v>1961</v>
      </c>
      <c r="V107" s="2" t="s">
        <v>1961</v>
      </c>
      <c r="W107" s="2" t="s">
        <v>1961</v>
      </c>
      <c r="X107" s="2" t="s">
        <v>1961</v>
      </c>
      <c r="Y107" s="2" t="s">
        <v>1961</v>
      </c>
      <c r="Z107" s="2" t="s">
        <v>1961</v>
      </c>
      <c r="AA107" s="23" t="n">
        <f aca="false">DATE(YEAR(O107)+1,MONTH(O107),DAY(O107))</f>
        <v>44197</v>
      </c>
      <c r="AB107" s="0" t="n">
        <f aca="false">IF(G107="Trong nước", DATEDIF(DATE(YEAR(M107),MONTH(M107),1),DATE(YEAR(N107),MONTH(N107),1),"m"), DATEDIF(DATE(L107,1,1),DATE(YEAR(N107),MONTH(N107),1),"m"))</f>
        <v>120</v>
      </c>
      <c r="AC107" s="0" t="str">
        <f aca="false">VLOOKUP(AB107,Parameters!$A$2:$B$6,2,1)</f>
        <v>&gt;=120</v>
      </c>
      <c r="AD107" s="24" t="n">
        <f aca="false">IF(J107&lt;=$AD$2,INDEX('Bieu phi VCX'!$D$8:$H$33,MATCH(E107,'Bieu phi VCX'!$A$8:$A$33,0),MATCH(AC107,'Bieu phi VCX'!$D$7:$H$7,)),INDEX('Bieu phi VCX'!$J$8:$N$33,MATCH(E107,'Bieu phi VCX'!$A$8:$A$33,0),MATCH(AC107,'Bieu phi VCX'!$J$7:$N$7,)))</f>
        <v>0.036</v>
      </c>
      <c r="AE107" s="24" t="n">
        <f aca="false">IF(Q107="Y",$AE$2,0)</f>
        <v>0</v>
      </c>
      <c r="AF107" s="24" t="n">
        <f aca="false">IF(R107="Y", INDEX('Bieu phi VCX'!$R$8:$W$33,MATCH(E107,'Bieu phi VCX'!$A$8:$A$33,0),MATCH(AC107,'Bieu phi VCX'!$R$7:$V$7,0)), 0)</f>
        <v>0</v>
      </c>
      <c r="AG107" s="22" t="n">
        <f aca="false">VLOOKUP(S107,Parameters!$F$2:$G$5,2,0)</f>
        <v>0</v>
      </c>
      <c r="AH107" s="24" t="n">
        <f aca="false">IF(T107="Y", INDEX('Bieu phi VCX'!$X$8:$AB$33,MATCH(E107,'Bieu phi VCX'!$A$8:$A$33,0),MATCH(AC107,'Bieu phi VCX'!$X$7:$AB$7,0)),0)</f>
        <v>0</v>
      </c>
      <c r="AI107" s="24" t="n">
        <f aca="false">IF(U107="Y",INDEX('Bieu phi VCX'!$AJ$8:$AL$33,MATCH(E107,'Bieu phi VCX'!$A$8:$A$33,0),MATCH(VLOOKUP(F107,Parameters!$I$2:$J$4,2),'Bieu phi VCX'!$AJ$7:$AL$7,0))-AD107, 0)</f>
        <v>0</v>
      </c>
      <c r="AJ107" s="0" t="n">
        <f aca="false">IF(V107="Y",$AJ$2,1)</f>
        <v>1</v>
      </c>
      <c r="AK107" s="24" t="n">
        <f aca="false">IF(W107="Y", INDEX('Bieu phi VCX'!$AE$8:$AE$33,MATCH(E107,'Bieu phi VCX'!$A$8:$A$33,0),0),0)</f>
        <v>0</v>
      </c>
      <c r="AL107" s="24" t="n">
        <f aca="false">IF(X107="Y",IF(AB107&lt;120,IF(OR(E107='Bieu phi VCX'!$A$24,E107='Bieu phi VCX'!$A$25,E107='Bieu phi VCX'!$A$27),0.2%,IF(OR(AND(OR(H107="SEDAN",H107="HATCHBACK"),J107&gt;$AL$2),AND(OR(H107="SEDAN",H107="HATCHBACK"),I107="GERMANY")),INDEX('Bieu phi VCX'!$AF$8:$AF$33,MATCH(E107,'Bieu phi VCX'!$A$8:$A$33,0),0),INDEX('Bieu phi VCX'!$AG$8:$AG$33,MATCH(E107,'Bieu phi VCX'!$A$8:$A$33,0),0))),"NA"),0)</f>
        <v>0</v>
      </c>
      <c r="AM107" s="25" t="n">
        <f aca="false">IF(Z107="Y",$AM$2,0)</f>
        <v>0</v>
      </c>
      <c r="AN107" s="26" t="n">
        <f aca="false">IF(Y107="Y",IF(P107-O107&gt;$AN$2,1.5%*15/365,1.5%*(P107-O107)/365),0)</f>
        <v>0</v>
      </c>
      <c r="AO107" s="27" t="n">
        <f aca="false">IF(P107&lt;=AA107,VLOOKUP(DATEDIF(O107,P107,"m"),Parameters!$L$2:$M$6,2,1),(DATEDIF(O107,P107,"m")+1)/12)</f>
        <v>1</v>
      </c>
      <c r="AP107" s="28" t="n">
        <f aca="false">(AJ107*(SUM(AD107,AE107,AF107,AH107,AI107,AK107,AL107,AM107)*K107+AG107)+AN107*K107)*AO107</f>
        <v>14400000</v>
      </c>
    </row>
    <row r="108" customFormat="false" ht="13.8" hidden="false" customHeight="false" outlineLevel="0" collapsed="false">
      <c r="A108" s="19"/>
      <c r="B108" s="19" t="s">
        <v>1966</v>
      </c>
      <c r="C108" s="20" t="s">
        <v>1955</v>
      </c>
      <c r="D108" s="19" t="s">
        <v>1981</v>
      </c>
      <c r="E108" s="21" t="s">
        <v>1982</v>
      </c>
      <c r="F108" s="22" t="n">
        <v>0</v>
      </c>
      <c r="G108" s="21" t="s">
        <v>1958</v>
      </c>
      <c r="H108" s="21" t="s">
        <v>1976</v>
      </c>
      <c r="I108" s="21" t="s">
        <v>1960</v>
      </c>
      <c r="J108" s="22" t="n">
        <v>600000000</v>
      </c>
      <c r="K108" s="22" t="n">
        <v>100000000</v>
      </c>
      <c r="L108" s="0" t="n">
        <v>2005</v>
      </c>
      <c r="M108" s="23" t="n">
        <v>38353</v>
      </c>
      <c r="N108" s="23" t="n">
        <v>43831</v>
      </c>
      <c r="O108" s="23" t="n">
        <v>43831</v>
      </c>
      <c r="P108" s="23" t="n">
        <v>44196</v>
      </c>
      <c r="Q108" s="2" t="s">
        <v>1967</v>
      </c>
      <c r="R108" s="2" t="s">
        <v>1967</v>
      </c>
      <c r="S108" s="22" t="n">
        <v>9000000</v>
      </c>
      <c r="T108" s="2" t="s">
        <v>1967</v>
      </c>
      <c r="U108" s="2" t="s">
        <v>1967</v>
      </c>
      <c r="V108" s="2" t="s">
        <v>1967</v>
      </c>
      <c r="W108" s="2" t="s">
        <v>1967</v>
      </c>
      <c r="X108" s="2" t="s">
        <v>1967</v>
      </c>
      <c r="Y108" s="2" t="s">
        <v>1967</v>
      </c>
      <c r="Z108" s="2" t="s">
        <v>1967</v>
      </c>
      <c r="AA108" s="23" t="n">
        <f aca="false">DATE(YEAR(O108)+1,MONTH(O108),DAY(O108))</f>
        <v>44197</v>
      </c>
      <c r="AB108" s="0" t="n">
        <f aca="false">IF(G108="Trong nước", DATEDIF(DATE(YEAR(M108),MONTH(M108),1),DATE(YEAR(N108),MONTH(N108),1),"m"), DATEDIF(DATE(L108,1,1),DATE(YEAR(N108),MONTH(N108),1),"m"))</f>
        <v>180</v>
      </c>
      <c r="AC108" s="0" t="str">
        <f aca="false">VLOOKUP(AB108,Parameters!$A$2:$B$7,2,1)</f>
        <v>&gt;=180</v>
      </c>
      <c r="AD108" s="24" t="n">
        <f aca="false">IF(J108&lt;=$AD$2,INDEX('Bieu phi VCX'!$D$8:$N$33,MATCH(E108,'Bieu phi VCX'!$A$8:$A$33,0),MATCH(AC108,'Bieu phi VCX'!$D$7:$I$7,)),INDEX('Bieu phi VCX'!$J$8:$O$33,MATCH(E108,'Bieu phi VCX'!$A$8:$A$33,0),MATCH(AC108,'Bieu phi VCX'!$J$7:$O$7,)))</f>
        <v>0.036</v>
      </c>
      <c r="AE108" s="24" t="n">
        <f aca="false">IF(Q108="Y",$AE$2,0)</f>
        <v>0.0005</v>
      </c>
      <c r="AF108" s="24" t="n">
        <f aca="false">IF(R108="Y", INDEX('Bieu phi VCX'!$R$8:$W$33,MATCH(E108,'Bieu phi VCX'!$A$8:$A$33,0),MATCH(AC108,'Bieu phi VCX'!$R$7:$W$7,0)), 0)</f>
        <v>0.005</v>
      </c>
      <c r="AG108" s="22" t="n">
        <f aca="false">VLOOKUP(S108,Parameters!$F$2:$G$5,2,0)</f>
        <v>1400000</v>
      </c>
      <c r="AH108" s="24" t="n">
        <f aca="false">IF(T108="Y", INDEX('Bieu phi VCX'!$X$8:$AC$33,MATCH(E108,'Bieu phi VCX'!$A$8:$A$33,0),MATCH(AC108,'Bieu phi VCX'!$X$7:$AC$7,0)),0)</f>
        <v>0.004</v>
      </c>
      <c r="AI108" s="24" t="n">
        <f aca="false">IF(U108="Y",INDEX('Bieu phi VCX'!$AJ$8:$AL$33,MATCH(E108,'Bieu phi VCX'!$A$8:$A$33,0),MATCH(VLOOKUP(F108,Parameters!$I$2:$J$4,2),'Bieu phi VCX'!$AJ$7:$AL$7,0))-AD108, 0)</f>
        <v>0.014</v>
      </c>
      <c r="AJ108" s="0" t="n">
        <f aca="false">IF(V108="Y",$AJ$2,1)</f>
        <v>1.5</v>
      </c>
      <c r="AK108" s="24" t="n">
        <f aca="false">IF(W108="Y", INDEX('Bieu phi VCX'!$AE$8:$AE$33,MATCH(E108,'Bieu phi VCX'!$A$8:$A$33,0),0),0)</f>
        <v>0.0025</v>
      </c>
      <c r="AL108" s="24" t="n">
        <f aca="false">IF(X108="Y",IF(AB108&lt;120,IF(OR(E108='Bieu phi VCX'!$A$24,E108='Bieu phi VCX'!$A$25,E108='Bieu phi VCX'!$A$27),0.2%,IF(OR(AND(OR(H108="SEDAN",H108="HATCHBACK"),J108&gt;$AL$2),AND(OR(H108="SEDAN",H108="HATCHBACK"),I108="GERMANY")),INDEX('Bieu phi VCX'!$AF$8:$AF$33,MATCH(E108,'Bieu phi VCX'!$A$8:$A$33,0),0),INDEX('Bieu phi VCX'!$AG$8:$AG$33,MATCH(E108,'Bieu phi VCX'!$A$8:$A$33,0),0))),INDEX('Bieu phi VCX'!$AH$8:$AH$33,MATCH(E108,'Bieu phi VCX'!$A$8:$A$33,0),0)),0)</f>
        <v>0.0015</v>
      </c>
      <c r="AM108" s="25" t="n">
        <f aca="false">IF(Z108="Y",$AM$2,0)</f>
        <v>0.003</v>
      </c>
      <c r="AN108" s="26" t="n">
        <f aca="false">IF(Y108="Y",IF(P108-O108&gt;$AN$2,1.5%*15/365,1.5%*(P108-O108)/365),0)</f>
        <v>0.000616438356164384</v>
      </c>
      <c r="AO108" s="27" t="n">
        <f aca="false">IF(P108&lt;=AA108,VLOOKUP(DATEDIF(O108,P108,"m"),Parameters!$L$2:$M$6,2,1),(DATEDIF(O108,P108,"m")+1)/12)</f>
        <v>1</v>
      </c>
      <c r="AP108" s="28" t="n">
        <f aca="false">(AJ108*(SUM(AD108,AE108,AF108,AH108,AI108,AK108,AL108,AM108)*K108+AG108)+AN108*K108)*AO108</f>
        <v>12136643.8356164</v>
      </c>
    </row>
    <row r="109" customFormat="false" ht="13.8" hidden="false" customHeight="false" outlineLevel="0" collapsed="false">
      <c r="A109" s="19" t="s">
        <v>1953</v>
      </c>
      <c r="B109" s="19" t="s">
        <v>1954</v>
      </c>
      <c r="C109" s="20" t="s">
        <v>1955</v>
      </c>
      <c r="D109" s="19" t="s">
        <v>1983</v>
      </c>
      <c r="E109" s="21" t="s">
        <v>1984</v>
      </c>
      <c r="F109" s="22" t="n">
        <v>0</v>
      </c>
      <c r="G109" s="21" t="s">
        <v>1958</v>
      </c>
      <c r="H109" s="21" t="s">
        <v>1985</v>
      </c>
      <c r="I109" s="21" t="s">
        <v>1960</v>
      </c>
      <c r="J109" s="22" t="n">
        <v>390000000</v>
      </c>
      <c r="K109" s="22" t="n">
        <v>100000000</v>
      </c>
      <c r="L109" s="0" t="n">
        <v>2020</v>
      </c>
      <c r="M109" s="23" t="n">
        <v>43831</v>
      </c>
      <c r="N109" s="23" t="n">
        <v>43831</v>
      </c>
      <c r="O109" s="23" t="n">
        <v>43831</v>
      </c>
      <c r="P109" s="23" t="n">
        <v>44196</v>
      </c>
      <c r="Q109" s="2" t="s">
        <v>1961</v>
      </c>
      <c r="R109" s="2" t="s">
        <v>1961</v>
      </c>
      <c r="S109" s="22" t="s">
        <v>1962</v>
      </c>
      <c r="T109" s="2" t="s">
        <v>1961</v>
      </c>
      <c r="U109" s="2" t="s">
        <v>1961</v>
      </c>
      <c r="V109" s="2" t="s">
        <v>1961</v>
      </c>
      <c r="W109" s="2" t="s">
        <v>1961</v>
      </c>
      <c r="X109" s="2" t="s">
        <v>1961</v>
      </c>
      <c r="Y109" s="2" t="s">
        <v>1961</v>
      </c>
      <c r="Z109" s="2" t="s">
        <v>1961</v>
      </c>
      <c r="AA109" s="23" t="n">
        <f aca="false">DATE(YEAR(O109)+1,MONTH(O109),DAY(O109))</f>
        <v>44197</v>
      </c>
      <c r="AB109" s="0" t="n">
        <f aca="false">IF(G109="Trong nước", DATEDIF(DATE(YEAR(M109),MONTH(M109),1),DATE(YEAR(N109),MONTH(N109),1),"m"), DATEDIF(DATE(L109,1,1),DATE(YEAR(N109),MONTH(N109),1),"m"))</f>
        <v>0</v>
      </c>
      <c r="AC109" s="0" t="str">
        <f aca="false">VLOOKUP(AB109,Parameters!$A$2:$B$6,2,1)</f>
        <v>&lt;6</v>
      </c>
      <c r="AD109" s="24" t="n">
        <f aca="false">IF(J109&lt;=$AD$2,INDEX('Bieu phi VCX'!$D$8:$H$33,MATCH(E109,'Bieu phi VCX'!$A$8:$A$33,0),MATCH(AC109,'Bieu phi VCX'!$D$7:$H$7,)),INDEX('Bieu phi VCX'!$J$8:$N$33,MATCH(E109,'Bieu phi VCX'!$A$8:$A$33,0),MATCH(AC109,'Bieu phi VCX'!$J$7:$N$7,)))</f>
        <v>0.025</v>
      </c>
      <c r="AE109" s="24" t="n">
        <f aca="false">IF(Q109="Y",$AE$2,0)</f>
        <v>0</v>
      </c>
      <c r="AF109" s="24" t="n">
        <f aca="false">IF(R109="Y", INDEX('Bieu phi VCX'!$R$8:$W$33,MATCH(E109,'Bieu phi VCX'!$A$8:$A$33,0),MATCH(AC109,'Bieu phi VCX'!$R$7:$V$7,0)), 0)</f>
        <v>0</v>
      </c>
      <c r="AG109" s="22" t="n">
        <f aca="false">VLOOKUP(S109,Parameters!$F$2:$G$5,2,0)</f>
        <v>0</v>
      </c>
      <c r="AH109" s="24" t="n">
        <f aca="false">IF(T109="Y", INDEX('Bieu phi VCX'!$X$8:$AB$33,MATCH(E109,'Bieu phi VCX'!$A$8:$A$33,0),MATCH(AC109,'Bieu phi VCX'!$X$7:$AB$7,0)),0)</f>
        <v>0</v>
      </c>
      <c r="AI109" s="24" t="n">
        <f aca="false">IF(U109="Y",INDEX('Bieu phi VCX'!$AJ$8:$AL$33,MATCH(E109,'Bieu phi VCX'!$A$8:$A$33,0),MATCH(VLOOKUP(F109,Parameters!$I$2:$J$4,2),'Bieu phi VCX'!$AJ$7:$AL$7,0))-AD109, 0)</f>
        <v>0</v>
      </c>
      <c r="AJ109" s="0" t="n">
        <f aca="false">IF(V109="Y",$AJ$2,1)</f>
        <v>1</v>
      </c>
      <c r="AK109" s="24" t="n">
        <f aca="false">IF(W109="Y", INDEX('Bieu phi VCX'!$AE$8:$AE$33,MATCH(E109,'Bieu phi VCX'!$A$8:$A$33,0),0),0)</f>
        <v>0</v>
      </c>
      <c r="AL109" s="24" t="n">
        <f aca="false">IF(X109="Y",IF(AB109&lt;120,IF(OR(E109='Bieu phi VCX'!$A$24,E109='Bieu phi VCX'!$A$25,E109='Bieu phi VCX'!$A$27),0.2%,IF(OR(AND(OR(H109="SEDAN",H109="HATCHBACK"),J109&gt;$AL$2),AND(OR(H109="SEDAN",H109="HATCHBACK"),I109="GERMANY")),INDEX('Bieu phi VCX'!$AF$8:$AF$33,MATCH(E109,'Bieu phi VCX'!$A$8:$A$33,0),0),INDEX('Bieu phi VCX'!$AG$8:$AG$33,MATCH(E109,'Bieu phi VCX'!$A$8:$A$33,0),0))),"NA"),0)</f>
        <v>0</v>
      </c>
      <c r="AM109" s="25" t="n">
        <f aca="false">IF(Z109="Y",$AM$2,0)</f>
        <v>0</v>
      </c>
      <c r="AN109" s="26" t="n">
        <f aca="false">IF(Y109="Y",IF(P109-O109&gt;$AN$2,1.5%*15/365,1.5%*(P109-O109)/365),0)</f>
        <v>0</v>
      </c>
      <c r="AO109" s="27" t="n">
        <f aca="false">IF(P109&lt;=AA109,VLOOKUP(DATEDIF(O109,P109,"m"),Parameters!$L$2:$M$6,2,1),(DATEDIF(O109,P109,"m")+1)/12)</f>
        <v>1</v>
      </c>
      <c r="AP109" s="28" t="n">
        <f aca="false">(AJ109*(SUM(AD109,AE109,AF109,AH109,AI109,AK109,AL109,AM109)*K109+AG109)+AN109*K109)*AO109</f>
        <v>2500000</v>
      </c>
    </row>
    <row r="110" customFormat="false" ht="13.8" hidden="false" customHeight="false" outlineLevel="0" collapsed="false">
      <c r="A110" s="19"/>
      <c r="B110" s="19" t="s">
        <v>1963</v>
      </c>
      <c r="C110" s="20" t="s">
        <v>1955</v>
      </c>
      <c r="D110" s="19" t="s">
        <v>1983</v>
      </c>
      <c r="E110" s="21" t="s">
        <v>1984</v>
      </c>
      <c r="F110" s="22" t="n">
        <v>0</v>
      </c>
      <c r="G110" s="21" t="s">
        <v>1958</v>
      </c>
      <c r="H110" s="21" t="s">
        <v>1985</v>
      </c>
      <c r="I110" s="21" t="s">
        <v>1960</v>
      </c>
      <c r="J110" s="22" t="n">
        <v>390000000</v>
      </c>
      <c r="K110" s="22" t="n">
        <v>100000000</v>
      </c>
      <c r="L110" s="0" t="n">
        <v>2017</v>
      </c>
      <c r="M110" s="23" t="n">
        <v>42736</v>
      </c>
      <c r="N110" s="23" t="n">
        <v>43831</v>
      </c>
      <c r="O110" s="23" t="n">
        <v>43831</v>
      </c>
      <c r="P110" s="23" t="n">
        <v>44196</v>
      </c>
      <c r="Q110" s="2" t="s">
        <v>1961</v>
      </c>
      <c r="R110" s="2" t="s">
        <v>1961</v>
      </c>
      <c r="S110" s="22" t="s">
        <v>1962</v>
      </c>
      <c r="T110" s="2" t="s">
        <v>1961</v>
      </c>
      <c r="U110" s="2" t="s">
        <v>1961</v>
      </c>
      <c r="V110" s="2" t="s">
        <v>1961</v>
      </c>
      <c r="W110" s="2" t="s">
        <v>1961</v>
      </c>
      <c r="X110" s="2" t="s">
        <v>1961</v>
      </c>
      <c r="Y110" s="2" t="s">
        <v>1961</v>
      </c>
      <c r="Z110" s="2" t="s">
        <v>1961</v>
      </c>
      <c r="AA110" s="23" t="n">
        <f aca="false">DATE(YEAR(O110)+1,MONTH(O110),DAY(O110))</f>
        <v>44197</v>
      </c>
      <c r="AB110" s="0" t="n">
        <f aca="false">IF(G110="Trong nước", DATEDIF(DATE(YEAR(M110),MONTH(M110),1),DATE(YEAR(N110),MONTH(N110),1),"m"), DATEDIF(DATE(L110,1,1),DATE(YEAR(N110),MONTH(N110),1),"m"))</f>
        <v>36</v>
      </c>
      <c r="AC110" s="0" t="str">
        <f aca="false">VLOOKUP(AB110,Parameters!$A$2:$B$6,2,1)</f>
        <v>36-72</v>
      </c>
      <c r="AD110" s="24" t="n">
        <f aca="false">IF(J110&lt;=$AD$2,INDEX('Bieu phi VCX'!$D$8:$H$33,MATCH(E110,'Bieu phi VCX'!$A$8:$A$33,0),MATCH(AC110,'Bieu phi VCX'!$D$7:$H$7,)),INDEX('Bieu phi VCX'!$J$8:$N$33,MATCH(E110,'Bieu phi VCX'!$A$8:$A$33,0),MATCH(AC110,'Bieu phi VCX'!$J$7:$N$7,)))</f>
        <v>0.028</v>
      </c>
      <c r="AE110" s="24" t="n">
        <f aca="false">IF(Q110="Y",$AE$2,0)</f>
        <v>0</v>
      </c>
      <c r="AF110" s="24" t="n">
        <f aca="false">IF(R110="Y", INDEX('Bieu phi VCX'!$R$8:$W$33,MATCH(E110,'Bieu phi VCX'!$A$8:$A$33,0),MATCH(AC110,'Bieu phi VCX'!$R$7:$V$7,0)), 0)</f>
        <v>0</v>
      </c>
      <c r="AG110" s="22" t="n">
        <f aca="false">VLOOKUP(S110,Parameters!$F$2:$G$5,2,0)</f>
        <v>0</v>
      </c>
      <c r="AH110" s="24" t="n">
        <f aca="false">IF(T110="Y", INDEX('Bieu phi VCX'!$X$8:$AB$33,MATCH(E110,'Bieu phi VCX'!$A$8:$A$33,0),MATCH(AC110,'Bieu phi VCX'!$X$7:$AB$7,0)),0)</f>
        <v>0</v>
      </c>
      <c r="AI110" s="24" t="n">
        <f aca="false">IF(U110="Y",INDEX('Bieu phi VCX'!$AJ$8:$AL$33,MATCH(E110,'Bieu phi VCX'!$A$8:$A$33,0),MATCH(VLOOKUP(F110,Parameters!$I$2:$J$4,2),'Bieu phi VCX'!$AJ$7:$AL$7,0))-AD110, 0)</f>
        <v>0</v>
      </c>
      <c r="AJ110" s="0" t="n">
        <f aca="false">IF(V110="Y",$AJ$2,1)</f>
        <v>1</v>
      </c>
      <c r="AK110" s="24" t="n">
        <f aca="false">IF(W110="Y", INDEX('Bieu phi VCX'!$AE$8:$AE$33,MATCH(E110,'Bieu phi VCX'!$A$8:$A$33,0),0),0)</f>
        <v>0</v>
      </c>
      <c r="AL110" s="24" t="n">
        <f aca="false">IF(X110="Y",IF(AB110&lt;120,IF(OR(E110='Bieu phi VCX'!$A$24,E110='Bieu phi VCX'!$A$25,E110='Bieu phi VCX'!$A$27),0.2%,IF(OR(AND(OR(H110="SEDAN",H110="HATCHBACK"),J110&gt;$AL$2),AND(OR(H110="SEDAN",H110="HATCHBACK"),I110="GERMANY")),INDEX('Bieu phi VCX'!$AF$8:$AF$33,MATCH(E110,'Bieu phi VCX'!$A$8:$A$33,0),0),INDEX('Bieu phi VCX'!$AG$8:$AG$33,MATCH(E110,'Bieu phi VCX'!$A$8:$A$33,0),0))),"NA"),0)</f>
        <v>0</v>
      </c>
      <c r="AM110" s="25" t="n">
        <f aca="false">IF(Z110="Y",$AM$2,0)</f>
        <v>0</v>
      </c>
      <c r="AN110" s="26" t="n">
        <f aca="false">IF(Y110="Y",IF(P110-O110&gt;$AN$2,1.5%*15/365,1.5%*(P110-O110)/365),0)</f>
        <v>0</v>
      </c>
      <c r="AO110" s="27" t="n">
        <f aca="false">IF(P110&lt;=AA110,VLOOKUP(DATEDIF(O110,P110,"m"),Parameters!$L$2:$M$6,2,1),(DATEDIF(O110,P110,"m")+1)/12)</f>
        <v>1</v>
      </c>
      <c r="AP110" s="28" t="n">
        <f aca="false">(AJ110*(SUM(AD110,AE110,AF110,AH110,AI110,AK110,AL110,AM110)*K110+AG110)+AN110*K110)*AO110</f>
        <v>2800000</v>
      </c>
    </row>
    <row r="111" customFormat="false" ht="13.8" hidden="false" customHeight="false" outlineLevel="0" collapsed="false">
      <c r="A111" s="19"/>
      <c r="B111" s="19" t="s">
        <v>1964</v>
      </c>
      <c r="C111" s="20" t="s">
        <v>1955</v>
      </c>
      <c r="D111" s="19" t="s">
        <v>1983</v>
      </c>
      <c r="E111" s="21" t="s">
        <v>1984</v>
      </c>
      <c r="F111" s="22" t="n">
        <v>0</v>
      </c>
      <c r="G111" s="21" t="s">
        <v>1958</v>
      </c>
      <c r="H111" s="21" t="s">
        <v>1985</v>
      </c>
      <c r="I111" s="21" t="s">
        <v>1960</v>
      </c>
      <c r="J111" s="22" t="n">
        <v>390000000</v>
      </c>
      <c r="K111" s="22" t="n">
        <v>100000000</v>
      </c>
      <c r="L111" s="0" t="n">
        <v>2014</v>
      </c>
      <c r="M111" s="23" t="n">
        <v>41640</v>
      </c>
      <c r="N111" s="23" t="n">
        <v>43831</v>
      </c>
      <c r="O111" s="23" t="n">
        <v>43831</v>
      </c>
      <c r="P111" s="23" t="n">
        <v>44196</v>
      </c>
      <c r="Q111" s="2" t="s">
        <v>1961</v>
      </c>
      <c r="R111" s="2" t="s">
        <v>1961</v>
      </c>
      <c r="S111" s="22" t="s">
        <v>1962</v>
      </c>
      <c r="T111" s="2" t="s">
        <v>1961</v>
      </c>
      <c r="U111" s="2" t="s">
        <v>1961</v>
      </c>
      <c r="V111" s="2" t="s">
        <v>1961</v>
      </c>
      <c r="W111" s="2" t="s">
        <v>1961</v>
      </c>
      <c r="X111" s="2" t="s">
        <v>1961</v>
      </c>
      <c r="Y111" s="2" t="s">
        <v>1961</v>
      </c>
      <c r="Z111" s="2" t="s">
        <v>1961</v>
      </c>
      <c r="AA111" s="23" t="n">
        <f aca="false">DATE(YEAR(O111)+1,MONTH(O111),DAY(O111))</f>
        <v>44197</v>
      </c>
      <c r="AB111" s="0" t="n">
        <f aca="false">IF(G111="Trong nước", DATEDIF(DATE(YEAR(M111),MONTH(M111),1),DATE(YEAR(N111),MONTH(N111),1),"m"), DATEDIF(DATE(L111,1,1),DATE(YEAR(N111),MONTH(N111),1),"m"))</f>
        <v>72</v>
      </c>
      <c r="AC111" s="0" t="str">
        <f aca="false">VLOOKUP(AB111,Parameters!$A$2:$B$6,2,1)</f>
        <v>72-120</v>
      </c>
      <c r="AD111" s="24" t="n">
        <f aca="false">IF(J111&lt;=$AD$2,INDEX('Bieu phi VCX'!$D$8:$H$33,MATCH(E111,'Bieu phi VCX'!$A$8:$A$33,0),MATCH(AC111,'Bieu phi VCX'!$D$7:$H$7,)),INDEX('Bieu phi VCX'!$J$8:$N$33,MATCH(E111,'Bieu phi VCX'!$A$8:$A$33,0),MATCH(AC111,'Bieu phi VCX'!$J$7:$N$7,)))</f>
        <v>0.0375</v>
      </c>
      <c r="AE111" s="24" t="n">
        <f aca="false">IF(Q111="Y",$AE$2,0)</f>
        <v>0</v>
      </c>
      <c r="AF111" s="24" t="n">
        <f aca="false">IF(R111="Y", INDEX('Bieu phi VCX'!$R$8:$W$33,MATCH(E111,'Bieu phi VCX'!$A$8:$A$33,0),MATCH(AC111,'Bieu phi VCX'!$R$7:$V$7,0)), 0)</f>
        <v>0</v>
      </c>
      <c r="AG111" s="22" t="n">
        <f aca="false">VLOOKUP(S111,Parameters!$F$2:$G$5,2,0)</f>
        <v>0</v>
      </c>
      <c r="AH111" s="24" t="n">
        <f aca="false">IF(T111="Y", INDEX('Bieu phi VCX'!$X$8:$AB$33,MATCH(E111,'Bieu phi VCX'!$A$8:$A$33,0),MATCH(AC111,'Bieu phi VCX'!$X$7:$AB$7,0)),0)</f>
        <v>0</v>
      </c>
      <c r="AI111" s="24" t="n">
        <f aca="false">IF(U111="Y",INDEX('Bieu phi VCX'!$AJ$8:$AL$33,MATCH(E111,'Bieu phi VCX'!$A$8:$A$33,0),MATCH(VLOOKUP(F111,Parameters!$I$2:$J$4,2),'Bieu phi VCX'!$AJ$7:$AL$7,0))-AD111, 0)</f>
        <v>0</v>
      </c>
      <c r="AJ111" s="0" t="n">
        <f aca="false">IF(V111="Y",$AJ$2,1)</f>
        <v>1</v>
      </c>
      <c r="AK111" s="24" t="n">
        <f aca="false">IF(W111="Y", INDEX('Bieu phi VCX'!$AE$8:$AE$33,MATCH(E111,'Bieu phi VCX'!$A$8:$A$33,0),0),0)</f>
        <v>0</v>
      </c>
      <c r="AL111" s="24" t="n">
        <f aca="false">IF(X111="Y",IF(AB111&lt;120,IF(OR(E111='Bieu phi VCX'!$A$24,E111='Bieu phi VCX'!$A$25,E111='Bieu phi VCX'!$A$27),0.2%,IF(OR(AND(OR(H111="SEDAN",H111="HATCHBACK"),J111&gt;$AL$2),AND(OR(H111="SEDAN",H111="HATCHBACK"),I111="GERMANY")),INDEX('Bieu phi VCX'!$AF$8:$AF$33,MATCH(E111,'Bieu phi VCX'!$A$8:$A$33,0),0),INDEX('Bieu phi VCX'!$AG$8:$AG$33,MATCH(E111,'Bieu phi VCX'!$A$8:$A$33,0),0))),"NA"),0)</f>
        <v>0</v>
      </c>
      <c r="AM111" s="25" t="n">
        <f aca="false">IF(Z111="Y",$AM$2,0)</f>
        <v>0</v>
      </c>
      <c r="AN111" s="26" t="n">
        <f aca="false">IF(Y111="Y",IF(P111-O111&gt;$AN$2,1.5%*15/365,1.5%*(P111-O111)/365),0)</f>
        <v>0</v>
      </c>
      <c r="AO111" s="27" t="n">
        <f aca="false">IF(P111&lt;=AA111,VLOOKUP(DATEDIF(O111,P111,"m"),Parameters!$L$2:$M$6,2,1),(DATEDIF(O111,P111,"m")+1)/12)</f>
        <v>1</v>
      </c>
      <c r="AP111" s="28" t="n">
        <f aca="false">(AJ111*(SUM(AD111,AE111,AF111,AH111,AI111,AK111,AL111,AM111)*K111+AG111)+AN111*K111)*AO111</f>
        <v>3750000</v>
      </c>
    </row>
    <row r="112" customFormat="false" ht="13.8" hidden="false" customHeight="false" outlineLevel="0" collapsed="false">
      <c r="A112" s="19"/>
      <c r="B112" s="19" t="s">
        <v>1965</v>
      </c>
      <c r="C112" s="20" t="s">
        <v>1955</v>
      </c>
      <c r="D112" s="19" t="s">
        <v>1983</v>
      </c>
      <c r="E112" s="21" t="s">
        <v>1984</v>
      </c>
      <c r="F112" s="22" t="n">
        <v>0</v>
      </c>
      <c r="G112" s="21" t="s">
        <v>1958</v>
      </c>
      <c r="H112" s="21" t="s">
        <v>1985</v>
      </c>
      <c r="I112" s="21" t="s">
        <v>1960</v>
      </c>
      <c r="J112" s="22" t="n">
        <v>390000000</v>
      </c>
      <c r="K112" s="22" t="n">
        <v>100000000</v>
      </c>
      <c r="L112" s="0" t="n">
        <v>2010</v>
      </c>
      <c r="M112" s="23" t="n">
        <v>40179</v>
      </c>
      <c r="N112" s="23" t="n">
        <v>43831</v>
      </c>
      <c r="O112" s="23" t="n">
        <v>43831</v>
      </c>
      <c r="P112" s="23" t="n">
        <v>44196</v>
      </c>
      <c r="Q112" s="2" t="s">
        <v>1961</v>
      </c>
      <c r="R112" s="2" t="s">
        <v>1961</v>
      </c>
      <c r="S112" s="22" t="s">
        <v>1962</v>
      </c>
      <c r="T112" s="2" t="s">
        <v>1961</v>
      </c>
      <c r="U112" s="2" t="s">
        <v>1961</v>
      </c>
      <c r="V112" s="2" t="s">
        <v>1961</v>
      </c>
      <c r="W112" s="2" t="s">
        <v>1961</v>
      </c>
      <c r="X112" s="2" t="s">
        <v>1961</v>
      </c>
      <c r="Y112" s="2" t="s">
        <v>1961</v>
      </c>
      <c r="Z112" s="2" t="s">
        <v>1961</v>
      </c>
      <c r="AA112" s="23" t="n">
        <f aca="false">DATE(YEAR(O112)+1,MONTH(O112),DAY(O112))</f>
        <v>44197</v>
      </c>
      <c r="AB112" s="0" t="n">
        <f aca="false">IF(G112="Trong nước", DATEDIF(DATE(YEAR(M112),MONTH(M112),1),DATE(YEAR(N112),MONTH(N112),1),"m"), DATEDIF(DATE(L112,1,1),DATE(YEAR(N112),MONTH(N112),1),"m"))</f>
        <v>120</v>
      </c>
      <c r="AC112" s="0" t="str">
        <f aca="false">VLOOKUP(AB112,Parameters!$A$2:$B$6,2,1)</f>
        <v>&gt;=120</v>
      </c>
      <c r="AD112" s="24" t="n">
        <f aca="false">IF(J112&lt;=$AD$2,INDEX('Bieu phi VCX'!$D$8:$H$33,MATCH(E112,'Bieu phi VCX'!$A$8:$A$33,0),MATCH(AC112,'Bieu phi VCX'!$D$7:$H$7,)),INDEX('Bieu phi VCX'!$J$8:$N$33,MATCH(E112,'Bieu phi VCX'!$A$8:$A$33,0),MATCH(AC112,'Bieu phi VCX'!$J$7:$N$7,)))</f>
        <v>0.042</v>
      </c>
      <c r="AE112" s="24" t="n">
        <f aca="false">IF(Q112="Y",$AE$2,0)</f>
        <v>0</v>
      </c>
      <c r="AF112" s="24" t="n">
        <f aca="false">IF(R112="Y", INDEX('Bieu phi VCX'!$R$8:$W$33,MATCH(E112,'Bieu phi VCX'!$A$8:$A$33,0),MATCH(AC112,'Bieu phi VCX'!$R$7:$V$7,0)), 0)</f>
        <v>0</v>
      </c>
      <c r="AG112" s="22" t="n">
        <f aca="false">VLOOKUP(S112,Parameters!$F$2:$G$5,2,0)</f>
        <v>0</v>
      </c>
      <c r="AH112" s="24" t="n">
        <f aca="false">IF(T112="Y", INDEX('Bieu phi VCX'!$X$8:$AB$33,MATCH(E112,'Bieu phi VCX'!$A$8:$A$33,0),MATCH(AC112,'Bieu phi VCX'!$X$7:$AB$7,0)),0)</f>
        <v>0</v>
      </c>
      <c r="AI112" s="24" t="n">
        <f aca="false">IF(U112="Y",INDEX('Bieu phi VCX'!$AJ$8:$AL$33,MATCH(E112,'Bieu phi VCX'!$A$8:$A$33,0),MATCH(VLOOKUP(F112,Parameters!$I$2:$J$4,2),'Bieu phi VCX'!$AJ$7:$AL$7,0))-AD112, 0)</f>
        <v>0</v>
      </c>
      <c r="AJ112" s="0" t="n">
        <f aca="false">IF(V112="Y",$AJ$2,1)</f>
        <v>1</v>
      </c>
      <c r="AK112" s="24" t="n">
        <f aca="false">IF(W112="Y", INDEX('Bieu phi VCX'!$AE$8:$AE$33,MATCH(E112,'Bieu phi VCX'!$A$8:$A$33,0),0),0)</f>
        <v>0</v>
      </c>
      <c r="AL112" s="24" t="n">
        <f aca="false">IF(X112="Y",IF(AB112&lt;120,IF(OR(E112='Bieu phi VCX'!$A$24,E112='Bieu phi VCX'!$A$25,E112='Bieu phi VCX'!$A$27),0.2%,IF(OR(AND(OR(H112="SEDAN",H112="HATCHBACK"),J112&gt;$AL$2),AND(OR(H112="SEDAN",H112="HATCHBACK"),I112="GERMANY")),INDEX('Bieu phi VCX'!$AF$8:$AF$33,MATCH(E112,'Bieu phi VCX'!$A$8:$A$33,0),0),INDEX('Bieu phi VCX'!$AG$8:$AG$33,MATCH(E112,'Bieu phi VCX'!$A$8:$A$33,0),0))),"NA"),0)</f>
        <v>0</v>
      </c>
      <c r="AM112" s="25" t="n">
        <f aca="false">IF(Z112="Y",$AM$2,0)</f>
        <v>0</v>
      </c>
      <c r="AN112" s="26" t="n">
        <f aca="false">IF(Y112="Y",IF(P112-O112&gt;$AN$2,1.5%*15/365,1.5%*(P112-O112)/365),0)</f>
        <v>0</v>
      </c>
      <c r="AO112" s="27" t="n">
        <f aca="false">IF(P112&lt;=AA112,VLOOKUP(DATEDIF(O112,P112,"m"),Parameters!$L$2:$M$6,2,1),(DATEDIF(O112,P112,"m")+1)/12)</f>
        <v>1</v>
      </c>
      <c r="AP112" s="28" t="n">
        <f aca="false">(AJ112*(SUM(AD112,AE112,AF112,AH112,AI112,AK112,AL112,AM112)*K112+AG112)+AN112*K112)*AO112</f>
        <v>4200000</v>
      </c>
    </row>
    <row r="113" customFormat="false" ht="13.8" hidden="false" customHeight="false" outlineLevel="0" collapsed="false">
      <c r="A113" s="19"/>
      <c r="B113" s="19" t="s">
        <v>1966</v>
      </c>
      <c r="C113" s="20" t="s">
        <v>1955</v>
      </c>
      <c r="D113" s="19" t="s">
        <v>1983</v>
      </c>
      <c r="E113" s="21" t="s">
        <v>1984</v>
      </c>
      <c r="F113" s="22" t="n">
        <v>0</v>
      </c>
      <c r="G113" s="21" t="s">
        <v>1958</v>
      </c>
      <c r="H113" s="21" t="s">
        <v>1985</v>
      </c>
      <c r="I113" s="21" t="s">
        <v>1960</v>
      </c>
      <c r="J113" s="22" t="n">
        <v>390000000</v>
      </c>
      <c r="K113" s="22" t="n">
        <v>100000000</v>
      </c>
      <c r="L113" s="0" t="n">
        <v>2005</v>
      </c>
      <c r="M113" s="23" t="n">
        <v>38353</v>
      </c>
      <c r="N113" s="23" t="n">
        <v>43831</v>
      </c>
      <c r="O113" s="23" t="n">
        <v>43831</v>
      </c>
      <c r="P113" s="23" t="n">
        <v>44196</v>
      </c>
      <c r="Q113" s="2" t="s">
        <v>1967</v>
      </c>
      <c r="R113" s="2" t="s">
        <v>1967</v>
      </c>
      <c r="S113" s="22" t="n">
        <v>9000000</v>
      </c>
      <c r="T113" s="2" t="s">
        <v>1967</v>
      </c>
      <c r="U113" s="2" t="s">
        <v>1967</v>
      </c>
      <c r="V113" s="2" t="s">
        <v>1967</v>
      </c>
      <c r="W113" s="2" t="s">
        <v>1967</v>
      </c>
      <c r="X113" s="2" t="s">
        <v>1967</v>
      </c>
      <c r="Y113" s="2" t="s">
        <v>1967</v>
      </c>
      <c r="Z113" s="2" t="s">
        <v>1967</v>
      </c>
      <c r="AA113" s="23" t="n">
        <f aca="false">DATE(YEAR(O113)+1,MONTH(O113),DAY(O113))</f>
        <v>44197</v>
      </c>
      <c r="AB113" s="0" t="n">
        <f aca="false">IF(G113="Trong nước", DATEDIF(DATE(YEAR(M113),MONTH(M113),1),DATE(YEAR(N113),MONTH(N113),1),"m"), DATEDIF(DATE(L113,1,1),DATE(YEAR(N113),MONTH(N113),1),"m"))</f>
        <v>180</v>
      </c>
      <c r="AC113" s="0" t="str">
        <f aca="false">VLOOKUP(AB113,Parameters!$A$2:$B$7,2,1)</f>
        <v>&gt;=180</v>
      </c>
      <c r="AD113" s="24" t="n">
        <f aca="false">IF(J113&lt;=$AD$2,INDEX('Bieu phi VCX'!$D$8:$N$33,MATCH(E113,'Bieu phi VCX'!$A$8:$A$33,0),MATCH(AC113,'Bieu phi VCX'!$D$7:$I$7,)),INDEX('Bieu phi VCX'!$J$8:$O$33,MATCH(E113,'Bieu phi VCX'!$A$8:$A$33,0),MATCH(AC113,'Bieu phi VCX'!$J$7:$O$7,)))</f>
        <v>0.042</v>
      </c>
      <c r="AE113" s="24" t="n">
        <f aca="false">IF(Q113="Y",$AE$2,0)</f>
        <v>0.0005</v>
      </c>
      <c r="AF113" s="24" t="n">
        <f aca="false">IF(R113="Y", INDEX('Bieu phi VCX'!$R$8:$W$33,MATCH(E113,'Bieu phi VCX'!$A$8:$A$33,0),MATCH(AC113,'Bieu phi VCX'!$R$7:$W$7,0)), 0)</f>
        <v>0.005</v>
      </c>
      <c r="AG113" s="22" t="n">
        <f aca="false">VLOOKUP(S113,Parameters!$F$2:$G$5,2,0)</f>
        <v>1400000</v>
      </c>
      <c r="AH113" s="24" t="n">
        <f aca="false">IF(T113="Y", INDEX('Bieu phi VCX'!$X$8:$AC$33,MATCH(E113,'Bieu phi VCX'!$A$8:$A$33,0),MATCH(AC113,'Bieu phi VCX'!$X$7:$AC$7,0)),0)</f>
        <v>0.004</v>
      </c>
      <c r="AI113" s="24" t="n">
        <f aca="false">IF(U113="Y",INDEX('Bieu phi VCX'!$AJ$8:$AL$33,MATCH(E113,'Bieu phi VCX'!$A$8:$A$33,0),MATCH(VLOOKUP(F113,Parameters!$I$2:$J$4,2),'Bieu phi VCX'!$AJ$7:$AL$7,0))-AD113, 0)</f>
        <v>0.008</v>
      </c>
      <c r="AJ113" s="0" t="n">
        <f aca="false">IF(V113="Y",$AJ$2,1)</f>
        <v>1.5</v>
      </c>
      <c r="AK113" s="24" t="n">
        <f aca="false">IF(W113="Y", INDEX('Bieu phi VCX'!$AE$8:$AE$33,MATCH(E113,'Bieu phi VCX'!$A$8:$A$33,0),0),0)</f>
        <v>0.0025</v>
      </c>
      <c r="AL113" s="24" t="n">
        <f aca="false">IF(X113="Y",IF(AB113&lt;120,IF(OR(E113='Bieu phi VCX'!$A$24,E113='Bieu phi VCX'!$A$25,E113='Bieu phi VCX'!$A$27),0.2%,IF(OR(AND(OR(H113="SEDAN",H113="HATCHBACK"),J113&gt;$AL$2),AND(OR(H113="SEDAN",H113="HATCHBACK"),I113="GERMANY")),INDEX('Bieu phi VCX'!$AF$8:$AF$33,MATCH(E113,'Bieu phi VCX'!$A$8:$A$33,0),0),INDEX('Bieu phi VCX'!$AG$8:$AG$33,MATCH(E113,'Bieu phi VCX'!$A$8:$A$33,0),0))),INDEX('Bieu phi VCX'!$AH$8:$AH$33,MATCH(E113,'Bieu phi VCX'!$A$8:$A$33,0),0)),0)</f>
        <v>0.0015</v>
      </c>
      <c r="AM113" s="25" t="n">
        <f aca="false">IF(Z113="Y",$AM$2,0)</f>
        <v>0.003</v>
      </c>
      <c r="AN113" s="26" t="n">
        <f aca="false">IF(Y113="Y",IF(P113-O113&gt;$AN$2,1.5%*15/365,1.5%*(P113-O113)/365),0)</f>
        <v>0.000616438356164384</v>
      </c>
      <c r="AO113" s="27" t="n">
        <f aca="false">IF(P113&lt;=AA113,VLOOKUP(DATEDIF(O113,P113,"m"),Parameters!$L$2:$M$6,2,1),(DATEDIF(O113,P113,"m")+1)/12)</f>
        <v>1</v>
      </c>
      <c r="AP113" s="28" t="n">
        <f aca="false">(AJ113*(SUM(AD113,AE113,AF113,AH113,AI113,AK113,AL113,AM113)*K113+AG113)+AN113*K113)*AO113</f>
        <v>12136643.8356164</v>
      </c>
    </row>
    <row r="114" customFormat="false" ht="13.8" hidden="false" customHeight="false" outlineLevel="0" collapsed="false">
      <c r="A114" s="19" t="s">
        <v>1968</v>
      </c>
      <c r="B114" s="19" t="s">
        <v>1954</v>
      </c>
      <c r="C114" s="20" t="s">
        <v>1955</v>
      </c>
      <c r="D114" s="19" t="s">
        <v>1983</v>
      </c>
      <c r="E114" s="21" t="s">
        <v>1984</v>
      </c>
      <c r="F114" s="22" t="n">
        <v>0</v>
      </c>
      <c r="G114" s="21" t="s">
        <v>1958</v>
      </c>
      <c r="H114" s="21" t="s">
        <v>1985</v>
      </c>
      <c r="I114" s="21" t="s">
        <v>1960</v>
      </c>
      <c r="J114" s="22" t="n">
        <v>400000000</v>
      </c>
      <c r="K114" s="22" t="n">
        <v>100000000</v>
      </c>
      <c r="L114" s="0" t="n">
        <v>2020</v>
      </c>
      <c r="M114" s="23" t="n">
        <v>43831</v>
      </c>
      <c r="N114" s="23" t="n">
        <v>43831</v>
      </c>
      <c r="O114" s="23" t="n">
        <v>43831</v>
      </c>
      <c r="P114" s="23" t="n">
        <v>44196</v>
      </c>
      <c r="Q114" s="2" t="s">
        <v>1967</v>
      </c>
      <c r="R114" s="2" t="s">
        <v>1967</v>
      </c>
      <c r="S114" s="22" t="n">
        <v>9000000</v>
      </c>
      <c r="T114" s="2" t="s">
        <v>1967</v>
      </c>
      <c r="U114" s="2" t="s">
        <v>1967</v>
      </c>
      <c r="V114" s="2" t="s">
        <v>1967</v>
      </c>
      <c r="W114" s="2" t="s">
        <v>1967</v>
      </c>
      <c r="X114" s="2" t="s">
        <v>1967</v>
      </c>
      <c r="Y114" s="2" t="s">
        <v>1967</v>
      </c>
      <c r="Z114" s="2" t="s">
        <v>1967</v>
      </c>
      <c r="AA114" s="23" t="n">
        <f aca="false">DATE(YEAR(O114)+1,MONTH(O114),DAY(O114))</f>
        <v>44197</v>
      </c>
      <c r="AB114" s="0" t="n">
        <f aca="false">IF(G114="Trong nước", DATEDIF(DATE(YEAR(M114),MONTH(M114),1),DATE(YEAR(N114),MONTH(N114),1),"m"), DATEDIF(DATE(L114,1,1),DATE(YEAR(N114),MONTH(N114),1),"m"))</f>
        <v>0</v>
      </c>
      <c r="AC114" s="0" t="str">
        <f aca="false">VLOOKUP(AB114,Parameters!$A$2:$B$6,2,1)</f>
        <v>&lt;6</v>
      </c>
      <c r="AD114" s="24" t="n">
        <f aca="false">IF(J114&lt;=$AD$2,INDEX('Bieu phi VCX'!$D$8:$H$33,MATCH(E114,'Bieu phi VCX'!$A$8:$A$33,0),MATCH(AC114,'Bieu phi VCX'!$D$7:$H$7,)),INDEX('Bieu phi VCX'!$J$8:$N$33,MATCH(E114,'Bieu phi VCX'!$A$8:$A$33,0),MATCH(AC114,'Bieu phi VCX'!$J$7:$N$7,)))</f>
        <v>0.025</v>
      </c>
      <c r="AE114" s="24" t="n">
        <f aca="false">IF(Q114="Y",$AE$2,0)</f>
        <v>0.0005</v>
      </c>
      <c r="AF114" s="24" t="n">
        <f aca="false">IF(R114="Y", INDEX('Bieu phi VCX'!$R$8:$W$33,MATCH(E114,'Bieu phi VCX'!$A$8:$A$33,0),MATCH(AC114,'Bieu phi VCX'!$R$7:$V$7,0)), 0)</f>
        <v>0</v>
      </c>
      <c r="AG114" s="22" t="n">
        <f aca="false">VLOOKUP(S114,Parameters!$F$2:$G$5,2,0)</f>
        <v>1400000</v>
      </c>
      <c r="AH114" s="24" t="n">
        <f aca="false">IF(T114="Y", INDEX('Bieu phi VCX'!$X$8:$AB$33,MATCH(E114,'Bieu phi VCX'!$A$8:$A$33,0),MATCH(AC114,'Bieu phi VCX'!$X$7:$AB$7,0)),0)</f>
        <v>0.001</v>
      </c>
      <c r="AI114" s="24" t="n">
        <f aca="false">IF(U114="Y",INDEX('Bieu phi VCX'!$AJ$8:$AL$33,MATCH(E114,'Bieu phi VCX'!$A$8:$A$33,0),MATCH(VLOOKUP(F114,Parameters!$I$2:$J$4,2),'Bieu phi VCX'!$AJ$7:$AL$7,0))-AD114, 0)</f>
        <v>0.025</v>
      </c>
      <c r="AJ114" s="0" t="n">
        <f aca="false">IF(V114="Y",$AJ$2,1)</f>
        <v>1.5</v>
      </c>
      <c r="AK114" s="24" t="n">
        <f aca="false">IF(W114="Y", INDEX('Bieu phi VCX'!$AE$8:$AE$33,MATCH(E114,'Bieu phi VCX'!$A$8:$A$33,0),0),0)</f>
        <v>0.0025</v>
      </c>
      <c r="AL114" s="24" t="n">
        <f aca="false">IF(X114="Y",IF(AB114&lt;120,IF(OR(E114='Bieu phi VCX'!$A$24,E114='Bieu phi VCX'!$A$25,E114='Bieu phi VCX'!$A$27),0.2%,IF(OR(AND(OR(H114="SEDAN",H114="HATCHBACK"),J114&gt;$AL$2),AND(OR(H114="SEDAN",H114="HATCHBACK"),I114="GERMANY")),INDEX('Bieu phi VCX'!$AF$8:$AF$33,MATCH(E114,'Bieu phi VCX'!$A$8:$A$33,0),0),INDEX('Bieu phi VCX'!$AG$8:$AG$33,MATCH(E114,'Bieu phi VCX'!$A$8:$A$33,0),0))),"NA"),0)</f>
        <v>0.0005</v>
      </c>
      <c r="AM114" s="25" t="n">
        <f aca="false">IF(Z114="Y",$AM$2,0)</f>
        <v>0.003</v>
      </c>
      <c r="AN114" s="26" t="n">
        <f aca="false">IF(Y114="Y",IF(P114-O114&gt;$AN$2,1.5%*15/365,1.5%*(P114-O114)/365),0)</f>
        <v>0.000616438356164384</v>
      </c>
      <c r="AO114" s="27" t="n">
        <f aca="false">IF(P114&lt;=AA114,VLOOKUP(DATEDIF(O114,P114,"m"),Parameters!$L$2:$M$6,2,1),(DATEDIF(O114,P114,"m")+1)/12)</f>
        <v>1</v>
      </c>
      <c r="AP114" s="28" t="n">
        <f aca="false">(AJ114*(SUM(AD114,AE114,AF114,AH114,AI114,AK114,AL114,AM114)*K114+AG114)+AN114*K114)*AO114</f>
        <v>10786643.8356164</v>
      </c>
    </row>
    <row r="115" customFormat="false" ht="13.8" hidden="false" customHeight="false" outlineLevel="0" collapsed="false">
      <c r="A115" s="19"/>
      <c r="B115" s="19" t="s">
        <v>1963</v>
      </c>
      <c r="C115" s="20" t="s">
        <v>1955</v>
      </c>
      <c r="D115" s="19" t="s">
        <v>1983</v>
      </c>
      <c r="E115" s="21" t="s">
        <v>1984</v>
      </c>
      <c r="F115" s="22" t="n">
        <v>0</v>
      </c>
      <c r="G115" s="21" t="s">
        <v>1958</v>
      </c>
      <c r="H115" s="21" t="s">
        <v>1985</v>
      </c>
      <c r="I115" s="21" t="s">
        <v>1960</v>
      </c>
      <c r="J115" s="22" t="n">
        <v>400000000</v>
      </c>
      <c r="K115" s="22" t="n">
        <v>100000000</v>
      </c>
      <c r="L115" s="0" t="n">
        <v>2017</v>
      </c>
      <c r="M115" s="23" t="n">
        <v>42736</v>
      </c>
      <c r="N115" s="23" t="n">
        <v>43831</v>
      </c>
      <c r="O115" s="23" t="n">
        <v>43831</v>
      </c>
      <c r="P115" s="23" t="n">
        <v>44196</v>
      </c>
      <c r="Q115" s="2" t="s">
        <v>1967</v>
      </c>
      <c r="R115" s="2" t="s">
        <v>1967</v>
      </c>
      <c r="S115" s="22" t="n">
        <v>15000000</v>
      </c>
      <c r="T115" s="2" t="s">
        <v>1967</v>
      </c>
      <c r="U115" s="2" t="s">
        <v>1967</v>
      </c>
      <c r="V115" s="2" t="s">
        <v>1967</v>
      </c>
      <c r="W115" s="2" t="s">
        <v>1967</v>
      </c>
      <c r="X115" s="2" t="s">
        <v>1967</v>
      </c>
      <c r="Y115" s="2" t="s">
        <v>1967</v>
      </c>
      <c r="Z115" s="2" t="s">
        <v>1967</v>
      </c>
      <c r="AA115" s="23" t="n">
        <f aca="false">DATE(YEAR(O115)+1,MONTH(O115),DAY(O115))</f>
        <v>44197</v>
      </c>
      <c r="AB115" s="0" t="n">
        <f aca="false">IF(G115="Trong nước", DATEDIF(DATE(YEAR(M115),MONTH(M115),1),DATE(YEAR(N115),MONTH(N115),1),"m"), DATEDIF(DATE(L115,1,1),DATE(YEAR(N115),MONTH(N115),1),"m"))</f>
        <v>36</v>
      </c>
      <c r="AC115" s="0" t="str">
        <f aca="false">VLOOKUP(AB115,Parameters!$A$2:$B$6,2,1)</f>
        <v>36-72</v>
      </c>
      <c r="AD115" s="24" t="n">
        <f aca="false">IF(J115&lt;=$AD$2,INDEX('Bieu phi VCX'!$D$8:$H$33,MATCH(E115,'Bieu phi VCX'!$A$8:$A$33,0),MATCH(AC115,'Bieu phi VCX'!$D$7:$H$7,)),INDEX('Bieu phi VCX'!$J$8:$N$33,MATCH(E115,'Bieu phi VCX'!$A$8:$A$33,0),MATCH(AC115,'Bieu phi VCX'!$J$7:$N$7,)))</f>
        <v>0.028</v>
      </c>
      <c r="AE115" s="24" t="n">
        <f aca="false">IF(Q115="Y",$AE$2,0)</f>
        <v>0.0005</v>
      </c>
      <c r="AF115" s="24" t="n">
        <f aca="false">IF(R115="Y", INDEX('Bieu phi VCX'!$R$8:$W$33,MATCH(E115,'Bieu phi VCX'!$A$8:$A$33,0),MATCH(AC115,'Bieu phi VCX'!$R$7:$V$7,0)), 0)</f>
        <v>0.002</v>
      </c>
      <c r="AG115" s="22" t="n">
        <f aca="false">VLOOKUP(S115,Parameters!$F$2:$G$5,2,0)</f>
        <v>2000000</v>
      </c>
      <c r="AH115" s="24" t="n">
        <f aca="false">IF(T115="Y", INDEX('Bieu phi VCX'!$X$8:$AB$33,MATCH(E115,'Bieu phi VCX'!$A$8:$A$33,0),MATCH(AC115,'Bieu phi VCX'!$X$7:$AB$7,0)),0)</f>
        <v>0.002</v>
      </c>
      <c r="AI115" s="24" t="n">
        <f aca="false">IF(U115="Y",INDEX('Bieu phi VCX'!$AJ$8:$AL$33,MATCH(E115,'Bieu phi VCX'!$A$8:$A$33,0),MATCH(VLOOKUP(F115,Parameters!$I$2:$J$4,2),'Bieu phi VCX'!$AJ$7:$AL$7,0))-AD115, 0)</f>
        <v>0.022</v>
      </c>
      <c r="AJ115" s="0" t="n">
        <f aca="false">IF(V115="Y",$AJ$2,1)</f>
        <v>1.5</v>
      </c>
      <c r="AK115" s="24" t="n">
        <f aca="false">IF(W115="Y", INDEX('Bieu phi VCX'!$AE$8:$AE$33,MATCH(E115,'Bieu phi VCX'!$A$8:$A$33,0),0),0)</f>
        <v>0.0025</v>
      </c>
      <c r="AL115" s="24" t="n">
        <f aca="false">IF(X115="Y",IF(AB115&lt;120,IF(OR(E115='Bieu phi VCX'!$A$24,E115='Bieu phi VCX'!$A$25,E115='Bieu phi VCX'!$A$27),0.2%,IF(OR(AND(OR(H115="SEDAN",H115="HATCHBACK"),J115&gt;$AL$2),AND(OR(H115="SEDAN",H115="HATCHBACK"),I115="GERMANY")),INDEX('Bieu phi VCX'!$AF$8:$AF$33,MATCH(E115,'Bieu phi VCX'!$A$8:$A$33,0),0),INDEX('Bieu phi VCX'!$AG$8:$AG$33,MATCH(E115,'Bieu phi VCX'!$A$8:$A$33,0),0))),"NA"),0)</f>
        <v>0.0005</v>
      </c>
      <c r="AM115" s="25" t="n">
        <f aca="false">IF(Z115="Y",$AM$2,0)</f>
        <v>0.003</v>
      </c>
      <c r="AN115" s="26" t="n">
        <f aca="false">IF(Y115="Y",IF(P115-O115&gt;$AN$2,1.5%*15/365,1.5%*(P115-O115)/365),0)</f>
        <v>0.000616438356164384</v>
      </c>
      <c r="AO115" s="27" t="n">
        <f aca="false">IF(P115&lt;=AA115,VLOOKUP(DATEDIF(O115,P115,"m"),Parameters!$L$2:$M$6,2,1),(DATEDIF(O115,P115,"m")+1)/12)</f>
        <v>1</v>
      </c>
      <c r="AP115" s="28" t="n">
        <f aca="false">(AJ115*(SUM(AD115,AE115,AF115,AH115,AI115,AK115,AL115,AM115)*K115+AG115)+AN115*K115)*AO115</f>
        <v>12136643.8356164</v>
      </c>
    </row>
    <row r="116" customFormat="false" ht="13.8" hidden="false" customHeight="false" outlineLevel="0" collapsed="false">
      <c r="A116" s="19"/>
      <c r="B116" s="19" t="s">
        <v>1964</v>
      </c>
      <c r="C116" s="20" t="s">
        <v>1955</v>
      </c>
      <c r="D116" s="19" t="s">
        <v>1983</v>
      </c>
      <c r="E116" s="21" t="s">
        <v>1984</v>
      </c>
      <c r="F116" s="22" t="n">
        <v>0</v>
      </c>
      <c r="G116" s="21" t="s">
        <v>1958</v>
      </c>
      <c r="H116" s="21" t="s">
        <v>1985</v>
      </c>
      <c r="I116" s="21" t="s">
        <v>1960</v>
      </c>
      <c r="J116" s="22" t="n">
        <v>400000000</v>
      </c>
      <c r="K116" s="22" t="n">
        <v>100000000</v>
      </c>
      <c r="L116" s="0" t="n">
        <v>2014</v>
      </c>
      <c r="M116" s="23" t="n">
        <v>41640</v>
      </c>
      <c r="N116" s="23" t="n">
        <v>43831</v>
      </c>
      <c r="O116" s="23" t="n">
        <v>43831</v>
      </c>
      <c r="P116" s="23" t="n">
        <v>44196</v>
      </c>
      <c r="Q116" s="2" t="s">
        <v>1967</v>
      </c>
      <c r="R116" s="2" t="s">
        <v>1967</v>
      </c>
      <c r="S116" s="22" t="n">
        <v>21000000</v>
      </c>
      <c r="T116" s="2" t="s">
        <v>1967</v>
      </c>
      <c r="U116" s="2" t="s">
        <v>1967</v>
      </c>
      <c r="V116" s="2" t="s">
        <v>1967</v>
      </c>
      <c r="W116" s="2" t="s">
        <v>1967</v>
      </c>
      <c r="X116" s="2" t="s">
        <v>1967</v>
      </c>
      <c r="Y116" s="2" t="s">
        <v>1967</v>
      </c>
      <c r="Z116" s="2" t="s">
        <v>1967</v>
      </c>
      <c r="AA116" s="23" t="n">
        <f aca="false">DATE(YEAR(O116)+1,MONTH(O116),DAY(O116))</f>
        <v>44197</v>
      </c>
      <c r="AB116" s="0" t="n">
        <f aca="false">IF(G116="Trong nước", DATEDIF(DATE(YEAR(M116),MONTH(M116),1),DATE(YEAR(N116),MONTH(N116),1),"m"), DATEDIF(DATE(L116,1,1),DATE(YEAR(N116),MONTH(N116),1),"m"))</f>
        <v>72</v>
      </c>
      <c r="AC116" s="0" t="str">
        <f aca="false">VLOOKUP(AB116,Parameters!$A$2:$B$6,2,1)</f>
        <v>72-120</v>
      </c>
      <c r="AD116" s="24" t="n">
        <f aca="false">IF(J116&lt;=$AD$2,INDEX('Bieu phi VCX'!$D$8:$H$33,MATCH(E116,'Bieu phi VCX'!$A$8:$A$33,0),MATCH(AC116,'Bieu phi VCX'!$D$7:$H$7,)),INDEX('Bieu phi VCX'!$J$8:$N$33,MATCH(E116,'Bieu phi VCX'!$A$8:$A$33,0),MATCH(AC116,'Bieu phi VCX'!$J$7:$N$7,)))</f>
        <v>0.0375</v>
      </c>
      <c r="AE116" s="24" t="n">
        <f aca="false">IF(Q116="Y",$AE$2,0)</f>
        <v>0.0005</v>
      </c>
      <c r="AF116" s="24" t="n">
        <f aca="false">IF(R116="Y", INDEX('Bieu phi VCX'!$R$8:$W$33,MATCH(E116,'Bieu phi VCX'!$A$8:$A$33,0),MATCH(AC116,'Bieu phi VCX'!$R$7:$V$7,0)), 0)</f>
        <v>0.003</v>
      </c>
      <c r="AG116" s="22" t="n">
        <f aca="false">VLOOKUP(S116,Parameters!$F$2:$G$5,2,0)</f>
        <v>3400000</v>
      </c>
      <c r="AH116" s="24" t="n">
        <f aca="false">IF(T116="Y", INDEX('Bieu phi VCX'!$X$8:$AB$33,MATCH(E116,'Bieu phi VCX'!$A$8:$A$33,0),MATCH(AC116,'Bieu phi VCX'!$X$7:$AB$7,0)),0)</f>
        <v>0.003</v>
      </c>
      <c r="AI116" s="24" t="n">
        <f aca="false">IF(U116="Y",INDEX('Bieu phi VCX'!$AJ$8:$AL$33,MATCH(E116,'Bieu phi VCX'!$A$8:$A$33,0),MATCH(VLOOKUP(F116,Parameters!$I$2:$J$4,2),'Bieu phi VCX'!$AJ$7:$AL$7,0))-AD116, 0)</f>
        <v>0.0125</v>
      </c>
      <c r="AJ116" s="0" t="n">
        <f aca="false">IF(V116="Y",$AJ$2,1)</f>
        <v>1.5</v>
      </c>
      <c r="AK116" s="24" t="n">
        <f aca="false">IF(W116="Y", INDEX('Bieu phi VCX'!$AE$8:$AE$33,MATCH(E116,'Bieu phi VCX'!$A$8:$A$33,0),0),0)</f>
        <v>0.0025</v>
      </c>
      <c r="AL116" s="24" t="n">
        <f aca="false">IF(X116="Y",IF(AB116&lt;120,IF(OR(E116='Bieu phi VCX'!$A$24,E116='Bieu phi VCX'!$A$25,E116='Bieu phi VCX'!$A$27),0.2%,IF(OR(AND(OR(H116="SEDAN",H116="HATCHBACK"),J116&gt;$AL$2),AND(OR(H116="SEDAN",H116="HATCHBACK"),I116="GERMANY")),INDEX('Bieu phi VCX'!$AF$8:$AF$33,MATCH(E116,'Bieu phi VCX'!$A$8:$A$33,0),0),INDEX('Bieu phi VCX'!$AG$8:$AG$33,MATCH(E116,'Bieu phi VCX'!$A$8:$A$33,0),0))),"NA"),0)</f>
        <v>0.0005</v>
      </c>
      <c r="AM116" s="25" t="n">
        <f aca="false">IF(Z116="Y",$AM$2,0)</f>
        <v>0.003</v>
      </c>
      <c r="AN116" s="26" t="n">
        <f aca="false">IF(Y116="Y",IF(P116-O116&gt;$AN$2,1.5%*15/365,1.5%*(P116-O116)/365),0)</f>
        <v>0.000616438356164384</v>
      </c>
      <c r="AO116" s="27" t="n">
        <f aca="false">IF(P116&lt;=AA116,VLOOKUP(DATEDIF(O116,P116,"m"),Parameters!$L$2:$M$6,2,1),(DATEDIF(O116,P116,"m")+1)/12)</f>
        <v>1</v>
      </c>
      <c r="AP116" s="28" t="n">
        <f aca="false">(AJ116*(SUM(AD116,AE116,AF116,AH116,AI116,AK116,AL116,AM116)*K116+AG116)+AN116*K116)*AO116</f>
        <v>14536643.8356164</v>
      </c>
    </row>
    <row r="117" customFormat="false" ht="13.8" hidden="false" customHeight="false" outlineLevel="0" collapsed="false">
      <c r="A117" s="19"/>
      <c r="B117" s="19" t="s">
        <v>1965</v>
      </c>
      <c r="C117" s="20" t="s">
        <v>1955</v>
      </c>
      <c r="D117" s="19" t="s">
        <v>1983</v>
      </c>
      <c r="E117" s="21" t="s">
        <v>1984</v>
      </c>
      <c r="F117" s="22" t="n">
        <v>0</v>
      </c>
      <c r="G117" s="21" t="s">
        <v>1958</v>
      </c>
      <c r="H117" s="21" t="s">
        <v>1985</v>
      </c>
      <c r="I117" s="21" t="s">
        <v>1960</v>
      </c>
      <c r="J117" s="22" t="n">
        <v>400000000</v>
      </c>
      <c r="K117" s="22" t="n">
        <v>100000000</v>
      </c>
      <c r="L117" s="0" t="n">
        <v>2010</v>
      </c>
      <c r="M117" s="23" t="n">
        <v>40179</v>
      </c>
      <c r="N117" s="23" t="n">
        <v>43831</v>
      </c>
      <c r="O117" s="23" t="n">
        <v>43831</v>
      </c>
      <c r="P117" s="23" t="n">
        <v>44196</v>
      </c>
      <c r="Q117" s="2" t="s">
        <v>1967</v>
      </c>
      <c r="R117" s="2" t="s">
        <v>1967</v>
      </c>
      <c r="S117" s="22" t="n">
        <v>9000000</v>
      </c>
      <c r="T117" s="2" t="s">
        <v>1967</v>
      </c>
      <c r="U117" s="2" t="s">
        <v>1967</v>
      </c>
      <c r="V117" s="2" t="s">
        <v>1967</v>
      </c>
      <c r="W117" s="2" t="s">
        <v>1967</v>
      </c>
      <c r="X117" s="2" t="s">
        <v>1967</v>
      </c>
      <c r="Y117" s="2" t="s">
        <v>1967</v>
      </c>
      <c r="Z117" s="2" t="s">
        <v>1967</v>
      </c>
      <c r="AA117" s="23" t="n">
        <f aca="false">DATE(YEAR(O117)+1,MONTH(O117),DAY(O117))</f>
        <v>44197</v>
      </c>
      <c r="AB117" s="0" t="n">
        <f aca="false">IF(G117="Trong nước", DATEDIF(DATE(YEAR(M117),MONTH(M117),1),DATE(YEAR(N117),MONTH(N117),1),"m"), DATEDIF(DATE(L117,1,1),DATE(YEAR(N117),MONTH(N117),1),"m"))</f>
        <v>120</v>
      </c>
      <c r="AC117" s="0" t="str">
        <f aca="false">VLOOKUP(AB117,Parameters!$A$2:$B$6,2,1)</f>
        <v>&gt;=120</v>
      </c>
      <c r="AD117" s="24" t="n">
        <f aca="false">IF(J117&lt;=$AD$2,INDEX('Bieu phi VCX'!$D$8:$H$33,MATCH(E117,'Bieu phi VCX'!$A$8:$A$33,0),MATCH(AC117,'Bieu phi VCX'!$D$7:$H$7,)),INDEX('Bieu phi VCX'!$J$8:$N$33,MATCH(E117,'Bieu phi VCX'!$A$8:$A$33,0),MATCH(AC117,'Bieu phi VCX'!$J$7:$N$7,)))</f>
        <v>0.042</v>
      </c>
      <c r="AE117" s="24" t="n">
        <f aca="false">IF(Q117="Y",$AE$2,0)</f>
        <v>0.0005</v>
      </c>
      <c r="AF117" s="24" t="n">
        <f aca="false">IF(R117="Y", INDEX('Bieu phi VCX'!$R$8:$W$33,MATCH(E117,'Bieu phi VCX'!$A$8:$A$33,0),MATCH(AC117,'Bieu phi VCX'!$R$7:$V$7,0)), 0)</f>
        <v>0.004</v>
      </c>
      <c r="AG117" s="22" t="n">
        <f aca="false">VLOOKUP(S117,Parameters!$F$2:$G$5,2,0)</f>
        <v>1400000</v>
      </c>
      <c r="AH117" s="24" t="n">
        <f aca="false">IF(T117="Y", INDEX('Bieu phi VCX'!$X$8:$AB$33,MATCH(E117,'Bieu phi VCX'!$A$8:$A$33,0),MATCH(AC117,'Bieu phi VCX'!$X$7:$AB$7,0)),0)</f>
        <v>0.004</v>
      </c>
      <c r="AI117" s="24" t="n">
        <f aca="false">IF(U117="Y",INDEX('Bieu phi VCX'!$AJ$8:$AL$33,MATCH(E117,'Bieu phi VCX'!$A$8:$A$33,0),MATCH(VLOOKUP(F117,Parameters!$I$2:$J$4,2),'Bieu phi VCX'!$AJ$7:$AL$7,0))-AD117, 0)</f>
        <v>0.008</v>
      </c>
      <c r="AJ117" s="0" t="n">
        <f aca="false">IF(V117="Y",$AJ$2,1)</f>
        <v>1.5</v>
      </c>
      <c r="AK117" s="24" t="n">
        <f aca="false">IF(W117="Y", INDEX('Bieu phi VCX'!$AE$8:$AE$33,MATCH(E117,'Bieu phi VCX'!$A$8:$A$33,0),0),0)</f>
        <v>0.0025</v>
      </c>
      <c r="AL117" s="24" t="str">
        <f aca="false">IF(X117="Y",IF(AB117&lt;120,IF(OR(E117='Bieu phi VCX'!$A$24,E117='Bieu phi VCX'!$A$25,E117='Bieu phi VCX'!$A$27),0.2%,IF(OR(AND(OR(H117="SEDAN",H117="HATCHBACK"),J117&gt;$AL$2),AND(OR(H117="SEDAN",H117="HATCHBACK"),I117="GERMANY")),INDEX('Bieu phi VCX'!$AF$8:$AF$33,MATCH(E117,'Bieu phi VCX'!$A$8:$A$33,0),0),INDEX('Bieu phi VCX'!$AG$8:$AG$33,MATCH(E117,'Bieu phi VCX'!$A$8:$A$33,0),0))),"NA"),0)</f>
        <v>NA</v>
      </c>
      <c r="AM117" s="25" t="n">
        <f aca="false">IF(Z117="Y",$AM$2,0)</f>
        <v>0.003</v>
      </c>
      <c r="AN117" s="26" t="n">
        <f aca="false">IF(Y117="Y",IF(P117-O117&gt;$AN$2,1.5%*15/365,1.5%*(P117-O117)/365),0)</f>
        <v>0.000616438356164384</v>
      </c>
      <c r="AO117" s="27" t="n">
        <f aca="false">IF(P117&lt;=AA117,VLOOKUP(DATEDIF(O117,P117,"m"),Parameters!$L$2:$M$6,2,1),(DATEDIF(O117,P117,"m")+1)/12)</f>
        <v>1</v>
      </c>
      <c r="AP117" s="28" t="n">
        <f aca="false">(AJ117*(SUM(AD117,AE117,AF117,AH117,AI117,AK117,AL117,AM117)*K117+AG117)+AN117*K117)*AO117</f>
        <v>11761643.8356164</v>
      </c>
    </row>
    <row r="118" customFormat="false" ht="13.8" hidden="false" customHeight="false" outlineLevel="0" collapsed="false">
      <c r="A118" s="19"/>
      <c r="B118" s="19" t="s">
        <v>1966</v>
      </c>
      <c r="C118" s="20" t="s">
        <v>1955</v>
      </c>
      <c r="D118" s="19" t="s">
        <v>1983</v>
      </c>
      <c r="E118" s="21" t="s">
        <v>1984</v>
      </c>
      <c r="F118" s="22" t="n">
        <v>0</v>
      </c>
      <c r="G118" s="21" t="s">
        <v>1958</v>
      </c>
      <c r="H118" s="21" t="s">
        <v>1985</v>
      </c>
      <c r="I118" s="21" t="s">
        <v>1960</v>
      </c>
      <c r="J118" s="22" t="n">
        <v>400000000</v>
      </c>
      <c r="K118" s="22" t="n">
        <v>100000000</v>
      </c>
      <c r="L118" s="0" t="n">
        <v>2005</v>
      </c>
      <c r="M118" s="23" t="n">
        <v>38353</v>
      </c>
      <c r="N118" s="23" t="n">
        <v>43831</v>
      </c>
      <c r="O118" s="23" t="n">
        <v>43831</v>
      </c>
      <c r="P118" s="23" t="n">
        <v>44196</v>
      </c>
      <c r="Q118" s="2" t="s">
        <v>1967</v>
      </c>
      <c r="R118" s="2" t="s">
        <v>1967</v>
      </c>
      <c r="S118" s="22" t="n">
        <v>9000000</v>
      </c>
      <c r="T118" s="2" t="s">
        <v>1967</v>
      </c>
      <c r="U118" s="2" t="s">
        <v>1967</v>
      </c>
      <c r="V118" s="2" t="s">
        <v>1967</v>
      </c>
      <c r="W118" s="2" t="s">
        <v>1967</v>
      </c>
      <c r="X118" s="2" t="s">
        <v>1967</v>
      </c>
      <c r="Y118" s="2" t="s">
        <v>1967</v>
      </c>
      <c r="Z118" s="2" t="s">
        <v>1967</v>
      </c>
      <c r="AA118" s="23" t="n">
        <f aca="false">DATE(YEAR(O118)+1,MONTH(O118),DAY(O118))</f>
        <v>44197</v>
      </c>
      <c r="AB118" s="0" t="n">
        <f aca="false">IF(G118="Trong nước", DATEDIF(DATE(YEAR(M118),MONTH(M118),1),DATE(YEAR(N118),MONTH(N118),1),"m"), DATEDIF(DATE(L118,1,1),DATE(YEAR(N118),MONTH(N118),1),"m"))</f>
        <v>180</v>
      </c>
      <c r="AC118" s="0" t="str">
        <f aca="false">VLOOKUP(AB118,Parameters!$A$2:$B$7,2,1)</f>
        <v>&gt;=180</v>
      </c>
      <c r="AD118" s="24" t="n">
        <f aca="false">IF(J118&lt;=$AD$2,INDEX('Bieu phi VCX'!$D$8:$N$33,MATCH(E118,'Bieu phi VCX'!$A$8:$A$33,0),MATCH(AC118,'Bieu phi VCX'!$D$7:$I$7,)),INDEX('Bieu phi VCX'!$J$8:$O$33,MATCH(E118,'Bieu phi VCX'!$A$8:$A$33,0),MATCH(AC118,'Bieu phi VCX'!$J$7:$O$7,)))</f>
        <v>0.042</v>
      </c>
      <c r="AE118" s="24" t="n">
        <f aca="false">IF(Q118="Y",$AE$2,0)</f>
        <v>0.0005</v>
      </c>
      <c r="AF118" s="24" t="n">
        <f aca="false">IF(R118="Y", INDEX('Bieu phi VCX'!$R$8:$W$33,MATCH(E118,'Bieu phi VCX'!$A$8:$A$33,0),MATCH(AC118,'Bieu phi VCX'!$R$7:$W$7,0)), 0)</f>
        <v>0.005</v>
      </c>
      <c r="AG118" s="22" t="n">
        <f aca="false">VLOOKUP(S118,Parameters!$F$2:$G$5,2,0)</f>
        <v>1400000</v>
      </c>
      <c r="AH118" s="24" t="n">
        <f aca="false">IF(T118="Y", INDEX('Bieu phi VCX'!$X$8:$AC$33,MATCH(E118,'Bieu phi VCX'!$A$8:$A$33,0),MATCH(AC118,'Bieu phi VCX'!$X$7:$AC$7,0)),0)</f>
        <v>0.004</v>
      </c>
      <c r="AI118" s="24" t="n">
        <f aca="false">IF(U118="Y",INDEX('Bieu phi VCX'!$AJ$8:$AL$33,MATCH(E118,'Bieu phi VCX'!$A$8:$A$33,0),MATCH(VLOOKUP(F118,Parameters!$I$2:$J$4,2),'Bieu phi VCX'!$AJ$7:$AL$7,0))-AD118, 0)</f>
        <v>0.008</v>
      </c>
      <c r="AJ118" s="0" t="n">
        <f aca="false">IF(V118="Y",$AJ$2,1)</f>
        <v>1.5</v>
      </c>
      <c r="AK118" s="24" t="n">
        <f aca="false">IF(W118="Y", INDEX('Bieu phi VCX'!$AE$8:$AE$33,MATCH(E118,'Bieu phi VCX'!$A$8:$A$33,0),0),0)</f>
        <v>0.0025</v>
      </c>
      <c r="AL118" s="24" t="n">
        <f aca="false">IF(X118="Y",IF(AB118&lt;120,IF(OR(E118='Bieu phi VCX'!$A$24,E118='Bieu phi VCX'!$A$25,E118='Bieu phi VCX'!$A$27),0.2%,IF(OR(AND(OR(H118="SEDAN",H118="HATCHBACK"),J118&gt;$AL$2),AND(OR(H118="SEDAN",H118="HATCHBACK"),I118="GERMANY")),INDEX('Bieu phi VCX'!$AF$8:$AF$33,MATCH(E118,'Bieu phi VCX'!$A$8:$A$33,0),0),INDEX('Bieu phi VCX'!$AG$8:$AG$33,MATCH(E118,'Bieu phi VCX'!$A$8:$A$33,0),0))),INDEX('Bieu phi VCX'!$AH$8:$AH$33,MATCH(E118,'Bieu phi VCX'!$A$8:$A$33,0),0)),0)</f>
        <v>0.0015</v>
      </c>
      <c r="AM118" s="25" t="n">
        <f aca="false">IF(Z118="Y",$AM$2,0)</f>
        <v>0.003</v>
      </c>
      <c r="AN118" s="26" t="n">
        <f aca="false">IF(Y118="Y",IF(P118-O118&gt;$AN$2,1.5%*15/365,1.5%*(P118-O118)/365),0)</f>
        <v>0.000616438356164384</v>
      </c>
      <c r="AO118" s="27" t="n">
        <f aca="false">IF(P118&lt;=AA118,VLOOKUP(DATEDIF(O118,P118,"m"),Parameters!$L$2:$M$6,2,1),(DATEDIF(O118,P118,"m")+1)/12)</f>
        <v>1</v>
      </c>
      <c r="AP118" s="28" t="n">
        <f aca="false">(AJ118*(SUM(AD118,AE118,AF118,AH118,AI118,AK118,AL118,AM118)*K118+AG118)+AN118*K118)*AO118</f>
        <v>12136643.8356164</v>
      </c>
    </row>
    <row r="119" customFormat="false" ht="13.8" hidden="false" customHeight="false" outlineLevel="0" collapsed="false">
      <c r="A119" s="19" t="s">
        <v>1969</v>
      </c>
      <c r="B119" s="19" t="s">
        <v>1954</v>
      </c>
      <c r="C119" s="20" t="s">
        <v>1955</v>
      </c>
      <c r="D119" s="19" t="s">
        <v>1983</v>
      </c>
      <c r="E119" s="21" t="s">
        <v>1984</v>
      </c>
      <c r="F119" s="22" t="n">
        <v>0</v>
      </c>
      <c r="G119" s="21" t="s">
        <v>1958</v>
      </c>
      <c r="H119" s="21" t="s">
        <v>1985</v>
      </c>
      <c r="I119" s="21" t="s">
        <v>1960</v>
      </c>
      <c r="J119" s="22" t="n">
        <v>410000000</v>
      </c>
      <c r="K119" s="22" t="n">
        <v>400000000</v>
      </c>
      <c r="L119" s="0" t="n">
        <v>2020</v>
      </c>
      <c r="M119" s="23" t="n">
        <v>43831</v>
      </c>
      <c r="N119" s="23" t="n">
        <v>43831</v>
      </c>
      <c r="O119" s="23" t="n">
        <v>43831</v>
      </c>
      <c r="P119" s="23" t="n">
        <v>44196</v>
      </c>
      <c r="Q119" s="2" t="s">
        <v>1961</v>
      </c>
      <c r="R119" s="2" t="s">
        <v>1961</v>
      </c>
      <c r="S119" s="22" t="s">
        <v>1962</v>
      </c>
      <c r="T119" s="2" t="s">
        <v>1961</v>
      </c>
      <c r="U119" s="2" t="s">
        <v>1961</v>
      </c>
      <c r="V119" s="2" t="s">
        <v>1961</v>
      </c>
      <c r="W119" s="2" t="s">
        <v>1961</v>
      </c>
      <c r="X119" s="2" t="s">
        <v>1961</v>
      </c>
      <c r="Y119" s="2" t="s">
        <v>1961</v>
      </c>
      <c r="Z119" s="2" t="s">
        <v>1961</v>
      </c>
      <c r="AA119" s="23" t="n">
        <f aca="false">DATE(YEAR(O119)+1,MONTH(O119),DAY(O119))</f>
        <v>44197</v>
      </c>
      <c r="AB119" s="0" t="n">
        <f aca="false">IF(G119="Trong nước", DATEDIF(DATE(YEAR(M119),MONTH(M119),1),DATE(YEAR(N119),MONTH(N119),1),"m"), DATEDIF(DATE(L119,1,1),DATE(YEAR(N119),MONTH(N119),1),"m"))</f>
        <v>0</v>
      </c>
      <c r="AC119" s="0" t="str">
        <f aca="false">VLOOKUP(AB119,Parameters!$A$2:$B$6,2,1)</f>
        <v>&lt;6</v>
      </c>
      <c r="AD119" s="24" t="n">
        <f aca="false">IF(J119&lt;=$AD$2,INDEX('Bieu phi VCX'!$D$8:$H$33,MATCH(E119,'Bieu phi VCX'!$A$8:$A$33,0),MATCH(AC119,'Bieu phi VCX'!$D$7:$H$7,)),INDEX('Bieu phi VCX'!$J$8:$N$33,MATCH(E119,'Bieu phi VCX'!$A$8:$A$33,0),MATCH(AC119,'Bieu phi VCX'!$J$7:$N$7,)))</f>
        <v>0.024</v>
      </c>
      <c r="AE119" s="24" t="n">
        <f aca="false">IF(Q119="Y",$AE$2,0)</f>
        <v>0</v>
      </c>
      <c r="AF119" s="24" t="n">
        <f aca="false">IF(R119="Y", INDEX('Bieu phi VCX'!$R$8:$W$33,MATCH(E119,'Bieu phi VCX'!$A$8:$A$33,0),MATCH(AC119,'Bieu phi VCX'!$R$7:$V$7,0)), 0)</f>
        <v>0</v>
      </c>
      <c r="AG119" s="22" t="n">
        <f aca="false">VLOOKUP(S119,Parameters!$F$2:$G$5,2,0)</f>
        <v>0</v>
      </c>
      <c r="AH119" s="24" t="n">
        <f aca="false">IF(T119="Y", INDEX('Bieu phi VCX'!$X$8:$AB$33,MATCH(E119,'Bieu phi VCX'!$A$8:$A$33,0),MATCH(AC119,'Bieu phi VCX'!$X$7:$AB$7,0)),0)</f>
        <v>0</v>
      </c>
      <c r="AI119" s="24" t="n">
        <f aca="false">IF(U119="Y",INDEX('Bieu phi VCX'!$AJ$8:$AL$33,MATCH(E119,'Bieu phi VCX'!$A$8:$A$33,0),MATCH(VLOOKUP(F119,Parameters!$I$2:$J$4,2),'Bieu phi VCX'!$AJ$7:$AL$7,0))-AD119, 0)</f>
        <v>0</v>
      </c>
      <c r="AJ119" s="0" t="n">
        <f aca="false">IF(V119="Y",$AJ$2,1)</f>
        <v>1</v>
      </c>
      <c r="AK119" s="24" t="n">
        <f aca="false">IF(W119="Y", INDEX('Bieu phi VCX'!$AE$8:$AE$33,MATCH(E119,'Bieu phi VCX'!$A$8:$A$33,0),0),0)</f>
        <v>0</v>
      </c>
      <c r="AL119" s="24" t="n">
        <f aca="false">IF(X119="Y",IF(AB119&lt;120,IF(OR(E119='Bieu phi VCX'!$A$24,E119='Bieu phi VCX'!$A$25,E119='Bieu phi VCX'!$A$27),0.2%,IF(OR(AND(OR(H119="SEDAN",H119="HATCHBACK"),J119&gt;$AL$2),AND(OR(H119="SEDAN",H119="HATCHBACK"),I119="GERMANY")),INDEX('Bieu phi VCX'!$AF$8:$AF$33,MATCH(E119,'Bieu phi VCX'!$A$8:$A$33,0),0),INDEX('Bieu phi VCX'!$AG$8:$AG$33,MATCH(E119,'Bieu phi VCX'!$A$8:$A$33,0),0))),"NA"),0)</f>
        <v>0</v>
      </c>
      <c r="AM119" s="25" t="n">
        <f aca="false">IF(Z119="Y",$AM$2,0)</f>
        <v>0</v>
      </c>
      <c r="AN119" s="26" t="n">
        <f aca="false">IF(Y119="Y",IF(P119-O119&gt;$AN$2,1.5%*15/365,1.5%*(P119-O119)/365),0)</f>
        <v>0</v>
      </c>
      <c r="AO119" s="27" t="n">
        <f aca="false">IF(P119&lt;=AA119,VLOOKUP(DATEDIF(O119,P119,"m"),Parameters!$L$2:$M$6,2,1),(DATEDIF(O119,P119,"m")+1)/12)</f>
        <v>1</v>
      </c>
      <c r="AP119" s="28" t="n">
        <f aca="false">(AJ119*(SUM(AD119,AE119,AF119,AH119,AI119,AK119,AL119,AM119)*K119+AG119)+AN119*K119)*AO119</f>
        <v>9600000</v>
      </c>
    </row>
    <row r="120" customFormat="false" ht="13.8" hidden="false" customHeight="false" outlineLevel="0" collapsed="false">
      <c r="A120" s="19"/>
      <c r="B120" s="19" t="s">
        <v>1963</v>
      </c>
      <c r="C120" s="20" t="s">
        <v>1955</v>
      </c>
      <c r="D120" s="19" t="s">
        <v>1983</v>
      </c>
      <c r="E120" s="21" t="s">
        <v>1984</v>
      </c>
      <c r="F120" s="22" t="n">
        <v>0</v>
      </c>
      <c r="G120" s="21" t="s">
        <v>1958</v>
      </c>
      <c r="H120" s="21" t="s">
        <v>1985</v>
      </c>
      <c r="I120" s="21" t="s">
        <v>1960</v>
      </c>
      <c r="J120" s="22" t="n">
        <v>500000000</v>
      </c>
      <c r="K120" s="22" t="n">
        <v>400000000</v>
      </c>
      <c r="L120" s="0" t="n">
        <v>2017</v>
      </c>
      <c r="M120" s="23" t="n">
        <v>42736</v>
      </c>
      <c r="N120" s="23" t="n">
        <v>43831</v>
      </c>
      <c r="O120" s="23" t="n">
        <v>43831</v>
      </c>
      <c r="P120" s="23" t="n">
        <v>44196</v>
      </c>
      <c r="Q120" s="2" t="s">
        <v>1961</v>
      </c>
      <c r="R120" s="2" t="s">
        <v>1961</v>
      </c>
      <c r="S120" s="22" t="s">
        <v>1962</v>
      </c>
      <c r="T120" s="2" t="s">
        <v>1961</v>
      </c>
      <c r="U120" s="2" t="s">
        <v>1961</v>
      </c>
      <c r="V120" s="2" t="s">
        <v>1961</v>
      </c>
      <c r="W120" s="2" t="s">
        <v>1961</v>
      </c>
      <c r="X120" s="2" t="s">
        <v>1961</v>
      </c>
      <c r="Y120" s="2" t="s">
        <v>1961</v>
      </c>
      <c r="Z120" s="2" t="s">
        <v>1961</v>
      </c>
      <c r="AA120" s="23" t="n">
        <f aca="false">DATE(YEAR(O120)+1,MONTH(O120),DAY(O120))</f>
        <v>44197</v>
      </c>
      <c r="AB120" s="0" t="n">
        <f aca="false">IF(G120="Trong nước", DATEDIF(DATE(YEAR(M120),MONTH(M120),1),DATE(YEAR(N120),MONTH(N120),1),"m"), DATEDIF(DATE(L120,1,1),DATE(YEAR(N120),MONTH(N120),1),"m"))</f>
        <v>36</v>
      </c>
      <c r="AC120" s="0" t="str">
        <f aca="false">VLOOKUP(AB120,Parameters!$A$2:$B$6,2,1)</f>
        <v>36-72</v>
      </c>
      <c r="AD120" s="24" t="n">
        <f aca="false">IF(J120&lt;=$AD$2,INDEX('Bieu phi VCX'!$D$8:$H$33,MATCH(E120,'Bieu phi VCX'!$A$8:$A$33,0),MATCH(AC120,'Bieu phi VCX'!$D$7:$H$7,)),INDEX('Bieu phi VCX'!$J$8:$N$33,MATCH(E120,'Bieu phi VCX'!$A$8:$A$33,0),MATCH(AC120,'Bieu phi VCX'!$J$7:$N$7,)))</f>
        <v>0.027</v>
      </c>
      <c r="AE120" s="24" t="n">
        <f aca="false">IF(Q120="Y",$AE$2,0)</f>
        <v>0</v>
      </c>
      <c r="AF120" s="24" t="n">
        <f aca="false">IF(R120="Y", INDEX('Bieu phi VCX'!$R$8:$W$33,MATCH(E120,'Bieu phi VCX'!$A$8:$A$33,0),MATCH(AC120,'Bieu phi VCX'!$R$7:$V$7,0)), 0)</f>
        <v>0</v>
      </c>
      <c r="AG120" s="22" t="n">
        <f aca="false">VLOOKUP(S120,Parameters!$F$2:$G$5,2,0)</f>
        <v>0</v>
      </c>
      <c r="AH120" s="24" t="n">
        <f aca="false">IF(T120="Y", INDEX('Bieu phi VCX'!$X$8:$AB$33,MATCH(E120,'Bieu phi VCX'!$A$8:$A$33,0),MATCH(AC120,'Bieu phi VCX'!$X$7:$AB$7,0)),0)</f>
        <v>0</v>
      </c>
      <c r="AI120" s="24" t="n">
        <f aca="false">IF(U120="Y",INDEX('Bieu phi VCX'!$AJ$8:$AL$33,MATCH(E120,'Bieu phi VCX'!$A$8:$A$33,0),MATCH(VLOOKUP(F120,Parameters!$I$2:$J$4,2),'Bieu phi VCX'!$AJ$7:$AL$7,0))-AD120, 0)</f>
        <v>0</v>
      </c>
      <c r="AJ120" s="0" t="n">
        <f aca="false">IF(V120="Y",$AJ$2,1)</f>
        <v>1</v>
      </c>
      <c r="AK120" s="24" t="n">
        <f aca="false">IF(W120="Y", INDEX('Bieu phi VCX'!$AE$8:$AE$33,MATCH(E120,'Bieu phi VCX'!$A$8:$A$33,0),0),0)</f>
        <v>0</v>
      </c>
      <c r="AL120" s="24" t="n">
        <f aca="false">IF(X120="Y",IF(AB120&lt;120,IF(OR(E120='Bieu phi VCX'!$A$24,E120='Bieu phi VCX'!$A$25,E120='Bieu phi VCX'!$A$27),0.2%,IF(OR(AND(OR(H120="SEDAN",H120="HATCHBACK"),J120&gt;$AL$2),AND(OR(H120="SEDAN",H120="HATCHBACK"),I120="GERMANY")),INDEX('Bieu phi VCX'!$AF$8:$AF$33,MATCH(E120,'Bieu phi VCX'!$A$8:$A$33,0),0),INDEX('Bieu phi VCX'!$AG$8:$AG$33,MATCH(E120,'Bieu phi VCX'!$A$8:$A$33,0),0))),"NA"),0)</f>
        <v>0</v>
      </c>
      <c r="AM120" s="25" t="n">
        <f aca="false">IF(Z120="Y",$AM$2,0)</f>
        <v>0</v>
      </c>
      <c r="AN120" s="26" t="n">
        <f aca="false">IF(Y120="Y",IF(P120-O120&gt;$AN$2,1.5%*15/365,1.5%*(P120-O120)/365),0)</f>
        <v>0</v>
      </c>
      <c r="AO120" s="27" t="n">
        <f aca="false">IF(P120&lt;=AA120,VLOOKUP(DATEDIF(O120,P120,"m"),Parameters!$L$2:$M$6,2,1),(DATEDIF(O120,P120,"m")+1)/12)</f>
        <v>1</v>
      </c>
      <c r="AP120" s="28" t="n">
        <f aca="false">(AJ120*(SUM(AD120,AE120,AF120,AH120,AI120,AK120,AL120,AM120)*K120+AG120)+AN120*K120)*AO120</f>
        <v>10800000</v>
      </c>
    </row>
    <row r="121" customFormat="false" ht="13.8" hidden="false" customHeight="false" outlineLevel="0" collapsed="false">
      <c r="A121" s="19"/>
      <c r="B121" s="19" t="s">
        <v>1964</v>
      </c>
      <c r="C121" s="20" t="s">
        <v>1955</v>
      </c>
      <c r="D121" s="19" t="s">
        <v>1983</v>
      </c>
      <c r="E121" s="21" t="s">
        <v>1984</v>
      </c>
      <c r="F121" s="22" t="n">
        <v>0</v>
      </c>
      <c r="G121" s="21" t="s">
        <v>1958</v>
      </c>
      <c r="H121" s="21" t="s">
        <v>1985</v>
      </c>
      <c r="I121" s="21" t="s">
        <v>1960</v>
      </c>
      <c r="J121" s="22" t="n">
        <v>450000000</v>
      </c>
      <c r="K121" s="22" t="n">
        <v>400000000</v>
      </c>
      <c r="L121" s="0" t="n">
        <v>2014</v>
      </c>
      <c r="M121" s="23" t="n">
        <v>41640</v>
      </c>
      <c r="N121" s="23" t="n">
        <v>43831</v>
      </c>
      <c r="O121" s="23" t="n">
        <v>43831</v>
      </c>
      <c r="P121" s="23" t="n">
        <v>44196</v>
      </c>
      <c r="Q121" s="2" t="s">
        <v>1961</v>
      </c>
      <c r="R121" s="2" t="s">
        <v>1961</v>
      </c>
      <c r="S121" s="22" t="s">
        <v>1962</v>
      </c>
      <c r="T121" s="2" t="s">
        <v>1961</v>
      </c>
      <c r="U121" s="2" t="s">
        <v>1961</v>
      </c>
      <c r="V121" s="2" t="s">
        <v>1961</v>
      </c>
      <c r="W121" s="2" t="s">
        <v>1961</v>
      </c>
      <c r="X121" s="2" t="s">
        <v>1961</v>
      </c>
      <c r="Y121" s="2" t="s">
        <v>1961</v>
      </c>
      <c r="Z121" s="2" t="s">
        <v>1961</v>
      </c>
      <c r="AA121" s="23" t="n">
        <f aca="false">DATE(YEAR(O121)+1,MONTH(O121),DAY(O121))</f>
        <v>44197</v>
      </c>
      <c r="AB121" s="0" t="n">
        <f aca="false">IF(G121="Trong nước", DATEDIF(DATE(YEAR(M121),MONTH(M121),1),DATE(YEAR(N121),MONTH(N121),1),"m"), DATEDIF(DATE(L121,1,1),DATE(YEAR(N121),MONTH(N121),1),"m"))</f>
        <v>72</v>
      </c>
      <c r="AC121" s="0" t="str">
        <f aca="false">VLOOKUP(AB121,Parameters!$A$2:$B$6,2,1)</f>
        <v>72-120</v>
      </c>
      <c r="AD121" s="24" t="n">
        <f aca="false">IF(J121&lt;=$AD$2,INDEX('Bieu phi VCX'!$D$8:$H$33,MATCH(E121,'Bieu phi VCX'!$A$8:$A$33,0),MATCH(AC121,'Bieu phi VCX'!$D$7:$H$7,)),INDEX('Bieu phi VCX'!$J$8:$N$33,MATCH(E121,'Bieu phi VCX'!$A$8:$A$33,0),MATCH(AC121,'Bieu phi VCX'!$J$7:$N$7,)))</f>
        <v>0.029</v>
      </c>
      <c r="AE121" s="24" t="n">
        <f aca="false">IF(Q121="Y",$AE$2,0)</f>
        <v>0</v>
      </c>
      <c r="AF121" s="24" t="n">
        <f aca="false">IF(R121="Y", INDEX('Bieu phi VCX'!$R$8:$W$33,MATCH(E121,'Bieu phi VCX'!$A$8:$A$33,0),MATCH(AC121,'Bieu phi VCX'!$R$7:$V$7,0)), 0)</f>
        <v>0</v>
      </c>
      <c r="AG121" s="22" t="n">
        <f aca="false">VLOOKUP(S121,Parameters!$F$2:$G$5,2,0)</f>
        <v>0</v>
      </c>
      <c r="AH121" s="24" t="n">
        <f aca="false">IF(T121="Y", INDEX('Bieu phi VCX'!$X$8:$AB$33,MATCH(E121,'Bieu phi VCX'!$A$8:$A$33,0),MATCH(AC121,'Bieu phi VCX'!$X$7:$AB$7,0)),0)</f>
        <v>0</v>
      </c>
      <c r="AI121" s="24" t="n">
        <f aca="false">IF(U121="Y",INDEX('Bieu phi VCX'!$AJ$8:$AL$33,MATCH(E121,'Bieu phi VCX'!$A$8:$A$33,0),MATCH(VLOOKUP(F121,Parameters!$I$2:$J$4,2),'Bieu phi VCX'!$AJ$7:$AL$7,0))-AD121, 0)</f>
        <v>0</v>
      </c>
      <c r="AJ121" s="0" t="n">
        <f aca="false">IF(V121="Y",$AJ$2,1)</f>
        <v>1</v>
      </c>
      <c r="AK121" s="24" t="n">
        <f aca="false">IF(W121="Y", INDEX('Bieu phi VCX'!$AE$8:$AE$33,MATCH(E121,'Bieu phi VCX'!$A$8:$A$33,0),0),0)</f>
        <v>0</v>
      </c>
      <c r="AL121" s="24" t="n">
        <f aca="false">IF(X121="Y",IF(AB121&lt;120,IF(OR(E121='Bieu phi VCX'!$A$24,E121='Bieu phi VCX'!$A$25,E121='Bieu phi VCX'!$A$27),0.2%,IF(OR(AND(OR(H121="SEDAN",H121="HATCHBACK"),J121&gt;$AL$2),AND(OR(H121="SEDAN",H121="HATCHBACK"),I121="GERMANY")),INDEX('Bieu phi VCX'!$AF$8:$AF$33,MATCH(E121,'Bieu phi VCX'!$A$8:$A$33,0),0),INDEX('Bieu phi VCX'!$AG$8:$AG$33,MATCH(E121,'Bieu phi VCX'!$A$8:$A$33,0),0))),"NA"),0)</f>
        <v>0</v>
      </c>
      <c r="AM121" s="25" t="n">
        <f aca="false">IF(Z121="Y",$AM$2,0)</f>
        <v>0</v>
      </c>
      <c r="AN121" s="26" t="n">
        <f aca="false">IF(Y121="Y",IF(P121-O121&gt;$AN$2,1.5%*15/365,1.5%*(P121-O121)/365),0)</f>
        <v>0</v>
      </c>
      <c r="AO121" s="27" t="n">
        <f aca="false">IF(P121&lt;=AA121,VLOOKUP(DATEDIF(O121,P121,"m"),Parameters!$L$2:$M$6,2,1),(DATEDIF(O121,P121,"m")+1)/12)</f>
        <v>1</v>
      </c>
      <c r="AP121" s="28" t="n">
        <f aca="false">(AJ121*(SUM(AD121,AE121,AF121,AH121,AI121,AK121,AL121,AM121)*K121+AG121)+AN121*K121)*AO121</f>
        <v>11600000</v>
      </c>
    </row>
    <row r="122" customFormat="false" ht="13.8" hidden="false" customHeight="false" outlineLevel="0" collapsed="false">
      <c r="A122" s="19"/>
      <c r="B122" s="19" t="s">
        <v>1965</v>
      </c>
      <c r="C122" s="20" t="s">
        <v>1955</v>
      </c>
      <c r="D122" s="19" t="s">
        <v>1983</v>
      </c>
      <c r="E122" s="21" t="s">
        <v>1984</v>
      </c>
      <c r="F122" s="22" t="n">
        <v>0</v>
      </c>
      <c r="G122" s="21" t="s">
        <v>1958</v>
      </c>
      <c r="H122" s="21" t="s">
        <v>1985</v>
      </c>
      <c r="I122" s="21" t="s">
        <v>1960</v>
      </c>
      <c r="J122" s="22" t="n">
        <v>600000000</v>
      </c>
      <c r="K122" s="22" t="n">
        <v>400000000</v>
      </c>
      <c r="L122" s="0" t="n">
        <v>2010</v>
      </c>
      <c r="M122" s="23" t="n">
        <v>40179</v>
      </c>
      <c r="N122" s="23" t="n">
        <v>43831</v>
      </c>
      <c r="O122" s="23" t="n">
        <v>43831</v>
      </c>
      <c r="P122" s="23" t="n">
        <v>44196</v>
      </c>
      <c r="Q122" s="2" t="s">
        <v>1961</v>
      </c>
      <c r="R122" s="2" t="s">
        <v>1961</v>
      </c>
      <c r="S122" s="22" t="s">
        <v>1962</v>
      </c>
      <c r="T122" s="2" t="s">
        <v>1961</v>
      </c>
      <c r="U122" s="2" t="s">
        <v>1961</v>
      </c>
      <c r="V122" s="2" t="s">
        <v>1961</v>
      </c>
      <c r="W122" s="2" t="s">
        <v>1961</v>
      </c>
      <c r="X122" s="2" t="s">
        <v>1961</v>
      </c>
      <c r="Y122" s="2" t="s">
        <v>1961</v>
      </c>
      <c r="Z122" s="2" t="s">
        <v>1961</v>
      </c>
      <c r="AA122" s="23" t="n">
        <f aca="false">DATE(YEAR(O122)+1,MONTH(O122),DAY(O122))</f>
        <v>44197</v>
      </c>
      <c r="AB122" s="0" t="n">
        <f aca="false">IF(G122="Trong nước", DATEDIF(DATE(YEAR(M122),MONTH(M122),1),DATE(YEAR(N122),MONTH(N122),1),"m"), DATEDIF(DATE(L122,1,1),DATE(YEAR(N122),MONTH(N122),1),"m"))</f>
        <v>120</v>
      </c>
      <c r="AC122" s="0" t="str">
        <f aca="false">VLOOKUP(AB122,Parameters!$A$2:$B$6,2,1)</f>
        <v>&gt;=120</v>
      </c>
      <c r="AD122" s="24" t="n">
        <f aca="false">IF(J122&lt;=$AD$2,INDEX('Bieu phi VCX'!$D$8:$H$33,MATCH(E122,'Bieu phi VCX'!$A$8:$A$33,0),MATCH(AC122,'Bieu phi VCX'!$D$7:$H$7,)),INDEX('Bieu phi VCX'!$J$8:$N$33,MATCH(E122,'Bieu phi VCX'!$A$8:$A$33,0),MATCH(AC122,'Bieu phi VCX'!$J$7:$N$7,)))</f>
        <v>0.036</v>
      </c>
      <c r="AE122" s="24" t="n">
        <f aca="false">IF(Q122="Y",$AE$2,0)</f>
        <v>0</v>
      </c>
      <c r="AF122" s="24" t="n">
        <f aca="false">IF(R122="Y", INDEX('Bieu phi VCX'!$R$8:$W$33,MATCH(E122,'Bieu phi VCX'!$A$8:$A$33,0),MATCH(AC122,'Bieu phi VCX'!$R$7:$V$7,0)), 0)</f>
        <v>0</v>
      </c>
      <c r="AG122" s="22" t="n">
        <f aca="false">VLOOKUP(S122,Parameters!$F$2:$G$5,2,0)</f>
        <v>0</v>
      </c>
      <c r="AH122" s="24" t="n">
        <f aca="false">IF(T122="Y", INDEX('Bieu phi VCX'!$X$8:$AB$33,MATCH(E122,'Bieu phi VCX'!$A$8:$A$33,0),MATCH(AC122,'Bieu phi VCX'!$X$7:$AB$7,0)),0)</f>
        <v>0</v>
      </c>
      <c r="AI122" s="24" t="n">
        <f aca="false">IF(U122="Y",INDEX('Bieu phi VCX'!$AJ$8:$AL$33,MATCH(E122,'Bieu phi VCX'!$A$8:$A$33,0),MATCH(VLOOKUP(F122,Parameters!$I$2:$J$4,2),'Bieu phi VCX'!$AJ$7:$AL$7,0))-AD122, 0)</f>
        <v>0</v>
      </c>
      <c r="AJ122" s="0" t="n">
        <f aca="false">IF(V122="Y",$AJ$2,1)</f>
        <v>1</v>
      </c>
      <c r="AK122" s="24" t="n">
        <f aca="false">IF(W122="Y", INDEX('Bieu phi VCX'!$AE$8:$AE$33,MATCH(E122,'Bieu phi VCX'!$A$8:$A$33,0),0),0)</f>
        <v>0</v>
      </c>
      <c r="AL122" s="24" t="n">
        <f aca="false">IF(X122="Y",IF(AB122&lt;120,IF(OR(E122='Bieu phi VCX'!$A$24,E122='Bieu phi VCX'!$A$25,E122='Bieu phi VCX'!$A$27),0.2%,IF(OR(AND(OR(H122="SEDAN",H122="HATCHBACK"),J122&gt;$AL$2),AND(OR(H122="SEDAN",H122="HATCHBACK"),I122="GERMANY")),INDEX('Bieu phi VCX'!$AF$8:$AF$33,MATCH(E122,'Bieu phi VCX'!$A$8:$A$33,0),0),INDEX('Bieu phi VCX'!$AG$8:$AG$33,MATCH(E122,'Bieu phi VCX'!$A$8:$A$33,0),0))),"NA"),0)</f>
        <v>0</v>
      </c>
      <c r="AM122" s="25" t="n">
        <f aca="false">IF(Z122="Y",$AM$2,0)</f>
        <v>0</v>
      </c>
      <c r="AN122" s="26" t="n">
        <f aca="false">IF(Y122="Y",IF(P122-O122&gt;$AN$2,1.5%*15/365,1.5%*(P122-O122)/365),0)</f>
        <v>0</v>
      </c>
      <c r="AO122" s="27" t="n">
        <f aca="false">IF(P122&lt;=AA122,VLOOKUP(DATEDIF(O122,P122,"m"),Parameters!$L$2:$M$6,2,1),(DATEDIF(O122,P122,"m")+1)/12)</f>
        <v>1</v>
      </c>
      <c r="AP122" s="28" t="n">
        <f aca="false">(AJ122*(SUM(AD122,AE122,AF122,AH122,AI122,AK122,AL122,AM122)*K122+AG122)+AN122*K122)*AO122</f>
        <v>14400000</v>
      </c>
    </row>
    <row r="123" customFormat="false" ht="13.8" hidden="false" customHeight="false" outlineLevel="0" collapsed="false">
      <c r="A123" s="19"/>
      <c r="B123" s="19" t="s">
        <v>1966</v>
      </c>
      <c r="C123" s="20" t="s">
        <v>1955</v>
      </c>
      <c r="D123" s="19" t="s">
        <v>1983</v>
      </c>
      <c r="E123" s="21" t="s">
        <v>1984</v>
      </c>
      <c r="F123" s="22" t="n">
        <v>0</v>
      </c>
      <c r="G123" s="21" t="s">
        <v>1958</v>
      </c>
      <c r="H123" s="21" t="s">
        <v>1985</v>
      </c>
      <c r="I123" s="21" t="s">
        <v>1960</v>
      </c>
      <c r="J123" s="22" t="n">
        <v>600000000</v>
      </c>
      <c r="K123" s="22" t="n">
        <v>100000000</v>
      </c>
      <c r="L123" s="0" t="n">
        <v>2005</v>
      </c>
      <c r="M123" s="23" t="n">
        <v>38353</v>
      </c>
      <c r="N123" s="23" t="n">
        <v>43831</v>
      </c>
      <c r="O123" s="23" t="n">
        <v>43831</v>
      </c>
      <c r="P123" s="23" t="n">
        <v>44196</v>
      </c>
      <c r="Q123" s="2" t="s">
        <v>1967</v>
      </c>
      <c r="R123" s="2" t="s">
        <v>1967</v>
      </c>
      <c r="S123" s="22" t="n">
        <v>9000000</v>
      </c>
      <c r="T123" s="2" t="s">
        <v>1967</v>
      </c>
      <c r="U123" s="2" t="s">
        <v>1967</v>
      </c>
      <c r="V123" s="2" t="s">
        <v>1967</v>
      </c>
      <c r="W123" s="2" t="s">
        <v>1967</v>
      </c>
      <c r="X123" s="2" t="s">
        <v>1967</v>
      </c>
      <c r="Y123" s="2" t="s">
        <v>1967</v>
      </c>
      <c r="Z123" s="2" t="s">
        <v>1967</v>
      </c>
      <c r="AA123" s="23" t="n">
        <f aca="false">DATE(YEAR(O123)+1,MONTH(O123),DAY(O123))</f>
        <v>44197</v>
      </c>
      <c r="AB123" s="0" t="n">
        <f aca="false">IF(G123="Trong nước", DATEDIF(DATE(YEAR(M123),MONTH(M123),1),DATE(YEAR(N123),MONTH(N123),1),"m"), DATEDIF(DATE(L123,1,1),DATE(YEAR(N123),MONTH(N123),1),"m"))</f>
        <v>180</v>
      </c>
      <c r="AC123" s="0" t="str">
        <f aca="false">VLOOKUP(AB123,Parameters!$A$2:$B$7,2,1)</f>
        <v>&gt;=180</v>
      </c>
      <c r="AD123" s="24" t="n">
        <f aca="false">IF(J123&lt;=$AD$2,INDEX('Bieu phi VCX'!$D$8:$N$33,MATCH(E123,'Bieu phi VCX'!$A$8:$A$33,0),MATCH(AC123,'Bieu phi VCX'!$D$7:$I$7,)),INDEX('Bieu phi VCX'!$J$8:$O$33,MATCH(E123,'Bieu phi VCX'!$A$8:$A$33,0),MATCH(AC123,'Bieu phi VCX'!$J$7:$O$7,)))</f>
        <v>0.036</v>
      </c>
      <c r="AE123" s="24" t="n">
        <f aca="false">IF(Q123="Y",$AE$2,0)</f>
        <v>0.0005</v>
      </c>
      <c r="AF123" s="24" t="n">
        <f aca="false">IF(R123="Y", INDEX('Bieu phi VCX'!$R$8:$W$33,MATCH(E123,'Bieu phi VCX'!$A$8:$A$33,0),MATCH(AC123,'Bieu phi VCX'!$R$7:$W$7,0)), 0)</f>
        <v>0.005</v>
      </c>
      <c r="AG123" s="22" t="n">
        <f aca="false">VLOOKUP(S123,Parameters!$F$2:$G$5,2,0)</f>
        <v>1400000</v>
      </c>
      <c r="AH123" s="24" t="n">
        <f aca="false">IF(T123="Y", INDEX('Bieu phi VCX'!$X$8:$AC$33,MATCH(E123,'Bieu phi VCX'!$A$8:$A$33,0),MATCH(AC123,'Bieu phi VCX'!$X$7:$AC$7,0)),0)</f>
        <v>0.004</v>
      </c>
      <c r="AI123" s="24" t="n">
        <f aca="false">IF(U123="Y",INDEX('Bieu phi VCX'!$AJ$8:$AL$33,MATCH(E123,'Bieu phi VCX'!$A$8:$A$33,0),MATCH(VLOOKUP(F123,Parameters!$I$2:$J$4,2),'Bieu phi VCX'!$AJ$7:$AL$7,0))-AD123, 0)</f>
        <v>0.014</v>
      </c>
      <c r="AJ123" s="0" t="n">
        <f aca="false">IF(V123="Y",$AJ$2,1)</f>
        <v>1.5</v>
      </c>
      <c r="AK123" s="24" t="n">
        <f aca="false">IF(W123="Y", INDEX('Bieu phi VCX'!$AE$8:$AE$33,MATCH(E123,'Bieu phi VCX'!$A$8:$A$33,0),0),0)</f>
        <v>0.0025</v>
      </c>
      <c r="AL123" s="24" t="n">
        <f aca="false">IF(X123="Y",IF(AB123&lt;120,IF(OR(E123='Bieu phi VCX'!$A$24,E123='Bieu phi VCX'!$A$25,E123='Bieu phi VCX'!$A$27),0.2%,IF(OR(AND(OR(H123="SEDAN",H123="HATCHBACK"),J123&gt;$AL$2),AND(OR(H123="SEDAN",H123="HATCHBACK"),I123="GERMANY")),INDEX('Bieu phi VCX'!$AF$8:$AF$33,MATCH(E123,'Bieu phi VCX'!$A$8:$A$33,0),0),INDEX('Bieu phi VCX'!$AG$8:$AG$33,MATCH(E123,'Bieu phi VCX'!$A$8:$A$33,0),0))),INDEX('Bieu phi VCX'!$AH$8:$AH$33,MATCH(E123,'Bieu phi VCX'!$A$8:$A$33,0),0)),0)</f>
        <v>0.0015</v>
      </c>
      <c r="AM123" s="25" t="n">
        <f aca="false">IF(Z123="Y",$AM$2,0)</f>
        <v>0.003</v>
      </c>
      <c r="AN123" s="26" t="n">
        <f aca="false">IF(Y123="Y",IF(P123-O123&gt;$AN$2,1.5%*15/365,1.5%*(P123-O123)/365),0)</f>
        <v>0.000616438356164384</v>
      </c>
      <c r="AO123" s="27" t="n">
        <f aca="false">IF(P123&lt;=AA123,VLOOKUP(DATEDIF(O123,P123,"m"),Parameters!$L$2:$M$6,2,1),(DATEDIF(O123,P123,"m")+1)/12)</f>
        <v>1</v>
      </c>
      <c r="AP123" s="28" t="n">
        <f aca="false">(AJ123*(SUM(AD123,AE123,AF123,AH123,AI123,AK123,AL123,AM123)*K123+AG123)+AN123*K123)*AO123</f>
        <v>12136643.8356164</v>
      </c>
    </row>
    <row r="124" customFormat="false" ht="13.8" hidden="false" customHeight="false" outlineLevel="0" collapsed="false">
      <c r="A124" s="19" t="s">
        <v>1953</v>
      </c>
      <c r="B124" s="19" t="s">
        <v>1954</v>
      </c>
      <c r="C124" s="20" t="s">
        <v>1955</v>
      </c>
      <c r="D124" s="19" t="s">
        <v>1908</v>
      </c>
      <c r="E124" s="21" t="s">
        <v>1986</v>
      </c>
      <c r="F124" s="22" t="n">
        <v>0</v>
      </c>
      <c r="G124" s="21" t="s">
        <v>1958</v>
      </c>
      <c r="H124" s="21" t="s">
        <v>1976</v>
      </c>
      <c r="I124" s="21" t="s">
        <v>1960</v>
      </c>
      <c r="J124" s="22" t="n">
        <v>390000000</v>
      </c>
      <c r="K124" s="22" t="n">
        <v>100000000</v>
      </c>
      <c r="L124" s="0" t="n">
        <v>2020</v>
      </c>
      <c r="M124" s="23" t="n">
        <v>43831</v>
      </c>
      <c r="N124" s="23" t="n">
        <v>43831</v>
      </c>
      <c r="O124" s="23" t="n">
        <v>43831</v>
      </c>
      <c r="P124" s="23" t="n">
        <v>44196</v>
      </c>
      <c r="Q124" s="2" t="s">
        <v>1961</v>
      </c>
      <c r="R124" s="2" t="s">
        <v>1961</v>
      </c>
      <c r="S124" s="22" t="s">
        <v>1962</v>
      </c>
      <c r="T124" s="2" t="s">
        <v>1961</v>
      </c>
      <c r="U124" s="2" t="s">
        <v>1961</v>
      </c>
      <c r="V124" s="2" t="s">
        <v>1961</v>
      </c>
      <c r="W124" s="2" t="s">
        <v>1961</v>
      </c>
      <c r="X124" s="2" t="s">
        <v>1961</v>
      </c>
      <c r="Y124" s="2" t="s">
        <v>1961</v>
      </c>
      <c r="Z124" s="2" t="s">
        <v>1961</v>
      </c>
      <c r="AA124" s="23" t="n">
        <f aca="false">DATE(YEAR(O124)+1,MONTH(O124),DAY(O124))</f>
        <v>44197</v>
      </c>
      <c r="AB124" s="0" t="n">
        <f aca="false">IF(G124="Trong nước", DATEDIF(DATE(YEAR(M124),MONTH(M124),1),DATE(YEAR(N124),MONTH(N124),1),"m"), DATEDIF(DATE(L124,1,1),DATE(YEAR(N124),MONTH(N124),1),"m"))</f>
        <v>0</v>
      </c>
      <c r="AC124" s="0" t="str">
        <f aca="false">VLOOKUP(AB124,Parameters!$A$2:$B$6,2,1)</f>
        <v>&lt;6</v>
      </c>
      <c r="AD124" s="24" t="n">
        <f aca="false">IF(J124&lt;=$AD$2,INDEX('Bieu phi VCX'!$D$8:$H$33,MATCH(E124,'Bieu phi VCX'!$A$8:$A$33,0),MATCH(AC124,'Bieu phi VCX'!$D$7:$H$7,)),INDEX('Bieu phi VCX'!$J$8:$N$33,MATCH(E124,'Bieu phi VCX'!$A$8:$A$33,0),MATCH(AC124,'Bieu phi VCX'!$J$7:$N$7,)))</f>
        <v>0.025</v>
      </c>
      <c r="AE124" s="24" t="n">
        <f aca="false">IF(Q124="Y",$AE$2,0)</f>
        <v>0</v>
      </c>
      <c r="AF124" s="24" t="n">
        <f aca="false">IF(R124="Y", INDEX('Bieu phi VCX'!$R$8:$W$33,MATCH(E124,'Bieu phi VCX'!$A$8:$A$33,0),MATCH(AC124,'Bieu phi VCX'!$R$7:$V$7,0)), 0)</f>
        <v>0</v>
      </c>
      <c r="AG124" s="22" t="n">
        <f aca="false">VLOOKUP(S124,Parameters!$F$2:$G$5,2,0)</f>
        <v>0</v>
      </c>
      <c r="AH124" s="24" t="n">
        <f aca="false">IF(T124="Y", INDEX('Bieu phi VCX'!$X$8:$AB$33,MATCH(E124,'Bieu phi VCX'!$A$8:$A$33,0),MATCH(AC124,'Bieu phi VCX'!$X$7:$AB$7,0)),0)</f>
        <v>0</v>
      </c>
      <c r="AI124" s="24" t="n">
        <f aca="false">IF(U124="Y",INDEX('Bieu phi VCX'!$AJ$8:$AL$33,MATCH(E124,'Bieu phi VCX'!$A$8:$A$33,0),MATCH(VLOOKUP(F124,Parameters!$I$2:$J$4,2),'Bieu phi VCX'!$AJ$7:$AL$7,0))-AD124, 0)</f>
        <v>0</v>
      </c>
      <c r="AJ124" s="0" t="n">
        <f aca="false">IF(V124="Y",$AJ$2,1)</f>
        <v>1</v>
      </c>
      <c r="AK124" s="24" t="n">
        <f aca="false">IF(W124="Y", INDEX('Bieu phi VCX'!$AE$8:$AE$33,MATCH(E124,'Bieu phi VCX'!$A$8:$A$33,0),0),0)</f>
        <v>0</v>
      </c>
      <c r="AL124" s="24" t="n">
        <f aca="false">IF(X124="Y",IF(AB124&lt;120,IF(OR(E124='Bieu phi VCX'!$A$24,E124='Bieu phi VCX'!$A$25,E124='Bieu phi VCX'!$A$27),0.2%,IF(OR(AND(OR(H124="SEDAN",H124="HATCHBACK"),J124&gt;$AL$2),AND(OR(H124="SEDAN",H124="HATCHBACK"),I124="GERMANY")),INDEX('Bieu phi VCX'!$AF$8:$AF$33,MATCH(E124,'Bieu phi VCX'!$A$8:$A$33,0),0),INDEX('Bieu phi VCX'!$AG$8:$AG$33,MATCH(E124,'Bieu phi VCX'!$A$8:$A$33,0),0))),"NA"),0)</f>
        <v>0</v>
      </c>
      <c r="AM124" s="25" t="n">
        <f aca="false">IF(Z124="Y",$AM$2,0)</f>
        <v>0</v>
      </c>
      <c r="AN124" s="26" t="n">
        <f aca="false">IF(Y124="Y",IF(P124-O124&gt;$AN$2,1.5%*15/365,1.5%*(P124-O124)/365),0)</f>
        <v>0</v>
      </c>
      <c r="AO124" s="27" t="n">
        <f aca="false">IF(P124&lt;=AA124,VLOOKUP(DATEDIF(O124,P124,"m"),Parameters!$L$2:$M$6,2,1),(DATEDIF(O124,P124,"m")+1)/12)</f>
        <v>1</v>
      </c>
      <c r="AP124" s="28" t="n">
        <f aca="false">(AJ124*(SUM(AD124,AE124,AF124,AH124,AI124,AK124,AL124,AM124)*K124+AG124)+AN124*K124)*AO124</f>
        <v>2500000</v>
      </c>
    </row>
    <row r="125" customFormat="false" ht="13.8" hidden="false" customHeight="false" outlineLevel="0" collapsed="false">
      <c r="A125" s="19"/>
      <c r="B125" s="19" t="s">
        <v>1963</v>
      </c>
      <c r="C125" s="20" t="s">
        <v>1955</v>
      </c>
      <c r="D125" s="19" t="s">
        <v>1908</v>
      </c>
      <c r="E125" s="21" t="s">
        <v>1986</v>
      </c>
      <c r="F125" s="22" t="n">
        <v>0</v>
      </c>
      <c r="G125" s="21" t="s">
        <v>1958</v>
      </c>
      <c r="H125" s="21" t="s">
        <v>1976</v>
      </c>
      <c r="I125" s="21" t="s">
        <v>1960</v>
      </c>
      <c r="J125" s="22" t="n">
        <v>390000000</v>
      </c>
      <c r="K125" s="22" t="n">
        <v>100000000</v>
      </c>
      <c r="L125" s="0" t="n">
        <v>2017</v>
      </c>
      <c r="M125" s="23" t="n">
        <v>42736</v>
      </c>
      <c r="N125" s="23" t="n">
        <v>43831</v>
      </c>
      <c r="O125" s="23" t="n">
        <v>43831</v>
      </c>
      <c r="P125" s="23" t="n">
        <v>44196</v>
      </c>
      <c r="Q125" s="2" t="s">
        <v>1961</v>
      </c>
      <c r="R125" s="2" t="s">
        <v>1961</v>
      </c>
      <c r="S125" s="22" t="s">
        <v>1962</v>
      </c>
      <c r="T125" s="2" t="s">
        <v>1961</v>
      </c>
      <c r="U125" s="2" t="s">
        <v>1961</v>
      </c>
      <c r="V125" s="2" t="s">
        <v>1961</v>
      </c>
      <c r="W125" s="2" t="s">
        <v>1961</v>
      </c>
      <c r="X125" s="2" t="s">
        <v>1961</v>
      </c>
      <c r="Y125" s="2" t="s">
        <v>1961</v>
      </c>
      <c r="Z125" s="2" t="s">
        <v>1961</v>
      </c>
      <c r="AA125" s="23" t="n">
        <f aca="false">DATE(YEAR(O125)+1,MONTH(O125),DAY(O125))</f>
        <v>44197</v>
      </c>
      <c r="AB125" s="0" t="n">
        <f aca="false">IF(G125="Trong nước", DATEDIF(DATE(YEAR(M125),MONTH(M125),1),DATE(YEAR(N125),MONTH(N125),1),"m"), DATEDIF(DATE(L125,1,1),DATE(YEAR(N125),MONTH(N125),1),"m"))</f>
        <v>36</v>
      </c>
      <c r="AC125" s="0" t="str">
        <f aca="false">VLOOKUP(AB125,Parameters!$A$2:$B$6,2,1)</f>
        <v>36-72</v>
      </c>
      <c r="AD125" s="24" t="n">
        <f aca="false">IF(J125&lt;=$AD$2,INDEX('Bieu phi VCX'!$D$8:$H$33,MATCH(E125,'Bieu phi VCX'!$A$8:$A$33,0),MATCH(AC125,'Bieu phi VCX'!$D$7:$H$7,)),INDEX('Bieu phi VCX'!$J$8:$N$33,MATCH(E125,'Bieu phi VCX'!$A$8:$A$33,0),MATCH(AC125,'Bieu phi VCX'!$J$7:$N$7,)))</f>
        <v>0.028</v>
      </c>
      <c r="AE125" s="24" t="n">
        <f aca="false">IF(Q125="Y",$AE$2,0)</f>
        <v>0</v>
      </c>
      <c r="AF125" s="24" t="n">
        <f aca="false">IF(R125="Y", INDEX('Bieu phi VCX'!$R$8:$W$33,MATCH(E125,'Bieu phi VCX'!$A$8:$A$33,0),MATCH(AC125,'Bieu phi VCX'!$R$7:$V$7,0)), 0)</f>
        <v>0</v>
      </c>
      <c r="AG125" s="22" t="n">
        <f aca="false">VLOOKUP(S125,Parameters!$F$2:$G$5,2,0)</f>
        <v>0</v>
      </c>
      <c r="AH125" s="24" t="n">
        <f aca="false">IF(T125="Y", INDEX('Bieu phi VCX'!$X$8:$AB$33,MATCH(E125,'Bieu phi VCX'!$A$8:$A$33,0),MATCH(AC125,'Bieu phi VCX'!$X$7:$AB$7,0)),0)</f>
        <v>0</v>
      </c>
      <c r="AI125" s="24" t="n">
        <f aca="false">IF(U125="Y",INDEX('Bieu phi VCX'!$AJ$8:$AL$33,MATCH(E125,'Bieu phi VCX'!$A$8:$A$33,0),MATCH(VLOOKUP(F125,Parameters!$I$2:$J$4,2),'Bieu phi VCX'!$AJ$7:$AL$7,0))-AD125, 0)</f>
        <v>0</v>
      </c>
      <c r="AJ125" s="0" t="n">
        <f aca="false">IF(V125="Y",$AJ$2,1)</f>
        <v>1</v>
      </c>
      <c r="AK125" s="24" t="n">
        <f aca="false">IF(W125="Y", INDEX('Bieu phi VCX'!$AE$8:$AE$33,MATCH(E125,'Bieu phi VCX'!$A$8:$A$33,0),0),0)</f>
        <v>0</v>
      </c>
      <c r="AL125" s="24" t="n">
        <f aca="false">IF(X125="Y",IF(AB125&lt;120,IF(OR(E125='Bieu phi VCX'!$A$24,E125='Bieu phi VCX'!$A$25,E125='Bieu phi VCX'!$A$27),0.2%,IF(OR(AND(OR(H125="SEDAN",H125="HATCHBACK"),J125&gt;$AL$2),AND(OR(H125="SEDAN",H125="HATCHBACK"),I125="GERMANY")),INDEX('Bieu phi VCX'!$AF$8:$AF$33,MATCH(E125,'Bieu phi VCX'!$A$8:$A$33,0),0),INDEX('Bieu phi VCX'!$AG$8:$AG$33,MATCH(E125,'Bieu phi VCX'!$A$8:$A$33,0),0))),"NA"),0)</f>
        <v>0</v>
      </c>
      <c r="AM125" s="25" t="n">
        <f aca="false">IF(Z125="Y",$AM$2,0)</f>
        <v>0</v>
      </c>
      <c r="AN125" s="26" t="n">
        <f aca="false">IF(Y125="Y",IF(P125-O125&gt;$AN$2,1.5%*15/365,1.5%*(P125-O125)/365),0)</f>
        <v>0</v>
      </c>
      <c r="AO125" s="27" t="n">
        <f aca="false">IF(P125&lt;=AA125,VLOOKUP(DATEDIF(O125,P125,"m"),Parameters!$L$2:$M$6,2,1),(DATEDIF(O125,P125,"m")+1)/12)</f>
        <v>1</v>
      </c>
      <c r="AP125" s="28" t="n">
        <f aca="false">(AJ125*(SUM(AD125,AE125,AF125,AH125,AI125,AK125,AL125,AM125)*K125+AG125)+AN125*K125)*AO125</f>
        <v>2800000</v>
      </c>
    </row>
    <row r="126" customFormat="false" ht="13.8" hidden="false" customHeight="false" outlineLevel="0" collapsed="false">
      <c r="A126" s="19"/>
      <c r="B126" s="19" t="s">
        <v>1964</v>
      </c>
      <c r="C126" s="20" t="s">
        <v>1955</v>
      </c>
      <c r="D126" s="19" t="s">
        <v>1908</v>
      </c>
      <c r="E126" s="21" t="s">
        <v>1986</v>
      </c>
      <c r="F126" s="22" t="n">
        <v>0</v>
      </c>
      <c r="G126" s="21" t="s">
        <v>1958</v>
      </c>
      <c r="H126" s="21" t="s">
        <v>1976</v>
      </c>
      <c r="I126" s="21" t="s">
        <v>1960</v>
      </c>
      <c r="J126" s="22" t="n">
        <v>390000000</v>
      </c>
      <c r="K126" s="22" t="n">
        <v>100000000</v>
      </c>
      <c r="L126" s="0" t="n">
        <v>2014</v>
      </c>
      <c r="M126" s="23" t="n">
        <v>41640</v>
      </c>
      <c r="N126" s="23" t="n">
        <v>43831</v>
      </c>
      <c r="O126" s="23" t="n">
        <v>43831</v>
      </c>
      <c r="P126" s="23" t="n">
        <v>44196</v>
      </c>
      <c r="Q126" s="2" t="s">
        <v>1961</v>
      </c>
      <c r="R126" s="2" t="s">
        <v>1961</v>
      </c>
      <c r="S126" s="22" t="s">
        <v>1962</v>
      </c>
      <c r="T126" s="2" t="s">
        <v>1961</v>
      </c>
      <c r="U126" s="2" t="s">
        <v>1961</v>
      </c>
      <c r="V126" s="2" t="s">
        <v>1961</v>
      </c>
      <c r="W126" s="2" t="s">
        <v>1961</v>
      </c>
      <c r="X126" s="2" t="s">
        <v>1961</v>
      </c>
      <c r="Y126" s="2" t="s">
        <v>1961</v>
      </c>
      <c r="Z126" s="2" t="s">
        <v>1961</v>
      </c>
      <c r="AA126" s="23" t="n">
        <f aca="false">DATE(YEAR(O126)+1,MONTH(O126),DAY(O126))</f>
        <v>44197</v>
      </c>
      <c r="AB126" s="0" t="n">
        <f aca="false">IF(G126="Trong nước", DATEDIF(DATE(YEAR(M126),MONTH(M126),1),DATE(YEAR(N126),MONTH(N126),1),"m"), DATEDIF(DATE(L126,1,1),DATE(YEAR(N126),MONTH(N126),1),"m"))</f>
        <v>72</v>
      </c>
      <c r="AC126" s="0" t="str">
        <f aca="false">VLOOKUP(AB126,Parameters!$A$2:$B$6,2,1)</f>
        <v>72-120</v>
      </c>
      <c r="AD126" s="24" t="n">
        <f aca="false">IF(J126&lt;=$AD$2,INDEX('Bieu phi VCX'!$D$8:$H$33,MATCH(E126,'Bieu phi VCX'!$A$8:$A$33,0),MATCH(AC126,'Bieu phi VCX'!$D$7:$H$7,)),INDEX('Bieu phi VCX'!$J$8:$N$33,MATCH(E126,'Bieu phi VCX'!$A$8:$A$33,0),MATCH(AC126,'Bieu phi VCX'!$J$7:$N$7,)))</f>
        <v>0.045</v>
      </c>
      <c r="AE126" s="24" t="n">
        <f aca="false">IF(Q126="Y",$AE$2,0)</f>
        <v>0</v>
      </c>
      <c r="AF126" s="24" t="n">
        <f aca="false">IF(R126="Y", INDEX('Bieu phi VCX'!$R$8:$W$33,MATCH(E126,'Bieu phi VCX'!$A$8:$A$33,0),MATCH(AC126,'Bieu phi VCX'!$R$7:$V$7,0)), 0)</f>
        <v>0</v>
      </c>
      <c r="AG126" s="22" t="n">
        <f aca="false">VLOOKUP(S126,Parameters!$F$2:$G$5,2,0)</f>
        <v>0</v>
      </c>
      <c r="AH126" s="24" t="n">
        <f aca="false">IF(T126="Y", INDEX('Bieu phi VCX'!$X$8:$AB$33,MATCH(E126,'Bieu phi VCX'!$A$8:$A$33,0),MATCH(AC126,'Bieu phi VCX'!$X$7:$AB$7,0)),0)</f>
        <v>0</v>
      </c>
      <c r="AI126" s="24" t="n">
        <f aca="false">IF(U126="Y",INDEX('Bieu phi VCX'!$AJ$8:$AL$33,MATCH(E126,'Bieu phi VCX'!$A$8:$A$33,0),MATCH(VLOOKUP(F126,Parameters!$I$2:$J$4,2),'Bieu phi VCX'!$AJ$7:$AL$7,0))-AD126, 0)</f>
        <v>0</v>
      </c>
      <c r="AJ126" s="0" t="n">
        <f aca="false">IF(V126="Y",$AJ$2,1)</f>
        <v>1</v>
      </c>
      <c r="AK126" s="24" t="n">
        <f aca="false">IF(W126="Y", INDEX('Bieu phi VCX'!$AE$8:$AE$33,MATCH(E126,'Bieu phi VCX'!$A$8:$A$33,0),0),0)</f>
        <v>0</v>
      </c>
      <c r="AL126" s="24" t="n">
        <f aca="false">IF(X126="Y",IF(AB126&lt;120,IF(OR(E126='Bieu phi VCX'!$A$24,E126='Bieu phi VCX'!$A$25,E126='Bieu phi VCX'!$A$27),0.2%,IF(OR(AND(OR(H126="SEDAN",H126="HATCHBACK"),J126&gt;$AL$2),AND(OR(H126="SEDAN",H126="HATCHBACK"),I126="GERMANY")),INDEX('Bieu phi VCX'!$AF$8:$AF$33,MATCH(E126,'Bieu phi VCX'!$A$8:$A$33,0),0),INDEX('Bieu phi VCX'!$AG$8:$AG$33,MATCH(E126,'Bieu phi VCX'!$A$8:$A$33,0),0))),"NA"),0)</f>
        <v>0</v>
      </c>
      <c r="AM126" s="25" t="n">
        <f aca="false">IF(Z126="Y",$AM$2,0)</f>
        <v>0</v>
      </c>
      <c r="AN126" s="26" t="n">
        <f aca="false">IF(Y126="Y",IF(P126-O126&gt;$AN$2,1.5%*15/365,1.5%*(P126-O126)/365),0)</f>
        <v>0</v>
      </c>
      <c r="AO126" s="27" t="n">
        <f aca="false">IF(P126&lt;=AA126,VLOOKUP(DATEDIF(O126,P126,"m"),Parameters!$L$2:$M$6,2,1),(DATEDIF(O126,P126,"m")+1)/12)</f>
        <v>1</v>
      </c>
      <c r="AP126" s="28" t="n">
        <f aca="false">(AJ126*(SUM(AD126,AE126,AF126,AH126,AI126,AK126,AL126,AM126)*K126+AG126)+AN126*K126)*AO126</f>
        <v>4500000</v>
      </c>
    </row>
    <row r="127" customFormat="false" ht="13.8" hidden="false" customHeight="false" outlineLevel="0" collapsed="false">
      <c r="A127" s="19"/>
      <c r="B127" s="19" t="s">
        <v>1965</v>
      </c>
      <c r="C127" s="20" t="s">
        <v>1955</v>
      </c>
      <c r="D127" s="19" t="s">
        <v>1908</v>
      </c>
      <c r="E127" s="21" t="s">
        <v>1986</v>
      </c>
      <c r="F127" s="22" t="n">
        <v>0</v>
      </c>
      <c r="G127" s="21" t="s">
        <v>1958</v>
      </c>
      <c r="H127" s="21" t="s">
        <v>1976</v>
      </c>
      <c r="I127" s="21" t="s">
        <v>1960</v>
      </c>
      <c r="J127" s="22" t="n">
        <v>390000000</v>
      </c>
      <c r="K127" s="22" t="n">
        <v>100000000</v>
      </c>
      <c r="L127" s="0" t="n">
        <v>2010</v>
      </c>
      <c r="M127" s="23" t="n">
        <v>40179</v>
      </c>
      <c r="N127" s="23" t="n">
        <v>43831</v>
      </c>
      <c r="O127" s="23" t="n">
        <v>43831</v>
      </c>
      <c r="P127" s="23" t="n">
        <v>44196</v>
      </c>
      <c r="Q127" s="2" t="s">
        <v>1961</v>
      </c>
      <c r="R127" s="2" t="s">
        <v>1961</v>
      </c>
      <c r="S127" s="22" t="s">
        <v>1962</v>
      </c>
      <c r="T127" s="2" t="s">
        <v>1961</v>
      </c>
      <c r="U127" s="2" t="s">
        <v>1961</v>
      </c>
      <c r="V127" s="2" t="s">
        <v>1961</v>
      </c>
      <c r="W127" s="2" t="s">
        <v>1961</v>
      </c>
      <c r="X127" s="2" t="s">
        <v>1961</v>
      </c>
      <c r="Y127" s="2" t="s">
        <v>1961</v>
      </c>
      <c r="Z127" s="2" t="s">
        <v>1961</v>
      </c>
      <c r="AA127" s="23" t="n">
        <f aca="false">DATE(YEAR(O127)+1,MONTH(O127),DAY(O127))</f>
        <v>44197</v>
      </c>
      <c r="AB127" s="0" t="n">
        <f aca="false">IF(G127="Trong nước", DATEDIF(DATE(YEAR(M127),MONTH(M127),1),DATE(YEAR(N127),MONTH(N127),1),"m"), DATEDIF(DATE(L127,1,1),DATE(YEAR(N127),MONTH(N127),1),"m"))</f>
        <v>120</v>
      </c>
      <c r="AC127" s="0" t="str">
        <f aca="false">VLOOKUP(AB127,Parameters!$A$2:$B$6,2,1)</f>
        <v>&gt;=120</v>
      </c>
      <c r="AD127" s="24" t="n">
        <f aca="false">IF(J127&lt;=$AD$2,INDEX('Bieu phi VCX'!$D$8:$H$33,MATCH(E127,'Bieu phi VCX'!$A$8:$A$33,0),MATCH(AC127,'Bieu phi VCX'!$D$7:$H$7,)),INDEX('Bieu phi VCX'!$J$8:$N$33,MATCH(E127,'Bieu phi VCX'!$A$8:$A$33,0),MATCH(AC127,'Bieu phi VCX'!$J$7:$N$7,)))</f>
        <v>0.05</v>
      </c>
      <c r="AE127" s="24" t="n">
        <f aca="false">IF(Q127="Y",$AE$2,0)</f>
        <v>0</v>
      </c>
      <c r="AF127" s="24" t="n">
        <f aca="false">IF(R127="Y", INDEX('Bieu phi VCX'!$R$8:$W$33,MATCH(E127,'Bieu phi VCX'!$A$8:$A$33,0),MATCH(AC127,'Bieu phi VCX'!$R$7:$V$7,0)), 0)</f>
        <v>0</v>
      </c>
      <c r="AG127" s="22" t="n">
        <f aca="false">VLOOKUP(S127,Parameters!$F$2:$G$5,2,0)</f>
        <v>0</v>
      </c>
      <c r="AH127" s="24" t="n">
        <f aca="false">IF(T127="Y", INDEX('Bieu phi VCX'!$X$8:$AB$33,MATCH(E127,'Bieu phi VCX'!$A$8:$A$33,0),MATCH(AC127,'Bieu phi VCX'!$X$7:$AB$7,0)),0)</f>
        <v>0</v>
      </c>
      <c r="AI127" s="24" t="n">
        <f aca="false">IF(U127="Y",INDEX('Bieu phi VCX'!$AJ$8:$AL$33,MATCH(E127,'Bieu phi VCX'!$A$8:$A$33,0),MATCH(VLOOKUP(F127,Parameters!$I$2:$J$4,2),'Bieu phi VCX'!$AJ$7:$AL$7,0))-AD127, 0)</f>
        <v>0</v>
      </c>
      <c r="AJ127" s="0" t="n">
        <f aca="false">IF(V127="Y",$AJ$2,1)</f>
        <v>1</v>
      </c>
      <c r="AK127" s="24" t="n">
        <f aca="false">IF(W127="Y", INDEX('Bieu phi VCX'!$AE$8:$AE$33,MATCH(E127,'Bieu phi VCX'!$A$8:$A$33,0),0),0)</f>
        <v>0</v>
      </c>
      <c r="AL127" s="24" t="n">
        <f aca="false">IF(X127="Y",IF(AB127&lt;120,IF(OR(E127='Bieu phi VCX'!$A$24,E127='Bieu phi VCX'!$A$25,E127='Bieu phi VCX'!$A$27),0.2%,IF(OR(AND(OR(H127="SEDAN",H127="HATCHBACK"),J127&gt;$AL$2),AND(OR(H127="SEDAN",H127="HATCHBACK"),I127="GERMANY")),INDEX('Bieu phi VCX'!$AF$8:$AF$33,MATCH(E127,'Bieu phi VCX'!$A$8:$A$33,0),0),INDEX('Bieu phi VCX'!$AG$8:$AG$33,MATCH(E127,'Bieu phi VCX'!$A$8:$A$33,0),0))),"NA"),0)</f>
        <v>0</v>
      </c>
      <c r="AM127" s="25" t="n">
        <f aca="false">IF(Z127="Y",$AM$2,0)</f>
        <v>0</v>
      </c>
      <c r="AN127" s="26" t="n">
        <f aca="false">IF(Y127="Y",IF(P127-O127&gt;$AN$2,1.5%*15/365,1.5%*(P127-O127)/365),0)</f>
        <v>0</v>
      </c>
      <c r="AO127" s="27" t="n">
        <f aca="false">IF(P127&lt;=AA127,VLOOKUP(DATEDIF(O127,P127,"m"),Parameters!$L$2:$M$6,2,1),(DATEDIF(O127,P127,"m")+1)/12)</f>
        <v>1</v>
      </c>
      <c r="AP127" s="28" t="n">
        <f aca="false">(AJ127*(SUM(AD127,AE127,AF127,AH127,AI127,AK127,AL127,AM127)*K127+AG127)+AN127*K127)*AO127</f>
        <v>5000000</v>
      </c>
    </row>
    <row r="128" customFormat="false" ht="13.8" hidden="false" customHeight="false" outlineLevel="0" collapsed="false">
      <c r="A128" s="19"/>
      <c r="B128" s="19" t="s">
        <v>1966</v>
      </c>
      <c r="C128" s="20" t="s">
        <v>1955</v>
      </c>
      <c r="D128" s="19" t="s">
        <v>1908</v>
      </c>
      <c r="E128" s="21" t="s">
        <v>1986</v>
      </c>
      <c r="F128" s="22" t="n">
        <v>0</v>
      </c>
      <c r="G128" s="21" t="s">
        <v>1958</v>
      </c>
      <c r="H128" s="21" t="s">
        <v>1976</v>
      </c>
      <c r="I128" s="21" t="s">
        <v>1960</v>
      </c>
      <c r="J128" s="22" t="n">
        <v>390000000</v>
      </c>
      <c r="K128" s="22" t="n">
        <v>100000000</v>
      </c>
      <c r="L128" s="0" t="n">
        <v>2005</v>
      </c>
      <c r="M128" s="23" t="n">
        <v>38353</v>
      </c>
      <c r="N128" s="23" t="n">
        <v>43831</v>
      </c>
      <c r="O128" s="23" t="n">
        <v>43831</v>
      </c>
      <c r="P128" s="23" t="n">
        <v>44196</v>
      </c>
      <c r="Q128" s="2" t="s">
        <v>1967</v>
      </c>
      <c r="R128" s="2" t="s">
        <v>1967</v>
      </c>
      <c r="S128" s="22" t="n">
        <v>9000000</v>
      </c>
      <c r="T128" s="2" t="s">
        <v>1967</v>
      </c>
      <c r="U128" s="2" t="s">
        <v>1967</v>
      </c>
      <c r="V128" s="2" t="s">
        <v>1967</v>
      </c>
      <c r="W128" s="2" t="s">
        <v>1967</v>
      </c>
      <c r="X128" s="2" t="s">
        <v>1967</v>
      </c>
      <c r="Y128" s="2" t="s">
        <v>1967</v>
      </c>
      <c r="Z128" s="2" t="s">
        <v>1967</v>
      </c>
      <c r="AA128" s="23" t="n">
        <f aca="false">DATE(YEAR(O128)+1,MONTH(O128),DAY(O128))</f>
        <v>44197</v>
      </c>
      <c r="AB128" s="0" t="n">
        <f aca="false">IF(G128="Trong nước", DATEDIF(DATE(YEAR(M128),MONTH(M128),1),DATE(YEAR(N128),MONTH(N128),1),"m"), DATEDIF(DATE(L128,1,1),DATE(YEAR(N128),MONTH(N128),1),"m"))</f>
        <v>180</v>
      </c>
      <c r="AC128" s="0" t="str">
        <f aca="false">VLOOKUP(AB128,Parameters!$A$2:$B$7,2,1)</f>
        <v>&gt;=180</v>
      </c>
      <c r="AD128" s="24" t="n">
        <f aca="false">IF(J128&lt;=$AD$2,INDEX('Bieu phi VCX'!$D$8:$N$33,MATCH(E128,'Bieu phi VCX'!$A$8:$A$33,0),MATCH(AC128,'Bieu phi VCX'!$D$7:$I$7,)),INDEX('Bieu phi VCX'!$J$8:$O$33,MATCH(E128,'Bieu phi VCX'!$A$8:$A$33,0),MATCH(AC128,'Bieu phi VCX'!$J$7:$O$7,)))</f>
        <v>0.05</v>
      </c>
      <c r="AE128" s="24" t="n">
        <f aca="false">IF(Q128="Y",$AE$2,0)</f>
        <v>0.0005</v>
      </c>
      <c r="AF128" s="24" t="n">
        <f aca="false">IF(R128="Y", INDEX('Bieu phi VCX'!$R$8:$W$33,MATCH(E128,'Bieu phi VCX'!$A$8:$A$33,0),MATCH(AC128,'Bieu phi VCX'!$R$7:$W$7,0)), 0)</f>
        <v>0.0045</v>
      </c>
      <c r="AG128" s="22" t="n">
        <f aca="false">VLOOKUP(S128,Parameters!$F$2:$G$5,2,0)</f>
        <v>1400000</v>
      </c>
      <c r="AH128" s="24" t="n">
        <f aca="false">IF(T128="Y", INDEX('Bieu phi VCX'!$X$8:$AC$33,MATCH(E128,'Bieu phi VCX'!$A$8:$A$33,0),MATCH(AC128,'Bieu phi VCX'!$X$7:$AC$7,0)),0)</f>
        <v>0.0035</v>
      </c>
      <c r="AI128" s="24" t="n">
        <f aca="false">IF(U128="Y",INDEX('Bieu phi VCX'!$AJ$8:$AL$33,MATCH(E128,'Bieu phi VCX'!$A$8:$A$33,0),MATCH(VLOOKUP(F128,Parameters!$I$2:$J$4,2),'Bieu phi VCX'!$AJ$7:$AL$7,0))-AD128, 0)</f>
        <v>0</v>
      </c>
      <c r="AJ128" s="0" t="n">
        <f aca="false">IF(V128="Y",$AJ$2,1)</f>
        <v>1.5</v>
      </c>
      <c r="AK128" s="24" t="n">
        <f aca="false">IF(W128="Y", INDEX('Bieu phi VCX'!$AE$8:$AE$33,MATCH(E128,'Bieu phi VCX'!$A$8:$A$33,0),0),0)</f>
        <v>0.0025</v>
      </c>
      <c r="AL128" s="24" t="n">
        <f aca="false">IF(X128="Y",IF(AB128&lt;120,IF(OR(E128='Bieu phi VCX'!$A$24,E128='Bieu phi VCX'!$A$25,E128='Bieu phi VCX'!$A$27),0.2%,IF(OR(AND(OR(H128="SEDAN",H128="HATCHBACK"),J128&gt;$AL$2),AND(OR(H128="SEDAN",H128="HATCHBACK"),I128="GERMANY")),INDEX('Bieu phi VCX'!$AF$8:$AF$33,MATCH(E128,'Bieu phi VCX'!$A$8:$A$33,0),0),INDEX('Bieu phi VCX'!$AG$8:$AG$33,MATCH(E128,'Bieu phi VCX'!$A$8:$A$33,0),0))),INDEX('Bieu phi VCX'!$AH$8:$AH$33,MATCH(E128,'Bieu phi VCX'!$A$8:$A$33,0),0)),0)</f>
        <v>0.0015</v>
      </c>
      <c r="AM128" s="25" t="n">
        <f aca="false">IF(Z128="Y",$AM$2,0)</f>
        <v>0.003</v>
      </c>
      <c r="AN128" s="26" t="n">
        <f aca="false">IF(Y128="Y",IF(P128-O128&gt;$AN$2,1.5%*15/365,1.5%*(P128-O128)/365),0)</f>
        <v>0.000616438356164384</v>
      </c>
      <c r="AO128" s="27" t="n">
        <f aca="false">IF(P128&lt;=AA128,VLOOKUP(DATEDIF(O128,P128,"m"),Parameters!$L$2:$M$6,2,1),(DATEDIF(O128,P128,"m")+1)/12)</f>
        <v>1</v>
      </c>
      <c r="AP128" s="28" t="n">
        <f aca="false">(AJ128*(SUM(AD128,AE128,AF128,AH128,AI128,AK128,AL128,AM128)*K128+AG128)+AN128*K128)*AO128</f>
        <v>11986643.8356164</v>
      </c>
    </row>
    <row r="129" customFormat="false" ht="13.8" hidden="false" customHeight="false" outlineLevel="0" collapsed="false">
      <c r="A129" s="19" t="s">
        <v>1968</v>
      </c>
      <c r="B129" s="19" t="s">
        <v>1954</v>
      </c>
      <c r="C129" s="20" t="s">
        <v>1955</v>
      </c>
      <c r="D129" s="19" t="s">
        <v>1908</v>
      </c>
      <c r="E129" s="21" t="s">
        <v>1986</v>
      </c>
      <c r="F129" s="22" t="n">
        <v>0</v>
      </c>
      <c r="G129" s="21" t="s">
        <v>1958</v>
      </c>
      <c r="H129" s="21" t="s">
        <v>1976</v>
      </c>
      <c r="I129" s="21" t="s">
        <v>1960</v>
      </c>
      <c r="J129" s="22" t="n">
        <v>400000000</v>
      </c>
      <c r="K129" s="22" t="n">
        <v>100000000</v>
      </c>
      <c r="L129" s="0" t="n">
        <v>2020</v>
      </c>
      <c r="M129" s="23" t="n">
        <v>43831</v>
      </c>
      <c r="N129" s="23" t="n">
        <v>43831</v>
      </c>
      <c r="O129" s="23" t="n">
        <v>43831</v>
      </c>
      <c r="P129" s="23" t="n">
        <v>44196</v>
      </c>
      <c r="Q129" s="2" t="s">
        <v>1967</v>
      </c>
      <c r="R129" s="2" t="s">
        <v>1967</v>
      </c>
      <c r="S129" s="22" t="n">
        <v>9000000</v>
      </c>
      <c r="T129" s="2" t="s">
        <v>1967</v>
      </c>
      <c r="U129" s="2" t="s">
        <v>1967</v>
      </c>
      <c r="V129" s="2" t="s">
        <v>1967</v>
      </c>
      <c r="W129" s="2" t="s">
        <v>1967</v>
      </c>
      <c r="X129" s="2" t="s">
        <v>1967</v>
      </c>
      <c r="Y129" s="2" t="s">
        <v>1967</v>
      </c>
      <c r="Z129" s="2" t="s">
        <v>1967</v>
      </c>
      <c r="AA129" s="23" t="n">
        <f aca="false">DATE(YEAR(O129)+1,MONTH(O129),DAY(O129))</f>
        <v>44197</v>
      </c>
      <c r="AB129" s="0" t="n">
        <f aca="false">IF(G129="Trong nước", DATEDIF(DATE(YEAR(M129),MONTH(M129),1),DATE(YEAR(N129),MONTH(N129),1),"m"), DATEDIF(DATE(L129,1,1),DATE(YEAR(N129),MONTH(N129),1),"m"))</f>
        <v>0</v>
      </c>
      <c r="AC129" s="0" t="str">
        <f aca="false">VLOOKUP(AB129,Parameters!$A$2:$B$6,2,1)</f>
        <v>&lt;6</v>
      </c>
      <c r="AD129" s="24" t="n">
        <f aca="false">IF(J129&lt;=$AD$2,INDEX('Bieu phi VCX'!$D$8:$H$33,MATCH(E129,'Bieu phi VCX'!$A$8:$A$33,0),MATCH(AC129,'Bieu phi VCX'!$D$7:$H$7,)),INDEX('Bieu phi VCX'!$J$8:$N$33,MATCH(E129,'Bieu phi VCX'!$A$8:$A$33,0),MATCH(AC129,'Bieu phi VCX'!$J$7:$N$7,)))</f>
        <v>0.025</v>
      </c>
      <c r="AE129" s="24" t="n">
        <f aca="false">IF(Q129="Y",$AE$2,0)</f>
        <v>0.0005</v>
      </c>
      <c r="AF129" s="24" t="n">
        <f aca="false">IF(R129="Y", INDEX('Bieu phi VCX'!$R$8:$W$33,MATCH(E129,'Bieu phi VCX'!$A$8:$A$33,0),MATCH(AC129,'Bieu phi VCX'!$R$7:$V$7,0)), 0)</f>
        <v>0</v>
      </c>
      <c r="AG129" s="22" t="n">
        <f aca="false">VLOOKUP(S129,Parameters!$F$2:$G$5,2,0)</f>
        <v>1400000</v>
      </c>
      <c r="AH129" s="24" t="n">
        <f aca="false">IF(T129="Y", INDEX('Bieu phi VCX'!$X$8:$AB$33,MATCH(E129,'Bieu phi VCX'!$A$8:$A$33,0),MATCH(AC129,'Bieu phi VCX'!$X$7:$AB$7,0)),0)</f>
        <v>0.001</v>
      </c>
      <c r="AI129" s="24" t="n">
        <f aca="false">IF(U129="Y",INDEX('Bieu phi VCX'!$AJ$8:$AL$33,MATCH(E129,'Bieu phi VCX'!$A$8:$A$33,0),MATCH(VLOOKUP(F129,Parameters!$I$2:$J$4,2),'Bieu phi VCX'!$AJ$7:$AL$7,0))-AD129, 0)</f>
        <v>0.025</v>
      </c>
      <c r="AJ129" s="0" t="n">
        <f aca="false">IF(V129="Y",$AJ$2,1)</f>
        <v>1.5</v>
      </c>
      <c r="AK129" s="24" t="n">
        <f aca="false">IF(W129="Y", INDEX('Bieu phi VCX'!$AE$8:$AE$33,MATCH(E129,'Bieu phi VCX'!$A$8:$A$33,0),0),0)</f>
        <v>0.0025</v>
      </c>
      <c r="AL129" s="24" t="n">
        <f aca="false">IF(X129="Y",IF(AB129&lt;120,IF(OR(E129='Bieu phi VCX'!$A$24,E129='Bieu phi VCX'!$A$25,E129='Bieu phi VCX'!$A$27),0.2%,IF(OR(AND(OR(H129="SEDAN",H129="HATCHBACK"),J129&gt;$AL$2),AND(OR(H129="SEDAN",H129="HATCHBACK"),I129="GERMANY")),INDEX('Bieu phi VCX'!$AF$8:$AF$33,MATCH(E129,'Bieu phi VCX'!$A$8:$A$33,0),0),INDEX('Bieu phi VCX'!$AG$8:$AG$33,MATCH(E129,'Bieu phi VCX'!$A$8:$A$33,0),0))),"NA"),0)</f>
        <v>0.0005</v>
      </c>
      <c r="AM129" s="25" t="n">
        <f aca="false">IF(Z129="Y",$AM$2,0)</f>
        <v>0.003</v>
      </c>
      <c r="AN129" s="26" t="n">
        <f aca="false">IF(Y129="Y",IF(P129-O129&gt;$AN$2,1.5%*15/365,1.5%*(P129-O129)/365),0)</f>
        <v>0.000616438356164384</v>
      </c>
      <c r="AO129" s="27" t="n">
        <f aca="false">IF(P129&lt;=AA129,VLOOKUP(DATEDIF(O129,P129,"m"),Parameters!$L$2:$M$6,2,1),(DATEDIF(O129,P129,"m")+1)/12)</f>
        <v>1</v>
      </c>
      <c r="AP129" s="28" t="n">
        <f aca="false">(AJ129*(SUM(AD129,AE129,AF129,AH129,AI129,AK129,AL129,AM129)*K129+AG129)+AN129*K129)*AO129</f>
        <v>10786643.8356164</v>
      </c>
    </row>
    <row r="130" customFormat="false" ht="13.8" hidden="false" customHeight="false" outlineLevel="0" collapsed="false">
      <c r="A130" s="19"/>
      <c r="B130" s="19" t="s">
        <v>1963</v>
      </c>
      <c r="C130" s="20" t="s">
        <v>1955</v>
      </c>
      <c r="D130" s="19" t="s">
        <v>1908</v>
      </c>
      <c r="E130" s="21" t="s">
        <v>1986</v>
      </c>
      <c r="F130" s="22" t="n">
        <v>0</v>
      </c>
      <c r="G130" s="21" t="s">
        <v>1958</v>
      </c>
      <c r="H130" s="21" t="s">
        <v>1976</v>
      </c>
      <c r="I130" s="21" t="s">
        <v>1960</v>
      </c>
      <c r="J130" s="22" t="n">
        <v>400000000</v>
      </c>
      <c r="K130" s="22" t="n">
        <v>100000000</v>
      </c>
      <c r="L130" s="0" t="n">
        <v>2017</v>
      </c>
      <c r="M130" s="23" t="n">
        <v>42736</v>
      </c>
      <c r="N130" s="23" t="n">
        <v>43831</v>
      </c>
      <c r="O130" s="23" t="n">
        <v>43831</v>
      </c>
      <c r="P130" s="23" t="n">
        <v>44196</v>
      </c>
      <c r="Q130" s="2" t="s">
        <v>1967</v>
      </c>
      <c r="R130" s="2" t="s">
        <v>1967</v>
      </c>
      <c r="S130" s="22" t="n">
        <v>15000000</v>
      </c>
      <c r="T130" s="2" t="s">
        <v>1967</v>
      </c>
      <c r="U130" s="2" t="s">
        <v>1967</v>
      </c>
      <c r="V130" s="2" t="s">
        <v>1967</v>
      </c>
      <c r="W130" s="2" t="s">
        <v>1967</v>
      </c>
      <c r="X130" s="2" t="s">
        <v>1967</v>
      </c>
      <c r="Y130" s="2" t="s">
        <v>1967</v>
      </c>
      <c r="Z130" s="2" t="s">
        <v>1967</v>
      </c>
      <c r="AA130" s="23" t="n">
        <f aca="false">DATE(YEAR(O130)+1,MONTH(O130),DAY(O130))</f>
        <v>44197</v>
      </c>
      <c r="AB130" s="0" t="n">
        <f aca="false">IF(G130="Trong nước", DATEDIF(DATE(YEAR(M130),MONTH(M130),1),DATE(YEAR(N130),MONTH(N130),1),"m"), DATEDIF(DATE(L130,1,1),DATE(YEAR(N130),MONTH(N130),1),"m"))</f>
        <v>36</v>
      </c>
      <c r="AC130" s="0" t="str">
        <f aca="false">VLOOKUP(AB130,Parameters!$A$2:$B$6,2,1)</f>
        <v>36-72</v>
      </c>
      <c r="AD130" s="24" t="n">
        <f aca="false">IF(J130&lt;=$AD$2,INDEX('Bieu phi VCX'!$D$8:$H$33,MATCH(E130,'Bieu phi VCX'!$A$8:$A$33,0),MATCH(AC130,'Bieu phi VCX'!$D$7:$H$7,)),INDEX('Bieu phi VCX'!$J$8:$N$33,MATCH(E130,'Bieu phi VCX'!$A$8:$A$33,0),MATCH(AC130,'Bieu phi VCX'!$J$7:$N$7,)))</f>
        <v>0.028</v>
      </c>
      <c r="AE130" s="24" t="n">
        <f aca="false">IF(Q130="Y",$AE$2,0)</f>
        <v>0.0005</v>
      </c>
      <c r="AF130" s="24" t="n">
        <f aca="false">IF(R130="Y", INDEX('Bieu phi VCX'!$R$8:$W$33,MATCH(E130,'Bieu phi VCX'!$A$8:$A$33,0),MATCH(AC130,'Bieu phi VCX'!$R$7:$V$7,0)), 0)</f>
        <v>0.0015</v>
      </c>
      <c r="AG130" s="22" t="n">
        <f aca="false">VLOOKUP(S130,Parameters!$F$2:$G$5,2,0)</f>
        <v>2000000</v>
      </c>
      <c r="AH130" s="24" t="n">
        <f aca="false">IF(T130="Y", INDEX('Bieu phi VCX'!$X$8:$AB$33,MATCH(E130,'Bieu phi VCX'!$A$8:$A$33,0),MATCH(AC130,'Bieu phi VCX'!$X$7:$AB$7,0)),0)</f>
        <v>0.0015</v>
      </c>
      <c r="AI130" s="24" t="n">
        <f aca="false">IF(U130="Y",INDEX('Bieu phi VCX'!$AJ$8:$AL$33,MATCH(E130,'Bieu phi VCX'!$A$8:$A$33,0),MATCH(VLOOKUP(F130,Parameters!$I$2:$J$4,2),'Bieu phi VCX'!$AJ$7:$AL$7,0))-AD130, 0)</f>
        <v>0.022</v>
      </c>
      <c r="AJ130" s="0" t="n">
        <f aca="false">IF(V130="Y",$AJ$2,1)</f>
        <v>1.5</v>
      </c>
      <c r="AK130" s="24" t="n">
        <f aca="false">IF(W130="Y", INDEX('Bieu phi VCX'!$AE$8:$AE$33,MATCH(E130,'Bieu phi VCX'!$A$8:$A$33,0),0),0)</f>
        <v>0.0025</v>
      </c>
      <c r="AL130" s="24" t="n">
        <f aca="false">IF(X130="Y",IF(AB130&lt;120,IF(OR(E130='Bieu phi VCX'!$A$24,E130='Bieu phi VCX'!$A$25,E130='Bieu phi VCX'!$A$27),0.2%,IF(OR(AND(OR(H130="SEDAN",H130="HATCHBACK"),J130&gt;$AL$2),AND(OR(H130="SEDAN",H130="HATCHBACK"),I130="GERMANY")),INDEX('Bieu phi VCX'!$AF$8:$AF$33,MATCH(E130,'Bieu phi VCX'!$A$8:$A$33,0),0),INDEX('Bieu phi VCX'!$AG$8:$AG$33,MATCH(E130,'Bieu phi VCX'!$A$8:$A$33,0),0))),"NA"),0)</f>
        <v>0.0005</v>
      </c>
      <c r="AM130" s="25" t="n">
        <f aca="false">IF(Z130="Y",$AM$2,0)</f>
        <v>0.003</v>
      </c>
      <c r="AN130" s="26" t="n">
        <f aca="false">IF(Y130="Y",IF(P130-O130&gt;$AN$2,1.5%*15/365,1.5%*(P130-O130)/365),0)</f>
        <v>0.000616438356164384</v>
      </c>
      <c r="AO130" s="27" t="n">
        <f aca="false">IF(P130&lt;=AA130,VLOOKUP(DATEDIF(O130,P130,"m"),Parameters!$L$2:$M$6,2,1),(DATEDIF(O130,P130,"m")+1)/12)</f>
        <v>1</v>
      </c>
      <c r="AP130" s="28" t="n">
        <f aca="false">(AJ130*(SUM(AD130,AE130,AF130,AH130,AI130,AK130,AL130,AM130)*K130+AG130)+AN130*K130)*AO130</f>
        <v>11986643.8356164</v>
      </c>
    </row>
    <row r="131" customFormat="false" ht="13.8" hidden="false" customHeight="false" outlineLevel="0" collapsed="false">
      <c r="A131" s="19"/>
      <c r="B131" s="19" t="s">
        <v>1964</v>
      </c>
      <c r="C131" s="20" t="s">
        <v>1955</v>
      </c>
      <c r="D131" s="19" t="s">
        <v>1908</v>
      </c>
      <c r="E131" s="21" t="s">
        <v>1986</v>
      </c>
      <c r="F131" s="22" t="n">
        <v>0</v>
      </c>
      <c r="G131" s="21" t="s">
        <v>1958</v>
      </c>
      <c r="H131" s="21" t="s">
        <v>1976</v>
      </c>
      <c r="I131" s="21" t="s">
        <v>1960</v>
      </c>
      <c r="J131" s="22" t="n">
        <v>400000000</v>
      </c>
      <c r="K131" s="22" t="n">
        <v>100000000</v>
      </c>
      <c r="L131" s="0" t="n">
        <v>2014</v>
      </c>
      <c r="M131" s="23" t="n">
        <v>41640</v>
      </c>
      <c r="N131" s="23" t="n">
        <v>43831</v>
      </c>
      <c r="O131" s="23" t="n">
        <v>43831</v>
      </c>
      <c r="P131" s="23" t="n">
        <v>44196</v>
      </c>
      <c r="Q131" s="2" t="s">
        <v>1967</v>
      </c>
      <c r="R131" s="2" t="s">
        <v>1967</v>
      </c>
      <c r="S131" s="22" t="n">
        <v>21000000</v>
      </c>
      <c r="T131" s="2" t="s">
        <v>1967</v>
      </c>
      <c r="U131" s="2" t="s">
        <v>1967</v>
      </c>
      <c r="V131" s="2" t="s">
        <v>1967</v>
      </c>
      <c r="W131" s="2" t="s">
        <v>1967</v>
      </c>
      <c r="X131" s="2" t="s">
        <v>1967</v>
      </c>
      <c r="Y131" s="2" t="s">
        <v>1967</v>
      </c>
      <c r="Z131" s="2" t="s">
        <v>1967</v>
      </c>
      <c r="AA131" s="23" t="n">
        <f aca="false">DATE(YEAR(O131)+1,MONTH(O131),DAY(O131))</f>
        <v>44197</v>
      </c>
      <c r="AB131" s="0" t="n">
        <f aca="false">IF(G131="Trong nước", DATEDIF(DATE(YEAR(M131),MONTH(M131),1),DATE(YEAR(N131),MONTH(N131),1),"m"), DATEDIF(DATE(L131,1,1),DATE(YEAR(N131),MONTH(N131),1),"m"))</f>
        <v>72</v>
      </c>
      <c r="AC131" s="0" t="str">
        <f aca="false">VLOOKUP(AB131,Parameters!$A$2:$B$6,2,1)</f>
        <v>72-120</v>
      </c>
      <c r="AD131" s="24" t="n">
        <f aca="false">IF(J131&lt;=$AD$2,INDEX('Bieu phi VCX'!$D$8:$H$33,MATCH(E131,'Bieu phi VCX'!$A$8:$A$33,0),MATCH(AC131,'Bieu phi VCX'!$D$7:$H$7,)),INDEX('Bieu phi VCX'!$J$8:$N$33,MATCH(E131,'Bieu phi VCX'!$A$8:$A$33,0),MATCH(AC131,'Bieu phi VCX'!$J$7:$N$7,)))</f>
        <v>0.045</v>
      </c>
      <c r="AE131" s="24" t="n">
        <f aca="false">IF(Q131="Y",$AE$2,0)</f>
        <v>0.0005</v>
      </c>
      <c r="AF131" s="24" t="n">
        <f aca="false">IF(R131="Y", INDEX('Bieu phi VCX'!$R$8:$W$33,MATCH(E131,'Bieu phi VCX'!$A$8:$A$33,0),MATCH(AC131,'Bieu phi VCX'!$R$7:$V$7,0)), 0)</f>
        <v>0.0025</v>
      </c>
      <c r="AG131" s="22" t="n">
        <f aca="false">VLOOKUP(S131,Parameters!$F$2:$G$5,2,0)</f>
        <v>3400000</v>
      </c>
      <c r="AH131" s="24" t="n">
        <f aca="false">IF(T131="Y", INDEX('Bieu phi VCX'!$X$8:$AB$33,MATCH(E131,'Bieu phi VCX'!$A$8:$A$33,0),MATCH(AC131,'Bieu phi VCX'!$X$7:$AB$7,0)),0)</f>
        <v>0.0025</v>
      </c>
      <c r="AI131" s="24" t="n">
        <f aca="false">IF(U131="Y",INDEX('Bieu phi VCX'!$AJ$8:$AL$33,MATCH(E131,'Bieu phi VCX'!$A$8:$A$33,0),MATCH(VLOOKUP(F131,Parameters!$I$2:$J$4,2),'Bieu phi VCX'!$AJ$7:$AL$7,0))-AD131, 0)</f>
        <v>0.005</v>
      </c>
      <c r="AJ131" s="0" t="n">
        <f aca="false">IF(V131="Y",$AJ$2,1)</f>
        <v>1.5</v>
      </c>
      <c r="AK131" s="24" t="n">
        <f aca="false">IF(W131="Y", INDEX('Bieu phi VCX'!$AE$8:$AE$33,MATCH(E131,'Bieu phi VCX'!$A$8:$A$33,0),0),0)</f>
        <v>0.0025</v>
      </c>
      <c r="AL131" s="24" t="n">
        <f aca="false">IF(X131="Y",IF(AB131&lt;120,IF(OR(E131='Bieu phi VCX'!$A$24,E131='Bieu phi VCX'!$A$25,E131='Bieu phi VCX'!$A$27),0.2%,IF(OR(AND(OR(H131="SEDAN",H131="HATCHBACK"),J131&gt;$AL$2),AND(OR(H131="SEDAN",H131="HATCHBACK"),I131="GERMANY")),INDEX('Bieu phi VCX'!$AF$8:$AF$33,MATCH(E131,'Bieu phi VCX'!$A$8:$A$33,0),0),INDEX('Bieu phi VCX'!$AG$8:$AG$33,MATCH(E131,'Bieu phi VCX'!$A$8:$A$33,0),0))),"NA"),0)</f>
        <v>0.0005</v>
      </c>
      <c r="AM131" s="25" t="n">
        <f aca="false">IF(Z131="Y",$AM$2,0)</f>
        <v>0.003</v>
      </c>
      <c r="AN131" s="26" t="n">
        <f aca="false">IF(Y131="Y",IF(P131-O131&gt;$AN$2,1.5%*15/365,1.5%*(P131-O131)/365),0)</f>
        <v>0.000616438356164384</v>
      </c>
      <c r="AO131" s="27" t="n">
        <f aca="false">IF(P131&lt;=AA131,VLOOKUP(DATEDIF(O131,P131,"m"),Parameters!$L$2:$M$6,2,1),(DATEDIF(O131,P131,"m")+1)/12)</f>
        <v>1</v>
      </c>
      <c r="AP131" s="28" t="n">
        <f aca="false">(AJ131*(SUM(AD131,AE131,AF131,AH131,AI131,AK131,AL131,AM131)*K131+AG131)+AN131*K131)*AO131</f>
        <v>14386643.8356164</v>
      </c>
    </row>
    <row r="132" customFormat="false" ht="13.8" hidden="false" customHeight="false" outlineLevel="0" collapsed="false">
      <c r="A132" s="19"/>
      <c r="B132" s="19" t="s">
        <v>1965</v>
      </c>
      <c r="C132" s="20" t="s">
        <v>1955</v>
      </c>
      <c r="D132" s="19" t="s">
        <v>1908</v>
      </c>
      <c r="E132" s="21" t="s">
        <v>1986</v>
      </c>
      <c r="F132" s="22" t="n">
        <v>0</v>
      </c>
      <c r="G132" s="21" t="s">
        <v>1958</v>
      </c>
      <c r="H132" s="21" t="s">
        <v>1976</v>
      </c>
      <c r="I132" s="21" t="s">
        <v>1960</v>
      </c>
      <c r="J132" s="22" t="n">
        <v>400000000</v>
      </c>
      <c r="K132" s="22" t="n">
        <v>100000000</v>
      </c>
      <c r="L132" s="0" t="n">
        <v>2010</v>
      </c>
      <c r="M132" s="23" t="n">
        <v>40179</v>
      </c>
      <c r="N132" s="23" t="n">
        <v>43831</v>
      </c>
      <c r="O132" s="23" t="n">
        <v>43831</v>
      </c>
      <c r="P132" s="23" t="n">
        <v>44196</v>
      </c>
      <c r="Q132" s="2" t="s">
        <v>1967</v>
      </c>
      <c r="R132" s="2" t="s">
        <v>1967</v>
      </c>
      <c r="S132" s="22" t="n">
        <v>9000000</v>
      </c>
      <c r="T132" s="2" t="s">
        <v>1967</v>
      </c>
      <c r="U132" s="2" t="s">
        <v>1967</v>
      </c>
      <c r="V132" s="2" t="s">
        <v>1967</v>
      </c>
      <c r="W132" s="2" t="s">
        <v>1967</v>
      </c>
      <c r="X132" s="2" t="s">
        <v>1967</v>
      </c>
      <c r="Y132" s="2" t="s">
        <v>1967</v>
      </c>
      <c r="Z132" s="2" t="s">
        <v>1967</v>
      </c>
      <c r="AA132" s="23" t="n">
        <f aca="false">DATE(YEAR(O132)+1,MONTH(O132),DAY(O132))</f>
        <v>44197</v>
      </c>
      <c r="AB132" s="0" t="n">
        <f aca="false">IF(G132="Trong nước", DATEDIF(DATE(YEAR(M132),MONTH(M132),1),DATE(YEAR(N132),MONTH(N132),1),"m"), DATEDIF(DATE(L132,1,1),DATE(YEAR(N132),MONTH(N132),1),"m"))</f>
        <v>120</v>
      </c>
      <c r="AC132" s="0" t="str">
        <f aca="false">VLOOKUP(AB132,Parameters!$A$2:$B$6,2,1)</f>
        <v>&gt;=120</v>
      </c>
      <c r="AD132" s="24" t="n">
        <f aca="false">IF(J132&lt;=$AD$2,INDEX('Bieu phi VCX'!$D$8:$H$33,MATCH(E132,'Bieu phi VCX'!$A$8:$A$33,0),MATCH(AC132,'Bieu phi VCX'!$D$7:$H$7,)),INDEX('Bieu phi VCX'!$J$8:$N$33,MATCH(E132,'Bieu phi VCX'!$A$8:$A$33,0),MATCH(AC132,'Bieu phi VCX'!$J$7:$N$7,)))</f>
        <v>0.05</v>
      </c>
      <c r="AE132" s="24" t="n">
        <f aca="false">IF(Q132="Y",$AE$2,0)</f>
        <v>0.0005</v>
      </c>
      <c r="AF132" s="24" t="n">
        <f aca="false">IF(R132="Y", INDEX('Bieu phi VCX'!$R$8:$W$33,MATCH(E132,'Bieu phi VCX'!$A$8:$A$33,0),MATCH(AC132,'Bieu phi VCX'!$R$7:$V$7,0)), 0)</f>
        <v>0.0035</v>
      </c>
      <c r="AG132" s="22" t="n">
        <f aca="false">VLOOKUP(S132,Parameters!$F$2:$G$5,2,0)</f>
        <v>1400000</v>
      </c>
      <c r="AH132" s="24" t="n">
        <f aca="false">IF(T132="Y", INDEX('Bieu phi VCX'!$X$8:$AB$33,MATCH(E132,'Bieu phi VCX'!$A$8:$A$33,0),MATCH(AC132,'Bieu phi VCX'!$X$7:$AB$7,0)),0)</f>
        <v>0.0035</v>
      </c>
      <c r="AI132" s="24" t="n">
        <f aca="false">IF(U132="Y",INDEX('Bieu phi VCX'!$AJ$8:$AL$33,MATCH(E132,'Bieu phi VCX'!$A$8:$A$33,0),MATCH(VLOOKUP(F132,Parameters!$I$2:$J$4,2),'Bieu phi VCX'!$AJ$7:$AL$7,0))-AD132, 0)</f>
        <v>0</v>
      </c>
      <c r="AJ132" s="0" t="n">
        <f aca="false">IF(V132="Y",$AJ$2,1)</f>
        <v>1.5</v>
      </c>
      <c r="AK132" s="24" t="n">
        <f aca="false">IF(W132="Y", INDEX('Bieu phi VCX'!$AE$8:$AE$33,MATCH(E132,'Bieu phi VCX'!$A$8:$A$33,0),0),0)</f>
        <v>0.0025</v>
      </c>
      <c r="AL132" s="24" t="str">
        <f aca="false">IF(X132="Y",IF(AB132&lt;120,IF(OR(E132='Bieu phi VCX'!$A$24,E132='Bieu phi VCX'!$A$25,E132='Bieu phi VCX'!$A$27),0.2%,IF(OR(AND(OR(H132="SEDAN",H132="HATCHBACK"),J132&gt;$AL$2),AND(OR(H132="SEDAN",H132="HATCHBACK"),I132="GERMANY")),INDEX('Bieu phi VCX'!$AF$8:$AF$33,MATCH(E132,'Bieu phi VCX'!$A$8:$A$33,0),0),INDEX('Bieu phi VCX'!$AG$8:$AG$33,MATCH(E132,'Bieu phi VCX'!$A$8:$A$33,0),0))),"NA"),0)</f>
        <v>NA</v>
      </c>
      <c r="AM132" s="25" t="n">
        <f aca="false">IF(Z132="Y",$AM$2,0)</f>
        <v>0.003</v>
      </c>
      <c r="AN132" s="26" t="n">
        <f aca="false">IF(Y132="Y",IF(P132-O132&gt;$AN$2,1.5%*15/365,1.5%*(P132-O132)/365),0)</f>
        <v>0.000616438356164384</v>
      </c>
      <c r="AO132" s="27" t="n">
        <f aca="false">IF(P132&lt;=AA132,VLOOKUP(DATEDIF(O132,P132,"m"),Parameters!$L$2:$M$6,2,1),(DATEDIF(O132,P132,"m")+1)/12)</f>
        <v>1</v>
      </c>
      <c r="AP132" s="28" t="n">
        <f aca="false">(AJ132*(SUM(AD132,AE132,AF132,AH132,AI132,AK132,AL132,AM132)*K132+AG132)+AN132*K132)*AO132</f>
        <v>11611643.8356164</v>
      </c>
    </row>
    <row r="133" customFormat="false" ht="13.8" hidden="false" customHeight="false" outlineLevel="0" collapsed="false">
      <c r="A133" s="19"/>
      <c r="B133" s="19" t="s">
        <v>1966</v>
      </c>
      <c r="C133" s="20" t="s">
        <v>1955</v>
      </c>
      <c r="D133" s="19" t="s">
        <v>1908</v>
      </c>
      <c r="E133" s="21" t="s">
        <v>1986</v>
      </c>
      <c r="F133" s="22" t="n">
        <v>0</v>
      </c>
      <c r="G133" s="21" t="s">
        <v>1958</v>
      </c>
      <c r="H133" s="21" t="s">
        <v>1976</v>
      </c>
      <c r="I133" s="21" t="s">
        <v>1960</v>
      </c>
      <c r="J133" s="22" t="n">
        <v>400000000</v>
      </c>
      <c r="K133" s="22" t="n">
        <v>100000000</v>
      </c>
      <c r="L133" s="0" t="n">
        <v>2005</v>
      </c>
      <c r="M133" s="23" t="n">
        <v>38353</v>
      </c>
      <c r="N133" s="23" t="n">
        <v>43831</v>
      </c>
      <c r="O133" s="23" t="n">
        <v>43831</v>
      </c>
      <c r="P133" s="23" t="n">
        <v>44196</v>
      </c>
      <c r="Q133" s="2" t="s">
        <v>1967</v>
      </c>
      <c r="R133" s="2" t="s">
        <v>1967</v>
      </c>
      <c r="S133" s="22" t="n">
        <v>9000000</v>
      </c>
      <c r="T133" s="2" t="s">
        <v>1967</v>
      </c>
      <c r="U133" s="2" t="s">
        <v>1967</v>
      </c>
      <c r="V133" s="2" t="s">
        <v>1967</v>
      </c>
      <c r="W133" s="2" t="s">
        <v>1967</v>
      </c>
      <c r="X133" s="2" t="s">
        <v>1967</v>
      </c>
      <c r="Y133" s="2" t="s">
        <v>1967</v>
      </c>
      <c r="Z133" s="2" t="s">
        <v>1967</v>
      </c>
      <c r="AA133" s="23" t="n">
        <f aca="false">DATE(YEAR(O133)+1,MONTH(O133),DAY(O133))</f>
        <v>44197</v>
      </c>
      <c r="AB133" s="0" t="n">
        <f aca="false">IF(G133="Trong nước", DATEDIF(DATE(YEAR(M133),MONTH(M133),1),DATE(YEAR(N133),MONTH(N133),1),"m"), DATEDIF(DATE(L133,1,1),DATE(YEAR(N133),MONTH(N133),1),"m"))</f>
        <v>180</v>
      </c>
      <c r="AC133" s="0" t="str">
        <f aca="false">VLOOKUP(AB133,Parameters!$A$2:$B$7,2,1)</f>
        <v>&gt;=180</v>
      </c>
      <c r="AD133" s="24" t="n">
        <f aca="false">IF(J133&lt;=$AD$2,INDEX('Bieu phi VCX'!$D$8:$N$33,MATCH(E133,'Bieu phi VCX'!$A$8:$A$33,0),MATCH(AC133,'Bieu phi VCX'!$D$7:$I$7,)),INDEX('Bieu phi VCX'!$J$8:$O$33,MATCH(E133,'Bieu phi VCX'!$A$8:$A$33,0),MATCH(AC133,'Bieu phi VCX'!$J$7:$O$7,)))</f>
        <v>0.05</v>
      </c>
      <c r="AE133" s="24" t="n">
        <f aca="false">IF(Q133="Y",$AE$2,0)</f>
        <v>0.0005</v>
      </c>
      <c r="AF133" s="24" t="n">
        <f aca="false">IF(R133="Y", INDEX('Bieu phi VCX'!$R$8:$W$33,MATCH(E133,'Bieu phi VCX'!$A$8:$A$33,0),MATCH(AC133,'Bieu phi VCX'!$R$7:$W$7,0)), 0)</f>
        <v>0.0045</v>
      </c>
      <c r="AG133" s="22" t="n">
        <f aca="false">VLOOKUP(S133,Parameters!$F$2:$G$5,2,0)</f>
        <v>1400000</v>
      </c>
      <c r="AH133" s="24" t="n">
        <f aca="false">IF(T133="Y", INDEX('Bieu phi VCX'!$X$8:$AC$33,MATCH(E133,'Bieu phi VCX'!$A$8:$A$33,0),MATCH(AC133,'Bieu phi VCX'!$X$7:$AC$7,0)),0)</f>
        <v>0.0035</v>
      </c>
      <c r="AI133" s="24" t="n">
        <f aca="false">IF(U133="Y",INDEX('Bieu phi VCX'!$AJ$8:$AL$33,MATCH(E133,'Bieu phi VCX'!$A$8:$A$33,0),MATCH(VLOOKUP(F133,Parameters!$I$2:$J$4,2),'Bieu phi VCX'!$AJ$7:$AL$7,0))-AD133, 0)</f>
        <v>0</v>
      </c>
      <c r="AJ133" s="0" t="n">
        <f aca="false">IF(V133="Y",$AJ$2,1)</f>
        <v>1.5</v>
      </c>
      <c r="AK133" s="24" t="n">
        <f aca="false">IF(W133="Y", INDEX('Bieu phi VCX'!$AE$8:$AE$33,MATCH(E133,'Bieu phi VCX'!$A$8:$A$33,0),0),0)</f>
        <v>0.0025</v>
      </c>
      <c r="AL133" s="24" t="n">
        <f aca="false">IF(X133="Y",IF(AB133&lt;120,IF(OR(E133='Bieu phi VCX'!$A$24,E133='Bieu phi VCX'!$A$25,E133='Bieu phi VCX'!$A$27),0.2%,IF(OR(AND(OR(H133="SEDAN",H133="HATCHBACK"),J133&gt;$AL$2),AND(OR(H133="SEDAN",H133="HATCHBACK"),I133="GERMANY")),INDEX('Bieu phi VCX'!$AF$8:$AF$33,MATCH(E133,'Bieu phi VCX'!$A$8:$A$33,0),0),INDEX('Bieu phi VCX'!$AG$8:$AG$33,MATCH(E133,'Bieu phi VCX'!$A$8:$A$33,0),0))),INDEX('Bieu phi VCX'!$AH$8:$AH$33,MATCH(E133,'Bieu phi VCX'!$A$8:$A$33,0),0)),0)</f>
        <v>0.0015</v>
      </c>
      <c r="AM133" s="25" t="n">
        <f aca="false">IF(Z133="Y",$AM$2,0)</f>
        <v>0.003</v>
      </c>
      <c r="AN133" s="26" t="n">
        <f aca="false">IF(Y133="Y",IF(P133-O133&gt;$AN$2,1.5%*15/365,1.5%*(P133-O133)/365),0)</f>
        <v>0.000616438356164384</v>
      </c>
      <c r="AO133" s="27" t="n">
        <f aca="false">IF(P133&lt;=AA133,VLOOKUP(DATEDIF(O133,P133,"m"),Parameters!$L$2:$M$6,2,1),(DATEDIF(O133,P133,"m")+1)/12)</f>
        <v>1</v>
      </c>
      <c r="AP133" s="28" t="n">
        <f aca="false">(AJ133*(SUM(AD133,AE133,AF133,AH133,AI133,AK133,AL133,AM133)*K133+AG133)+AN133*K133)*AO133</f>
        <v>11986643.8356164</v>
      </c>
    </row>
    <row r="134" customFormat="false" ht="13.8" hidden="false" customHeight="false" outlineLevel="0" collapsed="false">
      <c r="A134" s="19" t="s">
        <v>1969</v>
      </c>
      <c r="B134" s="19" t="s">
        <v>1954</v>
      </c>
      <c r="C134" s="20" t="s">
        <v>1955</v>
      </c>
      <c r="D134" s="19" t="s">
        <v>1908</v>
      </c>
      <c r="E134" s="21" t="s">
        <v>1986</v>
      </c>
      <c r="F134" s="22" t="n">
        <v>0</v>
      </c>
      <c r="G134" s="21" t="s">
        <v>1958</v>
      </c>
      <c r="H134" s="21" t="s">
        <v>1976</v>
      </c>
      <c r="I134" s="21" t="s">
        <v>1960</v>
      </c>
      <c r="J134" s="22" t="n">
        <v>410000000</v>
      </c>
      <c r="K134" s="22" t="n">
        <v>400000000</v>
      </c>
      <c r="L134" s="0" t="n">
        <v>2020</v>
      </c>
      <c r="M134" s="23" t="n">
        <v>43831</v>
      </c>
      <c r="N134" s="23" t="n">
        <v>43831</v>
      </c>
      <c r="O134" s="23" t="n">
        <v>43831</v>
      </c>
      <c r="P134" s="23" t="n">
        <v>44196</v>
      </c>
      <c r="Q134" s="2" t="s">
        <v>1961</v>
      </c>
      <c r="R134" s="2" t="s">
        <v>1961</v>
      </c>
      <c r="S134" s="22" t="s">
        <v>1962</v>
      </c>
      <c r="T134" s="2" t="s">
        <v>1961</v>
      </c>
      <c r="U134" s="2" t="s">
        <v>1961</v>
      </c>
      <c r="V134" s="2" t="s">
        <v>1961</v>
      </c>
      <c r="W134" s="2" t="s">
        <v>1961</v>
      </c>
      <c r="X134" s="2" t="s">
        <v>1961</v>
      </c>
      <c r="Y134" s="2" t="s">
        <v>1961</v>
      </c>
      <c r="Z134" s="2" t="s">
        <v>1961</v>
      </c>
      <c r="AA134" s="23" t="n">
        <f aca="false">DATE(YEAR(O134)+1,MONTH(O134),DAY(O134))</f>
        <v>44197</v>
      </c>
      <c r="AB134" s="0" t="n">
        <f aca="false">IF(G134="Trong nước", DATEDIF(DATE(YEAR(M134),MONTH(M134),1),DATE(YEAR(N134),MONTH(N134),1),"m"), DATEDIF(DATE(L134,1,1),DATE(YEAR(N134),MONTH(N134),1),"m"))</f>
        <v>0</v>
      </c>
      <c r="AC134" s="0" t="str">
        <f aca="false">VLOOKUP(AB134,Parameters!$A$2:$B$6,2,1)</f>
        <v>&lt;6</v>
      </c>
      <c r="AD134" s="24" t="n">
        <f aca="false">IF(J134&lt;=$AD$2,INDEX('Bieu phi VCX'!$D$8:$H$33,MATCH(E134,'Bieu phi VCX'!$A$8:$A$33,0),MATCH(AC134,'Bieu phi VCX'!$D$7:$H$7,)),INDEX('Bieu phi VCX'!$J$8:$N$33,MATCH(E134,'Bieu phi VCX'!$A$8:$A$33,0),MATCH(AC134,'Bieu phi VCX'!$J$7:$N$7,)))</f>
        <v>0.024</v>
      </c>
      <c r="AE134" s="24" t="n">
        <f aca="false">IF(Q134="Y",$AE$2,0)</f>
        <v>0</v>
      </c>
      <c r="AF134" s="24" t="n">
        <f aca="false">IF(R134="Y", INDEX('Bieu phi VCX'!$R$8:$W$33,MATCH(E134,'Bieu phi VCX'!$A$8:$A$33,0),MATCH(AC134,'Bieu phi VCX'!$R$7:$V$7,0)), 0)</f>
        <v>0</v>
      </c>
      <c r="AG134" s="22" t="n">
        <f aca="false">VLOOKUP(S134,Parameters!$F$2:$G$5,2,0)</f>
        <v>0</v>
      </c>
      <c r="AH134" s="24" t="n">
        <f aca="false">IF(T134="Y", INDEX('Bieu phi VCX'!$X$8:$AB$33,MATCH(E134,'Bieu phi VCX'!$A$8:$A$33,0),MATCH(AC134,'Bieu phi VCX'!$X$7:$AB$7,0)),0)</f>
        <v>0</v>
      </c>
      <c r="AI134" s="24" t="n">
        <f aca="false">IF(U134="Y",INDEX('Bieu phi VCX'!$AJ$8:$AL$33,MATCH(E134,'Bieu phi VCX'!$A$8:$A$33,0),MATCH(VLOOKUP(F134,Parameters!$I$2:$J$4,2),'Bieu phi VCX'!$AJ$7:$AL$7,0))-AD134, 0)</f>
        <v>0</v>
      </c>
      <c r="AJ134" s="0" t="n">
        <f aca="false">IF(V134="Y",$AJ$2,1)</f>
        <v>1</v>
      </c>
      <c r="AK134" s="24" t="n">
        <f aca="false">IF(W134="Y", INDEX('Bieu phi VCX'!$AE$8:$AE$33,MATCH(E134,'Bieu phi VCX'!$A$8:$A$33,0),0),0)</f>
        <v>0</v>
      </c>
      <c r="AL134" s="24" t="n">
        <f aca="false">IF(X134="Y",IF(AB134&lt;120,IF(OR(E134='Bieu phi VCX'!$A$24,E134='Bieu phi VCX'!$A$25,E134='Bieu phi VCX'!$A$27),0.2%,IF(OR(AND(OR(H134="SEDAN",H134="HATCHBACK"),J134&gt;$AL$2),AND(OR(H134="SEDAN",H134="HATCHBACK"),I134="GERMANY")),INDEX('Bieu phi VCX'!$AF$8:$AF$33,MATCH(E134,'Bieu phi VCX'!$A$8:$A$33,0),0),INDEX('Bieu phi VCX'!$AG$8:$AG$33,MATCH(E134,'Bieu phi VCX'!$A$8:$A$33,0),0))),"NA"),0)</f>
        <v>0</v>
      </c>
      <c r="AM134" s="25" t="n">
        <f aca="false">IF(Z134="Y",$AM$2,0)</f>
        <v>0</v>
      </c>
      <c r="AN134" s="26" t="n">
        <f aca="false">IF(Y134="Y",IF(P134-O134&gt;$AN$2,1.5%*15/365,1.5%*(P134-O134)/365),0)</f>
        <v>0</v>
      </c>
      <c r="AO134" s="27" t="n">
        <f aca="false">IF(P134&lt;=AA134,VLOOKUP(DATEDIF(O134,P134,"m"),Parameters!$L$2:$M$6,2,1),(DATEDIF(O134,P134,"m")+1)/12)</f>
        <v>1</v>
      </c>
      <c r="AP134" s="28" t="n">
        <f aca="false">(AJ134*(SUM(AD134,AE134,AF134,AH134,AI134,AK134,AL134,AM134)*K134+AG134)+AN134*K134)*AO134</f>
        <v>9600000</v>
      </c>
    </row>
    <row r="135" customFormat="false" ht="13.8" hidden="false" customHeight="false" outlineLevel="0" collapsed="false">
      <c r="A135" s="19"/>
      <c r="B135" s="19" t="s">
        <v>1963</v>
      </c>
      <c r="C135" s="20" t="s">
        <v>1955</v>
      </c>
      <c r="D135" s="19" t="s">
        <v>1908</v>
      </c>
      <c r="E135" s="21" t="s">
        <v>1986</v>
      </c>
      <c r="F135" s="22" t="n">
        <v>0</v>
      </c>
      <c r="G135" s="21" t="s">
        <v>1958</v>
      </c>
      <c r="H135" s="21" t="s">
        <v>1976</v>
      </c>
      <c r="I135" s="21" t="s">
        <v>1960</v>
      </c>
      <c r="J135" s="22" t="n">
        <v>500000000</v>
      </c>
      <c r="K135" s="22" t="n">
        <v>400000000</v>
      </c>
      <c r="L135" s="0" t="n">
        <v>2017</v>
      </c>
      <c r="M135" s="23" t="n">
        <v>42736</v>
      </c>
      <c r="N135" s="23" t="n">
        <v>43831</v>
      </c>
      <c r="O135" s="23" t="n">
        <v>43831</v>
      </c>
      <c r="P135" s="23" t="n">
        <v>44196</v>
      </c>
      <c r="Q135" s="2" t="s">
        <v>1961</v>
      </c>
      <c r="R135" s="2" t="s">
        <v>1961</v>
      </c>
      <c r="S135" s="22" t="s">
        <v>1962</v>
      </c>
      <c r="T135" s="2" t="s">
        <v>1961</v>
      </c>
      <c r="U135" s="2" t="s">
        <v>1961</v>
      </c>
      <c r="V135" s="2" t="s">
        <v>1961</v>
      </c>
      <c r="W135" s="2" t="s">
        <v>1961</v>
      </c>
      <c r="X135" s="2" t="s">
        <v>1961</v>
      </c>
      <c r="Y135" s="2" t="s">
        <v>1961</v>
      </c>
      <c r="Z135" s="2" t="s">
        <v>1961</v>
      </c>
      <c r="AA135" s="23" t="n">
        <f aca="false">DATE(YEAR(O135)+1,MONTH(O135),DAY(O135))</f>
        <v>44197</v>
      </c>
      <c r="AB135" s="0" t="n">
        <f aca="false">IF(G135="Trong nước", DATEDIF(DATE(YEAR(M135),MONTH(M135),1),DATE(YEAR(N135),MONTH(N135),1),"m"), DATEDIF(DATE(L135,1,1),DATE(YEAR(N135),MONTH(N135),1),"m"))</f>
        <v>36</v>
      </c>
      <c r="AC135" s="0" t="str">
        <f aca="false">VLOOKUP(AB135,Parameters!$A$2:$B$6,2,1)</f>
        <v>36-72</v>
      </c>
      <c r="AD135" s="24" t="n">
        <f aca="false">IF(J135&lt;=$AD$2,INDEX('Bieu phi VCX'!$D$8:$H$33,MATCH(E135,'Bieu phi VCX'!$A$8:$A$33,0),MATCH(AC135,'Bieu phi VCX'!$D$7:$H$7,)),INDEX('Bieu phi VCX'!$J$8:$N$33,MATCH(E135,'Bieu phi VCX'!$A$8:$A$33,0),MATCH(AC135,'Bieu phi VCX'!$J$7:$N$7,)))</f>
        <v>0.026</v>
      </c>
      <c r="AE135" s="24" t="n">
        <f aca="false">IF(Q135="Y",$AE$2,0)</f>
        <v>0</v>
      </c>
      <c r="AF135" s="24" t="n">
        <f aca="false">IF(R135="Y", INDEX('Bieu phi VCX'!$R$8:$W$33,MATCH(E135,'Bieu phi VCX'!$A$8:$A$33,0),MATCH(AC135,'Bieu phi VCX'!$R$7:$V$7,0)), 0)</f>
        <v>0</v>
      </c>
      <c r="AG135" s="22" t="n">
        <f aca="false">VLOOKUP(S135,Parameters!$F$2:$G$5,2,0)</f>
        <v>0</v>
      </c>
      <c r="AH135" s="24" t="n">
        <f aca="false">IF(T135="Y", INDEX('Bieu phi VCX'!$X$8:$AB$33,MATCH(E135,'Bieu phi VCX'!$A$8:$A$33,0),MATCH(AC135,'Bieu phi VCX'!$X$7:$AB$7,0)),0)</f>
        <v>0</v>
      </c>
      <c r="AI135" s="24" t="n">
        <f aca="false">IF(U135="Y",INDEX('Bieu phi VCX'!$AJ$8:$AL$33,MATCH(E135,'Bieu phi VCX'!$A$8:$A$33,0),MATCH(VLOOKUP(F135,Parameters!$I$2:$J$4,2),'Bieu phi VCX'!$AJ$7:$AL$7,0))-AD135, 0)</f>
        <v>0</v>
      </c>
      <c r="AJ135" s="0" t="n">
        <f aca="false">IF(V135="Y",$AJ$2,1)</f>
        <v>1</v>
      </c>
      <c r="AK135" s="24" t="n">
        <f aca="false">IF(W135="Y", INDEX('Bieu phi VCX'!$AE$8:$AE$33,MATCH(E135,'Bieu phi VCX'!$A$8:$A$33,0),0),0)</f>
        <v>0</v>
      </c>
      <c r="AL135" s="24" t="n">
        <f aca="false">IF(X135="Y",IF(AB135&lt;120,IF(OR(E135='Bieu phi VCX'!$A$24,E135='Bieu phi VCX'!$A$25,E135='Bieu phi VCX'!$A$27),0.2%,IF(OR(AND(OR(H135="SEDAN",H135="HATCHBACK"),J135&gt;$AL$2),AND(OR(H135="SEDAN",H135="HATCHBACK"),I135="GERMANY")),INDEX('Bieu phi VCX'!$AF$8:$AF$33,MATCH(E135,'Bieu phi VCX'!$A$8:$A$33,0),0),INDEX('Bieu phi VCX'!$AG$8:$AG$33,MATCH(E135,'Bieu phi VCX'!$A$8:$A$33,0),0))),"NA"),0)</f>
        <v>0</v>
      </c>
      <c r="AM135" s="25" t="n">
        <f aca="false">IF(Z135="Y",$AM$2,0)</f>
        <v>0</v>
      </c>
      <c r="AN135" s="26" t="n">
        <f aca="false">IF(Y135="Y",IF(P135-O135&gt;$AN$2,1.5%*15/365,1.5%*(P135-O135)/365),0)</f>
        <v>0</v>
      </c>
      <c r="AO135" s="27" t="n">
        <f aca="false">IF(P135&lt;=AA135,VLOOKUP(DATEDIF(O135,P135,"m"),Parameters!$L$2:$M$6,2,1),(DATEDIF(O135,P135,"m")+1)/12)</f>
        <v>1</v>
      </c>
      <c r="AP135" s="28" t="n">
        <f aca="false">(AJ135*(SUM(AD135,AE135,AF135,AH135,AI135,AK135,AL135,AM135)*K135+AG135)+AN135*K135)*AO135</f>
        <v>10400000</v>
      </c>
    </row>
    <row r="136" customFormat="false" ht="13.8" hidden="false" customHeight="false" outlineLevel="0" collapsed="false">
      <c r="A136" s="19"/>
      <c r="B136" s="19" t="s">
        <v>1964</v>
      </c>
      <c r="C136" s="20" t="s">
        <v>1955</v>
      </c>
      <c r="D136" s="19" t="s">
        <v>1908</v>
      </c>
      <c r="E136" s="21" t="s">
        <v>1986</v>
      </c>
      <c r="F136" s="22" t="n">
        <v>0</v>
      </c>
      <c r="G136" s="21" t="s">
        <v>1958</v>
      </c>
      <c r="H136" s="21" t="s">
        <v>1976</v>
      </c>
      <c r="I136" s="21" t="s">
        <v>1960</v>
      </c>
      <c r="J136" s="22" t="n">
        <v>450000000</v>
      </c>
      <c r="K136" s="22" t="n">
        <v>400000000</v>
      </c>
      <c r="L136" s="0" t="n">
        <v>2014</v>
      </c>
      <c r="M136" s="23" t="n">
        <v>41640</v>
      </c>
      <c r="N136" s="23" t="n">
        <v>43831</v>
      </c>
      <c r="O136" s="23" t="n">
        <v>43831</v>
      </c>
      <c r="P136" s="23" t="n">
        <v>44196</v>
      </c>
      <c r="Q136" s="2" t="s">
        <v>1961</v>
      </c>
      <c r="R136" s="2" t="s">
        <v>1961</v>
      </c>
      <c r="S136" s="22" t="s">
        <v>1962</v>
      </c>
      <c r="T136" s="2" t="s">
        <v>1961</v>
      </c>
      <c r="U136" s="2" t="s">
        <v>1961</v>
      </c>
      <c r="V136" s="2" t="s">
        <v>1961</v>
      </c>
      <c r="W136" s="2" t="s">
        <v>1961</v>
      </c>
      <c r="X136" s="2" t="s">
        <v>1961</v>
      </c>
      <c r="Y136" s="2" t="s">
        <v>1961</v>
      </c>
      <c r="Z136" s="2" t="s">
        <v>1961</v>
      </c>
      <c r="AA136" s="23" t="n">
        <f aca="false">DATE(YEAR(O136)+1,MONTH(O136),DAY(O136))</f>
        <v>44197</v>
      </c>
      <c r="AB136" s="0" t="n">
        <f aca="false">IF(G136="Trong nước", DATEDIF(DATE(YEAR(M136),MONTH(M136),1),DATE(YEAR(N136),MONTH(N136),1),"m"), DATEDIF(DATE(L136,1,1),DATE(YEAR(N136),MONTH(N136),1),"m"))</f>
        <v>72</v>
      </c>
      <c r="AC136" s="0" t="str">
        <f aca="false">VLOOKUP(AB136,Parameters!$A$2:$B$6,2,1)</f>
        <v>72-120</v>
      </c>
      <c r="AD136" s="24" t="n">
        <f aca="false">IF(J136&lt;=$AD$2,INDEX('Bieu phi VCX'!$D$8:$H$33,MATCH(E136,'Bieu phi VCX'!$A$8:$A$33,0),MATCH(AC136,'Bieu phi VCX'!$D$7:$H$7,)),INDEX('Bieu phi VCX'!$J$8:$N$33,MATCH(E136,'Bieu phi VCX'!$A$8:$A$33,0),MATCH(AC136,'Bieu phi VCX'!$J$7:$N$7,)))</f>
        <v>0.028</v>
      </c>
      <c r="AE136" s="24" t="n">
        <f aca="false">IF(Q136="Y",$AE$2,0)</f>
        <v>0</v>
      </c>
      <c r="AF136" s="24" t="n">
        <f aca="false">IF(R136="Y", INDEX('Bieu phi VCX'!$R$8:$W$33,MATCH(E136,'Bieu phi VCX'!$A$8:$A$33,0),MATCH(AC136,'Bieu phi VCX'!$R$7:$V$7,0)), 0)</f>
        <v>0</v>
      </c>
      <c r="AG136" s="22" t="n">
        <f aca="false">VLOOKUP(S136,Parameters!$F$2:$G$5,2,0)</f>
        <v>0</v>
      </c>
      <c r="AH136" s="24" t="n">
        <f aca="false">IF(T136="Y", INDEX('Bieu phi VCX'!$X$8:$AB$33,MATCH(E136,'Bieu phi VCX'!$A$8:$A$33,0),MATCH(AC136,'Bieu phi VCX'!$X$7:$AB$7,0)),0)</f>
        <v>0</v>
      </c>
      <c r="AI136" s="24" t="n">
        <f aca="false">IF(U136="Y",INDEX('Bieu phi VCX'!$AJ$8:$AL$33,MATCH(E136,'Bieu phi VCX'!$A$8:$A$33,0),MATCH(VLOOKUP(F136,Parameters!$I$2:$J$4,2),'Bieu phi VCX'!$AJ$7:$AL$7,0))-AD136, 0)</f>
        <v>0</v>
      </c>
      <c r="AJ136" s="0" t="n">
        <f aca="false">IF(V136="Y",$AJ$2,1)</f>
        <v>1</v>
      </c>
      <c r="AK136" s="24" t="n">
        <f aca="false">IF(W136="Y", INDEX('Bieu phi VCX'!$AE$8:$AE$33,MATCH(E136,'Bieu phi VCX'!$A$8:$A$33,0),0),0)</f>
        <v>0</v>
      </c>
      <c r="AL136" s="24" t="n">
        <f aca="false">IF(X136="Y",IF(AB136&lt;120,IF(OR(E136='Bieu phi VCX'!$A$24,E136='Bieu phi VCX'!$A$25,E136='Bieu phi VCX'!$A$27),0.2%,IF(OR(AND(OR(H136="SEDAN",H136="HATCHBACK"),J136&gt;$AL$2),AND(OR(H136="SEDAN",H136="HATCHBACK"),I136="GERMANY")),INDEX('Bieu phi VCX'!$AF$8:$AF$33,MATCH(E136,'Bieu phi VCX'!$A$8:$A$33,0),0),INDEX('Bieu phi VCX'!$AG$8:$AG$33,MATCH(E136,'Bieu phi VCX'!$A$8:$A$33,0),0))),"NA"),0)</f>
        <v>0</v>
      </c>
      <c r="AM136" s="25" t="n">
        <f aca="false">IF(Z136="Y",$AM$2,0)</f>
        <v>0</v>
      </c>
      <c r="AN136" s="26" t="n">
        <f aca="false">IF(Y136="Y",IF(P136-O136&gt;$AN$2,1.5%*15/365,1.5%*(P136-O136)/365),0)</f>
        <v>0</v>
      </c>
      <c r="AO136" s="27" t="n">
        <f aca="false">IF(P136&lt;=AA136,VLOOKUP(DATEDIF(O136,P136,"m"),Parameters!$L$2:$M$6,2,1),(DATEDIF(O136,P136,"m")+1)/12)</f>
        <v>1</v>
      </c>
      <c r="AP136" s="28" t="n">
        <f aca="false">(AJ136*(SUM(AD136,AE136,AF136,AH136,AI136,AK136,AL136,AM136)*K136+AG136)+AN136*K136)*AO136</f>
        <v>11200000</v>
      </c>
    </row>
    <row r="137" customFormat="false" ht="13.8" hidden="false" customHeight="false" outlineLevel="0" collapsed="false">
      <c r="A137" s="19"/>
      <c r="B137" s="19" t="s">
        <v>1965</v>
      </c>
      <c r="C137" s="20" t="s">
        <v>1955</v>
      </c>
      <c r="D137" s="19" t="s">
        <v>1908</v>
      </c>
      <c r="E137" s="21" t="s">
        <v>1986</v>
      </c>
      <c r="F137" s="22" t="n">
        <v>0</v>
      </c>
      <c r="G137" s="21" t="s">
        <v>1958</v>
      </c>
      <c r="H137" s="21" t="s">
        <v>1976</v>
      </c>
      <c r="I137" s="21" t="s">
        <v>1960</v>
      </c>
      <c r="J137" s="22" t="n">
        <v>600000000</v>
      </c>
      <c r="K137" s="22" t="n">
        <v>400000000</v>
      </c>
      <c r="L137" s="0" t="n">
        <v>2010</v>
      </c>
      <c r="M137" s="23" t="n">
        <v>40179</v>
      </c>
      <c r="N137" s="23" t="n">
        <v>43831</v>
      </c>
      <c r="O137" s="23" t="n">
        <v>43831</v>
      </c>
      <c r="P137" s="23" t="n">
        <v>44196</v>
      </c>
      <c r="Q137" s="2" t="s">
        <v>1961</v>
      </c>
      <c r="R137" s="2" t="s">
        <v>1961</v>
      </c>
      <c r="S137" s="22" t="s">
        <v>1962</v>
      </c>
      <c r="T137" s="2" t="s">
        <v>1961</v>
      </c>
      <c r="U137" s="2" t="s">
        <v>1961</v>
      </c>
      <c r="V137" s="2" t="s">
        <v>1961</v>
      </c>
      <c r="W137" s="2" t="s">
        <v>1961</v>
      </c>
      <c r="X137" s="2" t="s">
        <v>1961</v>
      </c>
      <c r="Y137" s="2" t="s">
        <v>1961</v>
      </c>
      <c r="Z137" s="2" t="s">
        <v>1961</v>
      </c>
      <c r="AA137" s="23" t="n">
        <f aca="false">DATE(YEAR(O137)+1,MONTH(O137),DAY(O137))</f>
        <v>44197</v>
      </c>
      <c r="AB137" s="0" t="n">
        <f aca="false">IF(G137="Trong nước", DATEDIF(DATE(YEAR(M137),MONTH(M137),1),DATE(YEAR(N137),MONTH(N137),1),"m"), DATEDIF(DATE(L137,1,1),DATE(YEAR(N137),MONTH(N137),1),"m"))</f>
        <v>120</v>
      </c>
      <c r="AC137" s="0" t="str">
        <f aca="false">VLOOKUP(AB137,Parameters!$A$2:$B$6,2,1)</f>
        <v>&gt;=120</v>
      </c>
      <c r="AD137" s="24" t="n">
        <f aca="false">IF(J137&lt;=$AD$2,INDEX('Bieu phi VCX'!$D$8:$H$33,MATCH(E137,'Bieu phi VCX'!$A$8:$A$33,0),MATCH(AC137,'Bieu phi VCX'!$D$7:$H$7,)),INDEX('Bieu phi VCX'!$J$8:$N$33,MATCH(E137,'Bieu phi VCX'!$A$8:$A$33,0),MATCH(AC137,'Bieu phi VCX'!$J$7:$N$7,)))</f>
        <v>0.03</v>
      </c>
      <c r="AE137" s="24" t="n">
        <f aca="false">IF(Q137="Y",$AE$2,0)</f>
        <v>0</v>
      </c>
      <c r="AF137" s="24" t="n">
        <f aca="false">IF(R137="Y", INDEX('Bieu phi VCX'!$R$8:$W$33,MATCH(E137,'Bieu phi VCX'!$A$8:$A$33,0),MATCH(AC137,'Bieu phi VCX'!$R$7:$V$7,0)), 0)</f>
        <v>0</v>
      </c>
      <c r="AG137" s="22" t="n">
        <f aca="false">VLOOKUP(S137,Parameters!$F$2:$G$5,2,0)</f>
        <v>0</v>
      </c>
      <c r="AH137" s="24" t="n">
        <f aca="false">IF(T137="Y", INDEX('Bieu phi VCX'!$X$8:$AB$33,MATCH(E137,'Bieu phi VCX'!$A$8:$A$33,0),MATCH(AC137,'Bieu phi VCX'!$X$7:$AB$7,0)),0)</f>
        <v>0</v>
      </c>
      <c r="AI137" s="24" t="n">
        <f aca="false">IF(U137="Y",INDEX('Bieu phi VCX'!$AJ$8:$AL$33,MATCH(E137,'Bieu phi VCX'!$A$8:$A$33,0),MATCH(VLOOKUP(F137,Parameters!$I$2:$J$4,2),'Bieu phi VCX'!$AJ$7:$AL$7,0))-AD137, 0)</f>
        <v>0</v>
      </c>
      <c r="AJ137" s="0" t="n">
        <f aca="false">IF(V137="Y",$AJ$2,1)</f>
        <v>1</v>
      </c>
      <c r="AK137" s="24" t="n">
        <f aca="false">IF(W137="Y", INDEX('Bieu phi VCX'!$AE$8:$AE$33,MATCH(E137,'Bieu phi VCX'!$A$8:$A$33,0),0),0)</f>
        <v>0</v>
      </c>
      <c r="AL137" s="24" t="n">
        <f aca="false">IF(X137="Y",IF(AB137&lt;120,IF(OR(E137='Bieu phi VCX'!$A$24,E137='Bieu phi VCX'!$A$25,E137='Bieu phi VCX'!$A$27),0.2%,IF(OR(AND(OR(H137="SEDAN",H137="HATCHBACK"),J137&gt;$AL$2),AND(OR(H137="SEDAN",H137="HATCHBACK"),I137="GERMANY")),INDEX('Bieu phi VCX'!$AF$8:$AF$33,MATCH(E137,'Bieu phi VCX'!$A$8:$A$33,0),0),INDEX('Bieu phi VCX'!$AG$8:$AG$33,MATCH(E137,'Bieu phi VCX'!$A$8:$A$33,0),0))),"NA"),0)</f>
        <v>0</v>
      </c>
      <c r="AM137" s="25" t="n">
        <f aca="false">IF(Z137="Y",$AM$2,0)</f>
        <v>0</v>
      </c>
      <c r="AN137" s="26" t="n">
        <f aca="false">IF(Y137="Y",IF(P137-O137&gt;$AN$2,1.5%*15/365,1.5%*(P137-O137)/365),0)</f>
        <v>0</v>
      </c>
      <c r="AO137" s="27" t="n">
        <f aca="false">IF(P137&lt;=AA137,VLOOKUP(DATEDIF(O137,P137,"m"),Parameters!$L$2:$M$6,2,1),(DATEDIF(O137,P137,"m")+1)/12)</f>
        <v>1</v>
      </c>
      <c r="AP137" s="28" t="n">
        <f aca="false">(AJ137*(SUM(AD137,AE137,AF137,AH137,AI137,AK137,AL137,AM137)*K137+AG137)+AN137*K137)*AO137</f>
        <v>12000000</v>
      </c>
    </row>
    <row r="138" customFormat="false" ht="13.8" hidden="false" customHeight="false" outlineLevel="0" collapsed="false">
      <c r="A138" s="19"/>
      <c r="B138" s="19" t="s">
        <v>1966</v>
      </c>
      <c r="C138" s="20" t="s">
        <v>1955</v>
      </c>
      <c r="D138" s="19" t="s">
        <v>1908</v>
      </c>
      <c r="E138" s="21" t="s">
        <v>1986</v>
      </c>
      <c r="F138" s="22" t="n">
        <v>0</v>
      </c>
      <c r="G138" s="21" t="s">
        <v>1958</v>
      </c>
      <c r="H138" s="21" t="s">
        <v>1976</v>
      </c>
      <c r="I138" s="21" t="s">
        <v>1960</v>
      </c>
      <c r="J138" s="22" t="n">
        <v>600000000</v>
      </c>
      <c r="K138" s="22" t="n">
        <v>100000000</v>
      </c>
      <c r="L138" s="0" t="n">
        <v>2005</v>
      </c>
      <c r="M138" s="23" t="n">
        <v>38353</v>
      </c>
      <c r="N138" s="23" t="n">
        <v>43831</v>
      </c>
      <c r="O138" s="23" t="n">
        <v>43831</v>
      </c>
      <c r="P138" s="23" t="n">
        <v>44196</v>
      </c>
      <c r="Q138" s="2" t="s">
        <v>1967</v>
      </c>
      <c r="R138" s="2" t="s">
        <v>1967</v>
      </c>
      <c r="S138" s="22" t="n">
        <v>9000000</v>
      </c>
      <c r="T138" s="2" t="s">
        <v>1967</v>
      </c>
      <c r="U138" s="2" t="s">
        <v>1967</v>
      </c>
      <c r="V138" s="2" t="s">
        <v>1967</v>
      </c>
      <c r="W138" s="2" t="s">
        <v>1967</v>
      </c>
      <c r="X138" s="2" t="s">
        <v>1967</v>
      </c>
      <c r="Y138" s="2" t="s">
        <v>1967</v>
      </c>
      <c r="Z138" s="2" t="s">
        <v>1967</v>
      </c>
      <c r="AA138" s="23" t="n">
        <f aca="false">DATE(YEAR(O138)+1,MONTH(O138),DAY(O138))</f>
        <v>44197</v>
      </c>
      <c r="AB138" s="0" t="n">
        <f aca="false">IF(G138="Trong nước", DATEDIF(DATE(YEAR(M138),MONTH(M138),1),DATE(YEAR(N138),MONTH(N138),1),"m"), DATEDIF(DATE(L138,1,1),DATE(YEAR(N138),MONTH(N138),1),"m"))</f>
        <v>180</v>
      </c>
      <c r="AC138" s="0" t="str">
        <f aca="false">VLOOKUP(AB138,Parameters!$A$2:$B$7,2,1)</f>
        <v>&gt;=180</v>
      </c>
      <c r="AD138" s="24" t="n">
        <f aca="false">IF(J138&lt;=$AD$2,INDEX('Bieu phi VCX'!$D$8:$N$33,MATCH(E138,'Bieu phi VCX'!$A$8:$A$33,0),MATCH(AC138,'Bieu phi VCX'!$D$7:$I$7,)),INDEX('Bieu phi VCX'!$J$8:$O$33,MATCH(E138,'Bieu phi VCX'!$A$8:$A$33,0),MATCH(AC138,'Bieu phi VCX'!$J$7:$O$7,)))</f>
        <v>0.03</v>
      </c>
      <c r="AE138" s="24" t="n">
        <f aca="false">IF(Q138="Y",$AE$2,0)</f>
        <v>0.0005</v>
      </c>
      <c r="AF138" s="24" t="n">
        <f aca="false">IF(R138="Y", INDEX('Bieu phi VCX'!$R$8:$W$33,MATCH(E138,'Bieu phi VCX'!$A$8:$A$33,0),MATCH(AC138,'Bieu phi VCX'!$R$7:$W$7,0)), 0)</f>
        <v>0.0045</v>
      </c>
      <c r="AG138" s="22" t="n">
        <f aca="false">VLOOKUP(S138,Parameters!$F$2:$G$5,2,0)</f>
        <v>1400000</v>
      </c>
      <c r="AH138" s="24" t="n">
        <f aca="false">IF(T138="Y", INDEX('Bieu phi VCX'!$X$8:$AC$33,MATCH(E138,'Bieu phi VCX'!$A$8:$A$33,0),MATCH(AC138,'Bieu phi VCX'!$X$7:$AC$7,0)),0)</f>
        <v>0.0035</v>
      </c>
      <c r="AI138" s="24" t="n">
        <f aca="false">IF(U138="Y",INDEX('Bieu phi VCX'!$AJ$8:$AL$33,MATCH(E138,'Bieu phi VCX'!$A$8:$A$33,0),MATCH(VLOOKUP(F138,Parameters!$I$2:$J$4,2),'Bieu phi VCX'!$AJ$7:$AL$7,0))-AD138, 0)</f>
        <v>0.02</v>
      </c>
      <c r="AJ138" s="0" t="n">
        <f aca="false">IF(V138="Y",$AJ$2,1)</f>
        <v>1.5</v>
      </c>
      <c r="AK138" s="24" t="n">
        <f aca="false">IF(W138="Y", INDEX('Bieu phi VCX'!$AE$8:$AE$33,MATCH(E138,'Bieu phi VCX'!$A$8:$A$33,0),0),0)</f>
        <v>0.0025</v>
      </c>
      <c r="AL138" s="24" t="n">
        <f aca="false">IF(X138="Y",IF(AB138&lt;120,IF(OR(E138='Bieu phi VCX'!$A$24,E138='Bieu phi VCX'!$A$25,E138='Bieu phi VCX'!$A$27),0.2%,IF(OR(AND(OR(H138="SEDAN",H138="HATCHBACK"),J138&gt;$AL$2),AND(OR(H138="SEDAN",H138="HATCHBACK"),I138="GERMANY")),INDEX('Bieu phi VCX'!$AF$8:$AF$33,MATCH(E138,'Bieu phi VCX'!$A$8:$A$33,0),0),INDEX('Bieu phi VCX'!$AG$8:$AG$33,MATCH(E138,'Bieu phi VCX'!$A$8:$A$33,0),0))),INDEX('Bieu phi VCX'!$AH$8:$AH$33,MATCH(E138,'Bieu phi VCX'!$A$8:$A$33,0),0)),0)</f>
        <v>0.0015</v>
      </c>
      <c r="AM138" s="25" t="n">
        <f aca="false">IF(Z138="Y",$AM$2,0)</f>
        <v>0.003</v>
      </c>
      <c r="AN138" s="26" t="n">
        <f aca="false">IF(Y138="Y",IF(P138-O138&gt;$AN$2,1.5%*15/365,1.5%*(P138-O138)/365),0)</f>
        <v>0.000616438356164384</v>
      </c>
      <c r="AO138" s="27" t="n">
        <f aca="false">IF(P138&lt;=AA138,VLOOKUP(DATEDIF(O138,P138,"m"),Parameters!$L$2:$M$6,2,1),(DATEDIF(O138,P138,"m")+1)/12)</f>
        <v>1</v>
      </c>
      <c r="AP138" s="28" t="n">
        <f aca="false">(AJ138*(SUM(AD138,AE138,AF138,AH138,AI138,AK138,AL138,AM138)*K138+AG138)+AN138*K138)*AO138</f>
        <v>11986643.8356164</v>
      </c>
    </row>
    <row r="139" customFormat="false" ht="13.8" hidden="false" customHeight="false" outlineLevel="0" collapsed="false">
      <c r="A139" s="19" t="s">
        <v>1953</v>
      </c>
      <c r="B139" s="19" t="s">
        <v>1954</v>
      </c>
      <c r="C139" s="20" t="s">
        <v>1955</v>
      </c>
      <c r="D139" s="19" t="s">
        <v>1915</v>
      </c>
      <c r="E139" s="21" t="s">
        <v>1987</v>
      </c>
      <c r="F139" s="22" t="n">
        <v>0</v>
      </c>
      <c r="G139" s="21" t="s">
        <v>1958</v>
      </c>
      <c r="H139" s="21" t="s">
        <v>1976</v>
      </c>
      <c r="I139" s="21" t="s">
        <v>1960</v>
      </c>
      <c r="J139" s="22" t="n">
        <v>390000000</v>
      </c>
      <c r="K139" s="22" t="n">
        <v>100000000</v>
      </c>
      <c r="L139" s="0" t="n">
        <v>2020</v>
      </c>
      <c r="M139" s="23" t="n">
        <v>43831</v>
      </c>
      <c r="N139" s="23" t="n">
        <v>43831</v>
      </c>
      <c r="O139" s="23" t="n">
        <v>43831</v>
      </c>
      <c r="P139" s="23" t="n">
        <v>44196</v>
      </c>
      <c r="Q139" s="2" t="s">
        <v>1961</v>
      </c>
      <c r="R139" s="2" t="s">
        <v>1961</v>
      </c>
      <c r="S139" s="22" t="s">
        <v>1962</v>
      </c>
      <c r="T139" s="2" t="s">
        <v>1961</v>
      </c>
      <c r="U139" s="2" t="s">
        <v>1961</v>
      </c>
      <c r="V139" s="2" t="s">
        <v>1961</v>
      </c>
      <c r="W139" s="2" t="s">
        <v>1961</v>
      </c>
      <c r="X139" s="2" t="s">
        <v>1961</v>
      </c>
      <c r="Y139" s="2" t="s">
        <v>1961</v>
      </c>
      <c r="Z139" s="2" t="s">
        <v>1961</v>
      </c>
      <c r="AA139" s="23" t="n">
        <f aca="false">DATE(YEAR(O139)+1,MONTH(O139),DAY(O139))</f>
        <v>44197</v>
      </c>
      <c r="AB139" s="0" t="n">
        <f aca="false">IF(G139="Trong nước", DATEDIF(DATE(YEAR(M139),MONTH(M139),1),DATE(YEAR(N139),MONTH(N139),1),"m"), DATEDIF(DATE(L139,1,1),DATE(YEAR(N139),MONTH(N139),1),"m"))</f>
        <v>0</v>
      </c>
      <c r="AC139" s="0" t="str">
        <f aca="false">VLOOKUP(AB139,Parameters!$A$2:$B$6,2,1)</f>
        <v>&lt;6</v>
      </c>
      <c r="AD139" s="24" t="n">
        <f aca="false">IF(J139&lt;=$AD$2,INDEX('Bieu phi VCX'!$D$8:$H$33,MATCH(E139,'Bieu phi VCX'!$A$8:$A$33,0),MATCH(AC139,'Bieu phi VCX'!$D$7:$H$7,)),INDEX('Bieu phi VCX'!$J$8:$N$33,MATCH(E139,'Bieu phi VCX'!$A$8:$A$33,0),MATCH(AC139,'Bieu phi VCX'!$J$7:$N$7,)))</f>
        <v>0.025</v>
      </c>
      <c r="AE139" s="24" t="n">
        <f aca="false">IF(Q139="Y",$AE$2,0)</f>
        <v>0</v>
      </c>
      <c r="AF139" s="24" t="n">
        <f aca="false">IF(R139="Y", INDEX('Bieu phi VCX'!$R$8:$W$33,MATCH(E139,'Bieu phi VCX'!$A$8:$A$33,0),MATCH(AC139,'Bieu phi VCX'!$R$7:$V$7,0)), 0)</f>
        <v>0</v>
      </c>
      <c r="AG139" s="22" t="n">
        <f aca="false">VLOOKUP(S139,Parameters!$F$2:$G$5,2,0)</f>
        <v>0</v>
      </c>
      <c r="AH139" s="24" t="n">
        <f aca="false">IF(T139="Y", INDEX('Bieu phi VCX'!$X$8:$AB$33,MATCH(E139,'Bieu phi VCX'!$A$8:$A$33,0),MATCH(AC139,'Bieu phi VCX'!$X$7:$AB$7,0)),0)</f>
        <v>0</v>
      </c>
      <c r="AI139" s="24" t="n">
        <f aca="false">IF(U139="Y",INDEX('Bieu phi VCX'!$AJ$8:$AL$33,MATCH(E139,'Bieu phi VCX'!$A$8:$A$33,0),MATCH(VLOOKUP(F139,Parameters!$I$2:$J$4,2),'Bieu phi VCX'!$AJ$7:$AL$7,0))-AD139, 0)</f>
        <v>0</v>
      </c>
      <c r="AJ139" s="0" t="n">
        <f aca="false">IF(V139="Y",$AJ$2,1)</f>
        <v>1</v>
      </c>
      <c r="AK139" s="24" t="n">
        <f aca="false">IF(W139="Y", INDEX('Bieu phi VCX'!$AE$8:$AE$33,MATCH(E139,'Bieu phi VCX'!$A$8:$A$33,0),0),0)</f>
        <v>0</v>
      </c>
      <c r="AL139" s="24" t="n">
        <f aca="false">IF(X139="Y",IF(AB139&lt;120,IF(OR(E139='Bieu phi VCX'!$A$24,E139='Bieu phi VCX'!$A$25,E139='Bieu phi VCX'!$A$27),0.2%,IF(OR(AND(OR(H139="SEDAN",H139="HATCHBACK"),J139&gt;$AL$2),AND(OR(H139="SEDAN",H139="HATCHBACK"),I139="GERMANY")),INDEX('Bieu phi VCX'!$AF$8:$AF$33,MATCH(E139,'Bieu phi VCX'!$A$8:$A$33,0),0),INDEX('Bieu phi VCX'!$AG$8:$AG$33,MATCH(E139,'Bieu phi VCX'!$A$8:$A$33,0),0))),"NA"),0)</f>
        <v>0</v>
      </c>
      <c r="AM139" s="25" t="n">
        <f aca="false">IF(Z139="Y",$AM$2,0)</f>
        <v>0</v>
      </c>
      <c r="AN139" s="26" t="n">
        <f aca="false">IF(Y139="Y",IF(P139-O139&gt;$AN$2,1.5%*15/365,1.5%*(P139-O139)/365),0)</f>
        <v>0</v>
      </c>
      <c r="AO139" s="27" t="n">
        <f aca="false">IF(P139&lt;=AA139,VLOOKUP(DATEDIF(O139,P139,"m"),Parameters!$L$2:$M$6,2,1),(DATEDIF(O139,P139,"m")+1)/12)</f>
        <v>1</v>
      </c>
      <c r="AP139" s="28" t="n">
        <f aca="false">(AJ139*(SUM(AD139,AE139,AF139,AH139,AI139,AK139,AL139,AM139)*K139+AG139)+AN139*K139)*AO139</f>
        <v>2500000</v>
      </c>
    </row>
    <row r="140" customFormat="false" ht="13.8" hidden="false" customHeight="false" outlineLevel="0" collapsed="false">
      <c r="A140" s="19"/>
      <c r="B140" s="19" t="s">
        <v>1963</v>
      </c>
      <c r="C140" s="20" t="s">
        <v>1955</v>
      </c>
      <c r="D140" s="19" t="s">
        <v>1915</v>
      </c>
      <c r="E140" s="21" t="s">
        <v>1987</v>
      </c>
      <c r="F140" s="22" t="n">
        <v>0</v>
      </c>
      <c r="G140" s="21" t="s">
        <v>1958</v>
      </c>
      <c r="H140" s="21" t="s">
        <v>1976</v>
      </c>
      <c r="I140" s="21" t="s">
        <v>1960</v>
      </c>
      <c r="J140" s="22" t="n">
        <v>390000000</v>
      </c>
      <c r="K140" s="22" t="n">
        <v>100000000</v>
      </c>
      <c r="L140" s="0" t="n">
        <v>2017</v>
      </c>
      <c r="M140" s="23" t="n">
        <v>42736</v>
      </c>
      <c r="N140" s="23" t="n">
        <v>43831</v>
      </c>
      <c r="O140" s="23" t="n">
        <v>43831</v>
      </c>
      <c r="P140" s="23" t="n">
        <v>44196</v>
      </c>
      <c r="Q140" s="2" t="s">
        <v>1961</v>
      </c>
      <c r="R140" s="2" t="s">
        <v>1961</v>
      </c>
      <c r="S140" s="22" t="s">
        <v>1962</v>
      </c>
      <c r="T140" s="2" t="s">
        <v>1961</v>
      </c>
      <c r="U140" s="2" t="s">
        <v>1961</v>
      </c>
      <c r="V140" s="2" t="s">
        <v>1961</v>
      </c>
      <c r="W140" s="2" t="s">
        <v>1961</v>
      </c>
      <c r="X140" s="2" t="s">
        <v>1961</v>
      </c>
      <c r="Y140" s="2" t="s">
        <v>1961</v>
      </c>
      <c r="Z140" s="2" t="s">
        <v>1961</v>
      </c>
      <c r="AA140" s="23" t="n">
        <f aca="false">DATE(YEAR(O140)+1,MONTH(O140),DAY(O140))</f>
        <v>44197</v>
      </c>
      <c r="AB140" s="0" t="n">
        <f aca="false">IF(G140="Trong nước", DATEDIF(DATE(YEAR(M140),MONTH(M140),1),DATE(YEAR(N140),MONTH(N140),1),"m"), DATEDIF(DATE(L140,1,1),DATE(YEAR(N140),MONTH(N140),1),"m"))</f>
        <v>36</v>
      </c>
      <c r="AC140" s="0" t="str">
        <f aca="false">VLOOKUP(AB140,Parameters!$A$2:$B$6,2,1)</f>
        <v>36-72</v>
      </c>
      <c r="AD140" s="24" t="n">
        <f aca="false">IF(J140&lt;=$AD$2,INDEX('Bieu phi VCX'!$D$8:$H$33,MATCH(E140,'Bieu phi VCX'!$A$8:$A$33,0),MATCH(AC140,'Bieu phi VCX'!$D$7:$H$7,)),INDEX('Bieu phi VCX'!$J$8:$N$33,MATCH(E140,'Bieu phi VCX'!$A$8:$A$33,0),MATCH(AC140,'Bieu phi VCX'!$J$7:$N$7,)))</f>
        <v>0.0275</v>
      </c>
      <c r="AE140" s="24" t="n">
        <f aca="false">IF(Q140="Y",$AE$2,0)</f>
        <v>0</v>
      </c>
      <c r="AF140" s="24" t="n">
        <f aca="false">IF(R140="Y", INDEX('Bieu phi VCX'!$R$8:$W$33,MATCH(E140,'Bieu phi VCX'!$A$8:$A$33,0),MATCH(AC140,'Bieu phi VCX'!$R$7:$V$7,0)), 0)</f>
        <v>0</v>
      </c>
      <c r="AG140" s="22" t="n">
        <f aca="false">VLOOKUP(S140,Parameters!$F$2:$G$5,2,0)</f>
        <v>0</v>
      </c>
      <c r="AH140" s="24" t="n">
        <f aca="false">IF(T140="Y", INDEX('Bieu phi VCX'!$X$8:$AB$33,MATCH(E140,'Bieu phi VCX'!$A$8:$A$33,0),MATCH(AC140,'Bieu phi VCX'!$X$7:$AB$7,0)),0)</f>
        <v>0</v>
      </c>
      <c r="AI140" s="24" t="n">
        <f aca="false">IF(U140="Y",INDEX('Bieu phi VCX'!$AJ$8:$AL$33,MATCH(E140,'Bieu phi VCX'!$A$8:$A$33,0),MATCH(VLOOKUP(F140,Parameters!$I$2:$J$4,2),'Bieu phi VCX'!$AJ$7:$AL$7,0))-AD140, 0)</f>
        <v>0</v>
      </c>
      <c r="AJ140" s="0" t="n">
        <f aca="false">IF(V140="Y",$AJ$2,1)</f>
        <v>1</v>
      </c>
      <c r="AK140" s="24" t="n">
        <f aca="false">IF(W140="Y", INDEX('Bieu phi VCX'!$AE$8:$AE$33,MATCH(E140,'Bieu phi VCX'!$A$8:$A$33,0),0),0)</f>
        <v>0</v>
      </c>
      <c r="AL140" s="24" t="n">
        <f aca="false">IF(X140="Y",IF(AB140&lt;120,IF(OR(E140='Bieu phi VCX'!$A$24,E140='Bieu phi VCX'!$A$25,E140='Bieu phi VCX'!$A$27),0.2%,IF(OR(AND(OR(H140="SEDAN",H140="HATCHBACK"),J140&gt;$AL$2),AND(OR(H140="SEDAN",H140="HATCHBACK"),I140="GERMANY")),INDEX('Bieu phi VCX'!$AF$8:$AF$33,MATCH(E140,'Bieu phi VCX'!$A$8:$A$33,0),0),INDEX('Bieu phi VCX'!$AG$8:$AG$33,MATCH(E140,'Bieu phi VCX'!$A$8:$A$33,0),0))),"NA"),0)</f>
        <v>0</v>
      </c>
      <c r="AM140" s="25" t="n">
        <f aca="false">IF(Z140="Y",$AM$2,0)</f>
        <v>0</v>
      </c>
      <c r="AN140" s="26" t="n">
        <f aca="false">IF(Y140="Y",IF(P140-O140&gt;$AN$2,1.5%*15/365,1.5%*(P140-O140)/365),0)</f>
        <v>0</v>
      </c>
      <c r="AO140" s="27" t="n">
        <f aca="false">IF(P140&lt;=AA140,VLOOKUP(DATEDIF(O140,P140,"m"),Parameters!$L$2:$M$6,2,1),(DATEDIF(O140,P140,"m")+1)/12)</f>
        <v>1</v>
      </c>
      <c r="AP140" s="28" t="n">
        <f aca="false">(AJ140*(SUM(AD140,AE140,AF140,AH140,AI140,AK140,AL140,AM140)*K140+AG140)+AN140*K140)*AO140</f>
        <v>2750000</v>
      </c>
    </row>
    <row r="141" customFormat="false" ht="13.8" hidden="false" customHeight="false" outlineLevel="0" collapsed="false">
      <c r="A141" s="19"/>
      <c r="B141" s="19" t="s">
        <v>1964</v>
      </c>
      <c r="C141" s="20" t="s">
        <v>1955</v>
      </c>
      <c r="D141" s="19" t="s">
        <v>1915</v>
      </c>
      <c r="E141" s="21" t="s">
        <v>1987</v>
      </c>
      <c r="F141" s="22" t="n">
        <v>0</v>
      </c>
      <c r="G141" s="21" t="s">
        <v>1958</v>
      </c>
      <c r="H141" s="21" t="s">
        <v>1976</v>
      </c>
      <c r="I141" s="21" t="s">
        <v>1960</v>
      </c>
      <c r="J141" s="22" t="n">
        <v>390000000</v>
      </c>
      <c r="K141" s="22" t="n">
        <v>100000000</v>
      </c>
      <c r="L141" s="0" t="n">
        <v>2014</v>
      </c>
      <c r="M141" s="23" t="n">
        <v>41640</v>
      </c>
      <c r="N141" s="23" t="n">
        <v>43831</v>
      </c>
      <c r="O141" s="23" t="n">
        <v>43831</v>
      </c>
      <c r="P141" s="23" t="n">
        <v>44196</v>
      </c>
      <c r="Q141" s="2" t="s">
        <v>1961</v>
      </c>
      <c r="R141" s="2" t="s">
        <v>1961</v>
      </c>
      <c r="S141" s="22" t="s">
        <v>1962</v>
      </c>
      <c r="T141" s="2" t="s">
        <v>1961</v>
      </c>
      <c r="U141" s="2" t="s">
        <v>1961</v>
      </c>
      <c r="V141" s="2" t="s">
        <v>1961</v>
      </c>
      <c r="W141" s="2" t="s">
        <v>1961</v>
      </c>
      <c r="X141" s="2" t="s">
        <v>1961</v>
      </c>
      <c r="Y141" s="2" t="s">
        <v>1961</v>
      </c>
      <c r="Z141" s="2" t="s">
        <v>1961</v>
      </c>
      <c r="AA141" s="23" t="n">
        <f aca="false">DATE(YEAR(O141)+1,MONTH(O141),DAY(O141))</f>
        <v>44197</v>
      </c>
      <c r="AB141" s="0" t="n">
        <f aca="false">IF(G141="Trong nước", DATEDIF(DATE(YEAR(M141),MONTH(M141),1),DATE(YEAR(N141),MONTH(N141),1),"m"), DATEDIF(DATE(L141,1,1),DATE(YEAR(N141),MONTH(N141),1),"m"))</f>
        <v>72</v>
      </c>
      <c r="AC141" s="0" t="str">
        <f aca="false">VLOOKUP(AB141,Parameters!$A$2:$B$6,2,1)</f>
        <v>72-120</v>
      </c>
      <c r="AD141" s="24" t="n">
        <f aca="false">IF(J141&lt;=$AD$2,INDEX('Bieu phi VCX'!$D$8:$H$33,MATCH(E141,'Bieu phi VCX'!$A$8:$A$33,0),MATCH(AC141,'Bieu phi VCX'!$D$7:$H$7,)),INDEX('Bieu phi VCX'!$J$8:$N$33,MATCH(E141,'Bieu phi VCX'!$A$8:$A$33,0),MATCH(AC141,'Bieu phi VCX'!$J$7:$N$7,)))</f>
        <v>0.041</v>
      </c>
      <c r="AE141" s="24" t="n">
        <f aca="false">IF(Q141="Y",$AE$2,0)</f>
        <v>0</v>
      </c>
      <c r="AF141" s="24" t="n">
        <f aca="false">IF(R141="Y", INDEX('Bieu phi VCX'!$R$8:$W$33,MATCH(E141,'Bieu phi VCX'!$A$8:$A$33,0),MATCH(AC141,'Bieu phi VCX'!$R$7:$V$7,0)), 0)</f>
        <v>0</v>
      </c>
      <c r="AG141" s="22" t="n">
        <f aca="false">VLOOKUP(S141,Parameters!$F$2:$G$5,2,0)</f>
        <v>0</v>
      </c>
      <c r="AH141" s="24" t="n">
        <f aca="false">IF(T141="Y", INDEX('Bieu phi VCX'!$X$8:$AB$33,MATCH(E141,'Bieu phi VCX'!$A$8:$A$33,0),MATCH(AC141,'Bieu phi VCX'!$X$7:$AB$7,0)),0)</f>
        <v>0</v>
      </c>
      <c r="AI141" s="24" t="n">
        <f aca="false">IF(U141="Y",INDEX('Bieu phi VCX'!$AJ$8:$AL$33,MATCH(E141,'Bieu phi VCX'!$A$8:$A$33,0),MATCH(VLOOKUP(F141,Parameters!$I$2:$J$4,2),'Bieu phi VCX'!$AJ$7:$AL$7,0))-AD141, 0)</f>
        <v>0</v>
      </c>
      <c r="AJ141" s="0" t="n">
        <f aca="false">IF(V141="Y",$AJ$2,1)</f>
        <v>1</v>
      </c>
      <c r="AK141" s="24" t="n">
        <f aca="false">IF(W141="Y", INDEX('Bieu phi VCX'!$AE$8:$AE$33,MATCH(E141,'Bieu phi VCX'!$A$8:$A$33,0),0),0)</f>
        <v>0</v>
      </c>
      <c r="AL141" s="24" t="n">
        <f aca="false">IF(X141="Y",IF(AB141&lt;120,IF(OR(E141='Bieu phi VCX'!$A$24,E141='Bieu phi VCX'!$A$25,E141='Bieu phi VCX'!$A$27),0.2%,IF(OR(AND(OR(H141="SEDAN",H141="HATCHBACK"),J141&gt;$AL$2),AND(OR(H141="SEDAN",H141="HATCHBACK"),I141="GERMANY")),INDEX('Bieu phi VCX'!$AF$8:$AF$33,MATCH(E141,'Bieu phi VCX'!$A$8:$A$33,0),0),INDEX('Bieu phi VCX'!$AG$8:$AG$33,MATCH(E141,'Bieu phi VCX'!$A$8:$A$33,0),0))),"NA"),0)</f>
        <v>0</v>
      </c>
      <c r="AM141" s="25" t="n">
        <f aca="false">IF(Z141="Y",$AM$2,0)</f>
        <v>0</v>
      </c>
      <c r="AN141" s="26" t="n">
        <f aca="false">IF(Y141="Y",IF(P141-O141&gt;$AN$2,1.5%*15/365,1.5%*(P141-O141)/365),0)</f>
        <v>0</v>
      </c>
      <c r="AO141" s="27" t="n">
        <f aca="false">IF(P141&lt;=AA141,VLOOKUP(DATEDIF(O141,P141,"m"),Parameters!$L$2:$M$6,2,1),(DATEDIF(O141,P141,"m")+1)/12)</f>
        <v>1</v>
      </c>
      <c r="AP141" s="28" t="n">
        <f aca="false">(AJ141*(SUM(AD141,AE141,AF141,AH141,AI141,AK141,AL141,AM141)*K141+AG141)+AN141*K141)*AO141</f>
        <v>4100000</v>
      </c>
    </row>
    <row r="142" customFormat="false" ht="13.8" hidden="false" customHeight="false" outlineLevel="0" collapsed="false">
      <c r="A142" s="19"/>
      <c r="B142" s="19" t="s">
        <v>1965</v>
      </c>
      <c r="C142" s="20" t="s">
        <v>1955</v>
      </c>
      <c r="D142" s="19" t="s">
        <v>1915</v>
      </c>
      <c r="E142" s="21" t="s">
        <v>1987</v>
      </c>
      <c r="F142" s="22" t="n">
        <v>0</v>
      </c>
      <c r="G142" s="21" t="s">
        <v>1958</v>
      </c>
      <c r="H142" s="21" t="s">
        <v>1976</v>
      </c>
      <c r="I142" s="21" t="s">
        <v>1960</v>
      </c>
      <c r="J142" s="22" t="n">
        <v>390000000</v>
      </c>
      <c r="K142" s="22" t="n">
        <v>100000000</v>
      </c>
      <c r="L142" s="0" t="n">
        <v>2010</v>
      </c>
      <c r="M142" s="23" t="n">
        <v>40179</v>
      </c>
      <c r="N142" s="23" t="n">
        <v>43831</v>
      </c>
      <c r="O142" s="23" t="n">
        <v>43831</v>
      </c>
      <c r="P142" s="23" t="n">
        <v>44196</v>
      </c>
      <c r="Q142" s="2" t="s">
        <v>1961</v>
      </c>
      <c r="R142" s="2" t="s">
        <v>1961</v>
      </c>
      <c r="S142" s="22" t="s">
        <v>1962</v>
      </c>
      <c r="T142" s="2" t="s">
        <v>1961</v>
      </c>
      <c r="U142" s="2" t="s">
        <v>1961</v>
      </c>
      <c r="V142" s="2" t="s">
        <v>1961</v>
      </c>
      <c r="W142" s="2" t="s">
        <v>1961</v>
      </c>
      <c r="X142" s="2" t="s">
        <v>1961</v>
      </c>
      <c r="Y142" s="2" t="s">
        <v>1961</v>
      </c>
      <c r="Z142" s="2" t="s">
        <v>1961</v>
      </c>
      <c r="AA142" s="23" t="n">
        <f aca="false">DATE(YEAR(O142)+1,MONTH(O142),DAY(O142))</f>
        <v>44197</v>
      </c>
      <c r="AB142" s="0" t="n">
        <f aca="false">IF(G142="Trong nước", DATEDIF(DATE(YEAR(M142),MONTH(M142),1),DATE(YEAR(N142),MONTH(N142),1),"m"), DATEDIF(DATE(L142,1,1),DATE(YEAR(N142),MONTH(N142),1),"m"))</f>
        <v>120</v>
      </c>
      <c r="AC142" s="0" t="str">
        <f aca="false">VLOOKUP(AB142,Parameters!$A$2:$B$6,2,1)</f>
        <v>&gt;=120</v>
      </c>
      <c r="AD142" s="24" t="n">
        <f aca="false">IF(J142&lt;=$AD$2,INDEX('Bieu phi VCX'!$D$8:$H$33,MATCH(E142,'Bieu phi VCX'!$A$8:$A$33,0),MATCH(AC142,'Bieu phi VCX'!$D$7:$H$7,)),INDEX('Bieu phi VCX'!$J$8:$N$33,MATCH(E142,'Bieu phi VCX'!$A$8:$A$33,0),MATCH(AC142,'Bieu phi VCX'!$J$7:$N$7,)))</f>
        <v>0.044</v>
      </c>
      <c r="AE142" s="24" t="n">
        <f aca="false">IF(Q142="Y",$AE$2,0)</f>
        <v>0</v>
      </c>
      <c r="AF142" s="24" t="n">
        <f aca="false">IF(R142="Y", INDEX('Bieu phi VCX'!$R$8:$W$33,MATCH(E142,'Bieu phi VCX'!$A$8:$A$33,0),MATCH(AC142,'Bieu phi VCX'!$R$7:$V$7,0)), 0)</f>
        <v>0</v>
      </c>
      <c r="AG142" s="22" t="n">
        <f aca="false">VLOOKUP(S142,Parameters!$F$2:$G$5,2,0)</f>
        <v>0</v>
      </c>
      <c r="AH142" s="24" t="n">
        <f aca="false">IF(T142="Y", INDEX('Bieu phi VCX'!$X$8:$AB$33,MATCH(E142,'Bieu phi VCX'!$A$8:$A$33,0),MATCH(AC142,'Bieu phi VCX'!$X$7:$AB$7,0)),0)</f>
        <v>0</v>
      </c>
      <c r="AI142" s="24" t="n">
        <f aca="false">IF(U142="Y",INDEX('Bieu phi VCX'!$AJ$8:$AL$33,MATCH(E142,'Bieu phi VCX'!$A$8:$A$33,0),MATCH(VLOOKUP(F142,Parameters!$I$2:$J$4,2),'Bieu phi VCX'!$AJ$7:$AL$7,0))-AD142, 0)</f>
        <v>0</v>
      </c>
      <c r="AJ142" s="0" t="n">
        <f aca="false">IF(V142="Y",$AJ$2,1)</f>
        <v>1</v>
      </c>
      <c r="AK142" s="24" t="n">
        <f aca="false">IF(W142="Y", INDEX('Bieu phi VCX'!$AE$8:$AE$33,MATCH(E142,'Bieu phi VCX'!$A$8:$A$33,0),0),0)</f>
        <v>0</v>
      </c>
      <c r="AL142" s="24" t="n">
        <f aca="false">IF(X142="Y",IF(AB142&lt;120,IF(OR(E142='Bieu phi VCX'!$A$24,E142='Bieu phi VCX'!$A$25,E142='Bieu phi VCX'!$A$27),0.2%,IF(OR(AND(OR(H142="SEDAN",H142="HATCHBACK"),J142&gt;$AL$2),AND(OR(H142="SEDAN",H142="HATCHBACK"),I142="GERMANY")),INDEX('Bieu phi VCX'!$AF$8:$AF$33,MATCH(E142,'Bieu phi VCX'!$A$8:$A$33,0),0),INDEX('Bieu phi VCX'!$AG$8:$AG$33,MATCH(E142,'Bieu phi VCX'!$A$8:$A$33,0),0))),"NA"),0)</f>
        <v>0</v>
      </c>
      <c r="AM142" s="25" t="n">
        <f aca="false">IF(Z142="Y",$AM$2,0)</f>
        <v>0</v>
      </c>
      <c r="AN142" s="26" t="n">
        <f aca="false">IF(Y142="Y",IF(P142-O142&gt;$AN$2,1.5%*15/365,1.5%*(P142-O142)/365),0)</f>
        <v>0</v>
      </c>
      <c r="AO142" s="27" t="n">
        <f aca="false">IF(P142&lt;=AA142,VLOOKUP(DATEDIF(O142,P142,"m"),Parameters!$L$2:$M$6,2,1),(DATEDIF(O142,P142,"m")+1)/12)</f>
        <v>1</v>
      </c>
      <c r="AP142" s="28" t="n">
        <f aca="false">(AJ142*(SUM(AD142,AE142,AF142,AH142,AI142,AK142,AL142,AM142)*K142+AG142)+AN142*K142)*AO142</f>
        <v>4400000</v>
      </c>
    </row>
    <row r="143" customFormat="false" ht="13.8" hidden="false" customHeight="false" outlineLevel="0" collapsed="false">
      <c r="A143" s="19"/>
      <c r="B143" s="19" t="s">
        <v>1966</v>
      </c>
      <c r="C143" s="20" t="s">
        <v>1955</v>
      </c>
      <c r="D143" s="19" t="s">
        <v>1915</v>
      </c>
      <c r="E143" s="21" t="s">
        <v>1987</v>
      </c>
      <c r="F143" s="22" t="n">
        <v>0</v>
      </c>
      <c r="G143" s="21" t="s">
        <v>1958</v>
      </c>
      <c r="H143" s="21" t="s">
        <v>1976</v>
      </c>
      <c r="I143" s="21" t="s">
        <v>1960</v>
      </c>
      <c r="J143" s="22" t="n">
        <v>390000000</v>
      </c>
      <c r="K143" s="22" t="n">
        <v>100000000</v>
      </c>
      <c r="L143" s="0" t="n">
        <v>2005</v>
      </c>
      <c r="M143" s="23" t="n">
        <v>38353</v>
      </c>
      <c r="N143" s="23" t="n">
        <v>43831</v>
      </c>
      <c r="O143" s="23" t="n">
        <v>43831</v>
      </c>
      <c r="P143" s="23" t="n">
        <v>44196</v>
      </c>
      <c r="Q143" s="2" t="s">
        <v>1967</v>
      </c>
      <c r="R143" s="2" t="s">
        <v>1967</v>
      </c>
      <c r="S143" s="22" t="n">
        <v>9000000</v>
      </c>
      <c r="T143" s="2" t="s">
        <v>1967</v>
      </c>
      <c r="U143" s="2" t="s">
        <v>1967</v>
      </c>
      <c r="V143" s="2" t="s">
        <v>1967</v>
      </c>
      <c r="W143" s="2" t="s">
        <v>1967</v>
      </c>
      <c r="X143" s="2" t="s">
        <v>1967</v>
      </c>
      <c r="Y143" s="2" t="s">
        <v>1967</v>
      </c>
      <c r="Z143" s="2" t="s">
        <v>1967</v>
      </c>
      <c r="AA143" s="23" t="n">
        <f aca="false">DATE(YEAR(O143)+1,MONTH(O143),DAY(O143))</f>
        <v>44197</v>
      </c>
      <c r="AB143" s="0" t="n">
        <f aca="false">IF(G143="Trong nước", DATEDIF(DATE(YEAR(M143),MONTH(M143),1),DATE(YEAR(N143),MONTH(N143),1),"m"), DATEDIF(DATE(L143,1,1),DATE(YEAR(N143),MONTH(N143),1),"m"))</f>
        <v>180</v>
      </c>
      <c r="AC143" s="0" t="str">
        <f aca="false">VLOOKUP(AB143,Parameters!$A$2:$B$7,2,1)</f>
        <v>&gt;=180</v>
      </c>
      <c r="AD143" s="24" t="n">
        <f aca="false">IF(J143&lt;=$AD$2,INDEX('Bieu phi VCX'!$D$8:$N$33,MATCH(E143,'Bieu phi VCX'!$A$8:$A$33,0),MATCH(AC143,'Bieu phi VCX'!$D$7:$I$7,)),INDEX('Bieu phi VCX'!$J$8:$O$33,MATCH(E143,'Bieu phi VCX'!$A$8:$A$33,0),MATCH(AC143,'Bieu phi VCX'!$J$7:$O$7,)))</f>
        <v>0.044</v>
      </c>
      <c r="AE143" s="24" t="n">
        <f aca="false">IF(Q143="Y",$AE$2,0)</f>
        <v>0.0005</v>
      </c>
      <c r="AF143" s="24" t="n">
        <f aca="false">IF(R143="Y", INDEX('Bieu phi VCX'!$R$8:$W$33,MATCH(E143,'Bieu phi VCX'!$A$8:$A$33,0),MATCH(AC143,'Bieu phi VCX'!$R$7:$W$7,0)), 0)</f>
        <v>0.004</v>
      </c>
      <c r="AG143" s="22" t="n">
        <f aca="false">VLOOKUP(S143,Parameters!$F$2:$G$5,2,0)</f>
        <v>1400000</v>
      </c>
      <c r="AH143" s="24" t="n">
        <f aca="false">IF(T143="Y", INDEX('Bieu phi VCX'!$X$8:$AC$33,MATCH(E143,'Bieu phi VCX'!$A$8:$A$33,0),MATCH(AC143,'Bieu phi VCX'!$X$7:$AC$7,0)),0)</f>
        <v>0.0035</v>
      </c>
      <c r="AI143" s="24" t="n">
        <f aca="false">IF(U143="Y",INDEX('Bieu phi VCX'!$AJ$8:$AL$33,MATCH(E143,'Bieu phi VCX'!$A$8:$A$33,0),MATCH(VLOOKUP(F143,Parameters!$I$2:$J$4,2),'Bieu phi VCX'!$AJ$7:$AL$7,0))-AD143, 0)</f>
        <v>0.00600000000000001</v>
      </c>
      <c r="AJ143" s="0" t="n">
        <f aca="false">IF(V143="Y",$AJ$2,1)</f>
        <v>1.5</v>
      </c>
      <c r="AK143" s="24" t="n">
        <f aca="false">IF(W143="Y", INDEX('Bieu phi VCX'!$AE$8:$AE$33,MATCH(E143,'Bieu phi VCX'!$A$8:$A$33,0),0),0)</f>
        <v>0.0025</v>
      </c>
      <c r="AL143" s="24" t="n">
        <f aca="false">IF(X143="Y",IF(AB143&lt;120,IF(OR(E143='Bieu phi VCX'!$A$24,E143='Bieu phi VCX'!$A$25,E143='Bieu phi VCX'!$A$27),0.2%,IF(OR(AND(OR(H143="SEDAN",H143="HATCHBACK"),J143&gt;$AL$2),AND(OR(H143="SEDAN",H143="HATCHBACK"),I143="GERMANY")),INDEX('Bieu phi VCX'!$AF$8:$AF$33,MATCH(E143,'Bieu phi VCX'!$A$8:$A$33,0),0),INDEX('Bieu phi VCX'!$AG$8:$AG$33,MATCH(E143,'Bieu phi VCX'!$A$8:$A$33,0),0))),INDEX('Bieu phi VCX'!$AH$8:$AH$33,MATCH(E143,'Bieu phi VCX'!$A$8:$A$33,0),0)),0)</f>
        <v>0.0015</v>
      </c>
      <c r="AM143" s="25" t="n">
        <f aca="false">IF(Z143="Y",$AM$2,0)</f>
        <v>0.003</v>
      </c>
      <c r="AN143" s="26" t="n">
        <f aca="false">IF(Y143="Y",IF(P143-O143&gt;$AN$2,1.5%*15/365,1.5%*(P143-O143)/365),0)</f>
        <v>0.000616438356164384</v>
      </c>
      <c r="AO143" s="27" t="n">
        <f aca="false">IF(P143&lt;=AA143,VLOOKUP(DATEDIF(O143,P143,"m"),Parameters!$L$2:$M$6,2,1),(DATEDIF(O143,P143,"m")+1)/12)</f>
        <v>1</v>
      </c>
      <c r="AP143" s="28" t="n">
        <f aca="false">(AJ143*(SUM(AD143,AE143,AF143,AH143,AI143,AK143,AL143,AM143)*K143+AG143)+AN143*K143)*AO143</f>
        <v>11911643.8356164</v>
      </c>
    </row>
    <row r="144" customFormat="false" ht="13.8" hidden="false" customHeight="false" outlineLevel="0" collapsed="false">
      <c r="A144" s="19" t="s">
        <v>1968</v>
      </c>
      <c r="B144" s="19" t="s">
        <v>1954</v>
      </c>
      <c r="C144" s="20" t="s">
        <v>1955</v>
      </c>
      <c r="D144" s="19" t="s">
        <v>1915</v>
      </c>
      <c r="E144" s="21" t="s">
        <v>1987</v>
      </c>
      <c r="F144" s="22" t="n">
        <v>0</v>
      </c>
      <c r="G144" s="21" t="s">
        <v>1958</v>
      </c>
      <c r="H144" s="21" t="s">
        <v>1976</v>
      </c>
      <c r="I144" s="21" t="s">
        <v>1960</v>
      </c>
      <c r="J144" s="22" t="n">
        <v>400000000</v>
      </c>
      <c r="K144" s="22" t="n">
        <v>100000000</v>
      </c>
      <c r="L144" s="0" t="n">
        <v>2020</v>
      </c>
      <c r="M144" s="23" t="n">
        <v>43831</v>
      </c>
      <c r="N144" s="23" t="n">
        <v>43831</v>
      </c>
      <c r="O144" s="23" t="n">
        <v>43831</v>
      </c>
      <c r="P144" s="23" t="n">
        <v>44196</v>
      </c>
      <c r="Q144" s="2" t="s">
        <v>1967</v>
      </c>
      <c r="R144" s="2" t="s">
        <v>1967</v>
      </c>
      <c r="S144" s="22" t="n">
        <v>9000000</v>
      </c>
      <c r="T144" s="2" t="s">
        <v>1967</v>
      </c>
      <c r="U144" s="2" t="s">
        <v>1967</v>
      </c>
      <c r="V144" s="2" t="s">
        <v>1967</v>
      </c>
      <c r="W144" s="2" t="s">
        <v>1967</v>
      </c>
      <c r="X144" s="2" t="s">
        <v>1967</v>
      </c>
      <c r="Y144" s="2" t="s">
        <v>1967</v>
      </c>
      <c r="Z144" s="2" t="s">
        <v>1967</v>
      </c>
      <c r="AA144" s="23" t="n">
        <f aca="false">DATE(YEAR(O144)+1,MONTH(O144),DAY(O144))</f>
        <v>44197</v>
      </c>
      <c r="AB144" s="0" t="n">
        <f aca="false">IF(G144="Trong nước", DATEDIF(DATE(YEAR(M144),MONTH(M144),1),DATE(YEAR(N144),MONTH(N144),1),"m"), DATEDIF(DATE(L144,1,1),DATE(YEAR(N144),MONTH(N144),1),"m"))</f>
        <v>0</v>
      </c>
      <c r="AC144" s="0" t="str">
        <f aca="false">VLOOKUP(AB144,Parameters!$A$2:$B$6,2,1)</f>
        <v>&lt;6</v>
      </c>
      <c r="AD144" s="24" t="n">
        <f aca="false">IF(J144&lt;=$AD$2,INDEX('Bieu phi VCX'!$D$8:$H$33,MATCH(E144,'Bieu phi VCX'!$A$8:$A$33,0),MATCH(AC144,'Bieu phi VCX'!$D$7:$H$7,)),INDEX('Bieu phi VCX'!$J$8:$N$33,MATCH(E144,'Bieu phi VCX'!$A$8:$A$33,0),MATCH(AC144,'Bieu phi VCX'!$J$7:$N$7,)))</f>
        <v>0.025</v>
      </c>
      <c r="AE144" s="24" t="n">
        <f aca="false">IF(Q144="Y",$AE$2,0)</f>
        <v>0.0005</v>
      </c>
      <c r="AF144" s="24" t="n">
        <f aca="false">IF(R144="Y", INDEX('Bieu phi VCX'!$R$8:$W$33,MATCH(E144,'Bieu phi VCX'!$A$8:$A$33,0),MATCH(AC144,'Bieu phi VCX'!$R$7:$V$7,0)), 0)</f>
        <v>0</v>
      </c>
      <c r="AG144" s="22" t="n">
        <f aca="false">VLOOKUP(S144,Parameters!$F$2:$G$5,2,0)</f>
        <v>1400000</v>
      </c>
      <c r="AH144" s="24" t="n">
        <f aca="false">IF(T144="Y", INDEX('Bieu phi VCX'!$X$8:$AB$33,MATCH(E144,'Bieu phi VCX'!$A$8:$A$33,0),MATCH(AC144,'Bieu phi VCX'!$X$7:$AB$7,0)),0)</f>
        <v>0.001</v>
      </c>
      <c r="AI144" s="24" t="n">
        <f aca="false">IF(U144="Y",INDEX('Bieu phi VCX'!$AJ$8:$AL$33,MATCH(E144,'Bieu phi VCX'!$A$8:$A$33,0),MATCH(VLOOKUP(F144,Parameters!$I$2:$J$4,2),'Bieu phi VCX'!$AJ$7:$AL$7,0))-AD144, 0)</f>
        <v>0.025</v>
      </c>
      <c r="AJ144" s="0" t="n">
        <f aca="false">IF(V144="Y",$AJ$2,1)</f>
        <v>1.5</v>
      </c>
      <c r="AK144" s="24" t="n">
        <f aca="false">IF(W144="Y", INDEX('Bieu phi VCX'!$AE$8:$AE$33,MATCH(E144,'Bieu phi VCX'!$A$8:$A$33,0),0),0)</f>
        <v>0.0025</v>
      </c>
      <c r="AL144" s="24" t="n">
        <f aca="false">IF(X144="Y",IF(AB144&lt;120,IF(OR(E144='Bieu phi VCX'!$A$24,E144='Bieu phi VCX'!$A$25,E144='Bieu phi VCX'!$A$27),0.2%,IF(OR(AND(OR(H144="SEDAN",H144="HATCHBACK"),J144&gt;$AL$2),AND(OR(H144="SEDAN",H144="HATCHBACK"),I144="GERMANY")),INDEX('Bieu phi VCX'!$AF$8:$AF$33,MATCH(E144,'Bieu phi VCX'!$A$8:$A$33,0),0),INDEX('Bieu phi VCX'!$AG$8:$AG$33,MATCH(E144,'Bieu phi VCX'!$A$8:$A$33,0),0))),"NA"),0)</f>
        <v>0.0005</v>
      </c>
      <c r="AM144" s="25" t="n">
        <f aca="false">IF(Z144="Y",$AM$2,0)</f>
        <v>0.003</v>
      </c>
      <c r="AN144" s="26" t="n">
        <f aca="false">IF(Y144="Y",IF(P144-O144&gt;$AN$2,1.5%*15/365,1.5%*(P144-O144)/365),0)</f>
        <v>0.000616438356164384</v>
      </c>
      <c r="AO144" s="27" t="n">
        <f aca="false">IF(P144&lt;=AA144,VLOOKUP(DATEDIF(O144,P144,"m"),Parameters!$L$2:$M$6,2,1),(DATEDIF(O144,P144,"m")+1)/12)</f>
        <v>1</v>
      </c>
      <c r="AP144" s="28" t="n">
        <f aca="false">(AJ144*(SUM(AD144,AE144,AF144,AH144,AI144,AK144,AL144,AM144)*K144+AG144)+AN144*K144)*AO144</f>
        <v>10786643.8356164</v>
      </c>
    </row>
    <row r="145" customFormat="false" ht="13.8" hidden="false" customHeight="false" outlineLevel="0" collapsed="false">
      <c r="A145" s="19"/>
      <c r="B145" s="19" t="s">
        <v>1963</v>
      </c>
      <c r="C145" s="20" t="s">
        <v>1955</v>
      </c>
      <c r="D145" s="19" t="s">
        <v>1915</v>
      </c>
      <c r="E145" s="21" t="s">
        <v>1987</v>
      </c>
      <c r="F145" s="22" t="n">
        <v>0</v>
      </c>
      <c r="G145" s="21" t="s">
        <v>1958</v>
      </c>
      <c r="H145" s="21" t="s">
        <v>1976</v>
      </c>
      <c r="I145" s="21" t="s">
        <v>1960</v>
      </c>
      <c r="J145" s="22" t="n">
        <v>400000000</v>
      </c>
      <c r="K145" s="22" t="n">
        <v>100000000</v>
      </c>
      <c r="L145" s="0" t="n">
        <v>2017</v>
      </c>
      <c r="M145" s="23" t="n">
        <v>42736</v>
      </c>
      <c r="N145" s="23" t="n">
        <v>43831</v>
      </c>
      <c r="O145" s="23" t="n">
        <v>43831</v>
      </c>
      <c r="P145" s="23" t="n">
        <v>44196</v>
      </c>
      <c r="Q145" s="2" t="s">
        <v>1967</v>
      </c>
      <c r="R145" s="2" t="s">
        <v>1967</v>
      </c>
      <c r="S145" s="22" t="n">
        <v>15000000</v>
      </c>
      <c r="T145" s="2" t="s">
        <v>1967</v>
      </c>
      <c r="U145" s="2" t="s">
        <v>1967</v>
      </c>
      <c r="V145" s="2" t="s">
        <v>1967</v>
      </c>
      <c r="W145" s="2" t="s">
        <v>1967</v>
      </c>
      <c r="X145" s="2" t="s">
        <v>1967</v>
      </c>
      <c r="Y145" s="2" t="s">
        <v>1967</v>
      </c>
      <c r="Z145" s="2" t="s">
        <v>1967</v>
      </c>
      <c r="AA145" s="23" t="n">
        <f aca="false">DATE(YEAR(O145)+1,MONTH(O145),DAY(O145))</f>
        <v>44197</v>
      </c>
      <c r="AB145" s="0" t="n">
        <f aca="false">IF(G145="Trong nước", DATEDIF(DATE(YEAR(M145),MONTH(M145),1),DATE(YEAR(N145),MONTH(N145),1),"m"), DATEDIF(DATE(L145,1,1),DATE(YEAR(N145),MONTH(N145),1),"m"))</f>
        <v>36</v>
      </c>
      <c r="AC145" s="0" t="str">
        <f aca="false">VLOOKUP(AB145,Parameters!$A$2:$B$6,2,1)</f>
        <v>36-72</v>
      </c>
      <c r="AD145" s="24" t="n">
        <f aca="false">IF(J145&lt;=$AD$2,INDEX('Bieu phi VCX'!$D$8:$H$33,MATCH(E145,'Bieu phi VCX'!$A$8:$A$33,0),MATCH(AC145,'Bieu phi VCX'!$D$7:$H$7,)),INDEX('Bieu phi VCX'!$J$8:$N$33,MATCH(E145,'Bieu phi VCX'!$A$8:$A$33,0),MATCH(AC145,'Bieu phi VCX'!$J$7:$N$7,)))</f>
        <v>0.0275</v>
      </c>
      <c r="AE145" s="24" t="n">
        <f aca="false">IF(Q145="Y",$AE$2,0)</f>
        <v>0.0005</v>
      </c>
      <c r="AF145" s="24" t="n">
        <f aca="false">IF(R145="Y", INDEX('Bieu phi VCX'!$R$8:$W$33,MATCH(E145,'Bieu phi VCX'!$A$8:$A$33,0),MATCH(AC145,'Bieu phi VCX'!$R$7:$V$7,0)), 0)</f>
        <v>0.001</v>
      </c>
      <c r="AG145" s="22" t="n">
        <f aca="false">VLOOKUP(S145,Parameters!$F$2:$G$5,2,0)</f>
        <v>2000000</v>
      </c>
      <c r="AH145" s="24" t="n">
        <f aca="false">IF(T145="Y", INDEX('Bieu phi VCX'!$X$8:$AB$33,MATCH(E145,'Bieu phi VCX'!$A$8:$A$33,0),MATCH(AC145,'Bieu phi VCX'!$X$7:$AB$7,0)),0)</f>
        <v>0.0015</v>
      </c>
      <c r="AI145" s="24" t="n">
        <f aca="false">IF(U145="Y",INDEX('Bieu phi VCX'!$AJ$8:$AL$33,MATCH(E145,'Bieu phi VCX'!$A$8:$A$33,0),MATCH(VLOOKUP(F145,Parameters!$I$2:$J$4,2),'Bieu phi VCX'!$AJ$7:$AL$7,0))-AD145, 0)</f>
        <v>0.0225</v>
      </c>
      <c r="AJ145" s="0" t="n">
        <f aca="false">IF(V145="Y",$AJ$2,1)</f>
        <v>1.5</v>
      </c>
      <c r="AK145" s="24" t="n">
        <f aca="false">IF(W145="Y", INDEX('Bieu phi VCX'!$AE$8:$AE$33,MATCH(E145,'Bieu phi VCX'!$A$8:$A$33,0),0),0)</f>
        <v>0.0025</v>
      </c>
      <c r="AL145" s="24" t="n">
        <f aca="false">IF(X145="Y",IF(AB145&lt;120,IF(OR(E145='Bieu phi VCX'!$A$24,E145='Bieu phi VCX'!$A$25,E145='Bieu phi VCX'!$A$27),0.2%,IF(OR(AND(OR(H145="SEDAN",H145="HATCHBACK"),J145&gt;$AL$2),AND(OR(H145="SEDAN",H145="HATCHBACK"),I145="GERMANY")),INDEX('Bieu phi VCX'!$AF$8:$AF$33,MATCH(E145,'Bieu phi VCX'!$A$8:$A$33,0),0),INDEX('Bieu phi VCX'!$AG$8:$AG$33,MATCH(E145,'Bieu phi VCX'!$A$8:$A$33,0),0))),"NA"),0)</f>
        <v>0.0005</v>
      </c>
      <c r="AM145" s="25" t="n">
        <f aca="false">IF(Z145="Y",$AM$2,0)</f>
        <v>0.003</v>
      </c>
      <c r="AN145" s="26" t="n">
        <f aca="false">IF(Y145="Y",IF(P145-O145&gt;$AN$2,1.5%*15/365,1.5%*(P145-O145)/365),0)</f>
        <v>0.000616438356164384</v>
      </c>
      <c r="AO145" s="27" t="n">
        <f aca="false">IF(P145&lt;=AA145,VLOOKUP(DATEDIF(O145,P145,"m"),Parameters!$L$2:$M$6,2,1),(DATEDIF(O145,P145,"m")+1)/12)</f>
        <v>1</v>
      </c>
      <c r="AP145" s="28" t="n">
        <f aca="false">(AJ145*(SUM(AD145,AE145,AF145,AH145,AI145,AK145,AL145,AM145)*K145+AG145)+AN145*K145)*AO145</f>
        <v>11911643.8356164</v>
      </c>
    </row>
    <row r="146" customFormat="false" ht="13.8" hidden="false" customHeight="false" outlineLevel="0" collapsed="false">
      <c r="A146" s="19"/>
      <c r="B146" s="19" t="s">
        <v>1964</v>
      </c>
      <c r="C146" s="20" t="s">
        <v>1955</v>
      </c>
      <c r="D146" s="19" t="s">
        <v>1915</v>
      </c>
      <c r="E146" s="21" t="s">
        <v>1987</v>
      </c>
      <c r="F146" s="22" t="n">
        <v>0</v>
      </c>
      <c r="G146" s="21" t="s">
        <v>1958</v>
      </c>
      <c r="H146" s="21" t="s">
        <v>1976</v>
      </c>
      <c r="I146" s="21" t="s">
        <v>1960</v>
      </c>
      <c r="J146" s="22" t="n">
        <v>400000000</v>
      </c>
      <c r="K146" s="22" t="n">
        <v>100000000</v>
      </c>
      <c r="L146" s="0" t="n">
        <v>2014</v>
      </c>
      <c r="M146" s="23" t="n">
        <v>41640</v>
      </c>
      <c r="N146" s="23" t="n">
        <v>43831</v>
      </c>
      <c r="O146" s="23" t="n">
        <v>43831</v>
      </c>
      <c r="P146" s="23" t="n">
        <v>44196</v>
      </c>
      <c r="Q146" s="2" t="s">
        <v>1967</v>
      </c>
      <c r="R146" s="2" t="s">
        <v>1967</v>
      </c>
      <c r="S146" s="22" t="n">
        <v>21000000</v>
      </c>
      <c r="T146" s="2" t="s">
        <v>1967</v>
      </c>
      <c r="U146" s="2" t="s">
        <v>1967</v>
      </c>
      <c r="V146" s="2" t="s">
        <v>1967</v>
      </c>
      <c r="W146" s="2" t="s">
        <v>1967</v>
      </c>
      <c r="X146" s="2" t="s">
        <v>1967</v>
      </c>
      <c r="Y146" s="2" t="s">
        <v>1967</v>
      </c>
      <c r="Z146" s="2" t="s">
        <v>1967</v>
      </c>
      <c r="AA146" s="23" t="n">
        <f aca="false">DATE(YEAR(O146)+1,MONTH(O146),DAY(O146))</f>
        <v>44197</v>
      </c>
      <c r="AB146" s="0" t="n">
        <f aca="false">IF(G146="Trong nước", DATEDIF(DATE(YEAR(M146),MONTH(M146),1),DATE(YEAR(N146),MONTH(N146),1),"m"), DATEDIF(DATE(L146,1,1),DATE(YEAR(N146),MONTH(N146),1),"m"))</f>
        <v>72</v>
      </c>
      <c r="AC146" s="0" t="str">
        <f aca="false">VLOOKUP(AB146,Parameters!$A$2:$B$6,2,1)</f>
        <v>72-120</v>
      </c>
      <c r="AD146" s="24" t="n">
        <f aca="false">IF(J146&lt;=$AD$2,INDEX('Bieu phi VCX'!$D$8:$H$33,MATCH(E146,'Bieu phi VCX'!$A$8:$A$33,0),MATCH(AC146,'Bieu phi VCX'!$D$7:$H$7,)),INDEX('Bieu phi VCX'!$J$8:$N$33,MATCH(E146,'Bieu phi VCX'!$A$8:$A$33,0),MATCH(AC146,'Bieu phi VCX'!$J$7:$N$7,)))</f>
        <v>0.041</v>
      </c>
      <c r="AE146" s="24" t="n">
        <f aca="false">IF(Q146="Y",$AE$2,0)</f>
        <v>0.0005</v>
      </c>
      <c r="AF146" s="24" t="n">
        <f aca="false">IF(R146="Y", INDEX('Bieu phi VCX'!$R$8:$W$33,MATCH(E146,'Bieu phi VCX'!$A$8:$A$33,0),MATCH(AC146,'Bieu phi VCX'!$R$7:$V$7,0)), 0)</f>
        <v>0.002</v>
      </c>
      <c r="AG146" s="22" t="n">
        <f aca="false">VLOOKUP(S146,Parameters!$F$2:$G$5,2,0)</f>
        <v>3400000</v>
      </c>
      <c r="AH146" s="24" t="n">
        <f aca="false">IF(T146="Y", INDEX('Bieu phi VCX'!$X$8:$AB$33,MATCH(E146,'Bieu phi VCX'!$A$8:$A$33,0),MATCH(AC146,'Bieu phi VCX'!$X$7:$AB$7,0)),0)</f>
        <v>0.0025</v>
      </c>
      <c r="AI146" s="24" t="n">
        <f aca="false">IF(U146="Y",INDEX('Bieu phi VCX'!$AJ$8:$AL$33,MATCH(E146,'Bieu phi VCX'!$A$8:$A$33,0),MATCH(VLOOKUP(F146,Parameters!$I$2:$J$4,2),'Bieu phi VCX'!$AJ$7:$AL$7,0))-AD146, 0)</f>
        <v>0.009</v>
      </c>
      <c r="AJ146" s="0" t="n">
        <f aca="false">IF(V146="Y",$AJ$2,1)</f>
        <v>1.5</v>
      </c>
      <c r="AK146" s="24" t="n">
        <f aca="false">IF(W146="Y", INDEX('Bieu phi VCX'!$AE$8:$AE$33,MATCH(E146,'Bieu phi VCX'!$A$8:$A$33,0),0),0)</f>
        <v>0.0025</v>
      </c>
      <c r="AL146" s="24" t="n">
        <f aca="false">IF(X146="Y",IF(AB146&lt;120,IF(OR(E146='Bieu phi VCX'!$A$24,E146='Bieu phi VCX'!$A$25,E146='Bieu phi VCX'!$A$27),0.2%,IF(OR(AND(OR(H146="SEDAN",H146="HATCHBACK"),J146&gt;$AL$2),AND(OR(H146="SEDAN",H146="HATCHBACK"),I146="GERMANY")),INDEX('Bieu phi VCX'!$AF$8:$AF$33,MATCH(E146,'Bieu phi VCX'!$A$8:$A$33,0),0),INDEX('Bieu phi VCX'!$AG$8:$AG$33,MATCH(E146,'Bieu phi VCX'!$A$8:$A$33,0),0))),"NA"),0)</f>
        <v>0.0005</v>
      </c>
      <c r="AM146" s="25" t="n">
        <f aca="false">IF(Z146="Y",$AM$2,0)</f>
        <v>0.003</v>
      </c>
      <c r="AN146" s="26" t="n">
        <f aca="false">IF(Y146="Y",IF(P146-O146&gt;$AN$2,1.5%*15/365,1.5%*(P146-O146)/365),0)</f>
        <v>0.000616438356164384</v>
      </c>
      <c r="AO146" s="27" t="n">
        <f aca="false">IF(P146&lt;=AA146,VLOOKUP(DATEDIF(O146,P146,"m"),Parameters!$L$2:$M$6,2,1),(DATEDIF(O146,P146,"m")+1)/12)</f>
        <v>1</v>
      </c>
      <c r="AP146" s="28" t="n">
        <f aca="false">(AJ146*(SUM(AD146,AE146,AF146,AH146,AI146,AK146,AL146,AM146)*K146+AG146)+AN146*K146)*AO146</f>
        <v>14311643.8356164</v>
      </c>
    </row>
    <row r="147" customFormat="false" ht="13.8" hidden="false" customHeight="false" outlineLevel="0" collapsed="false">
      <c r="A147" s="19"/>
      <c r="B147" s="19" t="s">
        <v>1965</v>
      </c>
      <c r="C147" s="20" t="s">
        <v>1955</v>
      </c>
      <c r="D147" s="19" t="s">
        <v>1915</v>
      </c>
      <c r="E147" s="21" t="s">
        <v>1987</v>
      </c>
      <c r="F147" s="22" t="n">
        <v>0</v>
      </c>
      <c r="G147" s="21" t="s">
        <v>1958</v>
      </c>
      <c r="H147" s="21" t="s">
        <v>1976</v>
      </c>
      <c r="I147" s="21" t="s">
        <v>1960</v>
      </c>
      <c r="J147" s="22" t="n">
        <v>400000000</v>
      </c>
      <c r="K147" s="22" t="n">
        <v>100000000</v>
      </c>
      <c r="L147" s="0" t="n">
        <v>2010</v>
      </c>
      <c r="M147" s="23" t="n">
        <v>40179</v>
      </c>
      <c r="N147" s="23" t="n">
        <v>43831</v>
      </c>
      <c r="O147" s="23" t="n">
        <v>43831</v>
      </c>
      <c r="P147" s="23" t="n">
        <v>44196</v>
      </c>
      <c r="Q147" s="2" t="s">
        <v>1967</v>
      </c>
      <c r="R147" s="2" t="s">
        <v>1967</v>
      </c>
      <c r="S147" s="22" t="n">
        <v>9000000</v>
      </c>
      <c r="T147" s="2" t="s">
        <v>1967</v>
      </c>
      <c r="U147" s="2" t="s">
        <v>1967</v>
      </c>
      <c r="V147" s="2" t="s">
        <v>1967</v>
      </c>
      <c r="W147" s="2" t="s">
        <v>1967</v>
      </c>
      <c r="X147" s="2" t="s">
        <v>1967</v>
      </c>
      <c r="Y147" s="2" t="s">
        <v>1967</v>
      </c>
      <c r="Z147" s="2" t="s">
        <v>1967</v>
      </c>
      <c r="AA147" s="23" t="n">
        <f aca="false">DATE(YEAR(O147)+1,MONTH(O147),DAY(O147))</f>
        <v>44197</v>
      </c>
      <c r="AB147" s="0" t="n">
        <f aca="false">IF(G147="Trong nước", DATEDIF(DATE(YEAR(M147),MONTH(M147),1),DATE(YEAR(N147),MONTH(N147),1),"m"), DATEDIF(DATE(L147,1,1),DATE(YEAR(N147),MONTH(N147),1),"m"))</f>
        <v>120</v>
      </c>
      <c r="AC147" s="0" t="str">
        <f aca="false">VLOOKUP(AB147,Parameters!$A$2:$B$6,2,1)</f>
        <v>&gt;=120</v>
      </c>
      <c r="AD147" s="24" t="n">
        <f aca="false">IF(J147&lt;=$AD$2,INDEX('Bieu phi VCX'!$D$8:$H$33,MATCH(E147,'Bieu phi VCX'!$A$8:$A$33,0),MATCH(AC147,'Bieu phi VCX'!$D$7:$H$7,)),INDEX('Bieu phi VCX'!$J$8:$N$33,MATCH(E147,'Bieu phi VCX'!$A$8:$A$33,0),MATCH(AC147,'Bieu phi VCX'!$J$7:$N$7,)))</f>
        <v>0.044</v>
      </c>
      <c r="AE147" s="24" t="n">
        <f aca="false">IF(Q147="Y",$AE$2,0)</f>
        <v>0.0005</v>
      </c>
      <c r="AF147" s="24" t="n">
        <f aca="false">IF(R147="Y", INDEX('Bieu phi VCX'!$R$8:$W$33,MATCH(E147,'Bieu phi VCX'!$A$8:$A$33,0),MATCH(AC147,'Bieu phi VCX'!$R$7:$V$7,0)), 0)</f>
        <v>0.003</v>
      </c>
      <c r="AG147" s="22" t="n">
        <f aca="false">VLOOKUP(S147,Parameters!$F$2:$G$5,2,0)</f>
        <v>1400000</v>
      </c>
      <c r="AH147" s="24" t="n">
        <f aca="false">IF(T147="Y", INDEX('Bieu phi VCX'!$X$8:$AB$33,MATCH(E147,'Bieu phi VCX'!$A$8:$A$33,0),MATCH(AC147,'Bieu phi VCX'!$X$7:$AB$7,0)),0)</f>
        <v>0.0035</v>
      </c>
      <c r="AI147" s="24" t="n">
        <f aca="false">IF(U147="Y",INDEX('Bieu phi VCX'!$AJ$8:$AL$33,MATCH(E147,'Bieu phi VCX'!$A$8:$A$33,0),MATCH(VLOOKUP(F147,Parameters!$I$2:$J$4,2),'Bieu phi VCX'!$AJ$7:$AL$7,0))-AD147, 0)</f>
        <v>0.00600000000000001</v>
      </c>
      <c r="AJ147" s="0" t="n">
        <f aca="false">IF(V147="Y",$AJ$2,1)</f>
        <v>1.5</v>
      </c>
      <c r="AK147" s="24" t="n">
        <f aca="false">IF(W147="Y", INDEX('Bieu phi VCX'!$AE$8:$AE$33,MATCH(E147,'Bieu phi VCX'!$A$8:$A$33,0),0),0)</f>
        <v>0.0025</v>
      </c>
      <c r="AL147" s="24" t="str">
        <f aca="false">IF(X147="Y",IF(AB147&lt;120,IF(OR(E147='Bieu phi VCX'!$A$24,E147='Bieu phi VCX'!$A$25,E147='Bieu phi VCX'!$A$27),0.2%,IF(OR(AND(OR(H147="SEDAN",H147="HATCHBACK"),J147&gt;$AL$2),AND(OR(H147="SEDAN",H147="HATCHBACK"),I147="GERMANY")),INDEX('Bieu phi VCX'!$AF$8:$AF$33,MATCH(E147,'Bieu phi VCX'!$A$8:$A$33,0),0),INDEX('Bieu phi VCX'!$AG$8:$AG$33,MATCH(E147,'Bieu phi VCX'!$A$8:$A$33,0),0))),"NA"),0)</f>
        <v>NA</v>
      </c>
      <c r="AM147" s="25" t="n">
        <f aca="false">IF(Z147="Y",$AM$2,0)</f>
        <v>0.003</v>
      </c>
      <c r="AN147" s="26" t="n">
        <f aca="false">IF(Y147="Y",IF(P147-O147&gt;$AN$2,1.5%*15/365,1.5%*(P147-O147)/365),0)</f>
        <v>0.000616438356164384</v>
      </c>
      <c r="AO147" s="27" t="n">
        <f aca="false">IF(P147&lt;=AA147,VLOOKUP(DATEDIF(O147,P147,"m"),Parameters!$L$2:$M$6,2,1),(DATEDIF(O147,P147,"m")+1)/12)</f>
        <v>1</v>
      </c>
      <c r="AP147" s="28" t="n">
        <f aca="false">(AJ147*(SUM(AD147,AE147,AF147,AH147,AI147,AK147,AL147,AM147)*K147+AG147)+AN147*K147)*AO147</f>
        <v>11536643.8356164</v>
      </c>
    </row>
    <row r="148" customFormat="false" ht="13.8" hidden="false" customHeight="false" outlineLevel="0" collapsed="false">
      <c r="A148" s="19"/>
      <c r="B148" s="19" t="s">
        <v>1966</v>
      </c>
      <c r="C148" s="20" t="s">
        <v>1955</v>
      </c>
      <c r="D148" s="19" t="s">
        <v>1915</v>
      </c>
      <c r="E148" s="21" t="s">
        <v>1987</v>
      </c>
      <c r="F148" s="22" t="n">
        <v>0</v>
      </c>
      <c r="G148" s="21" t="s">
        <v>1958</v>
      </c>
      <c r="H148" s="21" t="s">
        <v>1976</v>
      </c>
      <c r="I148" s="21" t="s">
        <v>1960</v>
      </c>
      <c r="J148" s="22" t="n">
        <v>400000000</v>
      </c>
      <c r="K148" s="22" t="n">
        <v>100000000</v>
      </c>
      <c r="L148" s="0" t="n">
        <v>2005</v>
      </c>
      <c r="M148" s="23" t="n">
        <v>38353</v>
      </c>
      <c r="N148" s="23" t="n">
        <v>43831</v>
      </c>
      <c r="O148" s="23" t="n">
        <v>43831</v>
      </c>
      <c r="P148" s="23" t="n">
        <v>44196</v>
      </c>
      <c r="Q148" s="2" t="s">
        <v>1967</v>
      </c>
      <c r="R148" s="2" t="s">
        <v>1967</v>
      </c>
      <c r="S148" s="22" t="n">
        <v>9000000</v>
      </c>
      <c r="T148" s="2" t="s">
        <v>1967</v>
      </c>
      <c r="U148" s="2" t="s">
        <v>1967</v>
      </c>
      <c r="V148" s="2" t="s">
        <v>1967</v>
      </c>
      <c r="W148" s="2" t="s">
        <v>1967</v>
      </c>
      <c r="X148" s="2" t="s">
        <v>1967</v>
      </c>
      <c r="Y148" s="2" t="s">
        <v>1967</v>
      </c>
      <c r="Z148" s="2" t="s">
        <v>1967</v>
      </c>
      <c r="AA148" s="23" t="n">
        <f aca="false">DATE(YEAR(O148)+1,MONTH(O148),DAY(O148))</f>
        <v>44197</v>
      </c>
      <c r="AB148" s="0" t="n">
        <f aca="false">IF(G148="Trong nước", DATEDIF(DATE(YEAR(M148),MONTH(M148),1),DATE(YEAR(N148),MONTH(N148),1),"m"), DATEDIF(DATE(L148,1,1),DATE(YEAR(N148),MONTH(N148),1),"m"))</f>
        <v>180</v>
      </c>
      <c r="AC148" s="0" t="str">
        <f aca="false">VLOOKUP(AB148,Parameters!$A$2:$B$7,2,1)</f>
        <v>&gt;=180</v>
      </c>
      <c r="AD148" s="24" t="n">
        <f aca="false">IF(J148&lt;=$AD$2,INDEX('Bieu phi VCX'!$D$8:$N$33,MATCH(E148,'Bieu phi VCX'!$A$8:$A$33,0),MATCH(AC148,'Bieu phi VCX'!$D$7:$I$7,)),INDEX('Bieu phi VCX'!$J$8:$O$33,MATCH(E148,'Bieu phi VCX'!$A$8:$A$33,0),MATCH(AC148,'Bieu phi VCX'!$J$7:$O$7,)))</f>
        <v>0.044</v>
      </c>
      <c r="AE148" s="24" t="n">
        <f aca="false">IF(Q148="Y",$AE$2,0)</f>
        <v>0.0005</v>
      </c>
      <c r="AF148" s="24" t="n">
        <f aca="false">IF(R148="Y", INDEX('Bieu phi VCX'!$R$8:$W$33,MATCH(E148,'Bieu phi VCX'!$A$8:$A$33,0),MATCH(AC148,'Bieu phi VCX'!$R$7:$W$7,0)), 0)</f>
        <v>0.004</v>
      </c>
      <c r="AG148" s="22" t="n">
        <f aca="false">VLOOKUP(S148,Parameters!$F$2:$G$5,2,0)</f>
        <v>1400000</v>
      </c>
      <c r="AH148" s="24" t="n">
        <f aca="false">IF(T148="Y", INDEX('Bieu phi VCX'!$X$8:$AC$33,MATCH(E148,'Bieu phi VCX'!$A$8:$A$33,0),MATCH(AC148,'Bieu phi VCX'!$X$7:$AC$7,0)),0)</f>
        <v>0.0035</v>
      </c>
      <c r="AI148" s="24" t="n">
        <f aca="false">IF(U148="Y",INDEX('Bieu phi VCX'!$AJ$8:$AL$33,MATCH(E148,'Bieu phi VCX'!$A$8:$A$33,0),MATCH(VLOOKUP(F148,Parameters!$I$2:$J$4,2),'Bieu phi VCX'!$AJ$7:$AL$7,0))-AD148, 0)</f>
        <v>0.00600000000000001</v>
      </c>
      <c r="AJ148" s="0" t="n">
        <f aca="false">IF(V148="Y",$AJ$2,1)</f>
        <v>1.5</v>
      </c>
      <c r="AK148" s="24" t="n">
        <f aca="false">IF(W148="Y", INDEX('Bieu phi VCX'!$AE$8:$AE$33,MATCH(E148,'Bieu phi VCX'!$A$8:$A$33,0),0),0)</f>
        <v>0.0025</v>
      </c>
      <c r="AL148" s="24" t="n">
        <f aca="false">IF(X148="Y",IF(AB148&lt;120,IF(OR(E148='Bieu phi VCX'!$A$24,E148='Bieu phi VCX'!$A$25,E148='Bieu phi VCX'!$A$27),0.2%,IF(OR(AND(OR(H148="SEDAN",H148="HATCHBACK"),J148&gt;$AL$2),AND(OR(H148="SEDAN",H148="HATCHBACK"),I148="GERMANY")),INDEX('Bieu phi VCX'!$AF$8:$AF$33,MATCH(E148,'Bieu phi VCX'!$A$8:$A$33,0),0),INDEX('Bieu phi VCX'!$AG$8:$AG$33,MATCH(E148,'Bieu phi VCX'!$A$8:$A$33,0),0))),INDEX('Bieu phi VCX'!$AH$8:$AH$33,MATCH(E148,'Bieu phi VCX'!$A$8:$A$33,0),0)),0)</f>
        <v>0.0015</v>
      </c>
      <c r="AM148" s="25" t="n">
        <f aca="false">IF(Z148="Y",$AM$2,0)</f>
        <v>0.003</v>
      </c>
      <c r="AN148" s="26" t="n">
        <f aca="false">IF(Y148="Y",IF(P148-O148&gt;$AN$2,1.5%*15/365,1.5%*(P148-O148)/365),0)</f>
        <v>0.000616438356164384</v>
      </c>
      <c r="AO148" s="27" t="n">
        <f aca="false">IF(P148&lt;=AA148,VLOOKUP(DATEDIF(O148,P148,"m"),Parameters!$L$2:$M$6,2,1),(DATEDIF(O148,P148,"m")+1)/12)</f>
        <v>1</v>
      </c>
      <c r="AP148" s="28" t="n">
        <f aca="false">(AJ148*(SUM(AD148,AE148,AF148,AH148,AI148,AK148,AL148,AM148)*K148+AG148)+AN148*K148)*AO148</f>
        <v>11911643.8356164</v>
      </c>
    </row>
    <row r="149" customFormat="false" ht="13.8" hidden="false" customHeight="false" outlineLevel="0" collapsed="false">
      <c r="A149" s="19" t="s">
        <v>1969</v>
      </c>
      <c r="B149" s="19" t="s">
        <v>1954</v>
      </c>
      <c r="C149" s="20" t="s">
        <v>1955</v>
      </c>
      <c r="D149" s="19" t="s">
        <v>1915</v>
      </c>
      <c r="E149" s="21" t="s">
        <v>1987</v>
      </c>
      <c r="F149" s="22" t="n">
        <v>0</v>
      </c>
      <c r="G149" s="21" t="s">
        <v>1958</v>
      </c>
      <c r="H149" s="21" t="s">
        <v>1976</v>
      </c>
      <c r="I149" s="21" t="s">
        <v>1960</v>
      </c>
      <c r="J149" s="22" t="n">
        <v>410000000</v>
      </c>
      <c r="K149" s="22" t="n">
        <v>400000000</v>
      </c>
      <c r="L149" s="0" t="n">
        <v>2020</v>
      </c>
      <c r="M149" s="23" t="n">
        <v>43831</v>
      </c>
      <c r="N149" s="23" t="n">
        <v>43831</v>
      </c>
      <c r="O149" s="23" t="n">
        <v>43831</v>
      </c>
      <c r="P149" s="23" t="n">
        <v>44196</v>
      </c>
      <c r="Q149" s="2" t="s">
        <v>1961</v>
      </c>
      <c r="R149" s="2" t="s">
        <v>1961</v>
      </c>
      <c r="S149" s="22" t="s">
        <v>1962</v>
      </c>
      <c r="T149" s="2" t="s">
        <v>1961</v>
      </c>
      <c r="U149" s="2" t="s">
        <v>1961</v>
      </c>
      <c r="V149" s="2" t="s">
        <v>1961</v>
      </c>
      <c r="W149" s="2" t="s">
        <v>1961</v>
      </c>
      <c r="X149" s="2" t="s">
        <v>1961</v>
      </c>
      <c r="Y149" s="2" t="s">
        <v>1961</v>
      </c>
      <c r="Z149" s="2" t="s">
        <v>1961</v>
      </c>
      <c r="AA149" s="23" t="n">
        <f aca="false">DATE(YEAR(O149)+1,MONTH(O149),DAY(O149))</f>
        <v>44197</v>
      </c>
      <c r="AB149" s="0" t="n">
        <f aca="false">IF(G149="Trong nước", DATEDIF(DATE(YEAR(M149),MONTH(M149),1),DATE(YEAR(N149),MONTH(N149),1),"m"), DATEDIF(DATE(L149,1,1),DATE(YEAR(N149),MONTH(N149),1),"m"))</f>
        <v>0</v>
      </c>
      <c r="AC149" s="0" t="str">
        <f aca="false">VLOOKUP(AB149,Parameters!$A$2:$B$6,2,1)</f>
        <v>&lt;6</v>
      </c>
      <c r="AD149" s="24" t="n">
        <f aca="false">IF(J149&lt;=$AD$2,INDEX('Bieu phi VCX'!$D$8:$H$33,MATCH(E149,'Bieu phi VCX'!$A$8:$A$33,0),MATCH(AC149,'Bieu phi VCX'!$D$7:$H$7,)),INDEX('Bieu phi VCX'!$J$8:$N$33,MATCH(E149,'Bieu phi VCX'!$A$8:$A$33,0),MATCH(AC149,'Bieu phi VCX'!$J$7:$N$7,)))</f>
        <v>0.015</v>
      </c>
      <c r="AE149" s="24" t="n">
        <f aca="false">IF(Q149="Y",$AE$2,0)</f>
        <v>0</v>
      </c>
      <c r="AF149" s="24" t="n">
        <f aca="false">IF(R149="Y", INDEX('Bieu phi VCX'!$R$8:$W$33,MATCH(E149,'Bieu phi VCX'!$A$8:$A$33,0),MATCH(AC149,'Bieu phi VCX'!$R$7:$V$7,0)), 0)</f>
        <v>0</v>
      </c>
      <c r="AG149" s="22" t="n">
        <f aca="false">VLOOKUP(S149,Parameters!$F$2:$G$5,2,0)</f>
        <v>0</v>
      </c>
      <c r="AH149" s="24" t="n">
        <f aca="false">IF(T149="Y", INDEX('Bieu phi VCX'!$X$8:$AB$33,MATCH(E149,'Bieu phi VCX'!$A$8:$A$33,0),MATCH(AC149,'Bieu phi VCX'!$X$7:$AB$7,0)),0)</f>
        <v>0</v>
      </c>
      <c r="AI149" s="24" t="n">
        <f aca="false">IF(U149="Y",INDEX('Bieu phi VCX'!$AJ$8:$AL$33,MATCH(E149,'Bieu phi VCX'!$A$8:$A$33,0),MATCH(VLOOKUP(F149,Parameters!$I$2:$J$4,2),'Bieu phi VCX'!$AJ$7:$AL$7,0))-AD149, 0)</f>
        <v>0</v>
      </c>
      <c r="AJ149" s="0" t="n">
        <f aca="false">IF(V149="Y",$AJ$2,1)</f>
        <v>1</v>
      </c>
      <c r="AK149" s="24" t="n">
        <f aca="false">IF(W149="Y", INDEX('Bieu phi VCX'!$AE$8:$AE$33,MATCH(E149,'Bieu phi VCX'!$A$8:$A$33,0),0),0)</f>
        <v>0</v>
      </c>
      <c r="AL149" s="24" t="n">
        <f aca="false">IF(X149="Y",IF(AB149&lt;120,IF(OR(E149='Bieu phi VCX'!$A$24,E149='Bieu phi VCX'!$A$25,E149='Bieu phi VCX'!$A$27),0.2%,IF(OR(AND(OR(H149="SEDAN",H149="HATCHBACK"),J149&gt;$AL$2),AND(OR(H149="SEDAN",H149="HATCHBACK"),I149="GERMANY")),INDEX('Bieu phi VCX'!$AF$8:$AF$33,MATCH(E149,'Bieu phi VCX'!$A$8:$A$33,0),0),INDEX('Bieu phi VCX'!$AG$8:$AG$33,MATCH(E149,'Bieu phi VCX'!$A$8:$A$33,0),0))),"NA"),0)</f>
        <v>0</v>
      </c>
      <c r="AM149" s="25" t="n">
        <f aca="false">IF(Z149="Y",$AM$2,0)</f>
        <v>0</v>
      </c>
      <c r="AN149" s="26" t="n">
        <f aca="false">IF(Y149="Y",IF(P149-O149&gt;$AN$2,1.5%*15/365,1.5%*(P149-O149)/365),0)</f>
        <v>0</v>
      </c>
      <c r="AO149" s="27" t="n">
        <f aca="false">IF(P149&lt;=AA149,VLOOKUP(DATEDIF(O149,P149,"m"),Parameters!$L$2:$M$6,2,1),(DATEDIF(O149,P149,"m")+1)/12)</f>
        <v>1</v>
      </c>
      <c r="AP149" s="28" t="n">
        <f aca="false">(AJ149*(SUM(AD149,AE149,AF149,AH149,AI149,AK149,AL149,AM149)*K149+AG149)+AN149*K149)*AO149</f>
        <v>6000000</v>
      </c>
    </row>
    <row r="150" customFormat="false" ht="13.8" hidden="false" customHeight="false" outlineLevel="0" collapsed="false">
      <c r="A150" s="19"/>
      <c r="B150" s="19" t="s">
        <v>1963</v>
      </c>
      <c r="C150" s="20" t="s">
        <v>1955</v>
      </c>
      <c r="D150" s="19" t="s">
        <v>1915</v>
      </c>
      <c r="E150" s="21" t="s">
        <v>1987</v>
      </c>
      <c r="F150" s="22" t="n">
        <v>0</v>
      </c>
      <c r="G150" s="21" t="s">
        <v>1958</v>
      </c>
      <c r="H150" s="21" t="s">
        <v>1976</v>
      </c>
      <c r="I150" s="21" t="s">
        <v>1960</v>
      </c>
      <c r="J150" s="22" t="n">
        <v>500000000</v>
      </c>
      <c r="K150" s="22" t="n">
        <v>400000000</v>
      </c>
      <c r="L150" s="0" t="n">
        <v>2017</v>
      </c>
      <c r="M150" s="23" t="n">
        <v>42736</v>
      </c>
      <c r="N150" s="23" t="n">
        <v>43831</v>
      </c>
      <c r="O150" s="23" t="n">
        <v>43831</v>
      </c>
      <c r="P150" s="23" t="n">
        <v>44196</v>
      </c>
      <c r="Q150" s="2" t="s">
        <v>1961</v>
      </c>
      <c r="R150" s="2" t="s">
        <v>1961</v>
      </c>
      <c r="S150" s="22" t="s">
        <v>1962</v>
      </c>
      <c r="T150" s="2" t="s">
        <v>1961</v>
      </c>
      <c r="U150" s="2" t="s">
        <v>1961</v>
      </c>
      <c r="V150" s="2" t="s">
        <v>1961</v>
      </c>
      <c r="W150" s="2" t="s">
        <v>1961</v>
      </c>
      <c r="X150" s="2" t="s">
        <v>1961</v>
      </c>
      <c r="Y150" s="2" t="s">
        <v>1961</v>
      </c>
      <c r="Z150" s="2" t="s">
        <v>1961</v>
      </c>
      <c r="AA150" s="23" t="n">
        <f aca="false">DATE(YEAR(O150)+1,MONTH(O150),DAY(O150))</f>
        <v>44197</v>
      </c>
      <c r="AB150" s="0" t="n">
        <f aca="false">IF(G150="Trong nước", DATEDIF(DATE(YEAR(M150),MONTH(M150),1),DATE(YEAR(N150),MONTH(N150),1),"m"), DATEDIF(DATE(L150,1,1),DATE(YEAR(N150),MONTH(N150),1),"m"))</f>
        <v>36</v>
      </c>
      <c r="AC150" s="0" t="str">
        <f aca="false">VLOOKUP(AB150,Parameters!$A$2:$B$6,2,1)</f>
        <v>36-72</v>
      </c>
      <c r="AD150" s="24" t="n">
        <f aca="false">IF(J150&lt;=$AD$2,INDEX('Bieu phi VCX'!$D$8:$H$33,MATCH(E150,'Bieu phi VCX'!$A$8:$A$33,0),MATCH(AC150,'Bieu phi VCX'!$D$7:$H$7,)),INDEX('Bieu phi VCX'!$J$8:$N$33,MATCH(E150,'Bieu phi VCX'!$A$8:$A$33,0),MATCH(AC150,'Bieu phi VCX'!$J$7:$N$7,)))</f>
        <v>0.016</v>
      </c>
      <c r="AE150" s="24" t="n">
        <f aca="false">IF(Q150="Y",$AE$2,0)</f>
        <v>0</v>
      </c>
      <c r="AF150" s="24" t="n">
        <f aca="false">IF(R150="Y", INDEX('Bieu phi VCX'!$R$8:$W$33,MATCH(E150,'Bieu phi VCX'!$A$8:$A$33,0),MATCH(AC150,'Bieu phi VCX'!$R$7:$V$7,0)), 0)</f>
        <v>0</v>
      </c>
      <c r="AG150" s="22" t="n">
        <f aca="false">VLOOKUP(S150,Parameters!$F$2:$G$5,2,0)</f>
        <v>0</v>
      </c>
      <c r="AH150" s="24" t="n">
        <f aca="false">IF(T150="Y", INDEX('Bieu phi VCX'!$X$8:$AB$33,MATCH(E150,'Bieu phi VCX'!$A$8:$A$33,0),MATCH(AC150,'Bieu phi VCX'!$X$7:$AB$7,0)),0)</f>
        <v>0</v>
      </c>
      <c r="AI150" s="24" t="n">
        <f aca="false">IF(U150="Y",INDEX('Bieu phi VCX'!$AJ$8:$AL$33,MATCH(E150,'Bieu phi VCX'!$A$8:$A$33,0),MATCH(VLOOKUP(F150,Parameters!$I$2:$J$4,2),'Bieu phi VCX'!$AJ$7:$AL$7,0))-AD150, 0)</f>
        <v>0</v>
      </c>
      <c r="AJ150" s="0" t="n">
        <f aca="false">IF(V150="Y",$AJ$2,1)</f>
        <v>1</v>
      </c>
      <c r="AK150" s="24" t="n">
        <f aca="false">IF(W150="Y", INDEX('Bieu phi VCX'!$AE$8:$AE$33,MATCH(E150,'Bieu phi VCX'!$A$8:$A$33,0),0),0)</f>
        <v>0</v>
      </c>
      <c r="AL150" s="24" t="n">
        <f aca="false">IF(X150="Y",IF(AB150&lt;120,IF(OR(E150='Bieu phi VCX'!$A$24,E150='Bieu phi VCX'!$A$25,E150='Bieu phi VCX'!$A$27),0.2%,IF(OR(AND(OR(H150="SEDAN",H150="HATCHBACK"),J150&gt;$AL$2),AND(OR(H150="SEDAN",H150="HATCHBACK"),I150="GERMANY")),INDEX('Bieu phi VCX'!$AF$8:$AF$33,MATCH(E150,'Bieu phi VCX'!$A$8:$A$33,0),0),INDEX('Bieu phi VCX'!$AG$8:$AG$33,MATCH(E150,'Bieu phi VCX'!$A$8:$A$33,0),0))),"NA"),0)</f>
        <v>0</v>
      </c>
      <c r="AM150" s="25" t="n">
        <f aca="false">IF(Z150="Y",$AM$2,0)</f>
        <v>0</v>
      </c>
      <c r="AN150" s="26" t="n">
        <f aca="false">IF(Y150="Y",IF(P150-O150&gt;$AN$2,1.5%*15/365,1.5%*(P150-O150)/365),0)</f>
        <v>0</v>
      </c>
      <c r="AO150" s="27" t="n">
        <f aca="false">IF(P150&lt;=AA150,VLOOKUP(DATEDIF(O150,P150,"m"),Parameters!$L$2:$M$6,2,1),(DATEDIF(O150,P150,"m")+1)/12)</f>
        <v>1</v>
      </c>
      <c r="AP150" s="28" t="n">
        <f aca="false">(AJ150*(SUM(AD150,AE150,AF150,AH150,AI150,AK150,AL150,AM150)*K150+AG150)+AN150*K150)*AO150</f>
        <v>6400000</v>
      </c>
    </row>
    <row r="151" customFormat="false" ht="13.8" hidden="false" customHeight="false" outlineLevel="0" collapsed="false">
      <c r="A151" s="19"/>
      <c r="B151" s="19" t="s">
        <v>1964</v>
      </c>
      <c r="C151" s="20" t="s">
        <v>1955</v>
      </c>
      <c r="D151" s="19" t="s">
        <v>1915</v>
      </c>
      <c r="E151" s="21" t="s">
        <v>1987</v>
      </c>
      <c r="F151" s="22" t="n">
        <v>0</v>
      </c>
      <c r="G151" s="21" t="s">
        <v>1958</v>
      </c>
      <c r="H151" s="21" t="s">
        <v>1976</v>
      </c>
      <c r="I151" s="21" t="s">
        <v>1960</v>
      </c>
      <c r="J151" s="22" t="n">
        <v>450000000</v>
      </c>
      <c r="K151" s="22" t="n">
        <v>400000000</v>
      </c>
      <c r="L151" s="0" t="n">
        <v>2014</v>
      </c>
      <c r="M151" s="23" t="n">
        <v>41640</v>
      </c>
      <c r="N151" s="23" t="n">
        <v>43831</v>
      </c>
      <c r="O151" s="23" t="n">
        <v>43831</v>
      </c>
      <c r="P151" s="23" t="n">
        <v>44196</v>
      </c>
      <c r="Q151" s="2" t="s">
        <v>1961</v>
      </c>
      <c r="R151" s="2" t="s">
        <v>1961</v>
      </c>
      <c r="S151" s="22" t="s">
        <v>1962</v>
      </c>
      <c r="T151" s="2" t="s">
        <v>1961</v>
      </c>
      <c r="U151" s="2" t="s">
        <v>1961</v>
      </c>
      <c r="V151" s="2" t="s">
        <v>1961</v>
      </c>
      <c r="W151" s="2" t="s">
        <v>1961</v>
      </c>
      <c r="X151" s="2" t="s">
        <v>1961</v>
      </c>
      <c r="Y151" s="2" t="s">
        <v>1961</v>
      </c>
      <c r="Z151" s="2" t="s">
        <v>1961</v>
      </c>
      <c r="AA151" s="23" t="n">
        <f aca="false">DATE(YEAR(O151)+1,MONTH(O151),DAY(O151))</f>
        <v>44197</v>
      </c>
      <c r="AB151" s="0" t="n">
        <f aca="false">IF(G151="Trong nước", DATEDIF(DATE(YEAR(M151),MONTH(M151),1),DATE(YEAR(N151),MONTH(N151),1),"m"), DATEDIF(DATE(L151,1,1),DATE(YEAR(N151),MONTH(N151),1),"m"))</f>
        <v>72</v>
      </c>
      <c r="AC151" s="0" t="str">
        <f aca="false">VLOOKUP(AB151,Parameters!$A$2:$B$6,2,1)</f>
        <v>72-120</v>
      </c>
      <c r="AD151" s="24" t="n">
        <f aca="false">IF(J151&lt;=$AD$2,INDEX('Bieu phi VCX'!$D$8:$H$33,MATCH(E151,'Bieu phi VCX'!$A$8:$A$33,0),MATCH(AC151,'Bieu phi VCX'!$D$7:$H$7,)),INDEX('Bieu phi VCX'!$J$8:$N$33,MATCH(E151,'Bieu phi VCX'!$A$8:$A$33,0),MATCH(AC151,'Bieu phi VCX'!$J$7:$N$7,)))</f>
        <v>0.0175</v>
      </c>
      <c r="AE151" s="24" t="n">
        <f aca="false">IF(Q151="Y",$AE$2,0)</f>
        <v>0</v>
      </c>
      <c r="AF151" s="24" t="n">
        <f aca="false">IF(R151="Y", INDEX('Bieu phi VCX'!$R$8:$W$33,MATCH(E151,'Bieu phi VCX'!$A$8:$A$33,0),MATCH(AC151,'Bieu phi VCX'!$R$7:$V$7,0)), 0)</f>
        <v>0</v>
      </c>
      <c r="AG151" s="22" t="n">
        <f aca="false">VLOOKUP(S151,Parameters!$F$2:$G$5,2,0)</f>
        <v>0</v>
      </c>
      <c r="AH151" s="24" t="n">
        <f aca="false">IF(T151="Y", INDEX('Bieu phi VCX'!$X$8:$AB$33,MATCH(E151,'Bieu phi VCX'!$A$8:$A$33,0),MATCH(AC151,'Bieu phi VCX'!$X$7:$AB$7,0)),0)</f>
        <v>0</v>
      </c>
      <c r="AI151" s="24" t="n">
        <f aca="false">IF(U151="Y",INDEX('Bieu phi VCX'!$AJ$8:$AL$33,MATCH(E151,'Bieu phi VCX'!$A$8:$A$33,0),MATCH(VLOOKUP(F151,Parameters!$I$2:$J$4,2),'Bieu phi VCX'!$AJ$7:$AL$7,0))-AD151, 0)</f>
        <v>0</v>
      </c>
      <c r="AJ151" s="0" t="n">
        <f aca="false">IF(V151="Y",$AJ$2,1)</f>
        <v>1</v>
      </c>
      <c r="AK151" s="24" t="n">
        <f aca="false">IF(W151="Y", INDEX('Bieu phi VCX'!$AE$8:$AE$33,MATCH(E151,'Bieu phi VCX'!$A$8:$A$33,0),0),0)</f>
        <v>0</v>
      </c>
      <c r="AL151" s="24" t="n">
        <f aca="false">IF(X151="Y",IF(AB151&lt;120,IF(OR(E151='Bieu phi VCX'!$A$24,E151='Bieu phi VCX'!$A$25,E151='Bieu phi VCX'!$A$27),0.2%,IF(OR(AND(OR(H151="SEDAN",H151="HATCHBACK"),J151&gt;$AL$2),AND(OR(H151="SEDAN",H151="HATCHBACK"),I151="GERMANY")),INDEX('Bieu phi VCX'!$AF$8:$AF$33,MATCH(E151,'Bieu phi VCX'!$A$8:$A$33,0),0),INDEX('Bieu phi VCX'!$AG$8:$AG$33,MATCH(E151,'Bieu phi VCX'!$A$8:$A$33,0),0))),"NA"),0)</f>
        <v>0</v>
      </c>
      <c r="AM151" s="25" t="n">
        <f aca="false">IF(Z151="Y",$AM$2,0)</f>
        <v>0</v>
      </c>
      <c r="AN151" s="26" t="n">
        <f aca="false">IF(Y151="Y",IF(P151-O151&gt;$AN$2,1.5%*15/365,1.5%*(P151-O151)/365),0)</f>
        <v>0</v>
      </c>
      <c r="AO151" s="27" t="n">
        <f aca="false">IF(P151&lt;=AA151,VLOOKUP(DATEDIF(O151,P151,"m"),Parameters!$L$2:$M$6,2,1),(DATEDIF(O151,P151,"m")+1)/12)</f>
        <v>1</v>
      </c>
      <c r="AP151" s="28" t="n">
        <f aca="false">(AJ151*(SUM(AD151,AE151,AF151,AH151,AI151,AK151,AL151,AM151)*K151+AG151)+AN151*K151)*AO151</f>
        <v>7000000</v>
      </c>
    </row>
    <row r="152" customFormat="false" ht="13.8" hidden="false" customHeight="false" outlineLevel="0" collapsed="false">
      <c r="A152" s="19"/>
      <c r="B152" s="19" t="s">
        <v>1965</v>
      </c>
      <c r="C152" s="20" t="s">
        <v>1955</v>
      </c>
      <c r="D152" s="19" t="s">
        <v>1915</v>
      </c>
      <c r="E152" s="21" t="s">
        <v>1987</v>
      </c>
      <c r="F152" s="22" t="n">
        <v>0</v>
      </c>
      <c r="G152" s="21" t="s">
        <v>1958</v>
      </c>
      <c r="H152" s="21" t="s">
        <v>1976</v>
      </c>
      <c r="I152" s="21" t="s">
        <v>1960</v>
      </c>
      <c r="J152" s="22" t="n">
        <v>600000000</v>
      </c>
      <c r="K152" s="22" t="n">
        <v>400000000</v>
      </c>
      <c r="L152" s="0" t="n">
        <v>2010</v>
      </c>
      <c r="M152" s="23" t="n">
        <v>40179</v>
      </c>
      <c r="N152" s="23" t="n">
        <v>43831</v>
      </c>
      <c r="O152" s="23" t="n">
        <v>43831</v>
      </c>
      <c r="P152" s="23" t="n">
        <v>44196</v>
      </c>
      <c r="Q152" s="2" t="s">
        <v>1961</v>
      </c>
      <c r="R152" s="2" t="s">
        <v>1961</v>
      </c>
      <c r="S152" s="22" t="s">
        <v>1962</v>
      </c>
      <c r="T152" s="2" t="s">
        <v>1961</v>
      </c>
      <c r="U152" s="2" t="s">
        <v>1961</v>
      </c>
      <c r="V152" s="2" t="s">
        <v>1961</v>
      </c>
      <c r="W152" s="2" t="s">
        <v>1961</v>
      </c>
      <c r="X152" s="2" t="s">
        <v>1961</v>
      </c>
      <c r="Y152" s="2" t="s">
        <v>1961</v>
      </c>
      <c r="Z152" s="2" t="s">
        <v>1961</v>
      </c>
      <c r="AA152" s="23" t="n">
        <f aca="false">DATE(YEAR(O152)+1,MONTH(O152),DAY(O152))</f>
        <v>44197</v>
      </c>
      <c r="AB152" s="0" t="n">
        <f aca="false">IF(G152="Trong nước", DATEDIF(DATE(YEAR(M152),MONTH(M152),1),DATE(YEAR(N152),MONTH(N152),1),"m"), DATEDIF(DATE(L152,1,1),DATE(YEAR(N152),MONTH(N152),1),"m"))</f>
        <v>120</v>
      </c>
      <c r="AC152" s="0" t="str">
        <f aca="false">VLOOKUP(AB152,Parameters!$A$2:$B$6,2,1)</f>
        <v>&gt;=120</v>
      </c>
      <c r="AD152" s="24" t="n">
        <f aca="false">IF(J152&lt;=$AD$2,INDEX('Bieu phi VCX'!$D$8:$H$33,MATCH(E152,'Bieu phi VCX'!$A$8:$A$33,0),MATCH(AC152,'Bieu phi VCX'!$D$7:$H$7,)),INDEX('Bieu phi VCX'!$J$8:$N$33,MATCH(E152,'Bieu phi VCX'!$A$8:$A$33,0),MATCH(AC152,'Bieu phi VCX'!$J$7:$N$7,)))</f>
        <v>0.019</v>
      </c>
      <c r="AE152" s="24" t="n">
        <f aca="false">IF(Q152="Y",$AE$2,0)</f>
        <v>0</v>
      </c>
      <c r="AF152" s="24" t="n">
        <f aca="false">IF(R152="Y", INDEX('Bieu phi VCX'!$R$8:$W$33,MATCH(E152,'Bieu phi VCX'!$A$8:$A$33,0),MATCH(AC152,'Bieu phi VCX'!$R$7:$V$7,0)), 0)</f>
        <v>0</v>
      </c>
      <c r="AG152" s="22" t="n">
        <f aca="false">VLOOKUP(S152,Parameters!$F$2:$G$5,2,0)</f>
        <v>0</v>
      </c>
      <c r="AH152" s="24" t="n">
        <f aca="false">IF(T152="Y", INDEX('Bieu phi VCX'!$X$8:$AB$33,MATCH(E152,'Bieu phi VCX'!$A$8:$A$33,0),MATCH(AC152,'Bieu phi VCX'!$X$7:$AB$7,0)),0)</f>
        <v>0</v>
      </c>
      <c r="AI152" s="24" t="n">
        <f aca="false">IF(U152="Y",INDEX('Bieu phi VCX'!$AJ$8:$AL$33,MATCH(E152,'Bieu phi VCX'!$A$8:$A$33,0),MATCH(VLOOKUP(F152,Parameters!$I$2:$J$4,2),'Bieu phi VCX'!$AJ$7:$AL$7,0))-AD152, 0)</f>
        <v>0</v>
      </c>
      <c r="AJ152" s="0" t="n">
        <f aca="false">IF(V152="Y",$AJ$2,1)</f>
        <v>1</v>
      </c>
      <c r="AK152" s="24" t="n">
        <f aca="false">IF(W152="Y", INDEX('Bieu phi VCX'!$AE$8:$AE$33,MATCH(E152,'Bieu phi VCX'!$A$8:$A$33,0),0),0)</f>
        <v>0</v>
      </c>
      <c r="AL152" s="24" t="n">
        <f aca="false">IF(X152="Y",IF(AB152&lt;120,IF(OR(E152='Bieu phi VCX'!$A$24,E152='Bieu phi VCX'!$A$25,E152='Bieu phi VCX'!$A$27),0.2%,IF(OR(AND(OR(H152="SEDAN",H152="HATCHBACK"),J152&gt;$AL$2),AND(OR(H152="SEDAN",H152="HATCHBACK"),I152="GERMANY")),INDEX('Bieu phi VCX'!$AF$8:$AF$33,MATCH(E152,'Bieu phi VCX'!$A$8:$A$33,0),0),INDEX('Bieu phi VCX'!$AG$8:$AG$33,MATCH(E152,'Bieu phi VCX'!$A$8:$A$33,0),0))),"NA"),0)</f>
        <v>0</v>
      </c>
      <c r="AM152" s="25" t="n">
        <f aca="false">IF(Z152="Y",$AM$2,0)</f>
        <v>0</v>
      </c>
      <c r="AN152" s="26" t="n">
        <f aca="false">IF(Y152="Y",IF(P152-O152&gt;$AN$2,1.5%*15/365,1.5%*(P152-O152)/365),0)</f>
        <v>0</v>
      </c>
      <c r="AO152" s="27" t="n">
        <f aca="false">IF(P152&lt;=AA152,VLOOKUP(DATEDIF(O152,P152,"m"),Parameters!$L$2:$M$6,2,1),(DATEDIF(O152,P152,"m")+1)/12)</f>
        <v>1</v>
      </c>
      <c r="AP152" s="28" t="n">
        <f aca="false">(AJ152*(SUM(AD152,AE152,AF152,AH152,AI152,AK152,AL152,AM152)*K152+AG152)+AN152*K152)*AO152</f>
        <v>7600000</v>
      </c>
    </row>
    <row r="153" customFormat="false" ht="13.8" hidden="false" customHeight="false" outlineLevel="0" collapsed="false">
      <c r="A153" s="19"/>
      <c r="B153" s="19" t="s">
        <v>1966</v>
      </c>
      <c r="C153" s="20" t="s">
        <v>1955</v>
      </c>
      <c r="D153" s="19" t="s">
        <v>1915</v>
      </c>
      <c r="E153" s="21" t="s">
        <v>1987</v>
      </c>
      <c r="F153" s="22" t="n">
        <v>0</v>
      </c>
      <c r="G153" s="21" t="s">
        <v>1958</v>
      </c>
      <c r="H153" s="21" t="s">
        <v>1976</v>
      </c>
      <c r="I153" s="21" t="s">
        <v>1960</v>
      </c>
      <c r="J153" s="22" t="n">
        <v>600000000</v>
      </c>
      <c r="K153" s="22" t="n">
        <v>100000000</v>
      </c>
      <c r="L153" s="0" t="n">
        <v>2005</v>
      </c>
      <c r="M153" s="23" t="n">
        <v>38353</v>
      </c>
      <c r="N153" s="23" t="n">
        <v>43831</v>
      </c>
      <c r="O153" s="23" t="n">
        <v>43831</v>
      </c>
      <c r="P153" s="23" t="n">
        <v>44196</v>
      </c>
      <c r="Q153" s="2" t="s">
        <v>1967</v>
      </c>
      <c r="R153" s="2" t="s">
        <v>1967</v>
      </c>
      <c r="S153" s="22" t="n">
        <v>9000000</v>
      </c>
      <c r="T153" s="2" t="s">
        <v>1967</v>
      </c>
      <c r="U153" s="2" t="s">
        <v>1967</v>
      </c>
      <c r="V153" s="2" t="s">
        <v>1967</v>
      </c>
      <c r="W153" s="2" t="s">
        <v>1967</v>
      </c>
      <c r="X153" s="2" t="s">
        <v>1967</v>
      </c>
      <c r="Y153" s="2" t="s">
        <v>1967</v>
      </c>
      <c r="Z153" s="2" t="s">
        <v>1967</v>
      </c>
      <c r="AA153" s="23" t="n">
        <f aca="false">DATE(YEAR(O153)+1,MONTH(O153),DAY(O153))</f>
        <v>44197</v>
      </c>
      <c r="AB153" s="0" t="n">
        <f aca="false">IF(G153="Trong nước", DATEDIF(DATE(YEAR(M153),MONTH(M153),1),DATE(YEAR(N153),MONTH(N153),1),"m"), DATEDIF(DATE(L153,1,1),DATE(YEAR(N153),MONTH(N153),1),"m"))</f>
        <v>180</v>
      </c>
      <c r="AC153" s="0" t="str">
        <f aca="false">VLOOKUP(AB153,Parameters!$A$2:$B$7,2,1)</f>
        <v>&gt;=180</v>
      </c>
      <c r="AD153" s="24" t="n">
        <f aca="false">IF(J153&lt;=$AD$2,INDEX('Bieu phi VCX'!$D$8:$N$33,MATCH(E153,'Bieu phi VCX'!$A$8:$A$33,0),MATCH(AC153,'Bieu phi VCX'!$D$7:$I$7,)),INDEX('Bieu phi VCX'!$J$8:$O$33,MATCH(E153,'Bieu phi VCX'!$A$8:$A$33,0),MATCH(AC153,'Bieu phi VCX'!$J$7:$O$7,)))</f>
        <v>0.019</v>
      </c>
      <c r="AE153" s="24" t="n">
        <f aca="false">IF(Q153="Y",$AE$2,0)</f>
        <v>0.0005</v>
      </c>
      <c r="AF153" s="24" t="n">
        <f aca="false">IF(R153="Y", INDEX('Bieu phi VCX'!$R$8:$W$33,MATCH(E153,'Bieu phi VCX'!$A$8:$A$33,0),MATCH(AC153,'Bieu phi VCX'!$R$7:$W$7,0)), 0)</f>
        <v>0.004</v>
      </c>
      <c r="AG153" s="22" t="n">
        <f aca="false">VLOOKUP(S153,Parameters!$F$2:$G$5,2,0)</f>
        <v>1400000</v>
      </c>
      <c r="AH153" s="24" t="n">
        <f aca="false">IF(T153="Y", INDEX('Bieu phi VCX'!$X$8:$AC$33,MATCH(E153,'Bieu phi VCX'!$A$8:$A$33,0),MATCH(AC153,'Bieu phi VCX'!$X$7:$AC$7,0)),0)</f>
        <v>0.0035</v>
      </c>
      <c r="AI153" s="24" t="n">
        <f aca="false">IF(U153="Y",INDEX('Bieu phi VCX'!$AJ$8:$AL$33,MATCH(E153,'Bieu phi VCX'!$A$8:$A$33,0),MATCH(VLOOKUP(F153,Parameters!$I$2:$J$4,2),'Bieu phi VCX'!$AJ$7:$AL$7,0))-AD153, 0)</f>
        <v>0.031</v>
      </c>
      <c r="AJ153" s="0" t="n">
        <f aca="false">IF(V153="Y",$AJ$2,1)</f>
        <v>1.5</v>
      </c>
      <c r="AK153" s="24" t="n">
        <f aca="false">IF(W153="Y", INDEX('Bieu phi VCX'!$AE$8:$AE$33,MATCH(E153,'Bieu phi VCX'!$A$8:$A$33,0),0),0)</f>
        <v>0.0025</v>
      </c>
      <c r="AL153" s="24" t="n">
        <f aca="false">IF(X153="Y",IF(AB153&lt;120,IF(OR(E153='Bieu phi VCX'!$A$24,E153='Bieu phi VCX'!$A$25,E153='Bieu phi VCX'!$A$27),0.2%,IF(OR(AND(OR(H153="SEDAN",H153="HATCHBACK"),J153&gt;$AL$2),AND(OR(H153="SEDAN",H153="HATCHBACK"),I153="GERMANY")),INDEX('Bieu phi VCX'!$AF$8:$AF$33,MATCH(E153,'Bieu phi VCX'!$A$8:$A$33,0),0),INDEX('Bieu phi VCX'!$AG$8:$AG$33,MATCH(E153,'Bieu phi VCX'!$A$8:$A$33,0),0))),INDEX('Bieu phi VCX'!$AH$8:$AH$33,MATCH(E153,'Bieu phi VCX'!$A$8:$A$33,0),0)),0)</f>
        <v>0.0015</v>
      </c>
      <c r="AM153" s="25" t="n">
        <f aca="false">IF(Z153="Y",$AM$2,0)</f>
        <v>0.003</v>
      </c>
      <c r="AN153" s="26" t="n">
        <f aca="false">IF(Y153="Y",IF(P153-O153&gt;$AN$2,1.5%*15/365,1.5%*(P153-O153)/365),0)</f>
        <v>0.000616438356164384</v>
      </c>
      <c r="AO153" s="27" t="n">
        <f aca="false">IF(P153&lt;=AA153,VLOOKUP(DATEDIF(O153,P153,"m"),Parameters!$L$2:$M$6,2,1),(DATEDIF(O153,P153,"m")+1)/12)</f>
        <v>1</v>
      </c>
      <c r="AP153" s="28" t="n">
        <f aca="false">(AJ153*(SUM(AD153,AE153,AF153,AH153,AI153,AK153,AL153,AM153)*K153+AG153)+AN153*K153)*AO153</f>
        <v>11911643.8356164</v>
      </c>
    </row>
    <row r="154" s="37" customFormat="true" ht="13.8" hidden="false" customHeight="false" outlineLevel="0" collapsed="false">
      <c r="A154" s="33" t="s">
        <v>1953</v>
      </c>
      <c r="B154" s="33" t="s">
        <v>1954</v>
      </c>
      <c r="C154" s="34" t="s">
        <v>1955</v>
      </c>
      <c r="D154" s="33" t="s">
        <v>1913</v>
      </c>
      <c r="E154" s="35" t="s">
        <v>1988</v>
      </c>
      <c r="F154" s="36" t="n">
        <v>0</v>
      </c>
      <c r="G154" s="35" t="s">
        <v>1958</v>
      </c>
      <c r="H154" s="35" t="s">
        <v>1976</v>
      </c>
      <c r="I154" s="35" t="s">
        <v>1960</v>
      </c>
      <c r="J154" s="36" t="n">
        <v>390000000</v>
      </c>
      <c r="K154" s="36" t="n">
        <v>100000000</v>
      </c>
      <c r="L154" s="37" t="n">
        <v>2020</v>
      </c>
      <c r="M154" s="38" t="n">
        <v>43831</v>
      </c>
      <c r="N154" s="38" t="n">
        <v>43831</v>
      </c>
      <c r="O154" s="38" t="n">
        <v>43831</v>
      </c>
      <c r="P154" s="38" t="n">
        <v>44196</v>
      </c>
      <c r="Q154" s="37" t="s">
        <v>1961</v>
      </c>
      <c r="R154" s="37" t="s">
        <v>1961</v>
      </c>
      <c r="S154" s="36" t="s">
        <v>1962</v>
      </c>
      <c r="T154" s="37" t="s">
        <v>1961</v>
      </c>
      <c r="U154" s="37" t="s">
        <v>1961</v>
      </c>
      <c r="V154" s="37" t="s">
        <v>1961</v>
      </c>
      <c r="W154" s="37" t="s">
        <v>1961</v>
      </c>
      <c r="X154" s="37" t="s">
        <v>1961</v>
      </c>
      <c r="Y154" s="37" t="s">
        <v>1961</v>
      </c>
      <c r="Z154" s="37" t="s">
        <v>1961</v>
      </c>
      <c r="AA154" s="38" t="n">
        <f aca="false">DATE(YEAR(O154)+1,MONTH(O154),DAY(O154))</f>
        <v>44197</v>
      </c>
      <c r="AB154" s="37" t="n">
        <f aca="false">IF(G154="Trong nước", DATEDIF(DATE(YEAR(M154),MONTH(M154),1),DATE(YEAR(N154),MONTH(N154),1),"m"), DATEDIF(DATE(L154,1,1),DATE(YEAR(N154),MONTH(N154),1),"m"))</f>
        <v>0</v>
      </c>
      <c r="AC154" s="37" t="str">
        <f aca="false">VLOOKUP(AB154,Parameters!$A$2:$B$6,2,1)</f>
        <v>&lt;6</v>
      </c>
      <c r="AD154" s="39" t="n">
        <f aca="false">IF(J154&lt;=$AD$2,INDEX('Bieu phi VCX'!$D$8:$H$33,MATCH(E154,'Bieu phi VCX'!$A$8:$A$33,0),MATCH(AC154,'Bieu phi VCX'!$D$7:$H$7,)),INDEX('Bieu phi VCX'!$J$8:$N$33,MATCH(E154,'Bieu phi VCX'!$A$8:$A$33,0),MATCH(AC154,'Bieu phi VCX'!$J$7:$N$7,)))</f>
        <v>0.032</v>
      </c>
      <c r="AE154" s="39" t="n">
        <f aca="false">IF(Q154="Y",$AE$2,0)</f>
        <v>0</v>
      </c>
      <c r="AF154" s="39" t="n">
        <f aca="false">IF(R154="Y", INDEX('Bieu phi VCX'!$R$8:$W$33,MATCH(E154,'Bieu phi VCX'!$A$8:$A$33,0),MATCH(AC154,'Bieu phi VCX'!$R$7:$V$7,0)), 0)</f>
        <v>0</v>
      </c>
      <c r="AG154" s="36" t="n">
        <f aca="false">VLOOKUP(S154,Parameters!$F$2:$G$5,2,0)</f>
        <v>0</v>
      </c>
      <c r="AH154" s="39" t="n">
        <f aca="false">IF(T154="Y", INDEX('Bieu phi VCX'!$X$8:$AB$33,MATCH(E154,'Bieu phi VCX'!$A$8:$A$33,0),MATCH(AC154,'Bieu phi VCX'!$X$7:$AB$7,0)),0)</f>
        <v>0</v>
      </c>
      <c r="AI154" s="39" t="n">
        <f aca="false">IF(U154="Y",INDEX('Bieu phi VCX'!$AJ$8:$AL$33,MATCH(E154,'Bieu phi VCX'!$A$8:$A$33,0),MATCH(VLOOKUP(F154,Parameters!$I$2:$J$4,2),'Bieu phi VCX'!$AJ$7:$AL$7,0))-AD154, 0)</f>
        <v>0</v>
      </c>
      <c r="AJ154" s="37" t="n">
        <f aca="false">IF(V154="Y",$AJ$2,1)</f>
        <v>1</v>
      </c>
      <c r="AK154" s="39" t="n">
        <f aca="false">IF(W154="Y", INDEX('Bieu phi VCX'!$AE$8:$AE$33,MATCH(E154,'Bieu phi VCX'!$A$8:$A$33,0),0),0)</f>
        <v>0</v>
      </c>
      <c r="AL154" s="39" t="n">
        <f aca="false">IF(X154="Y",IF(AB154&lt;120,IF(OR(E154='Bieu phi VCX'!$A$24,E154='Bieu phi VCX'!$A$25,E154='Bieu phi VCX'!$A$27),0.2%,IF(OR(AND(OR(H154="SEDAN",H154="HATCHBACK"),J154&gt;$AL$2),AND(OR(H154="SEDAN",H154="HATCHBACK"),I154="GERMANY")),INDEX('Bieu phi VCX'!$AF$8:$AF$33,MATCH(E154,'Bieu phi VCX'!$A$8:$A$33,0),0),INDEX('Bieu phi VCX'!$AG$8:$AG$33,MATCH(E154,'Bieu phi VCX'!$A$8:$A$33,0),0))),"NA"),0)</f>
        <v>0</v>
      </c>
      <c r="AM154" s="40" t="n">
        <f aca="false">IF(Z154="Y",$AM$2,0)</f>
        <v>0</v>
      </c>
      <c r="AN154" s="41" t="n">
        <f aca="false">IF(Y154="Y",IF(P154-O154&gt;$AN$2,1.5%*15/365,1.5%*(P154-O154)/365),0)</f>
        <v>0</v>
      </c>
      <c r="AO154" s="39" t="n">
        <f aca="false">IF(P154&lt;=AA154,VLOOKUP(DATEDIF(O154,P154,"m"),Parameters!$L$2:$M$6,2,1),(DATEDIF(O154,P154,"m")+1)/12)</f>
        <v>1</v>
      </c>
      <c r="AP154" s="36" t="n">
        <f aca="false">(AJ154*(SUM(AD154,AE154,AF154,AH154,AI154,AK154,AL154,AM154)*K154+AG154)+AN154*K154)*AO154</f>
        <v>3200000</v>
      </c>
      <c r="AMG154" s="0"/>
      <c r="AMH154" s="0"/>
      <c r="AMI154" s="0"/>
      <c r="AMJ154" s="0"/>
    </row>
    <row r="155" s="37" customFormat="true" ht="13.8" hidden="false" customHeight="false" outlineLevel="0" collapsed="false">
      <c r="A155" s="33"/>
      <c r="B155" s="33" t="s">
        <v>1963</v>
      </c>
      <c r="C155" s="34" t="s">
        <v>1955</v>
      </c>
      <c r="D155" s="33" t="s">
        <v>1913</v>
      </c>
      <c r="E155" s="35" t="s">
        <v>1988</v>
      </c>
      <c r="F155" s="36" t="n">
        <v>0</v>
      </c>
      <c r="G155" s="35" t="s">
        <v>1958</v>
      </c>
      <c r="H155" s="35" t="s">
        <v>1976</v>
      </c>
      <c r="I155" s="35" t="s">
        <v>1960</v>
      </c>
      <c r="J155" s="36" t="n">
        <v>390000000</v>
      </c>
      <c r="K155" s="36" t="n">
        <v>100000000</v>
      </c>
      <c r="L155" s="37" t="n">
        <v>2017</v>
      </c>
      <c r="M155" s="38" t="n">
        <v>42736</v>
      </c>
      <c r="N155" s="38" t="n">
        <v>43831</v>
      </c>
      <c r="O155" s="38" t="n">
        <v>43831</v>
      </c>
      <c r="P155" s="38" t="n">
        <v>44196</v>
      </c>
      <c r="Q155" s="37" t="s">
        <v>1961</v>
      </c>
      <c r="R155" s="37" t="s">
        <v>1961</v>
      </c>
      <c r="S155" s="36" t="s">
        <v>1962</v>
      </c>
      <c r="T155" s="37" t="s">
        <v>1961</v>
      </c>
      <c r="U155" s="37" t="s">
        <v>1961</v>
      </c>
      <c r="V155" s="37" t="s">
        <v>1961</v>
      </c>
      <c r="W155" s="37" t="s">
        <v>1961</v>
      </c>
      <c r="X155" s="37" t="s">
        <v>1961</v>
      </c>
      <c r="Y155" s="37" t="s">
        <v>1961</v>
      </c>
      <c r="Z155" s="37" t="s">
        <v>1961</v>
      </c>
      <c r="AA155" s="38" t="n">
        <f aca="false">DATE(YEAR(O155)+1,MONTH(O155),DAY(O155))</f>
        <v>44197</v>
      </c>
      <c r="AB155" s="37" t="n">
        <f aca="false">IF(G155="Trong nước", DATEDIF(DATE(YEAR(M155),MONTH(M155),1),DATE(YEAR(N155),MONTH(N155),1),"m"), DATEDIF(DATE(L155,1,1),DATE(YEAR(N155),MONTH(N155),1),"m"))</f>
        <v>36</v>
      </c>
      <c r="AC155" s="37" t="str">
        <f aca="false">VLOOKUP(AB155,Parameters!$A$2:$B$6,2,1)</f>
        <v>36-72</v>
      </c>
      <c r="AD155" s="39" t="n">
        <f aca="false">IF(J155&lt;=$AD$2,INDEX('Bieu phi VCX'!$D$8:$H$33,MATCH(E155,'Bieu phi VCX'!$A$8:$A$33,0),MATCH(AC155,'Bieu phi VCX'!$D$7:$H$7,)),INDEX('Bieu phi VCX'!$J$8:$N$33,MATCH(E155,'Bieu phi VCX'!$A$8:$A$33,0),MATCH(AC155,'Bieu phi VCX'!$J$7:$N$7,)))</f>
        <v>0.038</v>
      </c>
      <c r="AE155" s="39" t="n">
        <f aca="false">IF(Q155="Y",$AE$2,0)</f>
        <v>0</v>
      </c>
      <c r="AF155" s="39" t="n">
        <f aca="false">IF(R155="Y", INDEX('Bieu phi VCX'!$R$8:$W$33,MATCH(E155,'Bieu phi VCX'!$A$8:$A$33,0),MATCH(AC155,'Bieu phi VCX'!$R$7:$V$7,0)), 0)</f>
        <v>0</v>
      </c>
      <c r="AG155" s="36" t="n">
        <f aca="false">VLOOKUP(S155,Parameters!$F$2:$G$5,2,0)</f>
        <v>0</v>
      </c>
      <c r="AH155" s="39" t="n">
        <f aca="false">IF(T155="Y", INDEX('Bieu phi VCX'!$X$8:$AB$33,MATCH(E155,'Bieu phi VCX'!$A$8:$A$33,0),MATCH(AC155,'Bieu phi VCX'!$X$7:$AB$7,0)),0)</f>
        <v>0</v>
      </c>
      <c r="AI155" s="39" t="n">
        <f aca="false">IF(U155="Y",INDEX('Bieu phi VCX'!$AJ$8:$AL$33,MATCH(E155,'Bieu phi VCX'!$A$8:$A$33,0),MATCH(VLOOKUP(F155,Parameters!$I$2:$J$4,2),'Bieu phi VCX'!$AJ$7:$AL$7,0))-AD155, 0)</f>
        <v>0</v>
      </c>
      <c r="AJ155" s="37" t="n">
        <f aca="false">IF(V155="Y",$AJ$2,1)</f>
        <v>1</v>
      </c>
      <c r="AK155" s="39" t="n">
        <f aca="false">IF(W155="Y", INDEX('Bieu phi VCX'!$AE$8:$AE$33,MATCH(E155,'Bieu phi VCX'!$A$8:$A$33,0),0),0)</f>
        <v>0</v>
      </c>
      <c r="AL155" s="39" t="n">
        <f aca="false">IF(X155="Y",IF(AB155&lt;120,IF(OR(E155='Bieu phi VCX'!$A$24,E155='Bieu phi VCX'!$A$25,E155='Bieu phi VCX'!$A$27),0.2%,IF(OR(AND(OR(H155="SEDAN",H155="HATCHBACK"),J155&gt;$AL$2),AND(OR(H155="SEDAN",H155="HATCHBACK"),I155="GERMANY")),INDEX('Bieu phi VCX'!$AF$8:$AF$33,MATCH(E155,'Bieu phi VCX'!$A$8:$A$33,0),0),INDEX('Bieu phi VCX'!$AG$8:$AG$33,MATCH(E155,'Bieu phi VCX'!$A$8:$A$33,0),0))),"NA"),0)</f>
        <v>0</v>
      </c>
      <c r="AM155" s="40" t="n">
        <f aca="false">IF(Z155="Y",$AM$2,0)</f>
        <v>0</v>
      </c>
      <c r="AN155" s="41" t="n">
        <f aca="false">IF(Y155="Y",IF(P155-O155&gt;$AN$2,1.5%*15/365,1.5%*(P155-O155)/365),0)</f>
        <v>0</v>
      </c>
      <c r="AO155" s="39" t="n">
        <f aca="false">IF(P155&lt;=AA155,VLOOKUP(DATEDIF(O155,P155,"m"),Parameters!$L$2:$M$6,2,1),(DATEDIF(O155,P155,"m")+1)/12)</f>
        <v>1</v>
      </c>
      <c r="AP155" s="36" t="n">
        <f aca="false">(AJ155*(SUM(AD155,AE155,AF155,AH155,AI155,AK155,AL155,AM155)*K155+AG155)+AN155*K155)*AO155</f>
        <v>3800000</v>
      </c>
      <c r="AMG155" s="0"/>
      <c r="AMH155" s="0"/>
      <c r="AMI155" s="0"/>
      <c r="AMJ155" s="0"/>
    </row>
    <row r="156" s="37" customFormat="true" ht="13.8" hidden="false" customHeight="false" outlineLevel="0" collapsed="false">
      <c r="A156" s="33"/>
      <c r="B156" s="33" t="s">
        <v>1964</v>
      </c>
      <c r="C156" s="34" t="s">
        <v>1955</v>
      </c>
      <c r="D156" s="33" t="s">
        <v>1913</v>
      </c>
      <c r="E156" s="35" t="s">
        <v>1988</v>
      </c>
      <c r="F156" s="36" t="n">
        <v>0</v>
      </c>
      <c r="G156" s="35" t="s">
        <v>1958</v>
      </c>
      <c r="H156" s="35" t="s">
        <v>1976</v>
      </c>
      <c r="I156" s="35" t="s">
        <v>1960</v>
      </c>
      <c r="J156" s="36" t="n">
        <v>390000000</v>
      </c>
      <c r="K156" s="36" t="n">
        <v>100000000</v>
      </c>
      <c r="L156" s="37" t="n">
        <v>2014</v>
      </c>
      <c r="M156" s="38" t="n">
        <v>41640</v>
      </c>
      <c r="N156" s="38" t="n">
        <v>43831</v>
      </c>
      <c r="O156" s="38" t="n">
        <v>43831</v>
      </c>
      <c r="P156" s="38" t="n">
        <v>44196</v>
      </c>
      <c r="Q156" s="37" t="s">
        <v>1961</v>
      </c>
      <c r="R156" s="37" t="s">
        <v>1961</v>
      </c>
      <c r="S156" s="36" t="s">
        <v>1962</v>
      </c>
      <c r="T156" s="37" t="s">
        <v>1961</v>
      </c>
      <c r="U156" s="37" t="s">
        <v>1961</v>
      </c>
      <c r="V156" s="37" t="s">
        <v>1961</v>
      </c>
      <c r="W156" s="37" t="s">
        <v>1961</v>
      </c>
      <c r="X156" s="37" t="s">
        <v>1961</v>
      </c>
      <c r="Y156" s="37" t="s">
        <v>1961</v>
      </c>
      <c r="Z156" s="37" t="s">
        <v>1961</v>
      </c>
      <c r="AA156" s="38" t="n">
        <f aca="false">DATE(YEAR(O156)+1,MONTH(O156),DAY(O156))</f>
        <v>44197</v>
      </c>
      <c r="AB156" s="37" t="n">
        <f aca="false">IF(G156="Trong nước", DATEDIF(DATE(YEAR(M156),MONTH(M156),1),DATE(YEAR(N156),MONTH(N156),1),"m"), DATEDIF(DATE(L156,1,1),DATE(YEAR(N156),MONTH(N156),1),"m"))</f>
        <v>72</v>
      </c>
      <c r="AC156" s="37" t="str">
        <f aca="false">VLOOKUP(AB156,Parameters!$A$2:$B$6,2,1)</f>
        <v>72-120</v>
      </c>
      <c r="AD156" s="39" t="n">
        <f aca="false">IF(J156&lt;=$AD$2,INDEX('Bieu phi VCX'!$D$8:$H$33,MATCH(E156,'Bieu phi VCX'!$A$8:$A$33,0),MATCH(AC156,'Bieu phi VCX'!$D$7:$H$7,)),INDEX('Bieu phi VCX'!$J$8:$N$33,MATCH(E156,'Bieu phi VCX'!$A$8:$A$33,0),MATCH(AC156,'Bieu phi VCX'!$J$7:$N$7,)))</f>
        <v>0.055</v>
      </c>
      <c r="AE156" s="39" t="n">
        <f aca="false">IF(Q156="Y",$AE$2,0)</f>
        <v>0</v>
      </c>
      <c r="AF156" s="39" t="n">
        <f aca="false">IF(R156="Y", INDEX('Bieu phi VCX'!$R$8:$W$33,MATCH(E156,'Bieu phi VCX'!$A$8:$A$33,0),MATCH(AC156,'Bieu phi VCX'!$R$7:$V$7,0)), 0)</f>
        <v>0</v>
      </c>
      <c r="AG156" s="36" t="n">
        <f aca="false">VLOOKUP(S156,Parameters!$F$2:$G$5,2,0)</f>
        <v>0</v>
      </c>
      <c r="AH156" s="39" t="n">
        <f aca="false">IF(T156="Y", INDEX('Bieu phi VCX'!$X$8:$AB$33,MATCH(E156,'Bieu phi VCX'!$A$8:$A$33,0),MATCH(AC156,'Bieu phi VCX'!$X$7:$AB$7,0)),0)</f>
        <v>0</v>
      </c>
      <c r="AI156" s="39" t="n">
        <f aca="false">IF(U156="Y",INDEX('Bieu phi VCX'!$AJ$8:$AL$33,MATCH(E156,'Bieu phi VCX'!$A$8:$A$33,0),MATCH(VLOOKUP(F156,Parameters!$I$2:$J$4,2),'Bieu phi VCX'!$AJ$7:$AL$7,0))-AD156, 0)</f>
        <v>0</v>
      </c>
      <c r="AJ156" s="37" t="n">
        <f aca="false">IF(V156="Y",$AJ$2,1)</f>
        <v>1</v>
      </c>
      <c r="AK156" s="39" t="n">
        <f aca="false">IF(W156="Y", INDEX('Bieu phi VCX'!$AE$8:$AE$33,MATCH(E156,'Bieu phi VCX'!$A$8:$A$33,0),0),0)</f>
        <v>0</v>
      </c>
      <c r="AL156" s="39" t="n">
        <f aca="false">IF(X156="Y",IF(AB156&lt;120,IF(OR(E156='Bieu phi VCX'!$A$24,E156='Bieu phi VCX'!$A$25,E156='Bieu phi VCX'!$A$27),0.2%,IF(OR(AND(OR(H156="SEDAN",H156="HATCHBACK"),J156&gt;$AL$2),AND(OR(H156="SEDAN",H156="HATCHBACK"),I156="GERMANY")),INDEX('Bieu phi VCX'!$AF$8:$AF$33,MATCH(E156,'Bieu phi VCX'!$A$8:$A$33,0),0),INDEX('Bieu phi VCX'!$AG$8:$AG$33,MATCH(E156,'Bieu phi VCX'!$A$8:$A$33,0),0))),"NA"),0)</f>
        <v>0</v>
      </c>
      <c r="AM156" s="40" t="n">
        <f aca="false">IF(Z156="Y",$AM$2,0)</f>
        <v>0</v>
      </c>
      <c r="AN156" s="41" t="n">
        <f aca="false">IF(Y156="Y",IF(P156-O156&gt;$AN$2,1.5%*15/365,1.5%*(P156-O156)/365),0)</f>
        <v>0</v>
      </c>
      <c r="AO156" s="39" t="n">
        <f aca="false">IF(P156&lt;=AA156,VLOOKUP(DATEDIF(O156,P156,"m"),Parameters!$L$2:$M$6,2,1),(DATEDIF(O156,P156,"m")+1)/12)</f>
        <v>1</v>
      </c>
      <c r="AP156" s="36" t="n">
        <f aca="false">(AJ156*(SUM(AD156,AE156,AF156,AH156,AI156,AK156,AL156,AM156)*K156+AG156)+AN156*K156)*AO156</f>
        <v>5500000</v>
      </c>
      <c r="AMG156" s="0"/>
      <c r="AMH156" s="0"/>
      <c r="AMI156" s="0"/>
      <c r="AMJ156" s="0"/>
    </row>
    <row r="157" s="37" customFormat="true" ht="13.8" hidden="false" customHeight="false" outlineLevel="0" collapsed="false">
      <c r="A157" s="33"/>
      <c r="B157" s="33" t="s">
        <v>1965</v>
      </c>
      <c r="C157" s="34" t="s">
        <v>1955</v>
      </c>
      <c r="D157" s="33" t="s">
        <v>1913</v>
      </c>
      <c r="E157" s="35" t="s">
        <v>1988</v>
      </c>
      <c r="F157" s="36" t="n">
        <v>0</v>
      </c>
      <c r="G157" s="35" t="s">
        <v>1958</v>
      </c>
      <c r="H157" s="35" t="s">
        <v>1976</v>
      </c>
      <c r="I157" s="35" t="s">
        <v>1960</v>
      </c>
      <c r="J157" s="36" t="n">
        <v>390000000</v>
      </c>
      <c r="K157" s="36" t="n">
        <v>100000000</v>
      </c>
      <c r="L157" s="37" t="n">
        <v>2010</v>
      </c>
      <c r="M157" s="38" t="n">
        <v>40179</v>
      </c>
      <c r="N157" s="38" t="n">
        <v>43831</v>
      </c>
      <c r="O157" s="38" t="n">
        <v>43831</v>
      </c>
      <c r="P157" s="38" t="n">
        <v>44196</v>
      </c>
      <c r="Q157" s="37" t="s">
        <v>1961</v>
      </c>
      <c r="R157" s="37" t="s">
        <v>1961</v>
      </c>
      <c r="S157" s="36" t="s">
        <v>1962</v>
      </c>
      <c r="T157" s="37" t="s">
        <v>1961</v>
      </c>
      <c r="U157" s="37" t="s">
        <v>1961</v>
      </c>
      <c r="V157" s="37" t="s">
        <v>1961</v>
      </c>
      <c r="W157" s="37" t="s">
        <v>1961</v>
      </c>
      <c r="X157" s="37" t="s">
        <v>1961</v>
      </c>
      <c r="Y157" s="37" t="s">
        <v>1961</v>
      </c>
      <c r="Z157" s="37" t="s">
        <v>1961</v>
      </c>
      <c r="AA157" s="38" t="n">
        <f aca="false">DATE(YEAR(O157)+1,MONTH(O157),DAY(O157))</f>
        <v>44197</v>
      </c>
      <c r="AB157" s="37" t="n">
        <f aca="false">IF(G157="Trong nước", DATEDIF(DATE(YEAR(M157),MONTH(M157),1),DATE(YEAR(N157),MONTH(N157),1),"m"), DATEDIF(DATE(L157,1,1),DATE(YEAR(N157),MONTH(N157),1),"m"))</f>
        <v>120</v>
      </c>
      <c r="AC157" s="37" t="str">
        <f aca="false">VLOOKUP(AB157,Parameters!$A$2:$B$6,2,1)</f>
        <v>&gt;=120</v>
      </c>
      <c r="AD157" s="39" t="n">
        <f aca="false">IF(J157&lt;=$AD$2,INDEX('Bieu phi VCX'!$D$8:$H$33,MATCH(E157,'Bieu phi VCX'!$A$8:$A$33,0),MATCH(AC157,'Bieu phi VCX'!$D$7:$H$7,)),INDEX('Bieu phi VCX'!$J$8:$N$33,MATCH(E157,'Bieu phi VCX'!$A$8:$A$33,0),MATCH(AC157,'Bieu phi VCX'!$J$7:$N$7,)))</f>
        <v>0.06</v>
      </c>
      <c r="AE157" s="39" t="n">
        <f aca="false">IF(Q157="Y",$AE$2,0)</f>
        <v>0</v>
      </c>
      <c r="AF157" s="39" t="n">
        <f aca="false">IF(R157="Y", INDEX('Bieu phi VCX'!$R$8:$W$33,MATCH(E157,'Bieu phi VCX'!$A$8:$A$33,0),MATCH(AC157,'Bieu phi VCX'!$R$7:$V$7,0)), 0)</f>
        <v>0</v>
      </c>
      <c r="AG157" s="36" t="n">
        <f aca="false">VLOOKUP(S157,Parameters!$F$2:$G$5,2,0)</f>
        <v>0</v>
      </c>
      <c r="AH157" s="39" t="n">
        <f aca="false">IF(T157="Y", INDEX('Bieu phi VCX'!$X$8:$AB$33,MATCH(E157,'Bieu phi VCX'!$A$8:$A$33,0),MATCH(AC157,'Bieu phi VCX'!$X$7:$AB$7,0)),0)</f>
        <v>0</v>
      </c>
      <c r="AI157" s="39" t="n">
        <f aca="false">IF(U157="Y",INDEX('Bieu phi VCX'!$AJ$8:$AL$33,MATCH(E157,'Bieu phi VCX'!$A$8:$A$33,0),MATCH(VLOOKUP(F157,Parameters!$I$2:$J$4,2),'Bieu phi VCX'!$AJ$7:$AL$7,0))-AD157, 0)</f>
        <v>0</v>
      </c>
      <c r="AJ157" s="37" t="n">
        <f aca="false">IF(V157="Y",$AJ$2,1)</f>
        <v>1</v>
      </c>
      <c r="AK157" s="39" t="n">
        <f aca="false">IF(W157="Y", INDEX('Bieu phi VCX'!$AE$8:$AE$33,MATCH(E157,'Bieu phi VCX'!$A$8:$A$33,0),0),0)</f>
        <v>0</v>
      </c>
      <c r="AL157" s="39" t="n">
        <f aca="false">IF(X157="Y",IF(AB157&lt;120,IF(OR(E157='Bieu phi VCX'!$A$24,E157='Bieu phi VCX'!$A$25,E157='Bieu phi VCX'!$A$27),0.2%,IF(OR(AND(OR(H157="SEDAN",H157="HATCHBACK"),J157&gt;$AL$2),AND(OR(H157="SEDAN",H157="HATCHBACK"),I157="GERMANY")),INDEX('Bieu phi VCX'!$AF$8:$AF$33,MATCH(E157,'Bieu phi VCX'!$A$8:$A$33,0),0),INDEX('Bieu phi VCX'!$AG$8:$AG$33,MATCH(E157,'Bieu phi VCX'!$A$8:$A$33,0),0))),"NA"),0)</f>
        <v>0</v>
      </c>
      <c r="AM157" s="40" t="n">
        <f aca="false">IF(Z157="Y",$AM$2,0)</f>
        <v>0</v>
      </c>
      <c r="AN157" s="41" t="n">
        <f aca="false">IF(Y157="Y",IF(P157-O157&gt;$AN$2,1.5%*15/365,1.5%*(P157-O157)/365),0)</f>
        <v>0</v>
      </c>
      <c r="AO157" s="39" t="n">
        <f aca="false">IF(P157&lt;=AA157,VLOOKUP(DATEDIF(O157,P157,"m"),Parameters!$L$2:$M$6,2,1),(DATEDIF(O157,P157,"m")+1)/12)</f>
        <v>1</v>
      </c>
      <c r="AP157" s="36" t="n">
        <f aca="false">(AJ157*(SUM(AD157,AE157,AF157,AH157,AI157,AK157,AL157,AM157)*K157+AG157)+AN157*K157)*AO157</f>
        <v>6000000</v>
      </c>
      <c r="AMG157" s="0"/>
      <c r="AMH157" s="0"/>
      <c r="AMI157" s="0"/>
      <c r="AMJ157" s="0"/>
    </row>
    <row r="158" customFormat="false" ht="13.8" hidden="false" customHeight="false" outlineLevel="0" collapsed="false">
      <c r="A158" s="19"/>
      <c r="B158" s="19" t="s">
        <v>1966</v>
      </c>
      <c r="C158" s="20" t="s">
        <v>1955</v>
      </c>
      <c r="D158" s="33" t="s">
        <v>1913</v>
      </c>
      <c r="E158" s="35" t="s">
        <v>1988</v>
      </c>
      <c r="F158" s="22" t="n">
        <v>0</v>
      </c>
      <c r="G158" s="21" t="s">
        <v>1958</v>
      </c>
      <c r="H158" s="21" t="s">
        <v>1976</v>
      </c>
      <c r="I158" s="21" t="s">
        <v>1960</v>
      </c>
      <c r="J158" s="36" t="n">
        <v>390000000</v>
      </c>
      <c r="K158" s="22" t="n">
        <v>100000000</v>
      </c>
      <c r="L158" s="0" t="n">
        <v>2005</v>
      </c>
      <c r="M158" s="23" t="n">
        <v>38353</v>
      </c>
      <c r="N158" s="23" t="n">
        <v>43831</v>
      </c>
      <c r="O158" s="23" t="n">
        <v>43831</v>
      </c>
      <c r="P158" s="23" t="n">
        <v>44196</v>
      </c>
      <c r="Q158" s="2" t="s">
        <v>1967</v>
      </c>
      <c r="R158" s="2" t="s">
        <v>1967</v>
      </c>
      <c r="S158" s="22" t="n">
        <v>9000000</v>
      </c>
      <c r="T158" s="2" t="s">
        <v>1967</v>
      </c>
      <c r="U158" s="2" t="s">
        <v>1967</v>
      </c>
      <c r="V158" s="2" t="s">
        <v>1967</v>
      </c>
      <c r="W158" s="2" t="s">
        <v>1967</v>
      </c>
      <c r="X158" s="2" t="s">
        <v>1967</v>
      </c>
      <c r="Y158" s="2" t="s">
        <v>1967</v>
      </c>
      <c r="Z158" s="2" t="s">
        <v>1967</v>
      </c>
      <c r="AA158" s="23" t="n">
        <f aca="false">DATE(YEAR(O158)+1,MONTH(O158),DAY(O158))</f>
        <v>44197</v>
      </c>
      <c r="AB158" s="0" t="n">
        <f aca="false">IF(G158="Trong nước", DATEDIF(DATE(YEAR(M158),MONTH(M158),1),DATE(YEAR(N158),MONTH(N158),1),"m"), DATEDIF(DATE(L158,1,1),DATE(YEAR(N158),MONTH(N158),1),"m"))</f>
        <v>180</v>
      </c>
      <c r="AC158" s="0" t="str">
        <f aca="false">VLOOKUP(AB158,Parameters!$A$2:$B$7,2,1)</f>
        <v>&gt;=180</v>
      </c>
      <c r="AD158" s="24" t="n">
        <f aca="false">IF(J158&lt;=$AD$2,INDEX('Bieu phi VCX'!$D$8:$N$33,MATCH(E158,'Bieu phi VCX'!$A$8:$A$33,0),MATCH(AC158,'Bieu phi VCX'!$D$7:$I$7,)),INDEX('Bieu phi VCX'!$J$8:$O$33,MATCH(E158,'Bieu phi VCX'!$A$8:$A$33,0),MATCH(AC158,'Bieu phi VCX'!$J$7:$O$7,)))</f>
        <v>0.06</v>
      </c>
      <c r="AE158" s="24" t="n">
        <f aca="false">IF(Q158="Y",$AE$2,0)</f>
        <v>0.0005</v>
      </c>
      <c r="AF158" s="24" t="n">
        <f aca="false">IF(R158="Y", INDEX('Bieu phi VCX'!$R$8:$W$33,MATCH(E158,'Bieu phi VCX'!$A$8:$A$33,0),MATCH(AC158,'Bieu phi VCX'!$R$7:$W$7,0)), 0)</f>
        <v>0.006</v>
      </c>
      <c r="AG158" s="22" t="n">
        <f aca="false">VLOOKUP(S158,Parameters!$F$2:$G$5,2,0)</f>
        <v>1400000</v>
      </c>
      <c r="AH158" s="24" t="n">
        <f aca="false">IF(T158="Y", INDEX('Bieu phi VCX'!$X$8:$AC$33,MATCH(E158,'Bieu phi VCX'!$A$8:$A$33,0),MATCH(AC158,'Bieu phi VCX'!$X$7:$AC$7,0)),0)</f>
        <v>0.0055</v>
      </c>
      <c r="AI158" s="24" t="n">
        <f aca="false">IF(U158="Y",INDEX('Bieu phi VCX'!$AJ$8:$AL$33,MATCH(E158,'Bieu phi VCX'!$A$8:$A$33,0),MATCH(VLOOKUP(F158,Parameters!$I$2:$J$4,2),'Bieu phi VCX'!$AJ$7:$AL$7,0))-AD158, 0)</f>
        <v>-0.01</v>
      </c>
      <c r="AJ158" s="0" t="n">
        <f aca="false">IF(V158="Y",$AJ$2,1)</f>
        <v>1.5</v>
      </c>
      <c r="AK158" s="24" t="n">
        <f aca="false">IF(W158="Y", INDEX('Bieu phi VCX'!$AE$8:$AE$33,MATCH(E158,'Bieu phi VCX'!$A$8:$A$33,0),0),0)</f>
        <v>0.0025</v>
      </c>
      <c r="AL158" s="24" t="n">
        <f aca="false">IF(X158="Y",IF(AB158&lt;120,IF(OR(E158='Bieu phi VCX'!$A$24,E158='Bieu phi VCX'!$A$25,E158='Bieu phi VCX'!$A$27),0.2%,IF(OR(AND(OR(H158="SEDAN",H158="HATCHBACK"),J158&gt;$AL$2),AND(OR(H158="SEDAN",H158="HATCHBACK"),I158="GERMANY")),INDEX('Bieu phi VCX'!$AF$8:$AF$33,MATCH(E158,'Bieu phi VCX'!$A$8:$A$33,0),0),INDEX('Bieu phi VCX'!$AG$8:$AG$33,MATCH(E158,'Bieu phi VCX'!$A$8:$A$33,0),0))),INDEX('Bieu phi VCX'!$AH$8:$AH$33,MATCH(E158,'Bieu phi VCX'!$A$8:$A$33,0),0)),0)</f>
        <v>0.0015</v>
      </c>
      <c r="AM158" s="25" t="n">
        <f aca="false">IF(Z158="Y",$AM$2,0)</f>
        <v>0.003</v>
      </c>
      <c r="AN158" s="26" t="n">
        <f aca="false">IF(Y158="Y",IF(P158-O158&gt;$AN$2,1.5%*15/365,1.5%*(P158-O158)/365),0)</f>
        <v>0.000616438356164384</v>
      </c>
      <c r="AO158" s="27" t="n">
        <f aca="false">IF(P158&lt;=AA158,VLOOKUP(DATEDIF(O158,P158,"m"),Parameters!$L$2:$M$6,2,1),(DATEDIF(O158,P158,"m")+1)/12)</f>
        <v>1</v>
      </c>
      <c r="AP158" s="28" t="n">
        <f aca="false">(AJ158*(SUM(AD158,AE158,AF158,AH158,AI158,AK158,AL158,AM158)*K158+AG158)+AN158*K158)*AO158</f>
        <v>12511643.8356164</v>
      </c>
    </row>
    <row r="159" s="37" customFormat="true" ht="13.8" hidden="false" customHeight="false" outlineLevel="0" collapsed="false">
      <c r="A159" s="33" t="s">
        <v>1968</v>
      </c>
      <c r="B159" s="33" t="s">
        <v>1954</v>
      </c>
      <c r="C159" s="34" t="s">
        <v>1955</v>
      </c>
      <c r="D159" s="33" t="s">
        <v>1913</v>
      </c>
      <c r="E159" s="35" t="s">
        <v>1988</v>
      </c>
      <c r="F159" s="36" t="n">
        <v>0</v>
      </c>
      <c r="G159" s="35" t="s">
        <v>1958</v>
      </c>
      <c r="H159" s="35" t="s">
        <v>1976</v>
      </c>
      <c r="I159" s="35" t="s">
        <v>1960</v>
      </c>
      <c r="J159" s="36" t="n">
        <v>400000000</v>
      </c>
      <c r="K159" s="36" t="n">
        <v>100000000</v>
      </c>
      <c r="L159" s="37" t="n">
        <v>2020</v>
      </c>
      <c r="M159" s="38" t="n">
        <v>43831</v>
      </c>
      <c r="N159" s="38" t="n">
        <v>43831</v>
      </c>
      <c r="O159" s="38" t="n">
        <v>43831</v>
      </c>
      <c r="P159" s="38" t="n">
        <v>44196</v>
      </c>
      <c r="Q159" s="2" t="s">
        <v>1967</v>
      </c>
      <c r="R159" s="2" t="s">
        <v>1967</v>
      </c>
      <c r="S159" s="22" t="n">
        <v>9000000</v>
      </c>
      <c r="T159" s="2" t="s">
        <v>1967</v>
      </c>
      <c r="U159" s="2" t="s">
        <v>1967</v>
      </c>
      <c r="V159" s="2" t="s">
        <v>1967</v>
      </c>
      <c r="W159" s="2" t="s">
        <v>1967</v>
      </c>
      <c r="X159" s="2" t="s">
        <v>1967</v>
      </c>
      <c r="Y159" s="2" t="s">
        <v>1967</v>
      </c>
      <c r="Z159" s="2" t="s">
        <v>1967</v>
      </c>
      <c r="AA159" s="38" t="n">
        <f aca="false">DATE(YEAR(O159)+1,MONTH(O159),DAY(O159))</f>
        <v>44197</v>
      </c>
      <c r="AB159" s="37" t="n">
        <f aca="false">IF(G159="Trong nước", DATEDIF(DATE(YEAR(M159),MONTH(M159),1),DATE(YEAR(N159),MONTH(N159),1),"m"), DATEDIF(DATE(L159,1,1),DATE(YEAR(N159),MONTH(N159),1),"m"))</f>
        <v>0</v>
      </c>
      <c r="AC159" s="37" t="str">
        <f aca="false">VLOOKUP(AB159,Parameters!$A$2:$B$6,2,1)</f>
        <v>&lt;6</v>
      </c>
      <c r="AD159" s="39" t="n">
        <f aca="false">IF(J159&lt;=$AD$2,INDEX('Bieu phi VCX'!$D$8:$H$33,MATCH(E159,'Bieu phi VCX'!$A$8:$A$33,0),MATCH(AC159,'Bieu phi VCX'!$D$7:$H$7,)),INDEX('Bieu phi VCX'!$J$8:$N$33,MATCH(E159,'Bieu phi VCX'!$A$8:$A$33,0),MATCH(AC159,'Bieu phi VCX'!$J$7:$N$7,)))</f>
        <v>0.032</v>
      </c>
      <c r="AE159" s="39" t="n">
        <f aca="false">IF(Q159="Y",$AE$2,0)</f>
        <v>0.0005</v>
      </c>
      <c r="AF159" s="39" t="n">
        <f aca="false">IF(R159="Y", INDEX('Bieu phi VCX'!$R$8:$W$33,MATCH(E159,'Bieu phi VCX'!$A$8:$A$33,0),MATCH(AC159,'Bieu phi VCX'!$R$7:$V$7,0)), 0)</f>
        <v>0</v>
      </c>
      <c r="AG159" s="36" t="n">
        <f aca="false">VLOOKUP(S159,Parameters!$F$2:$G$5,2,0)</f>
        <v>1400000</v>
      </c>
      <c r="AH159" s="39" t="n">
        <f aca="false">IF(T159="Y", INDEX('Bieu phi VCX'!$X$8:$AB$33,MATCH(E159,'Bieu phi VCX'!$A$8:$A$33,0),MATCH(AC159,'Bieu phi VCX'!$X$7:$AB$7,0)),0)</f>
        <v>0.0025</v>
      </c>
      <c r="AI159" s="39" t="n">
        <f aca="false">IF(U159="Y",INDEX('Bieu phi VCX'!$AJ$8:$AL$33,MATCH(E159,'Bieu phi VCX'!$A$8:$A$33,0),MATCH(VLOOKUP(F159,Parameters!$I$2:$J$4,2),'Bieu phi VCX'!$AJ$7:$AL$7,0))-AD159, 0)</f>
        <v>0.018</v>
      </c>
      <c r="AJ159" s="37" t="n">
        <f aca="false">IF(V159="Y",$AJ$2,1)</f>
        <v>1.5</v>
      </c>
      <c r="AK159" s="39" t="n">
        <f aca="false">IF(W159="Y", INDEX('Bieu phi VCX'!$AE$8:$AE$33,MATCH(E159,'Bieu phi VCX'!$A$8:$A$33,0),0),0)</f>
        <v>0.0025</v>
      </c>
      <c r="AL159" s="39" t="n">
        <f aca="false">IF(X159="Y",IF(AB159&lt;120,IF(OR(E159='Bieu phi VCX'!$A$24,E159='Bieu phi VCX'!$A$25,E159='Bieu phi VCX'!$A$27),0.2%,IF(OR(AND(OR(H159="SEDAN",H159="HATCHBACK"),J159&gt;$AL$2),AND(OR(H159="SEDAN",H159="HATCHBACK"),I159="GERMANY")),INDEX('Bieu phi VCX'!$AF$8:$AF$33,MATCH(E159,'Bieu phi VCX'!$A$8:$A$33,0),0),INDEX('Bieu phi VCX'!$AG$8:$AG$33,MATCH(E159,'Bieu phi VCX'!$A$8:$A$33,0),0))),"NA"),0)</f>
        <v>0.0005</v>
      </c>
      <c r="AM159" s="40" t="n">
        <f aca="false">IF(Z159="Y",$AM$2,0)</f>
        <v>0.003</v>
      </c>
      <c r="AN159" s="41" t="n">
        <f aca="false">IF(Y159="Y",IF(P159-O159&gt;$AN$2,1.5%*15/365,1.5%*(P159-O159)/365),0)</f>
        <v>0.000616438356164384</v>
      </c>
      <c r="AO159" s="39" t="n">
        <f aca="false">IF(P159&lt;=AA159,VLOOKUP(DATEDIF(O159,P159,"m"),Parameters!$L$2:$M$6,2,1),(DATEDIF(O159,P159,"m")+1)/12)</f>
        <v>1</v>
      </c>
      <c r="AP159" s="36" t="n">
        <f aca="false">(AJ159*(SUM(AD159,AE159,AF159,AH159,AI159,AK159,AL159,AM159)*K159+AG159)+AN159*K159)*AO159</f>
        <v>11011643.8356164</v>
      </c>
      <c r="AMG159" s="0"/>
      <c r="AMH159" s="0"/>
      <c r="AMI159" s="0"/>
      <c r="AMJ159" s="0"/>
    </row>
    <row r="160" s="37" customFormat="true" ht="13.8" hidden="false" customHeight="false" outlineLevel="0" collapsed="false">
      <c r="A160" s="33"/>
      <c r="B160" s="33" t="s">
        <v>1963</v>
      </c>
      <c r="C160" s="34" t="s">
        <v>1955</v>
      </c>
      <c r="D160" s="33" t="s">
        <v>1913</v>
      </c>
      <c r="E160" s="35" t="s">
        <v>1988</v>
      </c>
      <c r="F160" s="36" t="n">
        <v>0</v>
      </c>
      <c r="G160" s="35" t="s">
        <v>1958</v>
      </c>
      <c r="H160" s="35" t="s">
        <v>1976</v>
      </c>
      <c r="I160" s="35" t="s">
        <v>1960</v>
      </c>
      <c r="J160" s="36" t="n">
        <v>400000000</v>
      </c>
      <c r="K160" s="36" t="n">
        <v>100000000</v>
      </c>
      <c r="L160" s="37" t="n">
        <v>2017</v>
      </c>
      <c r="M160" s="38" t="n">
        <v>42736</v>
      </c>
      <c r="N160" s="38" t="n">
        <v>43831</v>
      </c>
      <c r="O160" s="38" t="n">
        <v>43831</v>
      </c>
      <c r="P160" s="38" t="n">
        <v>44196</v>
      </c>
      <c r="Q160" s="2" t="s">
        <v>1967</v>
      </c>
      <c r="R160" s="2" t="s">
        <v>1967</v>
      </c>
      <c r="S160" s="22" t="n">
        <v>15000000</v>
      </c>
      <c r="T160" s="2" t="s">
        <v>1967</v>
      </c>
      <c r="U160" s="2" t="s">
        <v>1967</v>
      </c>
      <c r="V160" s="2" t="s">
        <v>1967</v>
      </c>
      <c r="W160" s="2" t="s">
        <v>1967</v>
      </c>
      <c r="X160" s="2" t="s">
        <v>1967</v>
      </c>
      <c r="Y160" s="2" t="s">
        <v>1967</v>
      </c>
      <c r="Z160" s="2" t="s">
        <v>1967</v>
      </c>
      <c r="AA160" s="38" t="n">
        <f aca="false">DATE(YEAR(O160)+1,MONTH(O160),DAY(O160))</f>
        <v>44197</v>
      </c>
      <c r="AB160" s="37" t="n">
        <f aca="false">IF(G160="Trong nước", DATEDIF(DATE(YEAR(M160),MONTH(M160),1),DATE(YEAR(N160),MONTH(N160),1),"m"), DATEDIF(DATE(L160,1,1),DATE(YEAR(N160),MONTH(N160),1),"m"))</f>
        <v>36</v>
      </c>
      <c r="AC160" s="37" t="str">
        <f aca="false">VLOOKUP(AB160,Parameters!$A$2:$B$6,2,1)</f>
        <v>36-72</v>
      </c>
      <c r="AD160" s="39" t="n">
        <f aca="false">IF(J160&lt;=$AD$2,INDEX('Bieu phi VCX'!$D$8:$H$33,MATCH(E160,'Bieu phi VCX'!$A$8:$A$33,0),MATCH(AC160,'Bieu phi VCX'!$D$7:$H$7,)),INDEX('Bieu phi VCX'!$J$8:$N$33,MATCH(E160,'Bieu phi VCX'!$A$8:$A$33,0),MATCH(AC160,'Bieu phi VCX'!$J$7:$N$7,)))</f>
        <v>0.038</v>
      </c>
      <c r="AE160" s="39" t="n">
        <f aca="false">IF(Q160="Y",$AE$2,0)</f>
        <v>0.0005</v>
      </c>
      <c r="AF160" s="39" t="n">
        <f aca="false">IF(R160="Y", INDEX('Bieu phi VCX'!$R$8:$W$33,MATCH(E160,'Bieu phi VCX'!$A$8:$A$33,0),MATCH(AC160,'Bieu phi VCX'!$R$7:$V$7,0)), 0)</f>
        <v>0.003</v>
      </c>
      <c r="AG160" s="36" t="n">
        <f aca="false">VLOOKUP(S160,Parameters!$F$2:$G$5,2,0)</f>
        <v>2000000</v>
      </c>
      <c r="AH160" s="39" t="n">
        <f aca="false">IF(T160="Y", INDEX('Bieu phi VCX'!$X$8:$AB$33,MATCH(E160,'Bieu phi VCX'!$A$8:$A$33,0),MATCH(AC160,'Bieu phi VCX'!$X$7:$AB$7,0)),0)</f>
        <v>0.0035</v>
      </c>
      <c r="AI160" s="39" t="n">
        <f aca="false">IF(U160="Y",INDEX('Bieu phi VCX'!$AJ$8:$AL$33,MATCH(E160,'Bieu phi VCX'!$A$8:$A$33,0),MATCH(VLOOKUP(F160,Parameters!$I$2:$J$4,2),'Bieu phi VCX'!$AJ$7:$AL$7,0))-AD160, 0)</f>
        <v>0.012</v>
      </c>
      <c r="AJ160" s="37" t="n">
        <f aca="false">IF(V160="Y",$AJ$2,1)</f>
        <v>1.5</v>
      </c>
      <c r="AK160" s="39" t="n">
        <f aca="false">IF(W160="Y", INDEX('Bieu phi VCX'!$AE$8:$AE$33,MATCH(E160,'Bieu phi VCX'!$A$8:$A$33,0),0),0)</f>
        <v>0.0025</v>
      </c>
      <c r="AL160" s="39" t="n">
        <f aca="false">IF(X160="Y",IF(AB160&lt;120,IF(OR(E160='Bieu phi VCX'!$A$24,E160='Bieu phi VCX'!$A$25,E160='Bieu phi VCX'!$A$27),0.2%,IF(OR(AND(OR(H160="SEDAN",H160="HATCHBACK"),J160&gt;$AL$2),AND(OR(H160="SEDAN",H160="HATCHBACK"),I160="GERMANY")),INDEX('Bieu phi VCX'!$AF$8:$AF$33,MATCH(E160,'Bieu phi VCX'!$A$8:$A$33,0),0),INDEX('Bieu phi VCX'!$AG$8:$AG$33,MATCH(E160,'Bieu phi VCX'!$A$8:$A$33,0),0))),"NA"),0)</f>
        <v>0.0005</v>
      </c>
      <c r="AM160" s="40" t="n">
        <f aca="false">IF(Z160="Y",$AM$2,0)</f>
        <v>0.003</v>
      </c>
      <c r="AN160" s="41" t="n">
        <f aca="false">IF(Y160="Y",IF(P160-O160&gt;$AN$2,1.5%*15/365,1.5%*(P160-O160)/365),0)</f>
        <v>0.000616438356164384</v>
      </c>
      <c r="AO160" s="39" t="n">
        <f aca="false">IF(P160&lt;=AA160,VLOOKUP(DATEDIF(O160,P160,"m"),Parameters!$L$2:$M$6,2,1),(DATEDIF(O160,P160,"m")+1)/12)</f>
        <v>1</v>
      </c>
      <c r="AP160" s="36" t="n">
        <f aca="false">(AJ160*(SUM(AD160,AE160,AF160,AH160,AI160,AK160,AL160,AM160)*K160+AG160)+AN160*K160)*AO160</f>
        <v>12511643.8356164</v>
      </c>
      <c r="AMG160" s="0"/>
      <c r="AMH160" s="0"/>
      <c r="AMI160" s="0"/>
      <c r="AMJ160" s="0"/>
    </row>
    <row r="161" s="37" customFormat="true" ht="13.8" hidden="false" customHeight="false" outlineLevel="0" collapsed="false">
      <c r="A161" s="33"/>
      <c r="B161" s="33" t="s">
        <v>1964</v>
      </c>
      <c r="C161" s="34" t="s">
        <v>1955</v>
      </c>
      <c r="D161" s="33" t="s">
        <v>1913</v>
      </c>
      <c r="E161" s="35" t="s">
        <v>1988</v>
      </c>
      <c r="F161" s="36" t="n">
        <v>0</v>
      </c>
      <c r="G161" s="35" t="s">
        <v>1958</v>
      </c>
      <c r="H161" s="35" t="s">
        <v>1976</v>
      </c>
      <c r="I161" s="35" t="s">
        <v>1960</v>
      </c>
      <c r="J161" s="36" t="n">
        <v>400000000</v>
      </c>
      <c r="K161" s="36" t="n">
        <v>100000000</v>
      </c>
      <c r="L161" s="37" t="n">
        <v>2014</v>
      </c>
      <c r="M161" s="38" t="n">
        <v>41640</v>
      </c>
      <c r="N161" s="38" t="n">
        <v>43831</v>
      </c>
      <c r="O161" s="38" t="n">
        <v>43831</v>
      </c>
      <c r="P161" s="38" t="n">
        <v>44196</v>
      </c>
      <c r="Q161" s="2" t="s">
        <v>1967</v>
      </c>
      <c r="R161" s="2" t="s">
        <v>1967</v>
      </c>
      <c r="S161" s="22" t="n">
        <v>21000000</v>
      </c>
      <c r="T161" s="2" t="s">
        <v>1967</v>
      </c>
      <c r="U161" s="2" t="s">
        <v>1967</v>
      </c>
      <c r="V161" s="2" t="s">
        <v>1967</v>
      </c>
      <c r="W161" s="2" t="s">
        <v>1967</v>
      </c>
      <c r="X161" s="2" t="s">
        <v>1967</v>
      </c>
      <c r="Y161" s="2" t="s">
        <v>1967</v>
      </c>
      <c r="Z161" s="2" t="s">
        <v>1967</v>
      </c>
      <c r="AA161" s="38" t="n">
        <f aca="false">DATE(YEAR(O161)+1,MONTH(O161),DAY(O161))</f>
        <v>44197</v>
      </c>
      <c r="AB161" s="37" t="n">
        <f aca="false">IF(G161="Trong nước", DATEDIF(DATE(YEAR(M161),MONTH(M161),1),DATE(YEAR(N161),MONTH(N161),1),"m"), DATEDIF(DATE(L161,1,1),DATE(YEAR(N161),MONTH(N161),1),"m"))</f>
        <v>72</v>
      </c>
      <c r="AC161" s="37" t="str">
        <f aca="false">VLOOKUP(AB161,Parameters!$A$2:$B$6,2,1)</f>
        <v>72-120</v>
      </c>
      <c r="AD161" s="39" t="n">
        <f aca="false">IF(J161&lt;=$AD$2,INDEX('Bieu phi VCX'!$D$8:$H$33,MATCH(E161,'Bieu phi VCX'!$A$8:$A$33,0),MATCH(AC161,'Bieu phi VCX'!$D$7:$H$7,)),INDEX('Bieu phi VCX'!$J$8:$N$33,MATCH(E161,'Bieu phi VCX'!$A$8:$A$33,0),MATCH(AC161,'Bieu phi VCX'!$J$7:$N$7,)))</f>
        <v>0.055</v>
      </c>
      <c r="AE161" s="39" t="n">
        <f aca="false">IF(Q161="Y",$AE$2,0)</f>
        <v>0.0005</v>
      </c>
      <c r="AF161" s="39" t="n">
        <f aca="false">IF(R161="Y", INDEX('Bieu phi VCX'!$R$8:$W$33,MATCH(E161,'Bieu phi VCX'!$A$8:$A$33,0),MATCH(AC161,'Bieu phi VCX'!$R$7:$V$7,0)), 0)</f>
        <v>0.004</v>
      </c>
      <c r="AG161" s="36" t="n">
        <f aca="false">VLOOKUP(S161,Parameters!$F$2:$G$5,2,0)</f>
        <v>3400000</v>
      </c>
      <c r="AH161" s="39" t="n">
        <f aca="false">IF(T161="Y", INDEX('Bieu phi VCX'!$X$8:$AB$33,MATCH(E161,'Bieu phi VCX'!$A$8:$A$33,0),MATCH(AC161,'Bieu phi VCX'!$X$7:$AB$7,0)),0)</f>
        <v>0.0045</v>
      </c>
      <c r="AI161" s="39" t="n">
        <f aca="false">IF(U161="Y",INDEX('Bieu phi VCX'!$AJ$8:$AL$33,MATCH(E161,'Bieu phi VCX'!$A$8:$A$33,0),MATCH(VLOOKUP(F161,Parameters!$I$2:$J$4,2),'Bieu phi VCX'!$AJ$7:$AL$7,0))-AD161, 0)</f>
        <v>-0.005</v>
      </c>
      <c r="AJ161" s="37" t="n">
        <f aca="false">IF(V161="Y",$AJ$2,1)</f>
        <v>1.5</v>
      </c>
      <c r="AK161" s="39" t="n">
        <f aca="false">IF(W161="Y", INDEX('Bieu phi VCX'!$AE$8:$AE$33,MATCH(E161,'Bieu phi VCX'!$A$8:$A$33,0),0),0)</f>
        <v>0.0025</v>
      </c>
      <c r="AL161" s="39" t="n">
        <f aca="false">IF(X161="Y",IF(AB161&lt;120,IF(OR(E161='Bieu phi VCX'!$A$24,E161='Bieu phi VCX'!$A$25,E161='Bieu phi VCX'!$A$27),0.2%,IF(OR(AND(OR(H161="SEDAN",H161="HATCHBACK"),J161&gt;$AL$2),AND(OR(H161="SEDAN",H161="HATCHBACK"),I161="GERMANY")),INDEX('Bieu phi VCX'!$AF$8:$AF$33,MATCH(E161,'Bieu phi VCX'!$A$8:$A$33,0),0),INDEX('Bieu phi VCX'!$AG$8:$AG$33,MATCH(E161,'Bieu phi VCX'!$A$8:$A$33,0),0))),"NA"),0)</f>
        <v>0.0005</v>
      </c>
      <c r="AM161" s="40" t="n">
        <f aca="false">IF(Z161="Y",$AM$2,0)</f>
        <v>0.003</v>
      </c>
      <c r="AN161" s="41" t="n">
        <f aca="false">IF(Y161="Y",IF(P161-O161&gt;$AN$2,1.5%*15/365,1.5%*(P161-O161)/365),0)</f>
        <v>0.000616438356164384</v>
      </c>
      <c r="AO161" s="39" t="n">
        <f aca="false">IF(P161&lt;=AA161,VLOOKUP(DATEDIF(O161,P161,"m"),Parameters!$L$2:$M$6,2,1),(DATEDIF(O161,P161,"m")+1)/12)</f>
        <v>1</v>
      </c>
      <c r="AP161" s="36" t="n">
        <f aca="false">(AJ161*(SUM(AD161,AE161,AF161,AH161,AI161,AK161,AL161,AM161)*K161+AG161)+AN161*K161)*AO161</f>
        <v>14911643.8356164</v>
      </c>
      <c r="AMG161" s="0"/>
      <c r="AMH161" s="0"/>
      <c r="AMI161" s="0"/>
      <c r="AMJ161" s="0"/>
    </row>
    <row r="162" s="37" customFormat="true" ht="13.8" hidden="false" customHeight="false" outlineLevel="0" collapsed="false">
      <c r="A162" s="33"/>
      <c r="B162" s="33" t="s">
        <v>1965</v>
      </c>
      <c r="C162" s="34" t="s">
        <v>1955</v>
      </c>
      <c r="D162" s="33" t="s">
        <v>1913</v>
      </c>
      <c r="E162" s="35" t="s">
        <v>1988</v>
      </c>
      <c r="F162" s="36" t="n">
        <v>0</v>
      </c>
      <c r="G162" s="35" t="s">
        <v>1958</v>
      </c>
      <c r="H162" s="35" t="s">
        <v>1976</v>
      </c>
      <c r="I162" s="35" t="s">
        <v>1960</v>
      </c>
      <c r="J162" s="36" t="n">
        <v>400000000</v>
      </c>
      <c r="K162" s="36" t="n">
        <v>100000000</v>
      </c>
      <c r="L162" s="37" t="n">
        <v>2010</v>
      </c>
      <c r="M162" s="38" t="n">
        <v>40179</v>
      </c>
      <c r="N162" s="38" t="n">
        <v>43831</v>
      </c>
      <c r="O162" s="38" t="n">
        <v>43831</v>
      </c>
      <c r="P162" s="38" t="n">
        <v>44196</v>
      </c>
      <c r="Q162" s="2" t="s">
        <v>1967</v>
      </c>
      <c r="R162" s="2" t="s">
        <v>1967</v>
      </c>
      <c r="S162" s="22" t="n">
        <v>9000000</v>
      </c>
      <c r="T162" s="2" t="s">
        <v>1967</v>
      </c>
      <c r="U162" s="2" t="s">
        <v>1967</v>
      </c>
      <c r="V162" s="2" t="s">
        <v>1967</v>
      </c>
      <c r="W162" s="2" t="s">
        <v>1967</v>
      </c>
      <c r="X162" s="2" t="s">
        <v>1967</v>
      </c>
      <c r="Y162" s="2" t="s">
        <v>1967</v>
      </c>
      <c r="Z162" s="2" t="s">
        <v>1967</v>
      </c>
      <c r="AA162" s="38" t="n">
        <f aca="false">DATE(YEAR(O162)+1,MONTH(O162),DAY(O162))</f>
        <v>44197</v>
      </c>
      <c r="AB162" s="37" t="n">
        <f aca="false">IF(G162="Trong nước", DATEDIF(DATE(YEAR(M162),MONTH(M162),1),DATE(YEAR(N162),MONTH(N162),1),"m"), DATEDIF(DATE(L162,1,1),DATE(YEAR(N162),MONTH(N162),1),"m"))</f>
        <v>120</v>
      </c>
      <c r="AC162" s="37" t="str">
        <f aca="false">VLOOKUP(AB162,Parameters!$A$2:$B$6,2,1)</f>
        <v>&gt;=120</v>
      </c>
      <c r="AD162" s="39" t="n">
        <f aca="false">IF(J162&lt;=$AD$2,INDEX('Bieu phi VCX'!$D$8:$H$33,MATCH(E162,'Bieu phi VCX'!$A$8:$A$33,0),MATCH(AC162,'Bieu phi VCX'!$D$7:$H$7,)),INDEX('Bieu phi VCX'!$J$8:$N$33,MATCH(E162,'Bieu phi VCX'!$A$8:$A$33,0),MATCH(AC162,'Bieu phi VCX'!$J$7:$N$7,)))</f>
        <v>0.06</v>
      </c>
      <c r="AE162" s="39" t="n">
        <f aca="false">IF(Q162="Y",$AE$2,0)</f>
        <v>0.0005</v>
      </c>
      <c r="AF162" s="39" t="n">
        <f aca="false">IF(R162="Y", INDEX('Bieu phi VCX'!$R$8:$W$33,MATCH(E162,'Bieu phi VCX'!$A$8:$A$33,0),MATCH(AC162,'Bieu phi VCX'!$R$7:$V$7,0)), 0)</f>
        <v>0.005</v>
      </c>
      <c r="AG162" s="36" t="n">
        <f aca="false">VLOOKUP(S162,Parameters!$F$2:$G$5,2,0)</f>
        <v>1400000</v>
      </c>
      <c r="AH162" s="39" t="n">
        <f aca="false">IF(T162="Y", INDEX('Bieu phi VCX'!$X$8:$AB$33,MATCH(E162,'Bieu phi VCX'!$A$8:$A$33,0),MATCH(AC162,'Bieu phi VCX'!$X$7:$AB$7,0)),0)</f>
        <v>0.0055</v>
      </c>
      <c r="AI162" s="39" t="n">
        <f aca="false">IF(U162="Y",INDEX('Bieu phi VCX'!$AJ$8:$AL$33,MATCH(E162,'Bieu phi VCX'!$A$8:$A$33,0),MATCH(VLOOKUP(F162,Parameters!$I$2:$J$4,2),'Bieu phi VCX'!$AJ$7:$AL$7,0))-AD162, 0)</f>
        <v>-0.01</v>
      </c>
      <c r="AJ162" s="37" t="n">
        <f aca="false">IF(V162="Y",$AJ$2,1)</f>
        <v>1.5</v>
      </c>
      <c r="AK162" s="39" t="n">
        <f aca="false">IF(W162="Y", INDEX('Bieu phi VCX'!$AE$8:$AE$33,MATCH(E162,'Bieu phi VCX'!$A$8:$A$33,0),0),0)</f>
        <v>0.0025</v>
      </c>
      <c r="AL162" s="39" t="str">
        <f aca="false">IF(X162="Y",IF(AB162&lt;120,IF(OR(E162='Bieu phi VCX'!$A$24,E162='Bieu phi VCX'!$A$25,E162='Bieu phi VCX'!$A$27),0.2%,IF(OR(AND(OR(H162="SEDAN",H162="HATCHBACK"),J162&gt;$AL$2),AND(OR(H162="SEDAN",H162="HATCHBACK"),I162="GERMANY")),INDEX('Bieu phi VCX'!$AF$8:$AF$33,MATCH(E162,'Bieu phi VCX'!$A$8:$A$33,0),0),INDEX('Bieu phi VCX'!$AG$8:$AG$33,MATCH(E162,'Bieu phi VCX'!$A$8:$A$33,0),0))),"NA"),0)</f>
        <v>NA</v>
      </c>
      <c r="AM162" s="40" t="n">
        <f aca="false">IF(Z162="Y",$AM$2,0)</f>
        <v>0.003</v>
      </c>
      <c r="AN162" s="41" t="n">
        <f aca="false">IF(Y162="Y",IF(P162-O162&gt;$AN$2,1.5%*15/365,1.5%*(P162-O162)/365),0)</f>
        <v>0.000616438356164384</v>
      </c>
      <c r="AO162" s="39" t="n">
        <f aca="false">IF(P162&lt;=AA162,VLOOKUP(DATEDIF(O162,P162,"m"),Parameters!$L$2:$M$6,2,1),(DATEDIF(O162,P162,"m")+1)/12)</f>
        <v>1</v>
      </c>
      <c r="AP162" s="36" t="n">
        <f aca="false">(AJ162*(SUM(AD162,AE162,AF162,AH162,AI162,AK162,AL162,AM162)*K162+AG162)+AN162*K162)*AO162</f>
        <v>12136643.8356164</v>
      </c>
      <c r="AMG162" s="0"/>
      <c r="AMH162" s="0"/>
      <c r="AMI162" s="0"/>
      <c r="AMJ162" s="0"/>
    </row>
    <row r="163" customFormat="false" ht="13.8" hidden="false" customHeight="false" outlineLevel="0" collapsed="false">
      <c r="A163" s="19"/>
      <c r="B163" s="19" t="s">
        <v>1966</v>
      </c>
      <c r="C163" s="20" t="s">
        <v>1955</v>
      </c>
      <c r="D163" s="33" t="s">
        <v>1913</v>
      </c>
      <c r="E163" s="35" t="s">
        <v>1988</v>
      </c>
      <c r="F163" s="22" t="n">
        <v>0</v>
      </c>
      <c r="G163" s="21" t="s">
        <v>1958</v>
      </c>
      <c r="H163" s="21" t="s">
        <v>1976</v>
      </c>
      <c r="I163" s="21" t="s">
        <v>1960</v>
      </c>
      <c r="J163" s="36" t="n">
        <v>400000000</v>
      </c>
      <c r="K163" s="22" t="n">
        <v>100000000</v>
      </c>
      <c r="L163" s="0" t="n">
        <v>2005</v>
      </c>
      <c r="M163" s="23" t="n">
        <v>38353</v>
      </c>
      <c r="N163" s="23" t="n">
        <v>43831</v>
      </c>
      <c r="O163" s="23" t="n">
        <v>43831</v>
      </c>
      <c r="P163" s="23" t="n">
        <v>44196</v>
      </c>
      <c r="Q163" s="2" t="s">
        <v>1967</v>
      </c>
      <c r="R163" s="2" t="s">
        <v>1967</v>
      </c>
      <c r="S163" s="22" t="n">
        <v>9000000</v>
      </c>
      <c r="T163" s="2" t="s">
        <v>1967</v>
      </c>
      <c r="U163" s="2" t="s">
        <v>1967</v>
      </c>
      <c r="V163" s="2" t="s">
        <v>1967</v>
      </c>
      <c r="W163" s="2" t="s">
        <v>1967</v>
      </c>
      <c r="X163" s="2" t="s">
        <v>1967</v>
      </c>
      <c r="Y163" s="2" t="s">
        <v>1967</v>
      </c>
      <c r="Z163" s="2" t="s">
        <v>1967</v>
      </c>
      <c r="AA163" s="23" t="n">
        <f aca="false">DATE(YEAR(O163)+1,MONTH(O163),DAY(O163))</f>
        <v>44197</v>
      </c>
      <c r="AB163" s="0" t="n">
        <f aca="false">IF(G163="Trong nước", DATEDIF(DATE(YEAR(M163),MONTH(M163),1),DATE(YEAR(N163),MONTH(N163),1),"m"), DATEDIF(DATE(L163,1,1),DATE(YEAR(N163),MONTH(N163),1),"m"))</f>
        <v>180</v>
      </c>
      <c r="AC163" s="0" t="str">
        <f aca="false">VLOOKUP(AB163,Parameters!$A$2:$B$7,2,1)</f>
        <v>&gt;=180</v>
      </c>
      <c r="AD163" s="24" t="n">
        <f aca="false">IF(J163&lt;=$AD$2,INDEX('Bieu phi VCX'!$D$8:$N$33,MATCH(E163,'Bieu phi VCX'!$A$8:$A$33,0),MATCH(AC163,'Bieu phi VCX'!$D$7:$I$7,)),INDEX('Bieu phi VCX'!$J$8:$O$33,MATCH(E163,'Bieu phi VCX'!$A$8:$A$33,0),MATCH(AC163,'Bieu phi VCX'!$J$7:$O$7,)))</f>
        <v>0.06</v>
      </c>
      <c r="AE163" s="24" t="n">
        <f aca="false">IF(Q163="Y",$AE$2,0)</f>
        <v>0.0005</v>
      </c>
      <c r="AF163" s="24" t="n">
        <f aca="false">IF(R163="Y", INDEX('Bieu phi VCX'!$R$8:$W$33,MATCH(E163,'Bieu phi VCX'!$A$8:$A$33,0),MATCH(AC163,'Bieu phi VCX'!$R$7:$W$7,0)), 0)</f>
        <v>0.006</v>
      </c>
      <c r="AG163" s="22" t="n">
        <f aca="false">VLOOKUP(S163,Parameters!$F$2:$G$5,2,0)</f>
        <v>1400000</v>
      </c>
      <c r="AH163" s="24" t="n">
        <f aca="false">IF(T163="Y", INDEX('Bieu phi VCX'!$X$8:$AC$33,MATCH(E163,'Bieu phi VCX'!$A$8:$A$33,0),MATCH(AC163,'Bieu phi VCX'!$X$7:$AC$7,0)),0)</f>
        <v>0.0055</v>
      </c>
      <c r="AI163" s="24" t="n">
        <f aca="false">IF(U163="Y",INDEX('Bieu phi VCX'!$AJ$8:$AL$33,MATCH(E163,'Bieu phi VCX'!$A$8:$A$33,0),MATCH(VLOOKUP(F163,Parameters!$I$2:$J$4,2),'Bieu phi VCX'!$AJ$7:$AL$7,0))-AD163, 0)</f>
        <v>-0.01</v>
      </c>
      <c r="AJ163" s="0" t="n">
        <f aca="false">IF(V163="Y",$AJ$2,1)</f>
        <v>1.5</v>
      </c>
      <c r="AK163" s="24" t="n">
        <f aca="false">IF(W163="Y", INDEX('Bieu phi VCX'!$AE$8:$AE$33,MATCH(E163,'Bieu phi VCX'!$A$8:$A$33,0),0),0)</f>
        <v>0.0025</v>
      </c>
      <c r="AL163" s="24" t="n">
        <f aca="false">IF(X163="Y",IF(AB163&lt;120,IF(OR(E163='Bieu phi VCX'!$A$24,E163='Bieu phi VCX'!$A$25,E163='Bieu phi VCX'!$A$27),0.2%,IF(OR(AND(OR(H163="SEDAN",H163="HATCHBACK"),J163&gt;$AL$2),AND(OR(H163="SEDAN",H163="HATCHBACK"),I163="GERMANY")),INDEX('Bieu phi VCX'!$AF$8:$AF$33,MATCH(E163,'Bieu phi VCX'!$A$8:$A$33,0),0),INDEX('Bieu phi VCX'!$AG$8:$AG$33,MATCH(E163,'Bieu phi VCX'!$A$8:$A$33,0),0))),INDEX('Bieu phi VCX'!$AH$8:$AH$33,MATCH(E163,'Bieu phi VCX'!$A$8:$A$33,0),0)),0)</f>
        <v>0.0015</v>
      </c>
      <c r="AM163" s="25" t="n">
        <f aca="false">IF(Z163="Y",$AM$2,0)</f>
        <v>0.003</v>
      </c>
      <c r="AN163" s="26" t="n">
        <f aca="false">IF(Y163="Y",IF(P163-O163&gt;$AN$2,1.5%*15/365,1.5%*(P163-O163)/365),0)</f>
        <v>0.000616438356164384</v>
      </c>
      <c r="AO163" s="27" t="n">
        <f aca="false">IF(P163&lt;=AA163,VLOOKUP(DATEDIF(O163,P163,"m"),Parameters!$L$2:$M$6,2,1),(DATEDIF(O163,P163,"m")+1)/12)</f>
        <v>1</v>
      </c>
      <c r="AP163" s="28" t="n">
        <f aca="false">(AJ163*(SUM(AD163,AE163,AF163,AH163,AI163,AK163,AL163,AM163)*K163+AG163)+AN163*K163)*AO163</f>
        <v>12511643.8356164</v>
      </c>
    </row>
    <row r="164" s="37" customFormat="true" ht="13.8" hidden="false" customHeight="false" outlineLevel="0" collapsed="false">
      <c r="A164" s="33" t="s">
        <v>1969</v>
      </c>
      <c r="B164" s="33" t="s">
        <v>1954</v>
      </c>
      <c r="C164" s="34" t="s">
        <v>1955</v>
      </c>
      <c r="D164" s="33" t="s">
        <v>1913</v>
      </c>
      <c r="E164" s="35" t="s">
        <v>1988</v>
      </c>
      <c r="F164" s="36" t="n">
        <v>0</v>
      </c>
      <c r="G164" s="35" t="s">
        <v>1958</v>
      </c>
      <c r="H164" s="35" t="s">
        <v>1976</v>
      </c>
      <c r="I164" s="35" t="s">
        <v>1960</v>
      </c>
      <c r="J164" s="22" t="n">
        <v>410000000</v>
      </c>
      <c r="K164" s="36" t="n">
        <v>400000000</v>
      </c>
      <c r="L164" s="37" t="n">
        <v>2020</v>
      </c>
      <c r="M164" s="38" t="n">
        <v>43831</v>
      </c>
      <c r="N164" s="38" t="n">
        <v>43831</v>
      </c>
      <c r="O164" s="38" t="n">
        <v>43831</v>
      </c>
      <c r="P164" s="38" t="n">
        <v>44196</v>
      </c>
      <c r="Q164" s="37" t="s">
        <v>1961</v>
      </c>
      <c r="R164" s="37" t="s">
        <v>1961</v>
      </c>
      <c r="S164" s="36" t="s">
        <v>1962</v>
      </c>
      <c r="T164" s="37" t="s">
        <v>1961</v>
      </c>
      <c r="U164" s="37" t="s">
        <v>1961</v>
      </c>
      <c r="V164" s="37" t="s">
        <v>1961</v>
      </c>
      <c r="W164" s="37" t="s">
        <v>1961</v>
      </c>
      <c r="X164" s="37" t="s">
        <v>1961</v>
      </c>
      <c r="Y164" s="37" t="s">
        <v>1961</v>
      </c>
      <c r="Z164" s="37" t="s">
        <v>1961</v>
      </c>
      <c r="AA164" s="38" t="n">
        <f aca="false">DATE(YEAR(O164)+1,MONTH(O164),DAY(O164))</f>
        <v>44197</v>
      </c>
      <c r="AB164" s="37" t="n">
        <f aca="false">IF(G164="Trong nước", DATEDIF(DATE(YEAR(M164),MONTH(M164),1),DATE(YEAR(N164),MONTH(N164),1),"m"), DATEDIF(DATE(L164,1,1),DATE(YEAR(N164),MONTH(N164),1),"m"))</f>
        <v>0</v>
      </c>
      <c r="AC164" s="37" t="str">
        <f aca="false">VLOOKUP(AB164,Parameters!$A$2:$B$6,2,1)</f>
        <v>&lt;6</v>
      </c>
      <c r="AD164" s="39" t="n">
        <f aca="false">IF(J164&lt;=$AD$2,INDEX('Bieu phi VCX'!$D$8:$H$33,MATCH(E164,'Bieu phi VCX'!$A$8:$A$33,0),MATCH(AC164,'Bieu phi VCX'!$D$7:$H$7,)),INDEX('Bieu phi VCX'!$J$8:$N$33,MATCH(E164,'Bieu phi VCX'!$A$8:$A$33,0),MATCH(AC164,'Bieu phi VCX'!$J$7:$N$7,)))</f>
        <v>0.028</v>
      </c>
      <c r="AE164" s="39" t="n">
        <f aca="false">IF(Q164="Y",$AE$2,0)</f>
        <v>0</v>
      </c>
      <c r="AF164" s="39" t="n">
        <f aca="false">IF(R164="Y", INDEX('Bieu phi VCX'!$R$8:$W$33,MATCH(E164,'Bieu phi VCX'!$A$8:$A$33,0),MATCH(AC164,'Bieu phi VCX'!$R$7:$V$7,0)), 0)</f>
        <v>0</v>
      </c>
      <c r="AG164" s="36" t="n">
        <f aca="false">VLOOKUP(S164,Parameters!$F$2:$G$5,2,0)</f>
        <v>0</v>
      </c>
      <c r="AH164" s="39" t="n">
        <f aca="false">IF(T164="Y", INDEX('Bieu phi VCX'!$X$8:$AB$33,MATCH(E164,'Bieu phi VCX'!$A$8:$A$33,0),MATCH(AC164,'Bieu phi VCX'!$X$7:$AB$7,0)),0)</f>
        <v>0</v>
      </c>
      <c r="AI164" s="39" t="n">
        <f aca="false">IF(U164="Y",INDEX('Bieu phi VCX'!$AJ$8:$AL$33,MATCH(E164,'Bieu phi VCX'!$A$8:$A$33,0),MATCH(VLOOKUP(F164,Parameters!$I$2:$J$4,2),'Bieu phi VCX'!$AJ$7:$AL$7,0))-AD164, 0)</f>
        <v>0</v>
      </c>
      <c r="AJ164" s="37" t="n">
        <f aca="false">IF(V164="Y",$AJ$2,1)</f>
        <v>1</v>
      </c>
      <c r="AK164" s="39" t="n">
        <f aca="false">IF(W164="Y", INDEX('Bieu phi VCX'!$AE$8:$AE$33,MATCH(E164,'Bieu phi VCX'!$A$8:$A$33,0),0),0)</f>
        <v>0</v>
      </c>
      <c r="AL164" s="39" t="n">
        <f aca="false">IF(X164="Y",IF(AB164&lt;120,IF(OR(E164='Bieu phi VCX'!$A$24,E164='Bieu phi VCX'!$A$25,E164='Bieu phi VCX'!$A$27),0.2%,IF(OR(AND(OR(H164="SEDAN",H164="HATCHBACK"),J164&gt;$AL$2),AND(OR(H164="SEDAN",H164="HATCHBACK"),I164="GERMANY")),INDEX('Bieu phi VCX'!$AF$8:$AF$33,MATCH(E164,'Bieu phi VCX'!$A$8:$A$33,0),0),INDEX('Bieu phi VCX'!$AG$8:$AG$33,MATCH(E164,'Bieu phi VCX'!$A$8:$A$33,0),0))),"NA"),0)</f>
        <v>0</v>
      </c>
      <c r="AM164" s="40" t="n">
        <f aca="false">IF(Z164="Y",$AM$2,0)</f>
        <v>0</v>
      </c>
      <c r="AN164" s="41" t="n">
        <f aca="false">IF(Y164="Y",IF(P164-O164&gt;$AN$2,1.5%*15/365,1.5%*(P164-O164)/365),0)</f>
        <v>0</v>
      </c>
      <c r="AO164" s="39" t="n">
        <f aca="false">IF(P164&lt;=AA164,VLOOKUP(DATEDIF(O164,P164,"m"),Parameters!$L$2:$M$6,2,1),(DATEDIF(O164,P164,"m")+1)/12)</f>
        <v>1</v>
      </c>
      <c r="AP164" s="36" t="n">
        <f aca="false">(AJ164*(SUM(AD164,AE164,AF164,AH164,AI164,AK164,AL164,AM164)*K164+AG164)+AN164*K164)*AO164</f>
        <v>11200000</v>
      </c>
      <c r="AMG164" s="0"/>
      <c r="AMH164" s="0"/>
      <c r="AMI164" s="0"/>
      <c r="AMJ164" s="0"/>
    </row>
    <row r="165" s="37" customFormat="true" ht="13.8" hidden="false" customHeight="false" outlineLevel="0" collapsed="false">
      <c r="A165" s="33"/>
      <c r="B165" s="33" t="s">
        <v>1963</v>
      </c>
      <c r="C165" s="34" t="s">
        <v>1955</v>
      </c>
      <c r="D165" s="33" t="s">
        <v>1913</v>
      </c>
      <c r="E165" s="35" t="s">
        <v>1988</v>
      </c>
      <c r="F165" s="36" t="n">
        <v>0</v>
      </c>
      <c r="G165" s="35" t="s">
        <v>1958</v>
      </c>
      <c r="H165" s="35" t="s">
        <v>1976</v>
      </c>
      <c r="I165" s="35" t="s">
        <v>1960</v>
      </c>
      <c r="J165" s="22" t="n">
        <v>500000000</v>
      </c>
      <c r="K165" s="36" t="n">
        <v>400000000</v>
      </c>
      <c r="L165" s="37" t="n">
        <v>2017</v>
      </c>
      <c r="M165" s="38" t="n">
        <v>42736</v>
      </c>
      <c r="N165" s="38" t="n">
        <v>43831</v>
      </c>
      <c r="O165" s="38" t="n">
        <v>43831</v>
      </c>
      <c r="P165" s="38" t="n">
        <v>44196</v>
      </c>
      <c r="Q165" s="37" t="s">
        <v>1961</v>
      </c>
      <c r="R165" s="37" t="s">
        <v>1961</v>
      </c>
      <c r="S165" s="36" t="s">
        <v>1962</v>
      </c>
      <c r="T165" s="37" t="s">
        <v>1961</v>
      </c>
      <c r="U165" s="37" t="s">
        <v>1961</v>
      </c>
      <c r="V165" s="37" t="s">
        <v>1961</v>
      </c>
      <c r="W165" s="37" t="s">
        <v>1961</v>
      </c>
      <c r="X165" s="37" t="s">
        <v>1961</v>
      </c>
      <c r="Y165" s="37" t="s">
        <v>1961</v>
      </c>
      <c r="Z165" s="37" t="s">
        <v>1961</v>
      </c>
      <c r="AA165" s="38" t="n">
        <f aca="false">DATE(YEAR(O165)+1,MONTH(O165),DAY(O165))</f>
        <v>44197</v>
      </c>
      <c r="AB165" s="37" t="n">
        <f aca="false">IF(G165="Trong nước", DATEDIF(DATE(YEAR(M165),MONTH(M165),1),DATE(YEAR(N165),MONTH(N165),1),"m"), DATEDIF(DATE(L165,1,1),DATE(YEAR(N165),MONTH(N165),1),"m"))</f>
        <v>36</v>
      </c>
      <c r="AC165" s="37" t="str">
        <f aca="false">VLOOKUP(AB165,Parameters!$A$2:$B$6,2,1)</f>
        <v>36-72</v>
      </c>
      <c r="AD165" s="39" t="n">
        <f aca="false">IF(J165&lt;=$AD$2,INDEX('Bieu phi VCX'!$D$8:$H$33,MATCH(E165,'Bieu phi VCX'!$A$8:$A$33,0),MATCH(AC165,'Bieu phi VCX'!$D$7:$H$7,)),INDEX('Bieu phi VCX'!$J$8:$N$33,MATCH(E165,'Bieu phi VCX'!$A$8:$A$33,0),MATCH(AC165,'Bieu phi VCX'!$J$7:$N$7,)))</f>
        <v>0.035</v>
      </c>
      <c r="AE165" s="39" t="n">
        <f aca="false">IF(Q165="Y",$AE$2,0)</f>
        <v>0</v>
      </c>
      <c r="AF165" s="39" t="n">
        <f aca="false">IF(R165="Y", INDEX('Bieu phi VCX'!$R$8:$W$33,MATCH(E165,'Bieu phi VCX'!$A$8:$A$33,0),MATCH(AC165,'Bieu phi VCX'!$R$7:$V$7,0)), 0)</f>
        <v>0</v>
      </c>
      <c r="AG165" s="36" t="n">
        <f aca="false">VLOOKUP(S165,Parameters!$F$2:$G$5,2,0)</f>
        <v>0</v>
      </c>
      <c r="AH165" s="39" t="n">
        <f aca="false">IF(T165="Y", INDEX('Bieu phi VCX'!$X$8:$AB$33,MATCH(E165,'Bieu phi VCX'!$A$8:$A$33,0),MATCH(AC165,'Bieu phi VCX'!$X$7:$AB$7,0)),0)</f>
        <v>0</v>
      </c>
      <c r="AI165" s="39" t="n">
        <f aca="false">IF(U165="Y",INDEX('Bieu phi VCX'!$AJ$8:$AL$33,MATCH(E165,'Bieu phi VCX'!$A$8:$A$33,0),MATCH(VLOOKUP(F165,Parameters!$I$2:$J$4,2),'Bieu phi VCX'!$AJ$7:$AL$7,0))-AD165, 0)</f>
        <v>0</v>
      </c>
      <c r="AJ165" s="37" t="n">
        <f aca="false">IF(V165="Y",$AJ$2,1)</f>
        <v>1</v>
      </c>
      <c r="AK165" s="39" t="n">
        <f aca="false">IF(W165="Y", INDEX('Bieu phi VCX'!$AE$8:$AE$33,MATCH(E165,'Bieu phi VCX'!$A$8:$A$33,0),0),0)</f>
        <v>0</v>
      </c>
      <c r="AL165" s="39" t="n">
        <f aca="false">IF(X165="Y",IF(AB165&lt;120,IF(OR(E165='Bieu phi VCX'!$A$24,E165='Bieu phi VCX'!$A$25,E165='Bieu phi VCX'!$A$27),0.2%,IF(OR(AND(OR(H165="SEDAN",H165="HATCHBACK"),J165&gt;$AL$2),AND(OR(H165="SEDAN",H165="HATCHBACK"),I165="GERMANY")),INDEX('Bieu phi VCX'!$AF$8:$AF$33,MATCH(E165,'Bieu phi VCX'!$A$8:$A$33,0),0),INDEX('Bieu phi VCX'!$AG$8:$AG$33,MATCH(E165,'Bieu phi VCX'!$A$8:$A$33,0),0))),"NA"),0)</f>
        <v>0</v>
      </c>
      <c r="AM165" s="40" t="n">
        <f aca="false">IF(Z165="Y",$AM$2,0)</f>
        <v>0</v>
      </c>
      <c r="AN165" s="41" t="n">
        <f aca="false">IF(Y165="Y",IF(P165-O165&gt;$AN$2,1.5%*15/365,1.5%*(P165-O165)/365),0)</f>
        <v>0</v>
      </c>
      <c r="AO165" s="39" t="n">
        <f aca="false">IF(P165&lt;=AA165,VLOOKUP(DATEDIF(O165,P165,"m"),Parameters!$L$2:$M$6,2,1),(DATEDIF(O165,P165,"m")+1)/12)</f>
        <v>1</v>
      </c>
      <c r="AP165" s="36" t="n">
        <f aca="false">(AJ165*(SUM(AD165,AE165,AF165,AH165,AI165,AK165,AL165,AM165)*K165+AG165)+AN165*K165)*AO165</f>
        <v>14000000</v>
      </c>
      <c r="AMG165" s="0"/>
      <c r="AMH165" s="0"/>
      <c r="AMI165" s="0"/>
      <c r="AMJ165" s="0"/>
    </row>
    <row r="166" s="37" customFormat="true" ht="13.8" hidden="false" customHeight="false" outlineLevel="0" collapsed="false">
      <c r="A166" s="33"/>
      <c r="B166" s="33" t="s">
        <v>1964</v>
      </c>
      <c r="C166" s="34" t="s">
        <v>1955</v>
      </c>
      <c r="D166" s="33" t="s">
        <v>1913</v>
      </c>
      <c r="E166" s="35" t="s">
        <v>1988</v>
      </c>
      <c r="F166" s="36" t="n">
        <v>0</v>
      </c>
      <c r="G166" s="35" t="s">
        <v>1958</v>
      </c>
      <c r="H166" s="35" t="s">
        <v>1976</v>
      </c>
      <c r="I166" s="35" t="s">
        <v>1960</v>
      </c>
      <c r="J166" s="22" t="n">
        <v>450000000</v>
      </c>
      <c r="K166" s="36" t="n">
        <v>400000000</v>
      </c>
      <c r="L166" s="37" t="n">
        <v>2014</v>
      </c>
      <c r="M166" s="38" t="n">
        <v>41640</v>
      </c>
      <c r="N166" s="38" t="n">
        <v>43831</v>
      </c>
      <c r="O166" s="38" t="n">
        <v>43831</v>
      </c>
      <c r="P166" s="38" t="n">
        <v>44196</v>
      </c>
      <c r="Q166" s="37" t="s">
        <v>1961</v>
      </c>
      <c r="R166" s="37" t="s">
        <v>1961</v>
      </c>
      <c r="S166" s="36" t="s">
        <v>1962</v>
      </c>
      <c r="T166" s="37" t="s">
        <v>1961</v>
      </c>
      <c r="U166" s="37" t="s">
        <v>1961</v>
      </c>
      <c r="V166" s="37" t="s">
        <v>1961</v>
      </c>
      <c r="W166" s="37" t="s">
        <v>1961</v>
      </c>
      <c r="X166" s="37" t="s">
        <v>1961</v>
      </c>
      <c r="Y166" s="37" t="s">
        <v>1961</v>
      </c>
      <c r="Z166" s="37" t="s">
        <v>1961</v>
      </c>
      <c r="AA166" s="38" t="n">
        <f aca="false">DATE(YEAR(O166)+1,MONTH(O166),DAY(O166))</f>
        <v>44197</v>
      </c>
      <c r="AB166" s="37" t="n">
        <f aca="false">IF(G166="Trong nước", DATEDIF(DATE(YEAR(M166),MONTH(M166),1),DATE(YEAR(N166),MONTH(N166),1),"m"), DATEDIF(DATE(L166,1,1),DATE(YEAR(N166),MONTH(N166),1),"m"))</f>
        <v>72</v>
      </c>
      <c r="AC166" s="37" t="str">
        <f aca="false">VLOOKUP(AB166,Parameters!$A$2:$B$6,2,1)</f>
        <v>72-120</v>
      </c>
      <c r="AD166" s="39" t="n">
        <f aca="false">IF(J166&lt;=$AD$2,INDEX('Bieu phi VCX'!$D$8:$H$33,MATCH(E166,'Bieu phi VCX'!$A$8:$A$33,0),MATCH(AC166,'Bieu phi VCX'!$D$7:$H$7,)),INDEX('Bieu phi VCX'!$J$8:$N$33,MATCH(E166,'Bieu phi VCX'!$A$8:$A$33,0),MATCH(AC166,'Bieu phi VCX'!$J$7:$N$7,)))</f>
        <v>0.05</v>
      </c>
      <c r="AE166" s="39" t="n">
        <f aca="false">IF(Q166="Y",$AE$2,0)</f>
        <v>0</v>
      </c>
      <c r="AF166" s="39" t="n">
        <f aca="false">IF(R166="Y", INDEX('Bieu phi VCX'!$R$8:$W$33,MATCH(E166,'Bieu phi VCX'!$A$8:$A$33,0),MATCH(AC166,'Bieu phi VCX'!$R$7:$V$7,0)), 0)</f>
        <v>0</v>
      </c>
      <c r="AG166" s="36" t="n">
        <f aca="false">VLOOKUP(S166,Parameters!$F$2:$G$5,2,0)</f>
        <v>0</v>
      </c>
      <c r="AH166" s="39" t="n">
        <f aca="false">IF(T166="Y", INDEX('Bieu phi VCX'!$X$8:$AB$33,MATCH(E166,'Bieu phi VCX'!$A$8:$A$33,0),MATCH(AC166,'Bieu phi VCX'!$X$7:$AB$7,0)),0)</f>
        <v>0</v>
      </c>
      <c r="AI166" s="39" t="n">
        <f aca="false">IF(U166="Y",INDEX('Bieu phi VCX'!$AJ$8:$AL$33,MATCH(E166,'Bieu phi VCX'!$A$8:$A$33,0),MATCH(VLOOKUP(F166,Parameters!$I$2:$J$4,2),'Bieu phi VCX'!$AJ$7:$AL$7,0))-AD166, 0)</f>
        <v>0</v>
      </c>
      <c r="AJ166" s="37" t="n">
        <f aca="false">IF(V166="Y",$AJ$2,1)</f>
        <v>1</v>
      </c>
      <c r="AK166" s="39" t="n">
        <f aca="false">IF(W166="Y", INDEX('Bieu phi VCX'!$AE$8:$AE$33,MATCH(E166,'Bieu phi VCX'!$A$8:$A$33,0),0),0)</f>
        <v>0</v>
      </c>
      <c r="AL166" s="39" t="n">
        <f aca="false">IF(X166="Y",IF(AB166&lt;120,IF(OR(E166='Bieu phi VCX'!$A$24,E166='Bieu phi VCX'!$A$25,E166='Bieu phi VCX'!$A$27),0.2%,IF(OR(AND(OR(H166="SEDAN",H166="HATCHBACK"),J166&gt;$AL$2),AND(OR(H166="SEDAN",H166="HATCHBACK"),I166="GERMANY")),INDEX('Bieu phi VCX'!$AF$8:$AF$33,MATCH(E166,'Bieu phi VCX'!$A$8:$A$33,0),0),INDEX('Bieu phi VCX'!$AG$8:$AG$33,MATCH(E166,'Bieu phi VCX'!$A$8:$A$33,0),0))),"NA"),0)</f>
        <v>0</v>
      </c>
      <c r="AM166" s="40" t="n">
        <f aca="false">IF(Z166="Y",$AM$2,0)</f>
        <v>0</v>
      </c>
      <c r="AN166" s="41" t="n">
        <f aca="false">IF(Y166="Y",IF(P166-O166&gt;$AN$2,1.5%*15/365,1.5%*(P166-O166)/365),0)</f>
        <v>0</v>
      </c>
      <c r="AO166" s="39" t="n">
        <f aca="false">IF(P166&lt;=AA166,VLOOKUP(DATEDIF(O166,P166,"m"),Parameters!$L$2:$M$6,2,1),(DATEDIF(O166,P166,"m")+1)/12)</f>
        <v>1</v>
      </c>
      <c r="AP166" s="36" t="n">
        <f aca="false">(AJ166*(SUM(AD166,AE166,AF166,AH166,AI166,AK166,AL166,AM166)*K166+AG166)+AN166*K166)*AO166</f>
        <v>20000000</v>
      </c>
      <c r="AMG166" s="0"/>
      <c r="AMH166" s="0"/>
      <c r="AMI166" s="0"/>
      <c r="AMJ166" s="0"/>
    </row>
    <row r="167" s="37" customFormat="true" ht="13.8" hidden="false" customHeight="false" outlineLevel="0" collapsed="false">
      <c r="A167" s="33"/>
      <c r="B167" s="33" t="s">
        <v>1965</v>
      </c>
      <c r="C167" s="34" t="s">
        <v>1955</v>
      </c>
      <c r="D167" s="33" t="s">
        <v>1913</v>
      </c>
      <c r="E167" s="35" t="s">
        <v>1988</v>
      </c>
      <c r="F167" s="36" t="n">
        <v>0</v>
      </c>
      <c r="G167" s="35" t="s">
        <v>1958</v>
      </c>
      <c r="H167" s="35" t="s">
        <v>1976</v>
      </c>
      <c r="I167" s="35" t="s">
        <v>1960</v>
      </c>
      <c r="J167" s="22" t="n">
        <v>600000000</v>
      </c>
      <c r="K167" s="36" t="n">
        <v>400000000</v>
      </c>
      <c r="L167" s="37" t="n">
        <v>2010</v>
      </c>
      <c r="M167" s="38" t="n">
        <v>40179</v>
      </c>
      <c r="N167" s="38" t="n">
        <v>43831</v>
      </c>
      <c r="O167" s="38" t="n">
        <v>43831</v>
      </c>
      <c r="P167" s="38" t="n">
        <v>44196</v>
      </c>
      <c r="Q167" s="37" t="s">
        <v>1961</v>
      </c>
      <c r="R167" s="37" t="s">
        <v>1961</v>
      </c>
      <c r="S167" s="36" t="s">
        <v>1962</v>
      </c>
      <c r="T167" s="37" t="s">
        <v>1961</v>
      </c>
      <c r="U167" s="37" t="s">
        <v>1961</v>
      </c>
      <c r="V167" s="37" t="s">
        <v>1961</v>
      </c>
      <c r="W167" s="37" t="s">
        <v>1961</v>
      </c>
      <c r="X167" s="37" t="s">
        <v>1961</v>
      </c>
      <c r="Y167" s="37" t="s">
        <v>1961</v>
      </c>
      <c r="Z167" s="37" t="s">
        <v>1961</v>
      </c>
      <c r="AA167" s="38" t="n">
        <f aca="false">DATE(YEAR(O167)+1,MONTH(O167),DAY(O167))</f>
        <v>44197</v>
      </c>
      <c r="AB167" s="37" t="n">
        <f aca="false">IF(G167="Trong nước", DATEDIF(DATE(YEAR(M167),MONTH(M167),1),DATE(YEAR(N167),MONTH(N167),1),"m"), DATEDIF(DATE(L167,1,1),DATE(YEAR(N167),MONTH(N167),1),"m"))</f>
        <v>120</v>
      </c>
      <c r="AC167" s="37" t="str">
        <f aca="false">VLOOKUP(AB167,Parameters!$A$2:$B$6,2,1)</f>
        <v>&gt;=120</v>
      </c>
      <c r="AD167" s="39" t="n">
        <f aca="false">IF(J167&lt;=$AD$2,INDEX('Bieu phi VCX'!$D$8:$H$33,MATCH(E167,'Bieu phi VCX'!$A$8:$A$33,0),MATCH(AC167,'Bieu phi VCX'!$D$7:$H$7,)),INDEX('Bieu phi VCX'!$J$8:$N$33,MATCH(E167,'Bieu phi VCX'!$A$8:$A$33,0),MATCH(AC167,'Bieu phi VCX'!$J$7:$N$7,)))</f>
        <v>0.055</v>
      </c>
      <c r="AE167" s="39" t="n">
        <f aca="false">IF(Q167="Y",$AE$2,0)</f>
        <v>0</v>
      </c>
      <c r="AF167" s="39" t="n">
        <f aca="false">IF(R167="Y", INDEX('Bieu phi VCX'!$R$8:$W$33,MATCH(E167,'Bieu phi VCX'!$A$8:$A$33,0),MATCH(AC167,'Bieu phi VCX'!$R$7:$V$7,0)), 0)</f>
        <v>0</v>
      </c>
      <c r="AG167" s="36" t="n">
        <f aca="false">VLOOKUP(S167,Parameters!$F$2:$G$5,2,0)</f>
        <v>0</v>
      </c>
      <c r="AH167" s="39" t="n">
        <f aca="false">IF(T167="Y", INDEX('Bieu phi VCX'!$X$8:$AB$33,MATCH(E167,'Bieu phi VCX'!$A$8:$A$33,0),MATCH(AC167,'Bieu phi VCX'!$X$7:$AB$7,0)),0)</f>
        <v>0</v>
      </c>
      <c r="AI167" s="39" t="n">
        <f aca="false">IF(U167="Y",INDEX('Bieu phi VCX'!$AJ$8:$AL$33,MATCH(E167,'Bieu phi VCX'!$A$8:$A$33,0),MATCH(VLOOKUP(F167,Parameters!$I$2:$J$4,2),'Bieu phi VCX'!$AJ$7:$AL$7,0))-AD167, 0)</f>
        <v>0</v>
      </c>
      <c r="AJ167" s="37" t="n">
        <f aca="false">IF(V167="Y",$AJ$2,1)</f>
        <v>1</v>
      </c>
      <c r="AK167" s="39" t="n">
        <f aca="false">IF(W167="Y", INDEX('Bieu phi VCX'!$AE$8:$AE$33,MATCH(E167,'Bieu phi VCX'!$A$8:$A$33,0),0),0)</f>
        <v>0</v>
      </c>
      <c r="AL167" s="39" t="n">
        <f aca="false">IF(X167="Y",IF(AB167&lt;120,IF(OR(E167='Bieu phi VCX'!$A$24,E167='Bieu phi VCX'!$A$25,E167='Bieu phi VCX'!$A$27),0.2%,IF(OR(AND(OR(H167="SEDAN",H167="HATCHBACK"),J167&gt;$AL$2),AND(OR(H167="SEDAN",H167="HATCHBACK"),I167="GERMANY")),INDEX('Bieu phi VCX'!$AF$8:$AF$33,MATCH(E167,'Bieu phi VCX'!$A$8:$A$33,0),0),INDEX('Bieu phi VCX'!$AG$8:$AG$33,MATCH(E167,'Bieu phi VCX'!$A$8:$A$33,0),0))),"NA"),0)</f>
        <v>0</v>
      </c>
      <c r="AM167" s="40" t="n">
        <f aca="false">IF(Z167="Y",$AM$2,0)</f>
        <v>0</v>
      </c>
      <c r="AN167" s="41" t="n">
        <f aca="false">IF(Y167="Y",IF(P167-O167&gt;$AN$2,1.5%*15/365,1.5%*(P167-O167)/365),0)</f>
        <v>0</v>
      </c>
      <c r="AO167" s="39" t="n">
        <f aca="false">IF(P167&lt;=AA167,VLOOKUP(DATEDIF(O167,P167,"m"),Parameters!$L$2:$M$6,2,1),(DATEDIF(O167,P167,"m")+1)/12)</f>
        <v>1</v>
      </c>
      <c r="AP167" s="36" t="n">
        <f aca="false">(AJ167*(SUM(AD167,AE167,AF167,AH167,AI167,AK167,AL167,AM167)*K167+AG167)+AN167*K167)*AO167</f>
        <v>22000000</v>
      </c>
      <c r="AMG167" s="0"/>
      <c r="AMH167" s="0"/>
      <c r="AMI167" s="0"/>
      <c r="AMJ167" s="0"/>
    </row>
    <row r="168" customFormat="false" ht="13.8" hidden="false" customHeight="false" outlineLevel="0" collapsed="false">
      <c r="A168" s="19"/>
      <c r="B168" s="19" t="s">
        <v>1966</v>
      </c>
      <c r="C168" s="20" t="s">
        <v>1955</v>
      </c>
      <c r="D168" s="33" t="s">
        <v>1913</v>
      </c>
      <c r="E168" s="35" t="s">
        <v>1988</v>
      </c>
      <c r="F168" s="22" t="n">
        <v>0</v>
      </c>
      <c r="G168" s="21" t="s">
        <v>1958</v>
      </c>
      <c r="H168" s="21" t="s">
        <v>1976</v>
      </c>
      <c r="I168" s="21" t="s">
        <v>1960</v>
      </c>
      <c r="J168" s="22" t="n">
        <v>600000000</v>
      </c>
      <c r="K168" s="22" t="n">
        <v>100000000</v>
      </c>
      <c r="L168" s="0" t="n">
        <v>2005</v>
      </c>
      <c r="M168" s="23" t="n">
        <v>38353</v>
      </c>
      <c r="N168" s="23" t="n">
        <v>43831</v>
      </c>
      <c r="O168" s="23" t="n">
        <v>43831</v>
      </c>
      <c r="P168" s="23" t="n">
        <v>44196</v>
      </c>
      <c r="Q168" s="2" t="s">
        <v>1967</v>
      </c>
      <c r="R168" s="2" t="s">
        <v>1967</v>
      </c>
      <c r="S168" s="22" t="n">
        <v>9000000</v>
      </c>
      <c r="T168" s="2" t="s">
        <v>1967</v>
      </c>
      <c r="U168" s="2" t="s">
        <v>1967</v>
      </c>
      <c r="V168" s="2" t="s">
        <v>1967</v>
      </c>
      <c r="W168" s="2" t="s">
        <v>1967</v>
      </c>
      <c r="X168" s="2" t="s">
        <v>1967</v>
      </c>
      <c r="Y168" s="2" t="s">
        <v>1967</v>
      </c>
      <c r="Z168" s="2" t="s">
        <v>1967</v>
      </c>
      <c r="AA168" s="23" t="n">
        <f aca="false">DATE(YEAR(O168)+1,MONTH(O168),DAY(O168))</f>
        <v>44197</v>
      </c>
      <c r="AB168" s="0" t="n">
        <f aca="false">IF(G168="Trong nước", DATEDIF(DATE(YEAR(M168),MONTH(M168),1),DATE(YEAR(N168),MONTH(N168),1),"m"), DATEDIF(DATE(L168,1,1),DATE(YEAR(N168),MONTH(N168),1),"m"))</f>
        <v>180</v>
      </c>
      <c r="AC168" s="0" t="str">
        <f aca="false">VLOOKUP(AB168,Parameters!$A$2:$B$7,2,1)</f>
        <v>&gt;=180</v>
      </c>
      <c r="AD168" s="24" t="n">
        <f aca="false">IF(J168&lt;=$AD$2,INDEX('Bieu phi VCX'!$D$8:$N$33,MATCH(E168,'Bieu phi VCX'!$A$8:$A$33,0),MATCH(AC168,'Bieu phi VCX'!$D$7:$I$7,)),INDEX('Bieu phi VCX'!$J$8:$O$33,MATCH(E168,'Bieu phi VCX'!$A$8:$A$33,0),MATCH(AC168,'Bieu phi VCX'!$J$7:$O$7,)))</f>
        <v>0.055</v>
      </c>
      <c r="AE168" s="24" t="n">
        <f aca="false">IF(Q168="Y",$AE$2,0)</f>
        <v>0.0005</v>
      </c>
      <c r="AF168" s="24" t="n">
        <f aca="false">IF(R168="Y", INDEX('Bieu phi VCX'!$R$8:$W$33,MATCH(E168,'Bieu phi VCX'!$A$8:$A$33,0),MATCH(AC168,'Bieu phi VCX'!$R$7:$W$7,0)), 0)</f>
        <v>0.006</v>
      </c>
      <c r="AG168" s="22" t="n">
        <f aca="false">VLOOKUP(S168,Parameters!$F$2:$G$5,2,0)</f>
        <v>1400000</v>
      </c>
      <c r="AH168" s="24" t="n">
        <f aca="false">IF(T168="Y", INDEX('Bieu phi VCX'!$X$8:$AC$33,MATCH(E168,'Bieu phi VCX'!$A$8:$A$33,0),MATCH(AC168,'Bieu phi VCX'!$X$7:$AC$7,0)),0)</f>
        <v>0.0055</v>
      </c>
      <c r="AI168" s="24" t="n">
        <f aca="false">IF(U168="Y",INDEX('Bieu phi VCX'!$AJ$8:$AL$33,MATCH(E168,'Bieu phi VCX'!$A$8:$A$33,0),MATCH(VLOOKUP(F168,Parameters!$I$2:$J$4,2),'Bieu phi VCX'!$AJ$7:$AL$7,0))-AD168, 0)</f>
        <v>-0.005</v>
      </c>
      <c r="AJ168" s="0" t="n">
        <f aca="false">IF(V168="Y",$AJ$2,1)</f>
        <v>1.5</v>
      </c>
      <c r="AK168" s="24" t="n">
        <f aca="false">IF(W168="Y", INDEX('Bieu phi VCX'!$AE$8:$AE$33,MATCH(E168,'Bieu phi VCX'!$A$8:$A$33,0),0),0)</f>
        <v>0.0025</v>
      </c>
      <c r="AL168" s="24" t="n">
        <f aca="false">IF(X168="Y",IF(AB168&lt;120,IF(OR(E168='Bieu phi VCX'!$A$24,E168='Bieu phi VCX'!$A$25,E168='Bieu phi VCX'!$A$27),0.2%,IF(OR(AND(OR(H168="SEDAN",H168="HATCHBACK"),J168&gt;$AL$2),AND(OR(H168="SEDAN",H168="HATCHBACK"),I168="GERMANY")),INDEX('Bieu phi VCX'!$AF$8:$AF$33,MATCH(E168,'Bieu phi VCX'!$A$8:$A$33,0),0),INDEX('Bieu phi VCX'!$AG$8:$AG$33,MATCH(E168,'Bieu phi VCX'!$A$8:$A$33,0),0))),INDEX('Bieu phi VCX'!$AH$8:$AH$33,MATCH(E168,'Bieu phi VCX'!$A$8:$A$33,0),0)),0)</f>
        <v>0.0015</v>
      </c>
      <c r="AM168" s="25" t="n">
        <f aca="false">IF(Z168="Y",$AM$2,0)</f>
        <v>0.003</v>
      </c>
      <c r="AN168" s="26" t="n">
        <f aca="false">IF(Y168="Y",IF(P168-O168&gt;$AN$2,1.5%*15/365,1.5%*(P168-O168)/365),0)</f>
        <v>0.000616438356164384</v>
      </c>
      <c r="AO168" s="27" t="n">
        <f aca="false">IF(P168&lt;=AA168,VLOOKUP(DATEDIF(O168,P168,"m"),Parameters!$L$2:$M$6,2,1),(DATEDIF(O168,P168,"m")+1)/12)</f>
        <v>1</v>
      </c>
      <c r="AP168" s="28" t="n">
        <f aca="false">(AJ168*(SUM(AD168,AE168,AF168,AH168,AI168,AK168,AL168,AM168)*K168+AG168)+AN168*K168)*AO168</f>
        <v>12511643.8356164</v>
      </c>
    </row>
    <row r="169" customFormat="false" ht="13.8" hidden="false" customHeight="false" outlineLevel="0" collapsed="false">
      <c r="A169" s="19" t="s">
        <v>1953</v>
      </c>
      <c r="B169" s="19" t="s">
        <v>1954</v>
      </c>
      <c r="C169" s="19" t="s">
        <v>1989</v>
      </c>
      <c r="D169" s="19" t="s">
        <v>1916</v>
      </c>
      <c r="E169" s="21" t="s">
        <v>1990</v>
      </c>
      <c r="F169" s="22" t="n">
        <v>8</v>
      </c>
      <c r="G169" s="21" t="s">
        <v>1958</v>
      </c>
      <c r="H169" s="21" t="s">
        <v>1991</v>
      </c>
      <c r="I169" s="21" t="s">
        <v>1992</v>
      </c>
      <c r="J169" s="22" t="n">
        <v>390000000</v>
      </c>
      <c r="K169" s="22" t="n">
        <v>100000000</v>
      </c>
      <c r="L169" s="0" t="n">
        <v>2020</v>
      </c>
      <c r="M169" s="23" t="n">
        <v>43831</v>
      </c>
      <c r="N169" s="23" t="n">
        <v>43831</v>
      </c>
      <c r="O169" s="23" t="n">
        <v>43831</v>
      </c>
      <c r="P169" s="23" t="n">
        <v>44196</v>
      </c>
      <c r="Q169" s="2" t="s">
        <v>1961</v>
      </c>
      <c r="R169" s="2" t="s">
        <v>1961</v>
      </c>
      <c r="S169" s="22" t="s">
        <v>1962</v>
      </c>
      <c r="T169" s="2" t="s">
        <v>1961</v>
      </c>
      <c r="U169" s="2" t="s">
        <v>1961</v>
      </c>
      <c r="V169" s="2" t="s">
        <v>1961</v>
      </c>
      <c r="W169" s="2" t="s">
        <v>1961</v>
      </c>
      <c r="X169" s="2" t="s">
        <v>1961</v>
      </c>
      <c r="Y169" s="2" t="s">
        <v>1961</v>
      </c>
      <c r="Z169" s="2" t="s">
        <v>1961</v>
      </c>
      <c r="AA169" s="23" t="n">
        <f aca="false">DATE(YEAR(O169)+1,MONTH(O169),DAY(O169))</f>
        <v>44197</v>
      </c>
      <c r="AB169" s="0" t="n">
        <f aca="false">IF(G169="Trong nước", DATEDIF(DATE(YEAR(M169),MONTH(M169),1),DATE(YEAR(N169),MONTH(N169),1),"m"), DATEDIF(DATE(L169,1,1),DATE(YEAR(N169),MONTH(N169),1),"m"))</f>
        <v>0</v>
      </c>
      <c r="AC169" s="0" t="str">
        <f aca="false">VLOOKUP(AB169,Parameters!$A$2:$B$6,2,1)</f>
        <v>&lt;6</v>
      </c>
      <c r="AD169" s="24" t="n">
        <f aca="false">IF(J169&lt;=$AD$2,INDEX('Bieu phi VCX'!$D$8:$H$33,MATCH(E169,'Bieu phi VCX'!$A$8:$A$33,0),MATCH(AC169,'Bieu phi VCX'!$D$7:$H$7,)),INDEX('Bieu phi VCX'!$J$8:$N$33,MATCH(E169,'Bieu phi VCX'!$A$8:$A$33,0),MATCH(AC169,'Bieu phi VCX'!$J$7:$N$7,)))</f>
        <v>0.0175</v>
      </c>
      <c r="AE169" s="24" t="n">
        <f aca="false">IF(Q169="Y",$AE$2,0)</f>
        <v>0</v>
      </c>
      <c r="AF169" s="24" t="n">
        <f aca="false">IF(R169="Y", INDEX('Bieu phi VCX'!$R$8:$W$33,MATCH(E169,'Bieu phi VCX'!$A$8:$A$33,0),MATCH(AC169,'Bieu phi VCX'!$R$7:$V$7,0)), 0)</f>
        <v>0</v>
      </c>
      <c r="AG169" s="22" t="n">
        <f aca="false">VLOOKUP(S169,Parameters!$F$2:$G$5,2,0)</f>
        <v>0</v>
      </c>
      <c r="AH169" s="24" t="n">
        <f aca="false">IF(T169="Y", INDEX('Bieu phi VCX'!$X$8:$AB$33,MATCH(E169,'Bieu phi VCX'!$A$8:$A$33,0),MATCH(AC169,'Bieu phi VCX'!$X$7:$AB$7,0)),0)</f>
        <v>0</v>
      </c>
      <c r="AI169" s="24" t="n">
        <f aca="false">IF(U169="Y",INDEX('Bieu phi VCX'!$AJ$8:$AL$33,MATCH(E169,'Bieu phi VCX'!$A$8:$A$33,0),MATCH(VLOOKUP(F169,Parameters!$I$2:$J$4,2),'Bieu phi VCX'!$AJ$7:$AL$7,0))-AD169, 0)</f>
        <v>0</v>
      </c>
      <c r="AJ169" s="0" t="n">
        <f aca="false">IF(V169="Y",$AJ$2,1)</f>
        <v>1</v>
      </c>
      <c r="AK169" s="24" t="n">
        <f aca="false">IF(W169="Y", INDEX('Bieu phi VCX'!$AE$8:$AE$33,MATCH(E169,'Bieu phi VCX'!$A$8:$A$33,0),0),0)</f>
        <v>0</v>
      </c>
      <c r="AL169" s="24" t="n">
        <f aca="false">IF(X169="Y",IF(AB169&lt;120,IF(OR(E169='Bieu phi VCX'!$A$24,E169='Bieu phi VCX'!$A$25,E169='Bieu phi VCX'!$A$27),0.2%,IF(OR(AND(OR(H169="SEDAN",H169="HATCHBACK"),J169&gt;$AL$2),AND(OR(H169="SEDAN",H169="HATCHBACK"),I169="GERMANY")),INDEX('Bieu phi VCX'!$AF$8:$AF$33,MATCH(E169,'Bieu phi VCX'!$A$8:$A$33,0),0),INDEX('Bieu phi VCX'!$AG$8:$AG$33,MATCH(E169,'Bieu phi VCX'!$A$8:$A$33,0),0))),"NA"),0)</f>
        <v>0</v>
      </c>
      <c r="AM169" s="25" t="n">
        <f aca="false">IF(Z169="Y",$AM$2,0)</f>
        <v>0</v>
      </c>
      <c r="AN169" s="26" t="n">
        <f aca="false">IF(Y169="Y",IF(P169-O169&gt;$AN$2,1.5%*15/365,1.5%*(P169-O169)/365),0)</f>
        <v>0</v>
      </c>
      <c r="AO169" s="27" t="n">
        <f aca="false">IF(P169&lt;=AA169,VLOOKUP(DATEDIF(O169,P169,"m"),Parameters!$L$2:$M$6,2,1),(DATEDIF(O169,P169,"m")+1)/12)</f>
        <v>1</v>
      </c>
      <c r="AP169" s="28" t="n">
        <f aca="false">(AJ169*(SUM(AD169,AE169,AF169,AH169,AI169,AK169,AL169,AM169)*K169+AG169)+AN169*K169)*AO169</f>
        <v>1750000</v>
      </c>
    </row>
    <row r="170" customFormat="false" ht="13.8" hidden="false" customHeight="false" outlineLevel="0" collapsed="false">
      <c r="A170" s="19"/>
      <c r="B170" s="19" t="s">
        <v>1963</v>
      </c>
      <c r="C170" s="19" t="s">
        <v>1989</v>
      </c>
      <c r="D170" s="19" t="s">
        <v>1916</v>
      </c>
      <c r="E170" s="21" t="s">
        <v>1990</v>
      </c>
      <c r="F170" s="22" t="n">
        <v>8</v>
      </c>
      <c r="G170" s="21" t="s">
        <v>1958</v>
      </c>
      <c r="H170" s="21" t="s">
        <v>1991</v>
      </c>
      <c r="I170" s="21" t="s">
        <v>1992</v>
      </c>
      <c r="J170" s="22" t="n">
        <v>390000000</v>
      </c>
      <c r="K170" s="22" t="n">
        <v>100000000</v>
      </c>
      <c r="L170" s="0" t="n">
        <v>2017</v>
      </c>
      <c r="M170" s="23" t="n">
        <v>42736</v>
      </c>
      <c r="N170" s="23" t="n">
        <v>43831</v>
      </c>
      <c r="O170" s="23" t="n">
        <v>43831</v>
      </c>
      <c r="P170" s="23" t="n">
        <v>44196</v>
      </c>
      <c r="Q170" s="2" t="s">
        <v>1961</v>
      </c>
      <c r="R170" s="2" t="s">
        <v>1961</v>
      </c>
      <c r="S170" s="22" t="s">
        <v>1962</v>
      </c>
      <c r="T170" s="2" t="s">
        <v>1961</v>
      </c>
      <c r="U170" s="2" t="s">
        <v>1961</v>
      </c>
      <c r="V170" s="2" t="s">
        <v>1961</v>
      </c>
      <c r="W170" s="2" t="s">
        <v>1961</v>
      </c>
      <c r="X170" s="2" t="s">
        <v>1961</v>
      </c>
      <c r="Y170" s="2" t="s">
        <v>1961</v>
      </c>
      <c r="Z170" s="2" t="s">
        <v>1961</v>
      </c>
      <c r="AA170" s="23" t="n">
        <f aca="false">DATE(YEAR(O170)+1,MONTH(O170),DAY(O170))</f>
        <v>44197</v>
      </c>
      <c r="AB170" s="0" t="n">
        <f aca="false">IF(G170="Trong nước", DATEDIF(DATE(YEAR(M170),MONTH(M170),1),DATE(YEAR(N170),MONTH(N170),1),"m"), DATEDIF(DATE(L170,1,1),DATE(YEAR(N170),MONTH(N170),1),"m"))</f>
        <v>36</v>
      </c>
      <c r="AC170" s="0" t="str">
        <f aca="false">VLOOKUP(AB170,Parameters!$A$2:$B$6,2,1)</f>
        <v>36-72</v>
      </c>
      <c r="AD170" s="24" t="n">
        <f aca="false">IF(J170&lt;=$AD$2,INDEX('Bieu phi VCX'!$D$8:$H$33,MATCH(E170,'Bieu phi VCX'!$A$8:$A$33,0),MATCH(AC170,'Bieu phi VCX'!$D$7:$H$7,)),INDEX('Bieu phi VCX'!$J$8:$N$33,MATCH(E170,'Bieu phi VCX'!$A$8:$A$33,0),MATCH(AC170,'Bieu phi VCX'!$J$7:$N$7,)))</f>
        <v>0.019</v>
      </c>
      <c r="AE170" s="24" t="n">
        <f aca="false">IF(Q170="Y",$AE$2,0)</f>
        <v>0</v>
      </c>
      <c r="AF170" s="24" t="n">
        <f aca="false">IF(R170="Y", INDEX('Bieu phi VCX'!$R$8:$W$33,MATCH(E170,'Bieu phi VCX'!$A$8:$A$33,0),MATCH(AC170,'Bieu phi VCX'!$R$7:$V$7,0)), 0)</f>
        <v>0</v>
      </c>
      <c r="AG170" s="22" t="n">
        <f aca="false">VLOOKUP(S170,Parameters!$F$2:$G$5,2,0)</f>
        <v>0</v>
      </c>
      <c r="AH170" s="24" t="n">
        <f aca="false">IF(T170="Y", INDEX('Bieu phi VCX'!$X$8:$AB$33,MATCH(E170,'Bieu phi VCX'!$A$8:$A$33,0),MATCH(AC170,'Bieu phi VCX'!$X$7:$AB$7,0)),0)</f>
        <v>0</v>
      </c>
      <c r="AI170" s="24" t="n">
        <f aca="false">IF(U170="Y",INDEX('Bieu phi VCX'!$AJ$8:$AL$33,MATCH(E170,'Bieu phi VCX'!$A$8:$A$33,0),MATCH(VLOOKUP(F170,Parameters!$I$2:$J$4,2),'Bieu phi VCX'!$AJ$7:$AL$7,0))-AD170, 0)</f>
        <v>0</v>
      </c>
      <c r="AJ170" s="0" t="n">
        <f aca="false">IF(V170="Y",$AJ$2,1)</f>
        <v>1</v>
      </c>
      <c r="AK170" s="24" t="n">
        <f aca="false">IF(W170="Y", INDEX('Bieu phi VCX'!$AE$8:$AE$33,MATCH(E170,'Bieu phi VCX'!$A$8:$A$33,0),0),0)</f>
        <v>0</v>
      </c>
      <c r="AL170" s="24" t="n">
        <f aca="false">IF(X170="Y",IF(AB170&lt;120,IF(OR(E170='Bieu phi VCX'!$A$24,E170='Bieu phi VCX'!$A$25,E170='Bieu phi VCX'!$A$27),0.2%,IF(OR(AND(OR(H170="SEDAN",H170="HATCHBACK"),J170&gt;$AL$2),AND(OR(H170="SEDAN",H170="HATCHBACK"),I170="GERMANY")),INDEX('Bieu phi VCX'!$AF$8:$AF$33,MATCH(E170,'Bieu phi VCX'!$A$8:$A$33,0),0),INDEX('Bieu phi VCX'!$AG$8:$AG$33,MATCH(E170,'Bieu phi VCX'!$A$8:$A$33,0),0))),"NA"),0)</f>
        <v>0</v>
      </c>
      <c r="AM170" s="25" t="n">
        <f aca="false">IF(Z170="Y",$AM$2,0)</f>
        <v>0</v>
      </c>
      <c r="AN170" s="26" t="n">
        <f aca="false">IF(Y170="Y",IF(P170-O170&gt;$AN$2,1.5%*15/365,1.5%*(P170-O170)/365),0)</f>
        <v>0</v>
      </c>
      <c r="AO170" s="27" t="n">
        <f aca="false">IF(P170&lt;=AA170,VLOOKUP(DATEDIF(O170,P170,"m"),Parameters!$L$2:$M$6,2,1),(DATEDIF(O170,P170,"m")+1)/12)</f>
        <v>1</v>
      </c>
      <c r="AP170" s="28" t="n">
        <f aca="false">(AJ170*(SUM(AD170,AE170,AF170,AH170,AI170,AK170,AL170,AM170)*K170+AG170)+AN170*K170)*AO170</f>
        <v>1900000</v>
      </c>
    </row>
    <row r="171" customFormat="false" ht="13.8" hidden="false" customHeight="false" outlineLevel="0" collapsed="false">
      <c r="A171" s="19"/>
      <c r="B171" s="19" t="s">
        <v>1964</v>
      </c>
      <c r="C171" s="19" t="s">
        <v>1989</v>
      </c>
      <c r="D171" s="19" t="s">
        <v>1916</v>
      </c>
      <c r="E171" s="21" t="s">
        <v>1990</v>
      </c>
      <c r="F171" s="22" t="n">
        <v>8</v>
      </c>
      <c r="G171" s="21" t="s">
        <v>1958</v>
      </c>
      <c r="H171" s="21" t="s">
        <v>1991</v>
      </c>
      <c r="I171" s="21" t="s">
        <v>1992</v>
      </c>
      <c r="J171" s="22" t="n">
        <v>390000000</v>
      </c>
      <c r="K171" s="22" t="n">
        <v>100000000</v>
      </c>
      <c r="L171" s="0" t="n">
        <v>2014</v>
      </c>
      <c r="M171" s="23" t="n">
        <v>41640</v>
      </c>
      <c r="N171" s="23" t="n">
        <v>43831</v>
      </c>
      <c r="O171" s="23" t="n">
        <v>43831</v>
      </c>
      <c r="P171" s="23" t="n">
        <v>44196</v>
      </c>
      <c r="Q171" s="2" t="s">
        <v>1961</v>
      </c>
      <c r="R171" s="2" t="s">
        <v>1961</v>
      </c>
      <c r="S171" s="22" t="s">
        <v>1962</v>
      </c>
      <c r="T171" s="2" t="s">
        <v>1961</v>
      </c>
      <c r="U171" s="2" t="s">
        <v>1961</v>
      </c>
      <c r="V171" s="2" t="s">
        <v>1961</v>
      </c>
      <c r="W171" s="2" t="s">
        <v>1961</v>
      </c>
      <c r="X171" s="2" t="s">
        <v>1961</v>
      </c>
      <c r="Y171" s="2" t="s">
        <v>1961</v>
      </c>
      <c r="Z171" s="2" t="s">
        <v>1961</v>
      </c>
      <c r="AA171" s="23" t="n">
        <f aca="false">DATE(YEAR(O171)+1,MONTH(O171),DAY(O171))</f>
        <v>44197</v>
      </c>
      <c r="AB171" s="0" t="n">
        <f aca="false">IF(G171="Trong nước", DATEDIF(DATE(YEAR(M171),MONTH(M171),1),DATE(YEAR(N171),MONTH(N171),1),"m"), DATEDIF(DATE(L171,1,1),DATE(YEAR(N171),MONTH(N171),1),"m"))</f>
        <v>72</v>
      </c>
      <c r="AC171" s="0" t="str">
        <f aca="false">VLOOKUP(AB171,Parameters!$A$2:$B$6,2,1)</f>
        <v>72-120</v>
      </c>
      <c r="AD171" s="24" t="n">
        <f aca="false">IF(J171&lt;=$AD$2,INDEX('Bieu phi VCX'!$D$8:$H$33,MATCH(E171,'Bieu phi VCX'!$A$8:$A$33,0),MATCH(AC171,'Bieu phi VCX'!$D$7:$H$7,)),INDEX('Bieu phi VCX'!$J$8:$N$33,MATCH(E171,'Bieu phi VCX'!$A$8:$A$33,0),MATCH(AC171,'Bieu phi VCX'!$J$7:$N$7,)))</f>
        <v>0.022</v>
      </c>
      <c r="AE171" s="24" t="n">
        <f aca="false">IF(Q171="Y",$AE$2,0)</f>
        <v>0</v>
      </c>
      <c r="AF171" s="24" t="n">
        <f aca="false">IF(R171="Y", INDEX('Bieu phi VCX'!$R$8:$W$33,MATCH(E171,'Bieu phi VCX'!$A$8:$A$33,0),MATCH(AC171,'Bieu phi VCX'!$R$7:$V$7,0)), 0)</f>
        <v>0</v>
      </c>
      <c r="AG171" s="22" t="n">
        <f aca="false">VLOOKUP(S171,Parameters!$F$2:$G$5,2,0)</f>
        <v>0</v>
      </c>
      <c r="AH171" s="24" t="n">
        <f aca="false">IF(T171="Y", INDEX('Bieu phi VCX'!$X$8:$AB$33,MATCH(E171,'Bieu phi VCX'!$A$8:$A$33,0),MATCH(AC171,'Bieu phi VCX'!$X$7:$AB$7,0)),0)</f>
        <v>0</v>
      </c>
      <c r="AI171" s="24" t="n">
        <f aca="false">IF(U171="Y",INDEX('Bieu phi VCX'!$AJ$8:$AL$33,MATCH(E171,'Bieu phi VCX'!$A$8:$A$33,0),MATCH(VLOOKUP(F171,Parameters!$I$2:$J$4,2),'Bieu phi VCX'!$AJ$7:$AL$7,0))-AD171, 0)</f>
        <v>0</v>
      </c>
      <c r="AJ171" s="0" t="n">
        <f aca="false">IF(V171="Y",$AJ$2,1)</f>
        <v>1</v>
      </c>
      <c r="AK171" s="24" t="n">
        <f aca="false">IF(W171="Y", INDEX('Bieu phi VCX'!$AE$8:$AE$33,MATCH(E171,'Bieu phi VCX'!$A$8:$A$33,0),0),0)</f>
        <v>0</v>
      </c>
      <c r="AL171" s="24" t="n">
        <f aca="false">IF(X171="Y",IF(AB171&lt;120,IF(OR(E171='Bieu phi VCX'!$A$24,E171='Bieu phi VCX'!$A$25,E171='Bieu phi VCX'!$A$27),0.2%,IF(OR(AND(OR(H171="SEDAN",H171="HATCHBACK"),J171&gt;$AL$2),AND(OR(H171="SEDAN",H171="HATCHBACK"),I171="GERMANY")),INDEX('Bieu phi VCX'!$AF$8:$AF$33,MATCH(E171,'Bieu phi VCX'!$A$8:$A$33,0),0),INDEX('Bieu phi VCX'!$AG$8:$AG$33,MATCH(E171,'Bieu phi VCX'!$A$8:$A$33,0),0))),"NA"),0)</f>
        <v>0</v>
      </c>
      <c r="AM171" s="25" t="n">
        <f aca="false">IF(Z171="Y",$AM$2,0)</f>
        <v>0</v>
      </c>
      <c r="AN171" s="26" t="n">
        <f aca="false">IF(Y171="Y",IF(P171-O171&gt;$AN$2,1.5%*15/365,1.5%*(P171-O171)/365),0)</f>
        <v>0</v>
      </c>
      <c r="AO171" s="27" t="n">
        <f aca="false">IF(P171&lt;=AA171,VLOOKUP(DATEDIF(O171,P171,"m"),Parameters!$L$2:$M$6,2,1),(DATEDIF(O171,P171,"m")+1)/12)</f>
        <v>1</v>
      </c>
      <c r="AP171" s="28" t="n">
        <f aca="false">(AJ171*(SUM(AD171,AE171,AF171,AH171,AI171,AK171,AL171,AM171)*K171+AG171)+AN171*K171)*AO171</f>
        <v>2200000</v>
      </c>
    </row>
    <row r="172" customFormat="false" ht="13.8" hidden="false" customHeight="false" outlineLevel="0" collapsed="false">
      <c r="A172" s="19"/>
      <c r="B172" s="19" t="s">
        <v>1965</v>
      </c>
      <c r="C172" s="19" t="s">
        <v>1989</v>
      </c>
      <c r="D172" s="19" t="s">
        <v>1916</v>
      </c>
      <c r="E172" s="21" t="s">
        <v>1990</v>
      </c>
      <c r="F172" s="22" t="n">
        <v>8</v>
      </c>
      <c r="G172" s="21" t="s">
        <v>1958</v>
      </c>
      <c r="H172" s="21" t="s">
        <v>1991</v>
      </c>
      <c r="I172" s="21" t="s">
        <v>1992</v>
      </c>
      <c r="J172" s="22" t="n">
        <v>390000000</v>
      </c>
      <c r="K172" s="22" t="n">
        <v>100000000</v>
      </c>
      <c r="L172" s="0" t="n">
        <v>2010</v>
      </c>
      <c r="M172" s="23" t="n">
        <v>40179</v>
      </c>
      <c r="N172" s="23" t="n">
        <v>43831</v>
      </c>
      <c r="O172" s="23" t="n">
        <v>43831</v>
      </c>
      <c r="P172" s="23" t="n">
        <v>44196</v>
      </c>
      <c r="Q172" s="2" t="s">
        <v>1961</v>
      </c>
      <c r="R172" s="2" t="s">
        <v>1961</v>
      </c>
      <c r="S172" s="22" t="s">
        <v>1962</v>
      </c>
      <c r="T172" s="2" t="s">
        <v>1961</v>
      </c>
      <c r="U172" s="2" t="s">
        <v>1961</v>
      </c>
      <c r="V172" s="2" t="s">
        <v>1961</v>
      </c>
      <c r="W172" s="2" t="s">
        <v>1961</v>
      </c>
      <c r="X172" s="2" t="s">
        <v>1961</v>
      </c>
      <c r="Y172" s="2" t="s">
        <v>1961</v>
      </c>
      <c r="Z172" s="2" t="s">
        <v>1961</v>
      </c>
      <c r="AA172" s="23" t="n">
        <f aca="false">DATE(YEAR(O172)+1,MONTH(O172),DAY(O172))</f>
        <v>44197</v>
      </c>
      <c r="AB172" s="0" t="n">
        <f aca="false">IF(G172="Trong nước", DATEDIF(DATE(YEAR(M172),MONTH(M172),1),DATE(YEAR(N172),MONTH(N172),1),"m"), DATEDIF(DATE(L172,1,1),DATE(YEAR(N172),MONTH(N172),1),"m"))</f>
        <v>120</v>
      </c>
      <c r="AC172" s="0" t="str">
        <f aca="false">VLOOKUP(AB172,Parameters!$A$2:$B$6,2,1)</f>
        <v>&gt;=120</v>
      </c>
      <c r="AD172" s="24" t="n">
        <f aca="false">IF(J172&lt;=$AD$2,INDEX('Bieu phi VCX'!$D$8:$H$33,MATCH(E172,'Bieu phi VCX'!$A$8:$A$33,0),MATCH(AC172,'Bieu phi VCX'!$D$7:$H$7,)),INDEX('Bieu phi VCX'!$J$8:$N$33,MATCH(E172,'Bieu phi VCX'!$A$8:$A$33,0),MATCH(AC172,'Bieu phi VCX'!$J$7:$N$7,)))</f>
        <v>0.025</v>
      </c>
      <c r="AE172" s="24" t="n">
        <f aca="false">IF(Q172="Y",$AE$2,0)</f>
        <v>0</v>
      </c>
      <c r="AF172" s="24" t="n">
        <f aca="false">IF(R172="Y", INDEX('Bieu phi VCX'!$R$8:$W$33,MATCH(E172,'Bieu phi VCX'!$A$8:$A$33,0),MATCH(AC172,'Bieu phi VCX'!$R$7:$V$7,0)), 0)</f>
        <v>0</v>
      </c>
      <c r="AG172" s="22" t="n">
        <f aca="false">VLOOKUP(S172,Parameters!$F$2:$G$5,2,0)</f>
        <v>0</v>
      </c>
      <c r="AH172" s="24" t="n">
        <f aca="false">IF(T172="Y", INDEX('Bieu phi VCX'!$X$8:$AB$33,MATCH(E172,'Bieu phi VCX'!$A$8:$A$33,0),MATCH(AC172,'Bieu phi VCX'!$X$7:$AB$7,0)),0)</f>
        <v>0</v>
      </c>
      <c r="AI172" s="24" t="n">
        <f aca="false">IF(U172="Y",INDEX('Bieu phi VCX'!$AJ$8:$AL$33,MATCH(E172,'Bieu phi VCX'!$A$8:$A$33,0),MATCH(VLOOKUP(F172,Parameters!$I$2:$J$4,2),'Bieu phi VCX'!$AJ$7:$AL$7,0))-AD172, 0)</f>
        <v>0</v>
      </c>
      <c r="AJ172" s="0" t="n">
        <f aca="false">IF(V172="Y",$AJ$2,1)</f>
        <v>1</v>
      </c>
      <c r="AK172" s="24" t="n">
        <f aca="false">IF(W172="Y", INDEX('Bieu phi VCX'!$AE$8:$AE$33,MATCH(E172,'Bieu phi VCX'!$A$8:$A$33,0),0),0)</f>
        <v>0</v>
      </c>
      <c r="AL172" s="24" t="n">
        <f aca="false">IF(X172="Y",IF(AB172&lt;120,IF(OR(E172='Bieu phi VCX'!$A$24,E172='Bieu phi VCX'!$A$25,E172='Bieu phi VCX'!$A$27),0.2%,IF(OR(AND(OR(H172="SEDAN",H172="HATCHBACK"),J172&gt;$AL$2),AND(OR(H172="SEDAN",H172="HATCHBACK"),I172="GERMANY")),INDEX('Bieu phi VCX'!$AF$8:$AF$33,MATCH(E172,'Bieu phi VCX'!$A$8:$A$33,0),0),INDEX('Bieu phi VCX'!$AG$8:$AG$33,MATCH(E172,'Bieu phi VCX'!$A$8:$A$33,0),0))),"NA"),0)</f>
        <v>0</v>
      </c>
      <c r="AM172" s="25" t="n">
        <f aca="false">IF(Z172="Y",$AM$2,0)</f>
        <v>0</v>
      </c>
      <c r="AN172" s="26" t="n">
        <f aca="false">IF(Y172="Y",IF(P172-O172&gt;$AN$2,1.5%*15/365,1.5%*(P172-O172)/365),0)</f>
        <v>0</v>
      </c>
      <c r="AO172" s="27" t="n">
        <f aca="false">IF(P172&lt;=AA172,VLOOKUP(DATEDIF(O172,P172,"m"),Parameters!$L$2:$M$6,2,1),(DATEDIF(O172,P172,"m")+1)/12)</f>
        <v>1</v>
      </c>
      <c r="AP172" s="28" t="n">
        <f aca="false">(AJ172*(SUM(AD172,AE172,AF172,AH172,AI172,AK172,AL172,AM172)*K172+AG172)+AN172*K172)*AO172</f>
        <v>2500000</v>
      </c>
    </row>
    <row r="173" customFormat="false" ht="13.8" hidden="false" customHeight="false" outlineLevel="0" collapsed="false">
      <c r="A173" s="19"/>
      <c r="B173" s="19" t="s">
        <v>1966</v>
      </c>
      <c r="C173" s="19" t="s">
        <v>1989</v>
      </c>
      <c r="D173" s="19" t="s">
        <v>1916</v>
      </c>
      <c r="E173" s="21" t="s">
        <v>1990</v>
      </c>
      <c r="F173" s="22" t="n">
        <v>8</v>
      </c>
      <c r="G173" s="21" t="s">
        <v>1958</v>
      </c>
      <c r="H173" s="21" t="s">
        <v>1991</v>
      </c>
      <c r="I173" s="21" t="s">
        <v>1992</v>
      </c>
      <c r="J173" s="22" t="n">
        <v>390000000</v>
      </c>
      <c r="K173" s="22" t="n">
        <v>100000000</v>
      </c>
      <c r="L173" s="0" t="n">
        <v>2005</v>
      </c>
      <c r="M173" s="23" t="n">
        <v>38353</v>
      </c>
      <c r="N173" s="23" t="n">
        <v>43831</v>
      </c>
      <c r="O173" s="23" t="n">
        <v>43831</v>
      </c>
      <c r="P173" s="23" t="n">
        <v>44196</v>
      </c>
      <c r="Q173" s="2" t="s">
        <v>1967</v>
      </c>
      <c r="R173" s="2" t="s">
        <v>1967</v>
      </c>
      <c r="S173" s="22" t="n">
        <v>9000000</v>
      </c>
      <c r="T173" s="2" t="s">
        <v>1967</v>
      </c>
      <c r="U173" s="2" t="s">
        <v>1967</v>
      </c>
      <c r="V173" s="2" t="s">
        <v>1967</v>
      </c>
      <c r="W173" s="2" t="s">
        <v>1967</v>
      </c>
      <c r="X173" s="2" t="s">
        <v>1967</v>
      </c>
      <c r="Y173" s="2" t="s">
        <v>1967</v>
      </c>
      <c r="Z173" s="2" t="s">
        <v>1967</v>
      </c>
      <c r="AA173" s="23" t="n">
        <f aca="false">DATE(YEAR(O173)+1,MONTH(O173),DAY(O173))</f>
        <v>44197</v>
      </c>
      <c r="AB173" s="0" t="n">
        <f aca="false">IF(G173="Trong nước", DATEDIF(DATE(YEAR(M173),MONTH(M173),1),DATE(YEAR(N173),MONTH(N173),1),"m"), DATEDIF(DATE(L173,1,1),DATE(YEAR(N173),MONTH(N173),1),"m"))</f>
        <v>180</v>
      </c>
      <c r="AC173" s="0" t="str">
        <f aca="false">VLOOKUP(AB173,Parameters!$A$2:$B$7,2,1)</f>
        <v>&gt;=180</v>
      </c>
      <c r="AD173" s="24" t="n">
        <f aca="false">IF(J173&lt;=$AD$2,INDEX('Bieu phi VCX'!$D$8:$N$33,MATCH(E173,'Bieu phi VCX'!$A$8:$A$33,0),MATCH(AC173,'Bieu phi VCX'!$D$7:$I$7,)),INDEX('Bieu phi VCX'!$J$8:$O$33,MATCH(E173,'Bieu phi VCX'!$A$8:$A$33,0),MATCH(AC173,'Bieu phi VCX'!$J$7:$O$7,)))</f>
        <v>0.025</v>
      </c>
      <c r="AE173" s="24" t="n">
        <f aca="false">IF(Q173="Y",$AE$2,0)</f>
        <v>0.0005</v>
      </c>
      <c r="AF173" s="24" t="n">
        <f aca="false">IF(R173="Y", INDEX('Bieu phi VCX'!$R$8:$W$33,MATCH(E173,'Bieu phi VCX'!$A$8:$A$33,0),MATCH(AC173,'Bieu phi VCX'!$R$7:$W$7,0)), 0)</f>
        <v>0.004</v>
      </c>
      <c r="AG173" s="22" t="n">
        <f aca="false">VLOOKUP(S173,Parameters!$F$2:$G$5,2,0)</f>
        <v>1400000</v>
      </c>
      <c r="AH173" s="24" t="n">
        <f aca="false">IF(T173="Y", INDEX('Bieu phi VCX'!$X$8:$AC$33,MATCH(E173,'Bieu phi VCX'!$A$8:$A$33,0),MATCH(AC173,'Bieu phi VCX'!$X$7:$AC$7,0)),0)</f>
        <v>0.004</v>
      </c>
      <c r="AI173" s="24" t="n">
        <f aca="false">IF(U173="Y",INDEX('Bieu phi VCX'!$AJ$8:$AL$33,MATCH(E173,'Bieu phi VCX'!$A$8:$A$33,0),MATCH(VLOOKUP(F173,Parameters!$I$2:$J$4,2),'Bieu phi VCX'!$AJ$7:$AL$7,0))-AD173, 0)</f>
        <v>0.015</v>
      </c>
      <c r="AJ173" s="0" t="n">
        <f aca="false">IF(V173="Y",$AJ$2,1)</f>
        <v>1.5</v>
      </c>
      <c r="AK173" s="24" t="n">
        <f aca="false">IF(W173="Y", INDEX('Bieu phi VCX'!$AE$8:$AE$33,MATCH(E173,'Bieu phi VCX'!$A$8:$A$33,0),0),0)</f>
        <v>0.0015</v>
      </c>
      <c r="AL173" s="24" t="n">
        <f aca="false">IF(X173="Y",IF(AB173&lt;120,IF(OR(E173='Bieu phi VCX'!$A$24,E173='Bieu phi VCX'!$A$25,E173='Bieu phi VCX'!$A$27),0.2%,IF(OR(AND(OR(H173="SEDAN",H173="HATCHBACK"),J173&gt;$AL$2),AND(OR(H173="SEDAN",H173="HATCHBACK"),I173="GERMANY")),INDEX('Bieu phi VCX'!$AF$8:$AF$33,MATCH(E173,'Bieu phi VCX'!$A$8:$A$33,0),0),INDEX('Bieu phi VCX'!$AG$8:$AG$33,MATCH(E173,'Bieu phi VCX'!$A$8:$A$33,0),0))),INDEX('Bieu phi VCX'!$AH$8:$AH$33,MATCH(E173,'Bieu phi VCX'!$A$8:$A$33,0),0)),0)</f>
        <v>0.0015</v>
      </c>
      <c r="AM173" s="25" t="n">
        <f aca="false">IF(Z173="Y",$AM$2,0)</f>
        <v>0.003</v>
      </c>
      <c r="AN173" s="26" t="n">
        <f aca="false">IF(Y173="Y",IF(P173-O173&gt;$AN$2,1.5%*15/365,1.5%*(P173-O173)/365),0)</f>
        <v>0.000616438356164384</v>
      </c>
      <c r="AO173" s="27" t="n">
        <f aca="false">IF(P173&lt;=AA173,VLOOKUP(DATEDIF(O173,P173,"m"),Parameters!$L$2:$M$6,2,1),(DATEDIF(O173,P173,"m")+1)/12)</f>
        <v>1</v>
      </c>
      <c r="AP173" s="28" t="n">
        <f aca="false">(AJ173*(SUM(AD173,AE173,AF173,AH173,AI173,AK173,AL173,AM173)*K173+AG173)+AN173*K173)*AO173</f>
        <v>10336643.8356164</v>
      </c>
    </row>
    <row r="174" customFormat="false" ht="13.8" hidden="false" customHeight="false" outlineLevel="0" collapsed="false">
      <c r="A174" s="19" t="s">
        <v>1968</v>
      </c>
      <c r="B174" s="19" t="s">
        <v>1954</v>
      </c>
      <c r="C174" s="19" t="s">
        <v>1989</v>
      </c>
      <c r="D174" s="19" t="s">
        <v>1916</v>
      </c>
      <c r="E174" s="21" t="s">
        <v>1990</v>
      </c>
      <c r="F174" s="22" t="n">
        <v>8</v>
      </c>
      <c r="G174" s="21" t="s">
        <v>1958</v>
      </c>
      <c r="H174" s="21" t="s">
        <v>1991</v>
      </c>
      <c r="I174" s="21" t="s">
        <v>1992</v>
      </c>
      <c r="J174" s="22" t="n">
        <v>400000000</v>
      </c>
      <c r="K174" s="22" t="n">
        <v>100000000</v>
      </c>
      <c r="L174" s="0" t="n">
        <v>2020</v>
      </c>
      <c r="M174" s="23" t="n">
        <v>43831</v>
      </c>
      <c r="N174" s="23" t="n">
        <v>43831</v>
      </c>
      <c r="O174" s="23" t="n">
        <v>43831</v>
      </c>
      <c r="P174" s="23" t="n">
        <v>44196</v>
      </c>
      <c r="Q174" s="2" t="s">
        <v>1967</v>
      </c>
      <c r="R174" s="2" t="s">
        <v>1967</v>
      </c>
      <c r="S174" s="22" t="n">
        <v>9000000</v>
      </c>
      <c r="T174" s="2" t="s">
        <v>1967</v>
      </c>
      <c r="U174" s="2" t="s">
        <v>1967</v>
      </c>
      <c r="V174" s="2" t="s">
        <v>1967</v>
      </c>
      <c r="W174" s="2" t="s">
        <v>1967</v>
      </c>
      <c r="X174" s="2" t="s">
        <v>1967</v>
      </c>
      <c r="Y174" s="2" t="s">
        <v>1967</v>
      </c>
      <c r="Z174" s="2" t="s">
        <v>1967</v>
      </c>
      <c r="AA174" s="23" t="n">
        <f aca="false">DATE(YEAR(O174)+1,MONTH(O174),DAY(O174))</f>
        <v>44197</v>
      </c>
      <c r="AB174" s="0" t="n">
        <f aca="false">IF(G174="Trong nước", DATEDIF(DATE(YEAR(M174),MONTH(M174),1),DATE(YEAR(N174),MONTH(N174),1),"m"), DATEDIF(DATE(L174,1,1),DATE(YEAR(N174),MONTH(N174),1),"m"))</f>
        <v>0</v>
      </c>
      <c r="AC174" s="0" t="str">
        <f aca="false">VLOOKUP(AB174,Parameters!$A$2:$B$6,2,1)</f>
        <v>&lt;6</v>
      </c>
      <c r="AD174" s="24" t="n">
        <f aca="false">IF(J174&lt;=$AD$2,INDEX('Bieu phi VCX'!$D$8:$H$33,MATCH(E174,'Bieu phi VCX'!$A$8:$A$33,0),MATCH(AC174,'Bieu phi VCX'!$D$7:$H$7,)),INDEX('Bieu phi VCX'!$J$8:$N$33,MATCH(E174,'Bieu phi VCX'!$A$8:$A$33,0),MATCH(AC174,'Bieu phi VCX'!$J$7:$N$7,)))</f>
        <v>0.0175</v>
      </c>
      <c r="AE174" s="24" t="n">
        <f aca="false">IF(Q174="Y",$AE$2,0)</f>
        <v>0.0005</v>
      </c>
      <c r="AF174" s="24" t="n">
        <f aca="false">IF(R174="Y", INDEX('Bieu phi VCX'!$R$8:$W$33,MATCH(E174,'Bieu phi VCX'!$A$8:$A$33,0),MATCH(AC174,'Bieu phi VCX'!$R$7:$V$7,0)), 0)</f>
        <v>0</v>
      </c>
      <c r="AG174" s="22" t="n">
        <f aca="false">VLOOKUP(S174,Parameters!$F$2:$G$5,2,0)</f>
        <v>1400000</v>
      </c>
      <c r="AH174" s="24" t="n">
        <f aca="false">IF(T174="Y", INDEX('Bieu phi VCX'!$X$8:$AB$33,MATCH(E174,'Bieu phi VCX'!$A$8:$A$33,0),MATCH(AC174,'Bieu phi VCX'!$X$7:$AB$7,0)),0)</f>
        <v>0.0015</v>
      </c>
      <c r="AI174" s="24" t="n">
        <f aca="false">IF(U174="Y",INDEX('Bieu phi VCX'!$AJ$8:$AL$33,MATCH(E174,'Bieu phi VCX'!$A$8:$A$33,0),MATCH(VLOOKUP(F174,Parameters!$I$2:$J$4,2),'Bieu phi VCX'!$AJ$7:$AL$7,0))-AD174, 0)</f>
        <v>0.0225</v>
      </c>
      <c r="AJ174" s="0" t="n">
        <f aca="false">IF(V174="Y",$AJ$2,1)</f>
        <v>1.5</v>
      </c>
      <c r="AK174" s="24" t="n">
        <f aca="false">IF(W174="Y", INDEX('Bieu phi VCX'!$AE$8:$AE$33,MATCH(E174,'Bieu phi VCX'!$A$8:$A$33,0),0),0)</f>
        <v>0.0015</v>
      </c>
      <c r="AL174" s="24" t="n">
        <f aca="false">IF(X174="Y",IF(AB174&lt;120,IF(OR(E174='Bieu phi VCX'!$A$24,E174='Bieu phi VCX'!$A$25,E174='Bieu phi VCX'!$A$27),0.2%,IF(OR(AND(OR(H174="SEDAN",H174="HATCHBACK"),J174&gt;$AL$2),AND(OR(H174="SEDAN",H174="HATCHBACK"),I174="GERMANY")),INDEX('Bieu phi VCX'!$AF$8:$AF$33,MATCH(E174,'Bieu phi VCX'!$A$8:$A$33,0),0),INDEX('Bieu phi VCX'!$AG$8:$AG$33,MATCH(E174,'Bieu phi VCX'!$A$8:$A$33,0),0))),"NA"),0)</f>
        <v>0.0015</v>
      </c>
      <c r="AM174" s="25" t="n">
        <f aca="false">IF(Z174="Y",$AM$2,0)</f>
        <v>0.003</v>
      </c>
      <c r="AN174" s="26" t="n">
        <f aca="false">IF(Y174="Y",IF(P174-O174&gt;$AN$2,1.5%*15/365,1.5%*(P174-O174)/365),0)</f>
        <v>0.000616438356164384</v>
      </c>
      <c r="AO174" s="27" t="n">
        <f aca="false">IF(P174&lt;=AA174,VLOOKUP(DATEDIF(O174,P174,"m"),Parameters!$L$2:$M$6,2,1),(DATEDIF(O174,P174,"m")+1)/12)</f>
        <v>1</v>
      </c>
      <c r="AP174" s="28" t="n">
        <f aca="false">(AJ174*(SUM(AD174,AE174,AF174,AH174,AI174,AK174,AL174,AM174)*K174+AG174)+AN174*K174)*AO174</f>
        <v>9361643.83561644</v>
      </c>
    </row>
    <row r="175" customFormat="false" ht="13.8" hidden="false" customHeight="false" outlineLevel="0" collapsed="false">
      <c r="A175" s="19"/>
      <c r="B175" s="19" t="s">
        <v>1963</v>
      </c>
      <c r="C175" s="19" t="s">
        <v>1989</v>
      </c>
      <c r="D175" s="19" t="s">
        <v>1916</v>
      </c>
      <c r="E175" s="21" t="s">
        <v>1990</v>
      </c>
      <c r="F175" s="22" t="n">
        <v>8</v>
      </c>
      <c r="G175" s="21" t="s">
        <v>1958</v>
      </c>
      <c r="H175" s="21" t="s">
        <v>1991</v>
      </c>
      <c r="I175" s="21" t="s">
        <v>1992</v>
      </c>
      <c r="J175" s="22" t="n">
        <v>400000000</v>
      </c>
      <c r="K175" s="22" t="n">
        <v>100000000</v>
      </c>
      <c r="L175" s="0" t="n">
        <v>2017</v>
      </c>
      <c r="M175" s="23" t="n">
        <v>42736</v>
      </c>
      <c r="N175" s="23" t="n">
        <v>43831</v>
      </c>
      <c r="O175" s="23" t="n">
        <v>43831</v>
      </c>
      <c r="P175" s="23" t="n">
        <v>44196</v>
      </c>
      <c r="Q175" s="2" t="s">
        <v>1967</v>
      </c>
      <c r="R175" s="2" t="s">
        <v>1967</v>
      </c>
      <c r="S175" s="22" t="n">
        <v>15000000</v>
      </c>
      <c r="T175" s="2" t="s">
        <v>1967</v>
      </c>
      <c r="U175" s="2" t="s">
        <v>1967</v>
      </c>
      <c r="V175" s="2" t="s">
        <v>1967</v>
      </c>
      <c r="W175" s="2" t="s">
        <v>1967</v>
      </c>
      <c r="X175" s="2" t="s">
        <v>1967</v>
      </c>
      <c r="Y175" s="2" t="s">
        <v>1967</v>
      </c>
      <c r="Z175" s="2" t="s">
        <v>1967</v>
      </c>
      <c r="AA175" s="23" t="n">
        <f aca="false">DATE(YEAR(O175)+1,MONTH(O175),DAY(O175))</f>
        <v>44197</v>
      </c>
      <c r="AB175" s="0" t="n">
        <f aca="false">IF(G175="Trong nước", DATEDIF(DATE(YEAR(M175),MONTH(M175),1),DATE(YEAR(N175),MONTH(N175),1),"m"), DATEDIF(DATE(L175,1,1),DATE(YEAR(N175),MONTH(N175),1),"m"))</f>
        <v>36</v>
      </c>
      <c r="AC175" s="0" t="str">
        <f aca="false">VLOOKUP(AB175,Parameters!$A$2:$B$6,2,1)</f>
        <v>36-72</v>
      </c>
      <c r="AD175" s="24" t="n">
        <f aca="false">IF(J175&lt;=$AD$2,INDEX('Bieu phi VCX'!$D$8:$H$33,MATCH(E175,'Bieu phi VCX'!$A$8:$A$33,0),MATCH(AC175,'Bieu phi VCX'!$D$7:$H$7,)),INDEX('Bieu phi VCX'!$J$8:$N$33,MATCH(E175,'Bieu phi VCX'!$A$8:$A$33,0),MATCH(AC175,'Bieu phi VCX'!$J$7:$N$7,)))</f>
        <v>0.019</v>
      </c>
      <c r="AE175" s="24" t="n">
        <f aca="false">IF(Q175="Y",$AE$2,0)</f>
        <v>0.0005</v>
      </c>
      <c r="AF175" s="24" t="n">
        <f aca="false">IF(R175="Y", INDEX('Bieu phi VCX'!$R$8:$W$33,MATCH(E175,'Bieu phi VCX'!$A$8:$A$33,0),MATCH(AC175,'Bieu phi VCX'!$R$7:$V$7,0)), 0)</f>
        <v>0.001</v>
      </c>
      <c r="AG175" s="22" t="n">
        <f aca="false">VLOOKUP(S175,Parameters!$F$2:$G$5,2,0)</f>
        <v>2000000</v>
      </c>
      <c r="AH175" s="24" t="n">
        <f aca="false">IF(T175="Y", INDEX('Bieu phi VCX'!$X$8:$AB$33,MATCH(E175,'Bieu phi VCX'!$A$8:$A$33,0),MATCH(AC175,'Bieu phi VCX'!$X$7:$AB$7,0)),0)</f>
        <v>0.002</v>
      </c>
      <c r="AI175" s="24" t="n">
        <f aca="false">IF(U175="Y",INDEX('Bieu phi VCX'!$AJ$8:$AL$33,MATCH(E175,'Bieu phi VCX'!$A$8:$A$33,0),MATCH(VLOOKUP(F175,Parameters!$I$2:$J$4,2),'Bieu phi VCX'!$AJ$7:$AL$7,0))-AD175, 0)</f>
        <v>0.021</v>
      </c>
      <c r="AJ175" s="0" t="n">
        <f aca="false">IF(V175="Y",$AJ$2,1)</f>
        <v>1.5</v>
      </c>
      <c r="AK175" s="24" t="n">
        <f aca="false">IF(W175="Y", INDEX('Bieu phi VCX'!$AE$8:$AE$33,MATCH(E175,'Bieu phi VCX'!$A$8:$A$33,0),0),0)</f>
        <v>0.0015</v>
      </c>
      <c r="AL175" s="24" t="n">
        <f aca="false">IF(X175="Y",IF(AB175&lt;120,IF(OR(E175='Bieu phi VCX'!$A$24,E175='Bieu phi VCX'!$A$25,E175='Bieu phi VCX'!$A$27),0.2%,IF(OR(AND(OR(H175="SEDAN",H175="HATCHBACK"),J175&gt;$AL$2),AND(OR(H175="SEDAN",H175="HATCHBACK"),I175="GERMANY")),INDEX('Bieu phi VCX'!$AF$8:$AF$33,MATCH(E175,'Bieu phi VCX'!$A$8:$A$33,0),0),INDEX('Bieu phi VCX'!$AG$8:$AG$33,MATCH(E175,'Bieu phi VCX'!$A$8:$A$33,0),0))),"NA"),0)</f>
        <v>0.0015</v>
      </c>
      <c r="AM175" s="25" t="n">
        <f aca="false">IF(Z175="Y",$AM$2,0)</f>
        <v>0.003</v>
      </c>
      <c r="AN175" s="26" t="n">
        <f aca="false">IF(Y175="Y",IF(P175-O175&gt;$AN$2,1.5%*15/365,1.5%*(P175-O175)/365),0)</f>
        <v>0.000616438356164384</v>
      </c>
      <c r="AO175" s="27" t="n">
        <f aca="false">IF(P175&lt;=AA175,VLOOKUP(DATEDIF(O175,P175,"m"),Parameters!$L$2:$M$6,2,1),(DATEDIF(O175,P175,"m")+1)/12)</f>
        <v>1</v>
      </c>
      <c r="AP175" s="28" t="n">
        <f aca="false">(AJ175*(SUM(AD175,AE175,AF175,AH175,AI175,AK175,AL175,AM175)*K175+AG175)+AN175*K175)*AO175</f>
        <v>10486643.8356164</v>
      </c>
    </row>
    <row r="176" customFormat="false" ht="13.8" hidden="false" customHeight="false" outlineLevel="0" collapsed="false">
      <c r="A176" s="19"/>
      <c r="B176" s="19" t="s">
        <v>1964</v>
      </c>
      <c r="C176" s="19" t="s">
        <v>1989</v>
      </c>
      <c r="D176" s="19" t="s">
        <v>1916</v>
      </c>
      <c r="E176" s="21" t="s">
        <v>1990</v>
      </c>
      <c r="F176" s="22" t="n">
        <v>8</v>
      </c>
      <c r="G176" s="21" t="s">
        <v>1958</v>
      </c>
      <c r="H176" s="21" t="s">
        <v>1991</v>
      </c>
      <c r="I176" s="21" t="s">
        <v>1992</v>
      </c>
      <c r="J176" s="22" t="n">
        <v>400000000</v>
      </c>
      <c r="K176" s="22" t="n">
        <v>100000000</v>
      </c>
      <c r="L176" s="0" t="n">
        <v>2014</v>
      </c>
      <c r="M176" s="23" t="n">
        <v>41640</v>
      </c>
      <c r="N176" s="23" t="n">
        <v>43831</v>
      </c>
      <c r="O176" s="23" t="n">
        <v>43831</v>
      </c>
      <c r="P176" s="23" t="n">
        <v>44196</v>
      </c>
      <c r="Q176" s="2" t="s">
        <v>1967</v>
      </c>
      <c r="R176" s="2" t="s">
        <v>1967</v>
      </c>
      <c r="S176" s="22" t="n">
        <v>21000000</v>
      </c>
      <c r="T176" s="2" t="s">
        <v>1967</v>
      </c>
      <c r="U176" s="2" t="s">
        <v>1967</v>
      </c>
      <c r="V176" s="2" t="s">
        <v>1967</v>
      </c>
      <c r="W176" s="2" t="s">
        <v>1967</v>
      </c>
      <c r="X176" s="2" t="s">
        <v>1967</v>
      </c>
      <c r="Y176" s="2" t="s">
        <v>1967</v>
      </c>
      <c r="Z176" s="2" t="s">
        <v>1967</v>
      </c>
      <c r="AA176" s="23" t="n">
        <f aca="false">DATE(YEAR(O176)+1,MONTH(O176),DAY(O176))</f>
        <v>44197</v>
      </c>
      <c r="AB176" s="0" t="n">
        <f aca="false">IF(G176="Trong nước", DATEDIF(DATE(YEAR(M176),MONTH(M176),1),DATE(YEAR(N176),MONTH(N176),1),"m"), DATEDIF(DATE(L176,1,1),DATE(YEAR(N176),MONTH(N176),1),"m"))</f>
        <v>72</v>
      </c>
      <c r="AC176" s="0" t="str">
        <f aca="false">VLOOKUP(AB176,Parameters!$A$2:$B$6,2,1)</f>
        <v>72-120</v>
      </c>
      <c r="AD176" s="24" t="n">
        <f aca="false">IF(J176&lt;=$AD$2,INDEX('Bieu phi VCX'!$D$8:$H$33,MATCH(E176,'Bieu phi VCX'!$A$8:$A$33,0),MATCH(AC176,'Bieu phi VCX'!$D$7:$H$7,)),INDEX('Bieu phi VCX'!$J$8:$N$33,MATCH(E176,'Bieu phi VCX'!$A$8:$A$33,0),MATCH(AC176,'Bieu phi VCX'!$J$7:$N$7,)))</f>
        <v>0.022</v>
      </c>
      <c r="AE176" s="24" t="n">
        <f aca="false">IF(Q176="Y",$AE$2,0)</f>
        <v>0.0005</v>
      </c>
      <c r="AF176" s="24" t="n">
        <f aca="false">IF(R176="Y", INDEX('Bieu phi VCX'!$R$8:$W$33,MATCH(E176,'Bieu phi VCX'!$A$8:$A$33,0),MATCH(AC176,'Bieu phi VCX'!$R$7:$V$7,0)), 0)</f>
        <v>0.002</v>
      </c>
      <c r="AG176" s="22" t="n">
        <f aca="false">VLOOKUP(S176,Parameters!$F$2:$G$5,2,0)</f>
        <v>3400000</v>
      </c>
      <c r="AH176" s="24" t="n">
        <f aca="false">IF(T176="Y", INDEX('Bieu phi VCX'!$X$8:$AB$33,MATCH(E176,'Bieu phi VCX'!$A$8:$A$33,0),MATCH(AC176,'Bieu phi VCX'!$X$7:$AB$7,0)),0)</f>
        <v>0.003</v>
      </c>
      <c r="AI176" s="24" t="n">
        <f aca="false">IF(U176="Y",INDEX('Bieu phi VCX'!$AJ$8:$AL$33,MATCH(E176,'Bieu phi VCX'!$A$8:$A$33,0),MATCH(VLOOKUP(F176,Parameters!$I$2:$J$4,2),'Bieu phi VCX'!$AJ$7:$AL$7,0))-AD176, 0)</f>
        <v>0.018</v>
      </c>
      <c r="AJ176" s="0" t="n">
        <f aca="false">IF(V176="Y",$AJ$2,1)</f>
        <v>1.5</v>
      </c>
      <c r="AK176" s="24" t="n">
        <f aca="false">IF(W176="Y", INDEX('Bieu phi VCX'!$AE$8:$AE$33,MATCH(E176,'Bieu phi VCX'!$A$8:$A$33,0),0),0)</f>
        <v>0.0015</v>
      </c>
      <c r="AL176" s="24" t="n">
        <f aca="false">IF(X176="Y",IF(AB176&lt;120,IF(OR(E176='Bieu phi VCX'!$A$24,E176='Bieu phi VCX'!$A$25,E176='Bieu phi VCX'!$A$27),0.2%,IF(OR(AND(OR(H176="SEDAN",H176="HATCHBACK"),J176&gt;$AL$2),AND(OR(H176="SEDAN",H176="HATCHBACK"),I176="GERMANY")),INDEX('Bieu phi VCX'!$AF$8:$AF$33,MATCH(E176,'Bieu phi VCX'!$A$8:$A$33,0),0),INDEX('Bieu phi VCX'!$AG$8:$AG$33,MATCH(E176,'Bieu phi VCX'!$A$8:$A$33,0),0))),"NA"),0)</f>
        <v>0.0015</v>
      </c>
      <c r="AM176" s="25" t="n">
        <f aca="false">IF(Z176="Y",$AM$2,0)</f>
        <v>0.003</v>
      </c>
      <c r="AN176" s="26" t="n">
        <f aca="false">IF(Y176="Y",IF(P176-O176&gt;$AN$2,1.5%*15/365,1.5%*(P176-O176)/365),0)</f>
        <v>0.000616438356164384</v>
      </c>
      <c r="AO176" s="27" t="n">
        <f aca="false">IF(P176&lt;=AA176,VLOOKUP(DATEDIF(O176,P176,"m"),Parameters!$L$2:$M$6,2,1),(DATEDIF(O176,P176,"m")+1)/12)</f>
        <v>1</v>
      </c>
      <c r="AP176" s="28" t="n">
        <f aca="false">(AJ176*(SUM(AD176,AE176,AF176,AH176,AI176,AK176,AL176,AM176)*K176+AG176)+AN176*K176)*AO176</f>
        <v>12886643.8356164</v>
      </c>
    </row>
    <row r="177" customFormat="false" ht="13.8" hidden="false" customHeight="false" outlineLevel="0" collapsed="false">
      <c r="A177" s="19"/>
      <c r="B177" s="19" t="s">
        <v>1965</v>
      </c>
      <c r="C177" s="19" t="s">
        <v>1989</v>
      </c>
      <c r="D177" s="19" t="s">
        <v>1916</v>
      </c>
      <c r="E177" s="21" t="s">
        <v>1990</v>
      </c>
      <c r="F177" s="22" t="n">
        <v>8</v>
      </c>
      <c r="G177" s="21" t="s">
        <v>1958</v>
      </c>
      <c r="H177" s="21" t="s">
        <v>1991</v>
      </c>
      <c r="I177" s="21" t="s">
        <v>1992</v>
      </c>
      <c r="J177" s="22" t="n">
        <v>400000000</v>
      </c>
      <c r="K177" s="22" t="n">
        <v>100000000</v>
      </c>
      <c r="L177" s="0" t="n">
        <v>2010</v>
      </c>
      <c r="M177" s="23" t="n">
        <v>40179</v>
      </c>
      <c r="N177" s="23" t="n">
        <v>43831</v>
      </c>
      <c r="O177" s="23" t="n">
        <v>43831</v>
      </c>
      <c r="P177" s="23" t="n">
        <v>44196</v>
      </c>
      <c r="Q177" s="2" t="s">
        <v>1967</v>
      </c>
      <c r="R177" s="2" t="s">
        <v>1967</v>
      </c>
      <c r="S177" s="22" t="n">
        <v>9000000</v>
      </c>
      <c r="T177" s="2" t="s">
        <v>1967</v>
      </c>
      <c r="U177" s="2" t="s">
        <v>1967</v>
      </c>
      <c r="V177" s="2" t="s">
        <v>1967</v>
      </c>
      <c r="W177" s="2" t="s">
        <v>1967</v>
      </c>
      <c r="X177" s="2" t="s">
        <v>1967</v>
      </c>
      <c r="Y177" s="2" t="s">
        <v>1967</v>
      </c>
      <c r="Z177" s="2" t="s">
        <v>1967</v>
      </c>
      <c r="AA177" s="23" t="n">
        <f aca="false">DATE(YEAR(O177)+1,MONTH(O177),DAY(O177))</f>
        <v>44197</v>
      </c>
      <c r="AB177" s="0" t="n">
        <f aca="false">IF(G177="Trong nước", DATEDIF(DATE(YEAR(M177),MONTH(M177),1),DATE(YEAR(N177),MONTH(N177),1),"m"), DATEDIF(DATE(L177,1,1),DATE(YEAR(N177),MONTH(N177),1),"m"))</f>
        <v>120</v>
      </c>
      <c r="AC177" s="0" t="str">
        <f aca="false">VLOOKUP(AB177,Parameters!$A$2:$B$6,2,1)</f>
        <v>&gt;=120</v>
      </c>
      <c r="AD177" s="24" t="n">
        <f aca="false">IF(J177&lt;=$AD$2,INDEX('Bieu phi VCX'!$D$8:$H$33,MATCH(E177,'Bieu phi VCX'!$A$8:$A$33,0),MATCH(AC177,'Bieu phi VCX'!$D$7:$H$7,)),INDEX('Bieu phi VCX'!$J$8:$N$33,MATCH(E177,'Bieu phi VCX'!$A$8:$A$33,0),MATCH(AC177,'Bieu phi VCX'!$J$7:$N$7,)))</f>
        <v>0.025</v>
      </c>
      <c r="AE177" s="24" t="n">
        <f aca="false">IF(Q177="Y",$AE$2,0)</f>
        <v>0.0005</v>
      </c>
      <c r="AF177" s="24" t="n">
        <f aca="false">IF(R177="Y", INDEX('Bieu phi VCX'!$R$8:$W$33,MATCH(E177,'Bieu phi VCX'!$A$8:$A$33,0),MATCH(AC177,'Bieu phi VCX'!$R$7:$V$7,0)), 0)</f>
        <v>0.003</v>
      </c>
      <c r="AG177" s="22" t="n">
        <f aca="false">VLOOKUP(S177,Parameters!$F$2:$G$5,2,0)</f>
        <v>1400000</v>
      </c>
      <c r="AH177" s="24" t="n">
        <f aca="false">IF(T177="Y", INDEX('Bieu phi VCX'!$X$8:$AB$33,MATCH(E177,'Bieu phi VCX'!$A$8:$A$33,0),MATCH(AC177,'Bieu phi VCX'!$X$7:$AB$7,0)),0)</f>
        <v>0.004</v>
      </c>
      <c r="AI177" s="24" t="n">
        <f aca="false">IF(U177="Y",INDEX('Bieu phi VCX'!$AJ$8:$AL$33,MATCH(E177,'Bieu phi VCX'!$A$8:$A$33,0),MATCH(VLOOKUP(F177,Parameters!$I$2:$J$4,2),'Bieu phi VCX'!$AJ$7:$AL$7,0))-AD177, 0)</f>
        <v>0.015</v>
      </c>
      <c r="AJ177" s="0" t="n">
        <f aca="false">IF(V177="Y",$AJ$2,1)</f>
        <v>1.5</v>
      </c>
      <c r="AK177" s="24" t="n">
        <f aca="false">IF(W177="Y", INDEX('Bieu phi VCX'!$AE$8:$AE$33,MATCH(E177,'Bieu phi VCX'!$A$8:$A$33,0),0),0)</f>
        <v>0.0015</v>
      </c>
      <c r="AL177" s="24" t="str">
        <f aca="false">IF(X177="Y",IF(AB177&lt;120,IF(OR(E177='Bieu phi VCX'!$A$24,E177='Bieu phi VCX'!$A$25,E177='Bieu phi VCX'!$A$27),0.2%,IF(OR(AND(OR(H177="SEDAN",H177="HATCHBACK"),J177&gt;$AL$2),AND(OR(H177="SEDAN",H177="HATCHBACK"),I177="GERMANY")),INDEX('Bieu phi VCX'!$AF$8:$AF$33,MATCH(E177,'Bieu phi VCX'!$A$8:$A$33,0),0),INDEX('Bieu phi VCX'!$AG$8:$AG$33,MATCH(E177,'Bieu phi VCX'!$A$8:$A$33,0),0))),"NA"),0)</f>
        <v>NA</v>
      </c>
      <c r="AM177" s="25" t="n">
        <f aca="false">IF(Z177="Y",$AM$2,0)</f>
        <v>0.003</v>
      </c>
      <c r="AN177" s="26" t="n">
        <f aca="false">IF(Y177="Y",IF(P177-O177&gt;$AN$2,1.5%*15/365,1.5%*(P177-O177)/365),0)</f>
        <v>0.000616438356164384</v>
      </c>
      <c r="AO177" s="27" t="n">
        <f aca="false">IF(P177&lt;=AA177,VLOOKUP(DATEDIF(O177,P177,"m"),Parameters!$L$2:$M$6,2,1),(DATEDIF(O177,P177,"m")+1)/12)</f>
        <v>1</v>
      </c>
      <c r="AP177" s="28" t="n">
        <f aca="false">(AJ177*(SUM(AD177,AE177,AF177,AH177,AI177,AK177,AL177,AM177)*K177+AG177)+AN177*K177)*AO177</f>
        <v>9961643.83561644</v>
      </c>
    </row>
    <row r="178" customFormat="false" ht="13.8" hidden="false" customHeight="false" outlineLevel="0" collapsed="false">
      <c r="A178" s="19"/>
      <c r="B178" s="19" t="s">
        <v>1966</v>
      </c>
      <c r="C178" s="19" t="s">
        <v>1989</v>
      </c>
      <c r="D178" s="19" t="s">
        <v>1916</v>
      </c>
      <c r="E178" s="21" t="s">
        <v>1990</v>
      </c>
      <c r="F178" s="22" t="n">
        <v>8</v>
      </c>
      <c r="G178" s="21" t="s">
        <v>1958</v>
      </c>
      <c r="H178" s="21" t="s">
        <v>1991</v>
      </c>
      <c r="I178" s="21" t="s">
        <v>1992</v>
      </c>
      <c r="J178" s="22" t="n">
        <v>400000000</v>
      </c>
      <c r="K178" s="22" t="n">
        <v>100000000</v>
      </c>
      <c r="L178" s="0" t="n">
        <v>2005</v>
      </c>
      <c r="M178" s="23" t="n">
        <v>38353</v>
      </c>
      <c r="N178" s="23" t="n">
        <v>43831</v>
      </c>
      <c r="O178" s="23" t="n">
        <v>43831</v>
      </c>
      <c r="P178" s="23" t="n">
        <v>44196</v>
      </c>
      <c r="Q178" s="2" t="s">
        <v>1967</v>
      </c>
      <c r="R178" s="2" t="s">
        <v>1967</v>
      </c>
      <c r="S178" s="22" t="n">
        <v>9000000</v>
      </c>
      <c r="T178" s="2" t="s">
        <v>1967</v>
      </c>
      <c r="U178" s="2" t="s">
        <v>1967</v>
      </c>
      <c r="V178" s="2" t="s">
        <v>1967</v>
      </c>
      <c r="W178" s="2" t="s">
        <v>1967</v>
      </c>
      <c r="X178" s="2" t="s">
        <v>1967</v>
      </c>
      <c r="Y178" s="2" t="s">
        <v>1967</v>
      </c>
      <c r="Z178" s="2" t="s">
        <v>1967</v>
      </c>
      <c r="AA178" s="23" t="n">
        <f aca="false">DATE(YEAR(O178)+1,MONTH(O178),DAY(O178))</f>
        <v>44197</v>
      </c>
      <c r="AB178" s="0" t="n">
        <f aca="false">IF(G178="Trong nước", DATEDIF(DATE(YEAR(M178),MONTH(M178),1),DATE(YEAR(N178),MONTH(N178),1),"m"), DATEDIF(DATE(L178,1,1),DATE(YEAR(N178),MONTH(N178),1),"m"))</f>
        <v>180</v>
      </c>
      <c r="AC178" s="0" t="str">
        <f aca="false">VLOOKUP(AB178,Parameters!$A$2:$B$7,2,1)</f>
        <v>&gt;=180</v>
      </c>
      <c r="AD178" s="24" t="n">
        <f aca="false">IF(J178&lt;=$AD$2,INDEX('Bieu phi VCX'!$D$8:$N$33,MATCH(E178,'Bieu phi VCX'!$A$8:$A$33,0),MATCH(AC178,'Bieu phi VCX'!$D$7:$I$7,)),INDEX('Bieu phi VCX'!$J$8:$O$33,MATCH(E178,'Bieu phi VCX'!$A$8:$A$33,0),MATCH(AC178,'Bieu phi VCX'!$J$7:$O$7,)))</f>
        <v>0.025</v>
      </c>
      <c r="AE178" s="24" t="n">
        <f aca="false">IF(Q178="Y",$AE$2,0)</f>
        <v>0.0005</v>
      </c>
      <c r="AF178" s="24" t="n">
        <f aca="false">IF(R178="Y", INDEX('Bieu phi VCX'!$R$8:$W$33,MATCH(E178,'Bieu phi VCX'!$A$8:$A$33,0),MATCH(AC178,'Bieu phi VCX'!$R$7:$W$7,0)), 0)</f>
        <v>0.004</v>
      </c>
      <c r="AG178" s="22" t="n">
        <f aca="false">VLOOKUP(S178,Parameters!$F$2:$G$5,2,0)</f>
        <v>1400000</v>
      </c>
      <c r="AH178" s="24" t="n">
        <f aca="false">IF(T178="Y", INDEX('Bieu phi VCX'!$X$8:$AC$33,MATCH(E178,'Bieu phi VCX'!$A$8:$A$33,0),MATCH(AC178,'Bieu phi VCX'!$X$7:$AC$7,0)),0)</f>
        <v>0.004</v>
      </c>
      <c r="AI178" s="24" t="n">
        <f aca="false">IF(U178="Y",INDEX('Bieu phi VCX'!$AJ$8:$AL$33,MATCH(E178,'Bieu phi VCX'!$A$8:$A$33,0),MATCH(VLOOKUP(F178,Parameters!$I$2:$J$4,2),'Bieu phi VCX'!$AJ$7:$AL$7,0))-AD178, 0)</f>
        <v>0.015</v>
      </c>
      <c r="AJ178" s="0" t="n">
        <f aca="false">IF(V178="Y",$AJ$2,1)</f>
        <v>1.5</v>
      </c>
      <c r="AK178" s="24" t="n">
        <f aca="false">IF(W178="Y", INDEX('Bieu phi VCX'!$AE$8:$AE$33,MATCH(E178,'Bieu phi VCX'!$A$8:$A$33,0),0),0)</f>
        <v>0.0015</v>
      </c>
      <c r="AL178" s="24" t="n">
        <f aca="false">IF(X178="Y",IF(AB178&lt;120,IF(OR(E178='Bieu phi VCX'!$A$24,E178='Bieu phi VCX'!$A$25,E178='Bieu phi VCX'!$A$27),0.2%,IF(OR(AND(OR(H178="SEDAN",H178="HATCHBACK"),J178&gt;$AL$2),AND(OR(H178="SEDAN",H178="HATCHBACK"),I178="GERMANY")),INDEX('Bieu phi VCX'!$AF$8:$AF$33,MATCH(E178,'Bieu phi VCX'!$A$8:$A$33,0),0),INDEX('Bieu phi VCX'!$AG$8:$AG$33,MATCH(E178,'Bieu phi VCX'!$A$8:$A$33,0),0))),INDEX('Bieu phi VCX'!$AH$8:$AH$33,MATCH(E178,'Bieu phi VCX'!$A$8:$A$33,0),0)),0)</f>
        <v>0.0015</v>
      </c>
      <c r="AM178" s="25" t="n">
        <f aca="false">IF(Z178="Y",$AM$2,0)</f>
        <v>0.003</v>
      </c>
      <c r="AN178" s="26" t="n">
        <f aca="false">IF(Y178="Y",IF(P178-O178&gt;$AN$2,1.5%*15/365,1.5%*(P178-O178)/365),0)</f>
        <v>0.000616438356164384</v>
      </c>
      <c r="AO178" s="27" t="n">
        <f aca="false">IF(P178&lt;=AA178,VLOOKUP(DATEDIF(O178,P178,"m"),Parameters!$L$2:$M$6,2,1),(DATEDIF(O178,P178,"m")+1)/12)</f>
        <v>1</v>
      </c>
      <c r="AP178" s="28" t="n">
        <f aca="false">(AJ178*(SUM(AD178,AE178,AF178,AH178,AI178,AK178,AL178,AM178)*K178+AG178)+AN178*K178)*AO178</f>
        <v>10336643.8356164</v>
      </c>
    </row>
    <row r="179" customFormat="false" ht="13.8" hidden="false" customHeight="false" outlineLevel="0" collapsed="false">
      <c r="A179" s="19" t="s">
        <v>1969</v>
      </c>
      <c r="B179" s="19" t="s">
        <v>1954</v>
      </c>
      <c r="C179" s="19" t="s">
        <v>1989</v>
      </c>
      <c r="D179" s="19" t="s">
        <v>1916</v>
      </c>
      <c r="E179" s="21" t="s">
        <v>1990</v>
      </c>
      <c r="F179" s="22" t="n">
        <v>8</v>
      </c>
      <c r="G179" s="21" t="s">
        <v>1958</v>
      </c>
      <c r="H179" s="21" t="s">
        <v>1991</v>
      </c>
      <c r="I179" s="21" t="s">
        <v>1992</v>
      </c>
      <c r="J179" s="22" t="n">
        <v>410000000</v>
      </c>
      <c r="K179" s="22" t="n">
        <v>400000000</v>
      </c>
      <c r="L179" s="0" t="n">
        <v>2020</v>
      </c>
      <c r="M179" s="23" t="n">
        <v>43831</v>
      </c>
      <c r="N179" s="23" t="n">
        <v>43831</v>
      </c>
      <c r="O179" s="23" t="n">
        <v>43831</v>
      </c>
      <c r="P179" s="23" t="n">
        <v>44196</v>
      </c>
      <c r="Q179" s="2" t="s">
        <v>1961</v>
      </c>
      <c r="R179" s="2" t="s">
        <v>1961</v>
      </c>
      <c r="S179" s="22" t="s">
        <v>1962</v>
      </c>
      <c r="T179" s="2" t="s">
        <v>1961</v>
      </c>
      <c r="U179" s="2" t="s">
        <v>1961</v>
      </c>
      <c r="V179" s="2" t="s">
        <v>1961</v>
      </c>
      <c r="W179" s="2" t="s">
        <v>1961</v>
      </c>
      <c r="X179" s="2" t="s">
        <v>1961</v>
      </c>
      <c r="Y179" s="2" t="s">
        <v>1961</v>
      </c>
      <c r="Z179" s="2" t="s">
        <v>1961</v>
      </c>
      <c r="AA179" s="23" t="n">
        <f aca="false">DATE(YEAR(O179)+1,MONTH(O179),DAY(O179))</f>
        <v>44197</v>
      </c>
      <c r="AB179" s="0" t="n">
        <f aca="false">IF(G179="Trong nước", DATEDIF(DATE(YEAR(M179),MONTH(M179),1),DATE(YEAR(N179),MONTH(N179),1),"m"), DATEDIF(DATE(L179,1,1),DATE(YEAR(N179),MONTH(N179),1),"m"))</f>
        <v>0</v>
      </c>
      <c r="AC179" s="0" t="str">
        <f aca="false">VLOOKUP(AB179,Parameters!$A$2:$B$6,2,1)</f>
        <v>&lt;6</v>
      </c>
      <c r="AD179" s="24" t="n">
        <f aca="false">IF(J179&lt;=$AD$2,INDEX('Bieu phi VCX'!$D$8:$H$33,MATCH(E179,'Bieu phi VCX'!$A$8:$A$33,0),MATCH(AC179,'Bieu phi VCX'!$D$7:$H$7,)),INDEX('Bieu phi VCX'!$J$8:$N$33,MATCH(E179,'Bieu phi VCX'!$A$8:$A$33,0),MATCH(AC179,'Bieu phi VCX'!$J$7:$N$7,)))</f>
        <v>0.015</v>
      </c>
      <c r="AE179" s="24" t="n">
        <f aca="false">IF(Q179="Y",$AE$2,0)</f>
        <v>0</v>
      </c>
      <c r="AF179" s="24" t="n">
        <f aca="false">IF(R179="Y", INDEX('Bieu phi VCX'!$R$8:$W$33,MATCH(E179,'Bieu phi VCX'!$A$8:$A$33,0),MATCH(AC179,'Bieu phi VCX'!$R$7:$V$7,0)), 0)</f>
        <v>0</v>
      </c>
      <c r="AG179" s="22" t="n">
        <f aca="false">VLOOKUP(S179,Parameters!$F$2:$G$5,2,0)</f>
        <v>0</v>
      </c>
      <c r="AH179" s="24" t="n">
        <f aca="false">IF(T179="Y", INDEX('Bieu phi VCX'!$X$8:$AB$33,MATCH(E179,'Bieu phi VCX'!$A$8:$A$33,0),MATCH(AC179,'Bieu phi VCX'!$X$7:$AB$7,0)),0)</f>
        <v>0</v>
      </c>
      <c r="AI179" s="24" t="n">
        <f aca="false">IF(U179="Y",INDEX('Bieu phi VCX'!$AJ$8:$AL$33,MATCH(E179,'Bieu phi VCX'!$A$8:$A$33,0),MATCH(VLOOKUP(F179,Parameters!$I$2:$J$4,2),'Bieu phi VCX'!$AJ$7:$AL$7,0))-AD179, 0)</f>
        <v>0</v>
      </c>
      <c r="AJ179" s="0" t="n">
        <f aca="false">IF(V179="Y",$AJ$2,1)</f>
        <v>1</v>
      </c>
      <c r="AK179" s="24" t="n">
        <f aca="false">IF(W179="Y", INDEX('Bieu phi VCX'!$AE$8:$AE$33,MATCH(E179,'Bieu phi VCX'!$A$8:$A$33,0),0),0)</f>
        <v>0</v>
      </c>
      <c r="AL179" s="24" t="n">
        <f aca="false">IF(X179="Y",IF(AB179&lt;120,IF(OR(E179='Bieu phi VCX'!$A$24,E179='Bieu phi VCX'!$A$25,E179='Bieu phi VCX'!$A$27),0.2%,IF(OR(AND(OR(H179="SEDAN",H179="HATCHBACK"),J179&gt;$AL$2),AND(OR(H179="SEDAN",H179="HATCHBACK"),I179="GERMANY")),INDEX('Bieu phi VCX'!$AF$8:$AF$33,MATCH(E179,'Bieu phi VCX'!$A$8:$A$33,0),0),INDEX('Bieu phi VCX'!$AG$8:$AG$33,MATCH(E179,'Bieu phi VCX'!$A$8:$A$33,0),0))),"NA"),0)</f>
        <v>0</v>
      </c>
      <c r="AM179" s="25" t="n">
        <f aca="false">IF(Z179="Y",$AM$2,0)</f>
        <v>0</v>
      </c>
      <c r="AN179" s="26" t="n">
        <f aca="false">IF(Y179="Y",IF(P179-O179&gt;$AN$2,1.5%*15/365,1.5%*(P179-O179)/365),0)</f>
        <v>0</v>
      </c>
      <c r="AO179" s="27" t="n">
        <f aca="false">IF(P179&lt;=AA179,VLOOKUP(DATEDIF(O179,P179,"m"),Parameters!$L$2:$M$6,2,1),(DATEDIF(O179,P179,"m")+1)/12)</f>
        <v>1</v>
      </c>
      <c r="AP179" s="28" t="n">
        <f aca="false">(AJ179*(SUM(AD179,AE179,AF179,AH179,AI179,AK179,AL179,AM179)*K179+AG179)+AN179*K179)*AO179</f>
        <v>6000000</v>
      </c>
    </row>
    <row r="180" customFormat="false" ht="13.8" hidden="false" customHeight="false" outlineLevel="0" collapsed="false">
      <c r="A180" s="19"/>
      <c r="B180" s="19" t="s">
        <v>1963</v>
      </c>
      <c r="C180" s="19" t="s">
        <v>1989</v>
      </c>
      <c r="D180" s="19" t="s">
        <v>1916</v>
      </c>
      <c r="E180" s="21" t="s">
        <v>1990</v>
      </c>
      <c r="F180" s="22" t="n">
        <v>8</v>
      </c>
      <c r="G180" s="21" t="s">
        <v>1958</v>
      </c>
      <c r="H180" s="21" t="s">
        <v>1991</v>
      </c>
      <c r="I180" s="21" t="s">
        <v>1992</v>
      </c>
      <c r="J180" s="22" t="n">
        <v>500000000</v>
      </c>
      <c r="K180" s="22" t="n">
        <v>400000000</v>
      </c>
      <c r="L180" s="0" t="n">
        <v>2017</v>
      </c>
      <c r="M180" s="23" t="n">
        <v>42736</v>
      </c>
      <c r="N180" s="23" t="n">
        <v>43831</v>
      </c>
      <c r="O180" s="23" t="n">
        <v>43831</v>
      </c>
      <c r="P180" s="23" t="n">
        <v>44196</v>
      </c>
      <c r="Q180" s="2" t="s">
        <v>1961</v>
      </c>
      <c r="R180" s="2" t="s">
        <v>1961</v>
      </c>
      <c r="S180" s="22" t="s">
        <v>1962</v>
      </c>
      <c r="T180" s="2" t="s">
        <v>1961</v>
      </c>
      <c r="U180" s="2" t="s">
        <v>1961</v>
      </c>
      <c r="V180" s="2" t="s">
        <v>1961</v>
      </c>
      <c r="W180" s="2" t="s">
        <v>1961</v>
      </c>
      <c r="X180" s="2" t="s">
        <v>1961</v>
      </c>
      <c r="Y180" s="2" t="s">
        <v>1961</v>
      </c>
      <c r="Z180" s="2" t="s">
        <v>1961</v>
      </c>
      <c r="AA180" s="23" t="n">
        <f aca="false">DATE(YEAR(O180)+1,MONTH(O180),DAY(O180))</f>
        <v>44197</v>
      </c>
      <c r="AB180" s="0" t="n">
        <f aca="false">IF(G180="Trong nước", DATEDIF(DATE(YEAR(M180),MONTH(M180),1),DATE(YEAR(N180),MONTH(N180),1),"m"), DATEDIF(DATE(L180,1,1),DATE(YEAR(N180),MONTH(N180),1),"m"))</f>
        <v>36</v>
      </c>
      <c r="AC180" s="0" t="str">
        <f aca="false">VLOOKUP(AB180,Parameters!$A$2:$B$6,2,1)</f>
        <v>36-72</v>
      </c>
      <c r="AD180" s="24" t="n">
        <f aca="false">IF(J180&lt;=$AD$2,INDEX('Bieu phi VCX'!$D$8:$H$33,MATCH(E180,'Bieu phi VCX'!$A$8:$A$33,0),MATCH(AC180,'Bieu phi VCX'!$D$7:$H$7,)),INDEX('Bieu phi VCX'!$J$8:$N$33,MATCH(E180,'Bieu phi VCX'!$A$8:$A$33,0),MATCH(AC180,'Bieu phi VCX'!$J$7:$N$7,)))</f>
        <v>0.016</v>
      </c>
      <c r="AE180" s="24" t="n">
        <f aca="false">IF(Q180="Y",$AE$2,0)</f>
        <v>0</v>
      </c>
      <c r="AF180" s="24" t="n">
        <f aca="false">IF(R180="Y", INDEX('Bieu phi VCX'!$R$8:$W$33,MATCH(E180,'Bieu phi VCX'!$A$8:$A$33,0),MATCH(AC180,'Bieu phi VCX'!$R$7:$V$7,0)), 0)</f>
        <v>0</v>
      </c>
      <c r="AG180" s="22" t="n">
        <f aca="false">VLOOKUP(S180,Parameters!$F$2:$G$5,2,0)</f>
        <v>0</v>
      </c>
      <c r="AH180" s="24" t="n">
        <f aca="false">IF(T180="Y", INDEX('Bieu phi VCX'!$X$8:$AB$33,MATCH(E180,'Bieu phi VCX'!$A$8:$A$33,0),MATCH(AC180,'Bieu phi VCX'!$X$7:$AB$7,0)),0)</f>
        <v>0</v>
      </c>
      <c r="AI180" s="24" t="n">
        <f aca="false">IF(U180="Y",INDEX('Bieu phi VCX'!$AJ$8:$AL$33,MATCH(E180,'Bieu phi VCX'!$A$8:$A$33,0),MATCH(VLOOKUP(F180,Parameters!$I$2:$J$4,2),'Bieu phi VCX'!$AJ$7:$AL$7,0))-AD180, 0)</f>
        <v>0</v>
      </c>
      <c r="AJ180" s="0" t="n">
        <f aca="false">IF(V180="Y",$AJ$2,1)</f>
        <v>1</v>
      </c>
      <c r="AK180" s="24" t="n">
        <f aca="false">IF(W180="Y", INDEX('Bieu phi VCX'!$AE$8:$AE$33,MATCH(E180,'Bieu phi VCX'!$A$8:$A$33,0),0),0)</f>
        <v>0</v>
      </c>
      <c r="AL180" s="24" t="n">
        <f aca="false">IF(X180="Y",IF(AB180&lt;120,IF(OR(E180='Bieu phi VCX'!$A$24,E180='Bieu phi VCX'!$A$25,E180='Bieu phi VCX'!$A$27),0.2%,IF(OR(AND(OR(H180="SEDAN",H180="HATCHBACK"),J180&gt;$AL$2),AND(OR(H180="SEDAN",H180="HATCHBACK"),I180="GERMANY")),INDEX('Bieu phi VCX'!$AF$8:$AF$33,MATCH(E180,'Bieu phi VCX'!$A$8:$A$33,0),0),INDEX('Bieu phi VCX'!$AG$8:$AG$33,MATCH(E180,'Bieu phi VCX'!$A$8:$A$33,0),0))),"NA"),0)</f>
        <v>0</v>
      </c>
      <c r="AM180" s="25" t="n">
        <f aca="false">IF(Z180="Y",$AM$2,0)</f>
        <v>0</v>
      </c>
      <c r="AN180" s="26" t="n">
        <f aca="false">IF(Y180="Y",IF(P180-O180&gt;$AN$2,1.5%*15/365,1.5%*(P180-O180)/365),0)</f>
        <v>0</v>
      </c>
      <c r="AO180" s="27" t="n">
        <f aca="false">IF(P180&lt;=AA180,VLOOKUP(DATEDIF(O180,P180,"m"),Parameters!$L$2:$M$6,2,1),(DATEDIF(O180,P180,"m")+1)/12)</f>
        <v>1</v>
      </c>
      <c r="AP180" s="28" t="n">
        <f aca="false">(AJ180*(SUM(AD180,AE180,AF180,AH180,AI180,AK180,AL180,AM180)*K180+AG180)+AN180*K180)*AO180</f>
        <v>6400000</v>
      </c>
    </row>
    <row r="181" customFormat="false" ht="13.8" hidden="false" customHeight="false" outlineLevel="0" collapsed="false">
      <c r="A181" s="19"/>
      <c r="B181" s="19" t="s">
        <v>1964</v>
      </c>
      <c r="C181" s="19" t="s">
        <v>1989</v>
      </c>
      <c r="D181" s="19" t="s">
        <v>1916</v>
      </c>
      <c r="E181" s="21" t="s">
        <v>1990</v>
      </c>
      <c r="F181" s="22" t="n">
        <v>8</v>
      </c>
      <c r="G181" s="21" t="s">
        <v>1958</v>
      </c>
      <c r="H181" s="21" t="s">
        <v>1991</v>
      </c>
      <c r="I181" s="21" t="s">
        <v>1992</v>
      </c>
      <c r="J181" s="22" t="n">
        <v>450000000</v>
      </c>
      <c r="K181" s="22" t="n">
        <v>400000000</v>
      </c>
      <c r="L181" s="0" t="n">
        <v>2014</v>
      </c>
      <c r="M181" s="23" t="n">
        <v>41640</v>
      </c>
      <c r="N181" s="23" t="n">
        <v>43831</v>
      </c>
      <c r="O181" s="23" t="n">
        <v>43831</v>
      </c>
      <c r="P181" s="23" t="n">
        <v>44196</v>
      </c>
      <c r="Q181" s="2" t="s">
        <v>1961</v>
      </c>
      <c r="R181" s="2" t="s">
        <v>1961</v>
      </c>
      <c r="S181" s="22" t="s">
        <v>1962</v>
      </c>
      <c r="T181" s="2" t="s">
        <v>1961</v>
      </c>
      <c r="U181" s="2" t="s">
        <v>1961</v>
      </c>
      <c r="V181" s="2" t="s">
        <v>1961</v>
      </c>
      <c r="W181" s="2" t="s">
        <v>1961</v>
      </c>
      <c r="X181" s="2" t="s">
        <v>1961</v>
      </c>
      <c r="Y181" s="2" t="s">
        <v>1961</v>
      </c>
      <c r="Z181" s="2" t="s">
        <v>1961</v>
      </c>
      <c r="AA181" s="23" t="n">
        <f aca="false">DATE(YEAR(O181)+1,MONTH(O181),DAY(O181))</f>
        <v>44197</v>
      </c>
      <c r="AB181" s="0" t="n">
        <f aca="false">IF(G181="Trong nước", DATEDIF(DATE(YEAR(M181),MONTH(M181),1),DATE(YEAR(N181),MONTH(N181),1),"m"), DATEDIF(DATE(L181,1,1),DATE(YEAR(N181),MONTH(N181),1),"m"))</f>
        <v>72</v>
      </c>
      <c r="AC181" s="0" t="str">
        <f aca="false">VLOOKUP(AB181,Parameters!$A$2:$B$6,2,1)</f>
        <v>72-120</v>
      </c>
      <c r="AD181" s="24" t="n">
        <f aca="false">IF(J181&lt;=$AD$2,INDEX('Bieu phi VCX'!$D$8:$H$33,MATCH(E181,'Bieu phi VCX'!$A$8:$A$33,0),MATCH(AC181,'Bieu phi VCX'!$D$7:$H$7,)),INDEX('Bieu phi VCX'!$J$8:$N$33,MATCH(E181,'Bieu phi VCX'!$A$8:$A$33,0),MATCH(AC181,'Bieu phi VCX'!$J$7:$N$7,)))</f>
        <v>0.0175</v>
      </c>
      <c r="AE181" s="24" t="n">
        <f aca="false">IF(Q181="Y",$AE$2,0)</f>
        <v>0</v>
      </c>
      <c r="AF181" s="24" t="n">
        <f aca="false">IF(R181="Y", INDEX('Bieu phi VCX'!$R$8:$W$33,MATCH(E181,'Bieu phi VCX'!$A$8:$A$33,0),MATCH(AC181,'Bieu phi VCX'!$R$7:$V$7,0)), 0)</f>
        <v>0</v>
      </c>
      <c r="AG181" s="22" t="n">
        <f aca="false">VLOOKUP(S181,Parameters!$F$2:$G$5,2,0)</f>
        <v>0</v>
      </c>
      <c r="AH181" s="24" t="n">
        <f aca="false">IF(T181="Y", INDEX('Bieu phi VCX'!$X$8:$AB$33,MATCH(E181,'Bieu phi VCX'!$A$8:$A$33,0),MATCH(AC181,'Bieu phi VCX'!$X$7:$AB$7,0)),0)</f>
        <v>0</v>
      </c>
      <c r="AI181" s="24" t="n">
        <f aca="false">IF(U181="Y",INDEX('Bieu phi VCX'!$AJ$8:$AL$33,MATCH(E181,'Bieu phi VCX'!$A$8:$A$33,0),MATCH(VLOOKUP(F181,Parameters!$I$2:$J$4,2),'Bieu phi VCX'!$AJ$7:$AL$7,0))-AD181, 0)</f>
        <v>0</v>
      </c>
      <c r="AJ181" s="0" t="n">
        <f aca="false">IF(V181="Y",$AJ$2,1)</f>
        <v>1</v>
      </c>
      <c r="AK181" s="24" t="n">
        <f aca="false">IF(W181="Y", INDEX('Bieu phi VCX'!$AE$8:$AE$33,MATCH(E181,'Bieu phi VCX'!$A$8:$A$33,0),0),0)</f>
        <v>0</v>
      </c>
      <c r="AL181" s="24" t="n">
        <f aca="false">IF(X181="Y",IF(AB181&lt;120,IF(OR(E181='Bieu phi VCX'!$A$24,E181='Bieu phi VCX'!$A$25,E181='Bieu phi VCX'!$A$27),0.2%,IF(OR(AND(OR(H181="SEDAN",H181="HATCHBACK"),J181&gt;$AL$2),AND(OR(H181="SEDAN",H181="HATCHBACK"),I181="GERMANY")),INDEX('Bieu phi VCX'!$AF$8:$AF$33,MATCH(E181,'Bieu phi VCX'!$A$8:$A$33,0),0),INDEX('Bieu phi VCX'!$AG$8:$AG$33,MATCH(E181,'Bieu phi VCX'!$A$8:$A$33,0),0))),"NA"),0)</f>
        <v>0</v>
      </c>
      <c r="AM181" s="25" t="n">
        <f aca="false">IF(Z181="Y",$AM$2,0)</f>
        <v>0</v>
      </c>
      <c r="AN181" s="26" t="n">
        <f aca="false">IF(Y181="Y",IF(P181-O181&gt;$AN$2,1.5%*15/365,1.5%*(P181-O181)/365),0)</f>
        <v>0</v>
      </c>
      <c r="AO181" s="27" t="n">
        <f aca="false">IF(P181&lt;=AA181,VLOOKUP(DATEDIF(O181,P181,"m"),Parameters!$L$2:$M$6,2,1),(DATEDIF(O181,P181,"m")+1)/12)</f>
        <v>1</v>
      </c>
      <c r="AP181" s="28" t="n">
        <f aca="false">(AJ181*(SUM(AD181,AE181,AF181,AH181,AI181,AK181,AL181,AM181)*K181+AG181)+AN181*K181)*AO181</f>
        <v>7000000</v>
      </c>
    </row>
    <row r="182" customFormat="false" ht="13.8" hidden="false" customHeight="false" outlineLevel="0" collapsed="false">
      <c r="A182" s="19"/>
      <c r="B182" s="19" t="s">
        <v>1965</v>
      </c>
      <c r="C182" s="19" t="s">
        <v>1989</v>
      </c>
      <c r="D182" s="19" t="s">
        <v>1916</v>
      </c>
      <c r="E182" s="21" t="s">
        <v>1990</v>
      </c>
      <c r="F182" s="22" t="n">
        <v>8</v>
      </c>
      <c r="G182" s="21" t="s">
        <v>1958</v>
      </c>
      <c r="H182" s="21" t="s">
        <v>1991</v>
      </c>
      <c r="I182" s="21" t="s">
        <v>1992</v>
      </c>
      <c r="J182" s="22" t="n">
        <v>600000000</v>
      </c>
      <c r="K182" s="22" t="n">
        <v>400000000</v>
      </c>
      <c r="L182" s="0" t="n">
        <v>2010</v>
      </c>
      <c r="M182" s="23" t="n">
        <v>40179</v>
      </c>
      <c r="N182" s="23" t="n">
        <v>43831</v>
      </c>
      <c r="O182" s="23" t="n">
        <v>43831</v>
      </c>
      <c r="P182" s="23" t="n">
        <v>44196</v>
      </c>
      <c r="Q182" s="2" t="s">
        <v>1961</v>
      </c>
      <c r="R182" s="2" t="s">
        <v>1961</v>
      </c>
      <c r="S182" s="22" t="s">
        <v>1962</v>
      </c>
      <c r="T182" s="2" t="s">
        <v>1961</v>
      </c>
      <c r="U182" s="2" t="s">
        <v>1961</v>
      </c>
      <c r="V182" s="2" t="s">
        <v>1961</v>
      </c>
      <c r="W182" s="2" t="s">
        <v>1961</v>
      </c>
      <c r="X182" s="2" t="s">
        <v>1961</v>
      </c>
      <c r="Y182" s="2" t="s">
        <v>1961</v>
      </c>
      <c r="Z182" s="2" t="s">
        <v>1961</v>
      </c>
      <c r="AA182" s="23" t="n">
        <f aca="false">DATE(YEAR(O182)+1,MONTH(O182),DAY(O182))</f>
        <v>44197</v>
      </c>
      <c r="AB182" s="0" t="n">
        <f aca="false">IF(G182="Trong nước", DATEDIF(DATE(YEAR(M182),MONTH(M182),1),DATE(YEAR(N182),MONTH(N182),1),"m"), DATEDIF(DATE(L182,1,1),DATE(YEAR(N182),MONTH(N182),1),"m"))</f>
        <v>120</v>
      </c>
      <c r="AC182" s="0" t="str">
        <f aca="false">VLOOKUP(AB182,Parameters!$A$2:$B$6,2,1)</f>
        <v>&gt;=120</v>
      </c>
      <c r="AD182" s="24" t="n">
        <f aca="false">IF(J182&lt;=$AD$2,INDEX('Bieu phi VCX'!$D$8:$H$33,MATCH(E182,'Bieu phi VCX'!$A$8:$A$33,0),MATCH(AC182,'Bieu phi VCX'!$D$7:$H$7,)),INDEX('Bieu phi VCX'!$J$8:$N$33,MATCH(E182,'Bieu phi VCX'!$A$8:$A$33,0),MATCH(AC182,'Bieu phi VCX'!$J$7:$N$7,)))</f>
        <v>0.019</v>
      </c>
      <c r="AE182" s="24" t="n">
        <f aca="false">IF(Q182="Y",$AE$2,0)</f>
        <v>0</v>
      </c>
      <c r="AF182" s="24" t="n">
        <f aca="false">IF(R182="Y", INDEX('Bieu phi VCX'!$R$8:$W$33,MATCH(E182,'Bieu phi VCX'!$A$8:$A$33,0),MATCH(AC182,'Bieu phi VCX'!$R$7:$V$7,0)), 0)</f>
        <v>0</v>
      </c>
      <c r="AG182" s="22" t="n">
        <f aca="false">VLOOKUP(S182,Parameters!$F$2:$G$5,2,0)</f>
        <v>0</v>
      </c>
      <c r="AH182" s="24" t="n">
        <f aca="false">IF(T182="Y", INDEX('Bieu phi VCX'!$X$8:$AB$33,MATCH(E182,'Bieu phi VCX'!$A$8:$A$33,0),MATCH(AC182,'Bieu phi VCX'!$X$7:$AB$7,0)),0)</f>
        <v>0</v>
      </c>
      <c r="AI182" s="24" t="n">
        <f aca="false">IF(U182="Y",INDEX('Bieu phi VCX'!$AJ$8:$AL$33,MATCH(E182,'Bieu phi VCX'!$A$8:$A$33,0),MATCH(VLOOKUP(F182,Parameters!$I$2:$J$4,2),'Bieu phi VCX'!$AJ$7:$AL$7,0))-AD182, 0)</f>
        <v>0</v>
      </c>
      <c r="AJ182" s="0" t="n">
        <f aca="false">IF(V182="Y",$AJ$2,1)</f>
        <v>1</v>
      </c>
      <c r="AK182" s="24" t="n">
        <f aca="false">IF(W182="Y", INDEX('Bieu phi VCX'!$AE$8:$AE$33,MATCH(E182,'Bieu phi VCX'!$A$8:$A$33,0),0),0)</f>
        <v>0</v>
      </c>
      <c r="AL182" s="24" t="n">
        <f aca="false">IF(X182="Y",IF(AB182&lt;120,IF(OR(E182='Bieu phi VCX'!$A$24,E182='Bieu phi VCX'!$A$25,E182='Bieu phi VCX'!$A$27),0.2%,IF(OR(AND(OR(H182="SEDAN",H182="HATCHBACK"),J182&gt;$AL$2),AND(OR(H182="SEDAN",H182="HATCHBACK"),I182="GERMANY")),INDEX('Bieu phi VCX'!$AF$8:$AF$33,MATCH(E182,'Bieu phi VCX'!$A$8:$A$33,0),0),INDEX('Bieu phi VCX'!$AG$8:$AG$33,MATCH(E182,'Bieu phi VCX'!$A$8:$A$33,0),0))),"NA"),0)</f>
        <v>0</v>
      </c>
      <c r="AM182" s="25" t="n">
        <f aca="false">IF(Z182="Y",$AM$2,0)</f>
        <v>0</v>
      </c>
      <c r="AN182" s="26" t="n">
        <f aca="false">IF(Y182="Y",IF(P182-O182&gt;$AN$2,1.5%*15/365,1.5%*(P182-O182)/365),0)</f>
        <v>0</v>
      </c>
      <c r="AO182" s="27" t="n">
        <f aca="false">IF(P182&lt;=AA182,VLOOKUP(DATEDIF(O182,P182,"m"),Parameters!$L$2:$M$6,2,1),(DATEDIF(O182,P182,"m")+1)/12)</f>
        <v>1</v>
      </c>
      <c r="AP182" s="28" t="n">
        <f aca="false">(AJ182*(SUM(AD182,AE182,AF182,AH182,AI182,AK182,AL182,AM182)*K182+AG182)+AN182*K182)*AO182</f>
        <v>7600000</v>
      </c>
    </row>
    <row r="183" customFormat="false" ht="13.8" hidden="false" customHeight="false" outlineLevel="0" collapsed="false">
      <c r="A183" s="19"/>
      <c r="B183" s="19" t="s">
        <v>1966</v>
      </c>
      <c r="C183" s="19" t="s">
        <v>1989</v>
      </c>
      <c r="D183" s="19" t="s">
        <v>1916</v>
      </c>
      <c r="E183" s="21" t="s">
        <v>1990</v>
      </c>
      <c r="F183" s="22" t="n">
        <v>8</v>
      </c>
      <c r="G183" s="21" t="s">
        <v>1958</v>
      </c>
      <c r="H183" s="21" t="s">
        <v>1991</v>
      </c>
      <c r="I183" s="21" t="s">
        <v>1992</v>
      </c>
      <c r="J183" s="22" t="n">
        <v>2600000000</v>
      </c>
      <c r="K183" s="22" t="n">
        <v>400000000</v>
      </c>
      <c r="L183" s="0" t="n">
        <v>2005</v>
      </c>
      <c r="M183" s="23" t="n">
        <v>38353</v>
      </c>
      <c r="N183" s="23" t="n">
        <v>43831</v>
      </c>
      <c r="O183" s="23" t="n">
        <v>43831</v>
      </c>
      <c r="P183" s="23" t="n">
        <v>44196</v>
      </c>
      <c r="Q183" s="2" t="s">
        <v>1967</v>
      </c>
      <c r="R183" s="2" t="s">
        <v>1967</v>
      </c>
      <c r="S183" s="22" t="n">
        <v>9000000</v>
      </c>
      <c r="T183" s="2" t="s">
        <v>1967</v>
      </c>
      <c r="U183" s="2" t="s">
        <v>1967</v>
      </c>
      <c r="V183" s="2" t="s">
        <v>1967</v>
      </c>
      <c r="W183" s="2" t="s">
        <v>1967</v>
      </c>
      <c r="X183" s="2" t="s">
        <v>1967</v>
      </c>
      <c r="Y183" s="2" t="s">
        <v>1967</v>
      </c>
      <c r="Z183" s="2" t="s">
        <v>1967</v>
      </c>
      <c r="AA183" s="23" t="n">
        <f aca="false">DATE(YEAR(O183)+1,MONTH(O183),DAY(O183))</f>
        <v>44197</v>
      </c>
      <c r="AB183" s="0" t="n">
        <f aca="false">IF(G183="Trong nước", DATEDIF(DATE(YEAR(M183),MONTH(M183),1),DATE(YEAR(N183),MONTH(N183),1),"m"), DATEDIF(DATE(L183,1,1),DATE(YEAR(N183),MONTH(N183),1),"m"))</f>
        <v>180</v>
      </c>
      <c r="AC183" s="0" t="str">
        <f aca="false">VLOOKUP(AB183,Parameters!$A$2:$B$7,2,1)</f>
        <v>&gt;=180</v>
      </c>
      <c r="AD183" s="24" t="n">
        <f aca="false">IF(J183&lt;=$AD$2,INDEX('Bieu phi VCX'!$D$8:$N$33,MATCH(E183,'Bieu phi VCX'!$A$8:$A$33,0),MATCH(AC183,'Bieu phi VCX'!$D$7:$I$7,)),INDEX('Bieu phi VCX'!$J$8:$O$33,MATCH(E183,'Bieu phi VCX'!$A$8:$A$33,0),MATCH(AC183,'Bieu phi VCX'!$J$7:$O$7,)))</f>
        <v>0.019</v>
      </c>
      <c r="AE183" s="24" t="n">
        <f aca="false">IF(Q183="Y",$AE$2,0)</f>
        <v>0.0005</v>
      </c>
      <c r="AF183" s="24" t="n">
        <f aca="false">IF(R183="Y", INDEX('Bieu phi VCX'!$R$8:$W$33,MATCH(E183,'Bieu phi VCX'!$A$8:$A$33,0),MATCH(AC183,'Bieu phi VCX'!$R$7:$W$7,0)), 0)</f>
        <v>0.004</v>
      </c>
      <c r="AG183" s="22" t="n">
        <f aca="false">VLOOKUP(S183,Parameters!$F$2:$G$5,2,0)</f>
        <v>1400000</v>
      </c>
      <c r="AH183" s="24" t="n">
        <f aca="false">IF(T183="Y", INDEX('Bieu phi VCX'!$X$8:$AC$33,MATCH(E183,'Bieu phi VCX'!$A$8:$A$33,0),MATCH(AC183,'Bieu phi VCX'!$X$7:$AC$7,0)),0)</f>
        <v>0.004</v>
      </c>
      <c r="AI183" s="24" t="n">
        <f aca="false">IF(U183="Y",INDEX('Bieu phi VCX'!$AJ$8:$AL$33,MATCH(E183,'Bieu phi VCX'!$A$8:$A$33,0),MATCH(VLOOKUP(F183,Parameters!$I$2:$J$4,2),'Bieu phi VCX'!$AJ$7:$AL$7,0))-AD183, 0)</f>
        <v>0.021</v>
      </c>
      <c r="AJ183" s="0" t="n">
        <f aca="false">IF(V183="Y",$AJ$2,1)</f>
        <v>1.5</v>
      </c>
      <c r="AK183" s="24" t="n">
        <f aca="false">IF(W183="Y", INDEX('Bieu phi VCX'!$AE$8:$AE$33,MATCH(E183,'Bieu phi VCX'!$A$8:$A$33,0),0),0)</f>
        <v>0.0015</v>
      </c>
      <c r="AL183" s="24" t="n">
        <f aca="false">IF(X183="Y",IF(AB183&lt;120,IF(OR(E183='Bieu phi VCX'!$A$24,E183='Bieu phi VCX'!$A$25,E183='Bieu phi VCX'!$A$27),0.2%,IF(OR(AND(OR(H183="SEDAN",H183="HATCHBACK"),J183&gt;$AL$2),AND(OR(H183="SEDAN",H183="HATCHBACK"),I183="GERMANY")),INDEX('Bieu phi VCX'!$AF$8:$AF$33,MATCH(E183,'Bieu phi VCX'!$A$8:$A$33,0),0),INDEX('Bieu phi VCX'!$AG$8:$AG$33,MATCH(E183,'Bieu phi VCX'!$A$8:$A$33,0),0))),INDEX('Bieu phi VCX'!$AH$8:$AH$33,MATCH(E183,'Bieu phi VCX'!$A$8:$A$33,0),0)),0)</f>
        <v>0.0015</v>
      </c>
      <c r="AM183" s="25" t="n">
        <f aca="false">IF(Z183="Y",$AM$2,0)</f>
        <v>0.003</v>
      </c>
      <c r="AN183" s="26" t="n">
        <f aca="false">IF(Y183="Y",IF(P183-O183&gt;$AN$2,1.5%*15/365,1.5%*(P183-O183)/365),0)</f>
        <v>0.000616438356164384</v>
      </c>
      <c r="AO183" s="27" t="n">
        <f aca="false">IF(P183&lt;=AA183,VLOOKUP(DATEDIF(O183,P183,"m"),Parameters!$L$2:$M$6,2,1),(DATEDIF(O183,P183,"m")+1)/12)</f>
        <v>1</v>
      </c>
      <c r="AP183" s="28" t="n">
        <f aca="false">(AJ183*(SUM(AD183,AE183,AF183,AH183,AI183,AK183,AL183,AM183)*K183+AG183)+AN183*K183)*AO183</f>
        <v>35046575.3424658</v>
      </c>
    </row>
    <row r="184" customFormat="false" ht="13.8" hidden="false" customHeight="false" outlineLevel="0" collapsed="false">
      <c r="A184" s="19" t="s">
        <v>1953</v>
      </c>
      <c r="B184" s="19" t="s">
        <v>1954</v>
      </c>
      <c r="C184" s="19" t="s">
        <v>1989</v>
      </c>
      <c r="D184" s="19" t="s">
        <v>1909</v>
      </c>
      <c r="E184" s="21" t="s">
        <v>1993</v>
      </c>
      <c r="F184" s="22" t="n">
        <v>0</v>
      </c>
      <c r="G184" s="21" t="s">
        <v>1958</v>
      </c>
      <c r="H184" s="21" t="s">
        <v>536</v>
      </c>
      <c r="I184" s="21" t="s">
        <v>1960</v>
      </c>
      <c r="J184" s="22" t="n">
        <v>390000000</v>
      </c>
      <c r="K184" s="22" t="n">
        <v>100000000</v>
      </c>
      <c r="L184" s="0" t="n">
        <v>2020</v>
      </c>
      <c r="M184" s="23" t="n">
        <v>43831</v>
      </c>
      <c r="N184" s="23" t="n">
        <v>43831</v>
      </c>
      <c r="O184" s="23" t="n">
        <v>43831</v>
      </c>
      <c r="P184" s="23" t="n">
        <v>44196</v>
      </c>
      <c r="Q184" s="2" t="s">
        <v>1961</v>
      </c>
      <c r="R184" s="2" t="s">
        <v>1961</v>
      </c>
      <c r="S184" s="22" t="s">
        <v>1962</v>
      </c>
      <c r="T184" s="2" t="s">
        <v>1961</v>
      </c>
      <c r="U184" s="2" t="s">
        <v>1961</v>
      </c>
      <c r="V184" s="2" t="s">
        <v>1961</v>
      </c>
      <c r="W184" s="2" t="s">
        <v>1961</v>
      </c>
      <c r="X184" s="2" t="s">
        <v>1961</v>
      </c>
      <c r="Y184" s="2" t="s">
        <v>1961</v>
      </c>
      <c r="Z184" s="2" t="s">
        <v>1961</v>
      </c>
      <c r="AA184" s="23" t="n">
        <f aca="false">DATE(YEAR(O184)+1,MONTH(O184),DAY(O184))</f>
        <v>44197</v>
      </c>
      <c r="AB184" s="0" t="n">
        <f aca="false">IF(G184="Trong nước", DATEDIF(DATE(YEAR(M184),MONTH(M184),1),DATE(YEAR(N184),MONTH(N184),1),"m"), DATEDIF(DATE(L184,1,1),DATE(YEAR(N184),MONTH(N184),1),"m"))</f>
        <v>0</v>
      </c>
      <c r="AC184" s="0" t="str">
        <f aca="false">VLOOKUP(AB184,Parameters!$A$2:$B$6,2,1)</f>
        <v>&lt;6</v>
      </c>
      <c r="AD184" s="24" t="n">
        <f aca="false">IF(J184&lt;=$AD$2,INDEX('Bieu phi VCX'!$D$8:$H$33,MATCH(E184,'Bieu phi VCX'!$A$8:$A$33,0),MATCH(AC184,'Bieu phi VCX'!$D$7:$H$7,)),INDEX('Bieu phi VCX'!$J$8:$N$33,MATCH(E184,'Bieu phi VCX'!$A$8:$A$33,0),MATCH(AC184,'Bieu phi VCX'!$J$7:$N$7,)))</f>
        <v>0.016</v>
      </c>
      <c r="AE184" s="24" t="n">
        <f aca="false">IF(Q184="Y",$AE$2,0)</f>
        <v>0</v>
      </c>
      <c r="AF184" s="24" t="n">
        <f aca="false">IF(R184="Y", INDEX('Bieu phi VCX'!$R$8:$W$33,MATCH(E184,'Bieu phi VCX'!$A$8:$A$33,0),MATCH(AC184,'Bieu phi VCX'!$R$7:$V$7,0)), 0)</f>
        <v>0</v>
      </c>
      <c r="AG184" s="22" t="n">
        <f aca="false">VLOOKUP(S184,Parameters!$F$2:$G$5,2,0)</f>
        <v>0</v>
      </c>
      <c r="AH184" s="24" t="n">
        <f aca="false">IF(T184="Y", INDEX('Bieu phi VCX'!$X$8:$AB$33,MATCH(E184,'Bieu phi VCX'!$A$8:$A$33,0),MATCH(AC184,'Bieu phi VCX'!$X$7:$AB$7,0)),0)</f>
        <v>0</v>
      </c>
      <c r="AI184" s="24" t="n">
        <f aca="false">IF(U184="Y",INDEX('Bieu phi VCX'!$AJ$8:$AL$33,MATCH(E184,'Bieu phi VCX'!$A$8:$A$33,0),MATCH(VLOOKUP(F184,Parameters!$I$2:$J$4,2),'Bieu phi VCX'!$AJ$7:$AL$7,0))-AD184, 0)</f>
        <v>0</v>
      </c>
      <c r="AJ184" s="0" t="n">
        <f aca="false">IF(V184="Y",$AJ$2,1)</f>
        <v>1</v>
      </c>
      <c r="AK184" s="24" t="n">
        <f aca="false">IF(W184="Y", INDEX('Bieu phi VCX'!$AE$8:$AE$33,MATCH(E184,'Bieu phi VCX'!$A$8:$A$33,0),0),0)</f>
        <v>0</v>
      </c>
      <c r="AL184" s="24" t="n">
        <f aca="false">IF(X184="Y",IF(AB184&lt;120,IF(OR(E184='Bieu phi VCX'!$A$24,E184='Bieu phi VCX'!$A$25,E184='Bieu phi VCX'!$A$27),0.2%,IF(OR(AND(OR(H184="SEDAN",H184="HATCHBACK"),J184&gt;$AL$2),AND(OR(H184="SEDAN",H184="HATCHBACK"),I184="GERMANY")),INDEX('Bieu phi VCX'!$AF$8:$AF$33,MATCH(E184,'Bieu phi VCX'!$A$8:$A$33,0),0),INDEX('Bieu phi VCX'!$AG$8:$AG$33,MATCH(E184,'Bieu phi VCX'!$A$8:$A$33,0),0))),"NA"),0)</f>
        <v>0</v>
      </c>
      <c r="AM184" s="25" t="n">
        <f aca="false">IF(Z184="Y",$AM$2,0)</f>
        <v>0</v>
      </c>
      <c r="AN184" s="26" t="n">
        <f aca="false">IF(Y184="Y",IF(P184-O184&gt;$AN$2,1.5%*15/365,1.5%*(P184-O184)/365),0)</f>
        <v>0</v>
      </c>
      <c r="AO184" s="27" t="n">
        <f aca="false">IF(P184&lt;=AA184,VLOOKUP(DATEDIF(O184,P184,"m"),Parameters!$L$2:$M$6,2,1),(DATEDIF(O184,P184,"m")+1)/12)</f>
        <v>1</v>
      </c>
      <c r="AP184" s="28" t="n">
        <f aca="false">(AJ184*(SUM(AD184,AE184,AF184,AH184,AI184,AK184,AL184,AM184)*K184+AG184)+AN184*K184)*AO184</f>
        <v>1600000</v>
      </c>
    </row>
    <row r="185" customFormat="false" ht="13.8" hidden="false" customHeight="false" outlineLevel="0" collapsed="false">
      <c r="A185" s="19"/>
      <c r="B185" s="19" t="s">
        <v>1963</v>
      </c>
      <c r="C185" s="19" t="s">
        <v>1989</v>
      </c>
      <c r="D185" s="19" t="s">
        <v>1909</v>
      </c>
      <c r="E185" s="21" t="s">
        <v>1993</v>
      </c>
      <c r="F185" s="22" t="n">
        <v>0</v>
      </c>
      <c r="G185" s="21" t="s">
        <v>1958</v>
      </c>
      <c r="H185" s="21" t="s">
        <v>536</v>
      </c>
      <c r="I185" s="21" t="s">
        <v>1960</v>
      </c>
      <c r="J185" s="22" t="n">
        <v>390000000</v>
      </c>
      <c r="K185" s="22" t="n">
        <v>100000000</v>
      </c>
      <c r="L185" s="0" t="n">
        <v>2017</v>
      </c>
      <c r="M185" s="23" t="n">
        <v>42736</v>
      </c>
      <c r="N185" s="23" t="n">
        <v>43831</v>
      </c>
      <c r="O185" s="23" t="n">
        <v>43831</v>
      </c>
      <c r="P185" s="23" t="n">
        <v>44196</v>
      </c>
      <c r="Q185" s="2" t="s">
        <v>1961</v>
      </c>
      <c r="R185" s="2" t="s">
        <v>1961</v>
      </c>
      <c r="S185" s="22" t="s">
        <v>1962</v>
      </c>
      <c r="T185" s="2" t="s">
        <v>1961</v>
      </c>
      <c r="U185" s="2" t="s">
        <v>1961</v>
      </c>
      <c r="V185" s="2" t="s">
        <v>1961</v>
      </c>
      <c r="W185" s="2" t="s">
        <v>1961</v>
      </c>
      <c r="X185" s="2" t="s">
        <v>1961</v>
      </c>
      <c r="Y185" s="2" t="s">
        <v>1961</v>
      </c>
      <c r="Z185" s="2" t="s">
        <v>1961</v>
      </c>
      <c r="AA185" s="23" t="n">
        <f aca="false">DATE(YEAR(O185)+1,MONTH(O185),DAY(O185))</f>
        <v>44197</v>
      </c>
      <c r="AB185" s="0" t="n">
        <f aca="false">IF(G185="Trong nước", DATEDIF(DATE(YEAR(M185),MONTH(M185),1),DATE(YEAR(N185),MONTH(N185),1),"m"), DATEDIF(DATE(L185,1,1),DATE(YEAR(N185),MONTH(N185),1),"m"))</f>
        <v>36</v>
      </c>
      <c r="AC185" s="0" t="str">
        <f aca="false">VLOOKUP(AB185,Parameters!$A$2:$B$6,2,1)</f>
        <v>36-72</v>
      </c>
      <c r="AD185" s="24" t="n">
        <f aca="false">IF(J185&lt;=$AD$2,INDEX('Bieu phi VCX'!$D$8:$H$33,MATCH(E185,'Bieu phi VCX'!$A$8:$A$33,0),MATCH(AC185,'Bieu phi VCX'!$D$7:$H$7,)),INDEX('Bieu phi VCX'!$J$8:$N$33,MATCH(E185,'Bieu phi VCX'!$A$8:$A$33,0),MATCH(AC185,'Bieu phi VCX'!$J$7:$N$7,)))</f>
        <v>0.017</v>
      </c>
      <c r="AE185" s="24" t="n">
        <f aca="false">IF(Q185="Y",$AE$2,0)</f>
        <v>0</v>
      </c>
      <c r="AF185" s="24" t="n">
        <f aca="false">IF(R185="Y", INDEX('Bieu phi VCX'!$R$8:$W$33,MATCH(E185,'Bieu phi VCX'!$A$8:$A$33,0),MATCH(AC185,'Bieu phi VCX'!$R$7:$V$7,0)), 0)</f>
        <v>0</v>
      </c>
      <c r="AG185" s="22" t="n">
        <f aca="false">VLOOKUP(S185,Parameters!$F$2:$G$5,2,0)</f>
        <v>0</v>
      </c>
      <c r="AH185" s="24" t="n">
        <f aca="false">IF(T185="Y", INDEX('Bieu phi VCX'!$X$8:$AB$33,MATCH(E185,'Bieu phi VCX'!$A$8:$A$33,0),MATCH(AC185,'Bieu phi VCX'!$X$7:$AB$7,0)),0)</f>
        <v>0</v>
      </c>
      <c r="AI185" s="24" t="n">
        <f aca="false">IF(U185="Y",INDEX('Bieu phi VCX'!$AJ$8:$AL$33,MATCH(E185,'Bieu phi VCX'!$A$8:$A$33,0),MATCH(VLOOKUP(F185,Parameters!$I$2:$J$4,2),'Bieu phi VCX'!$AJ$7:$AL$7,0))-AD185, 0)</f>
        <v>0</v>
      </c>
      <c r="AJ185" s="0" t="n">
        <f aca="false">IF(V185="Y",$AJ$2,1)</f>
        <v>1</v>
      </c>
      <c r="AK185" s="24" t="n">
        <f aca="false">IF(W185="Y", INDEX('Bieu phi VCX'!$AE$8:$AE$33,MATCH(E185,'Bieu phi VCX'!$A$8:$A$33,0),0),0)</f>
        <v>0</v>
      </c>
      <c r="AL185" s="24" t="n">
        <f aca="false">IF(X185="Y",IF(AB185&lt;120,IF(OR(E185='Bieu phi VCX'!$A$24,E185='Bieu phi VCX'!$A$25,E185='Bieu phi VCX'!$A$27),0.2%,IF(OR(AND(OR(H185="SEDAN",H185="HATCHBACK"),J185&gt;$AL$2),AND(OR(H185="SEDAN",H185="HATCHBACK"),I185="GERMANY")),INDEX('Bieu phi VCX'!$AF$8:$AF$33,MATCH(E185,'Bieu phi VCX'!$A$8:$A$33,0),0),INDEX('Bieu phi VCX'!$AG$8:$AG$33,MATCH(E185,'Bieu phi VCX'!$A$8:$A$33,0),0))),"NA"),0)</f>
        <v>0</v>
      </c>
      <c r="AM185" s="25" t="n">
        <f aca="false">IF(Z185="Y",$AM$2,0)</f>
        <v>0</v>
      </c>
      <c r="AN185" s="26" t="n">
        <f aca="false">IF(Y185="Y",IF(P185-O185&gt;$AN$2,1.5%*15/365,1.5%*(P185-O185)/365),0)</f>
        <v>0</v>
      </c>
      <c r="AO185" s="27" t="n">
        <f aca="false">IF(P185&lt;=AA185,VLOOKUP(DATEDIF(O185,P185,"m"),Parameters!$L$2:$M$6,2,1),(DATEDIF(O185,P185,"m")+1)/12)</f>
        <v>1</v>
      </c>
      <c r="AP185" s="28" t="n">
        <f aca="false">(AJ185*(SUM(AD185,AE185,AF185,AH185,AI185,AK185,AL185,AM185)*K185+AG185)+AN185*K185)*AO185</f>
        <v>1700000</v>
      </c>
    </row>
    <row r="186" customFormat="false" ht="13.8" hidden="false" customHeight="false" outlineLevel="0" collapsed="false">
      <c r="A186" s="19"/>
      <c r="B186" s="19" t="s">
        <v>1964</v>
      </c>
      <c r="C186" s="19" t="s">
        <v>1989</v>
      </c>
      <c r="D186" s="19" t="s">
        <v>1909</v>
      </c>
      <c r="E186" s="21" t="s">
        <v>1993</v>
      </c>
      <c r="F186" s="22" t="n">
        <v>0</v>
      </c>
      <c r="G186" s="21" t="s">
        <v>1958</v>
      </c>
      <c r="H186" s="21" t="s">
        <v>536</v>
      </c>
      <c r="I186" s="21" t="s">
        <v>1960</v>
      </c>
      <c r="J186" s="22" t="n">
        <v>390000000</v>
      </c>
      <c r="K186" s="22" t="n">
        <v>100000000</v>
      </c>
      <c r="L186" s="0" t="n">
        <v>2014</v>
      </c>
      <c r="M186" s="23" t="n">
        <v>41640</v>
      </c>
      <c r="N186" s="23" t="n">
        <v>43831</v>
      </c>
      <c r="O186" s="23" t="n">
        <v>43831</v>
      </c>
      <c r="P186" s="23" t="n">
        <v>44196</v>
      </c>
      <c r="Q186" s="2" t="s">
        <v>1961</v>
      </c>
      <c r="R186" s="2" t="s">
        <v>1961</v>
      </c>
      <c r="S186" s="22" t="s">
        <v>1962</v>
      </c>
      <c r="T186" s="2" t="s">
        <v>1961</v>
      </c>
      <c r="U186" s="2" t="s">
        <v>1961</v>
      </c>
      <c r="V186" s="2" t="s">
        <v>1961</v>
      </c>
      <c r="W186" s="2" t="s">
        <v>1961</v>
      </c>
      <c r="X186" s="2" t="s">
        <v>1961</v>
      </c>
      <c r="Y186" s="2" t="s">
        <v>1961</v>
      </c>
      <c r="Z186" s="2" t="s">
        <v>1961</v>
      </c>
      <c r="AA186" s="23" t="n">
        <f aca="false">DATE(YEAR(O186)+1,MONTH(O186),DAY(O186))</f>
        <v>44197</v>
      </c>
      <c r="AB186" s="0" t="n">
        <f aca="false">IF(G186="Trong nước", DATEDIF(DATE(YEAR(M186),MONTH(M186),1),DATE(YEAR(N186),MONTH(N186),1),"m"), DATEDIF(DATE(L186,1,1),DATE(YEAR(N186),MONTH(N186),1),"m"))</f>
        <v>72</v>
      </c>
      <c r="AC186" s="0" t="str">
        <f aca="false">VLOOKUP(AB186,Parameters!$A$2:$B$6,2,1)</f>
        <v>72-120</v>
      </c>
      <c r="AD186" s="24" t="n">
        <f aca="false">IF(J186&lt;=$AD$2,INDEX('Bieu phi VCX'!$D$8:$H$33,MATCH(E186,'Bieu phi VCX'!$A$8:$A$33,0),MATCH(AC186,'Bieu phi VCX'!$D$7:$H$7,)),INDEX('Bieu phi VCX'!$J$8:$N$33,MATCH(E186,'Bieu phi VCX'!$A$8:$A$33,0),MATCH(AC186,'Bieu phi VCX'!$J$7:$N$7,)))</f>
        <v>0.019</v>
      </c>
      <c r="AE186" s="24" t="n">
        <f aca="false">IF(Q186="Y",$AE$2,0)</f>
        <v>0</v>
      </c>
      <c r="AF186" s="24" t="n">
        <f aca="false">IF(R186="Y", INDEX('Bieu phi VCX'!$R$8:$W$33,MATCH(E186,'Bieu phi VCX'!$A$8:$A$33,0),MATCH(AC186,'Bieu phi VCX'!$R$7:$V$7,0)), 0)</f>
        <v>0</v>
      </c>
      <c r="AG186" s="22" t="n">
        <f aca="false">VLOOKUP(S186,Parameters!$F$2:$G$5,2,0)</f>
        <v>0</v>
      </c>
      <c r="AH186" s="24" t="n">
        <f aca="false">IF(T186="Y", INDEX('Bieu phi VCX'!$X$8:$AB$33,MATCH(E186,'Bieu phi VCX'!$A$8:$A$33,0),MATCH(AC186,'Bieu phi VCX'!$X$7:$AB$7,0)),0)</f>
        <v>0</v>
      </c>
      <c r="AI186" s="24" t="n">
        <f aca="false">IF(U186="Y",INDEX('Bieu phi VCX'!$AJ$8:$AL$33,MATCH(E186,'Bieu phi VCX'!$A$8:$A$33,0),MATCH(VLOOKUP(F186,Parameters!$I$2:$J$4,2),'Bieu phi VCX'!$AJ$7:$AL$7,0))-AD186, 0)</f>
        <v>0</v>
      </c>
      <c r="AJ186" s="0" t="n">
        <f aca="false">IF(V186="Y",$AJ$2,1)</f>
        <v>1</v>
      </c>
      <c r="AK186" s="24" t="n">
        <f aca="false">IF(W186="Y", INDEX('Bieu phi VCX'!$AE$8:$AE$33,MATCH(E186,'Bieu phi VCX'!$A$8:$A$33,0),0),0)</f>
        <v>0</v>
      </c>
      <c r="AL186" s="24" t="n">
        <f aca="false">IF(X186="Y",IF(AB186&lt;120,IF(OR(E186='Bieu phi VCX'!$A$24,E186='Bieu phi VCX'!$A$25,E186='Bieu phi VCX'!$A$27),0.2%,IF(OR(AND(OR(H186="SEDAN",H186="HATCHBACK"),J186&gt;$AL$2),AND(OR(H186="SEDAN",H186="HATCHBACK"),I186="GERMANY")),INDEX('Bieu phi VCX'!$AF$8:$AF$33,MATCH(E186,'Bieu phi VCX'!$A$8:$A$33,0),0),INDEX('Bieu phi VCX'!$AG$8:$AG$33,MATCH(E186,'Bieu phi VCX'!$A$8:$A$33,0),0))),"NA"),0)</f>
        <v>0</v>
      </c>
      <c r="AM186" s="25" t="n">
        <f aca="false">IF(Z186="Y",$AM$2,0)</f>
        <v>0</v>
      </c>
      <c r="AN186" s="26" t="n">
        <f aca="false">IF(Y186="Y",IF(P186-O186&gt;$AN$2,1.5%*15/365,1.5%*(P186-O186)/365),0)</f>
        <v>0</v>
      </c>
      <c r="AO186" s="27" t="n">
        <f aca="false">IF(P186&lt;=AA186,VLOOKUP(DATEDIF(O186,P186,"m"),Parameters!$L$2:$M$6,2,1),(DATEDIF(O186,P186,"m")+1)/12)</f>
        <v>1</v>
      </c>
      <c r="AP186" s="28" t="n">
        <f aca="false">(AJ186*(SUM(AD186,AE186,AF186,AH186,AI186,AK186,AL186,AM186)*K186+AG186)+AN186*K186)*AO186</f>
        <v>1900000</v>
      </c>
    </row>
    <row r="187" customFormat="false" ht="13.8" hidden="false" customHeight="false" outlineLevel="0" collapsed="false">
      <c r="A187" s="19"/>
      <c r="B187" s="19" t="s">
        <v>1965</v>
      </c>
      <c r="C187" s="19" t="s">
        <v>1989</v>
      </c>
      <c r="D187" s="19" t="s">
        <v>1909</v>
      </c>
      <c r="E187" s="21" t="s">
        <v>1993</v>
      </c>
      <c r="F187" s="22" t="n">
        <v>0</v>
      </c>
      <c r="G187" s="21" t="s">
        <v>1958</v>
      </c>
      <c r="H187" s="21" t="s">
        <v>536</v>
      </c>
      <c r="I187" s="21" t="s">
        <v>1960</v>
      </c>
      <c r="J187" s="22" t="n">
        <v>390000000</v>
      </c>
      <c r="K187" s="22" t="n">
        <v>100000000</v>
      </c>
      <c r="L187" s="0" t="n">
        <v>2010</v>
      </c>
      <c r="M187" s="23" t="n">
        <v>40179</v>
      </c>
      <c r="N187" s="23" t="n">
        <v>43831</v>
      </c>
      <c r="O187" s="23" t="n">
        <v>43831</v>
      </c>
      <c r="P187" s="23" t="n">
        <v>44196</v>
      </c>
      <c r="Q187" s="2" t="s">
        <v>1961</v>
      </c>
      <c r="R187" s="2" t="s">
        <v>1961</v>
      </c>
      <c r="S187" s="22" t="s">
        <v>1962</v>
      </c>
      <c r="T187" s="2" t="s">
        <v>1961</v>
      </c>
      <c r="U187" s="2" t="s">
        <v>1961</v>
      </c>
      <c r="V187" s="2" t="s">
        <v>1961</v>
      </c>
      <c r="W187" s="2" t="s">
        <v>1961</v>
      </c>
      <c r="X187" s="2" t="s">
        <v>1961</v>
      </c>
      <c r="Y187" s="2" t="s">
        <v>1961</v>
      </c>
      <c r="Z187" s="2" t="s">
        <v>1961</v>
      </c>
      <c r="AA187" s="23" t="n">
        <f aca="false">DATE(YEAR(O187)+1,MONTH(O187),DAY(O187))</f>
        <v>44197</v>
      </c>
      <c r="AB187" s="0" t="n">
        <f aca="false">IF(G187="Trong nước", DATEDIF(DATE(YEAR(M187),MONTH(M187),1),DATE(YEAR(N187),MONTH(N187),1),"m"), DATEDIF(DATE(L187,1,1),DATE(YEAR(N187),MONTH(N187),1),"m"))</f>
        <v>120</v>
      </c>
      <c r="AC187" s="0" t="str">
        <f aca="false">VLOOKUP(AB187,Parameters!$A$2:$B$6,2,1)</f>
        <v>&gt;=120</v>
      </c>
      <c r="AD187" s="24" t="n">
        <f aca="false">IF(J187&lt;=$AD$2,INDEX('Bieu phi VCX'!$D$8:$H$33,MATCH(E187,'Bieu phi VCX'!$A$8:$A$33,0),MATCH(AC187,'Bieu phi VCX'!$D$7:$H$7,)),INDEX('Bieu phi VCX'!$J$8:$N$33,MATCH(E187,'Bieu phi VCX'!$A$8:$A$33,0),MATCH(AC187,'Bieu phi VCX'!$J$7:$N$7,)))</f>
        <v>0.021</v>
      </c>
      <c r="AE187" s="24" t="n">
        <f aca="false">IF(Q187="Y",$AE$2,0)</f>
        <v>0</v>
      </c>
      <c r="AF187" s="24" t="n">
        <f aca="false">IF(R187="Y", INDEX('Bieu phi VCX'!$R$8:$W$33,MATCH(E187,'Bieu phi VCX'!$A$8:$A$33,0),MATCH(AC187,'Bieu phi VCX'!$R$7:$V$7,0)), 0)</f>
        <v>0</v>
      </c>
      <c r="AG187" s="22" t="n">
        <f aca="false">VLOOKUP(S187,Parameters!$F$2:$G$5,2,0)</f>
        <v>0</v>
      </c>
      <c r="AH187" s="24" t="n">
        <f aca="false">IF(T187="Y", INDEX('Bieu phi VCX'!$X$8:$AB$33,MATCH(E187,'Bieu phi VCX'!$A$8:$A$33,0),MATCH(AC187,'Bieu phi VCX'!$X$7:$AB$7,0)),0)</f>
        <v>0</v>
      </c>
      <c r="AI187" s="24" t="n">
        <f aca="false">IF(U187="Y",INDEX('Bieu phi VCX'!$AJ$8:$AL$33,MATCH(E187,'Bieu phi VCX'!$A$8:$A$33,0),MATCH(VLOOKUP(F187,Parameters!$I$2:$J$4,2),'Bieu phi VCX'!$AJ$7:$AL$7,0))-AD187, 0)</f>
        <v>0</v>
      </c>
      <c r="AJ187" s="0" t="n">
        <f aca="false">IF(V187="Y",$AJ$2,1)</f>
        <v>1</v>
      </c>
      <c r="AK187" s="24" t="n">
        <f aca="false">IF(W187="Y", INDEX('Bieu phi VCX'!$AE$8:$AE$33,MATCH(E187,'Bieu phi VCX'!$A$8:$A$33,0),0),0)</f>
        <v>0</v>
      </c>
      <c r="AL187" s="24" t="n">
        <f aca="false">IF(X187="Y",IF(AB187&lt;120,IF(OR(E187='Bieu phi VCX'!$A$24,E187='Bieu phi VCX'!$A$25,E187='Bieu phi VCX'!$A$27),0.2%,IF(OR(AND(OR(H187="SEDAN",H187="HATCHBACK"),J187&gt;$AL$2),AND(OR(H187="SEDAN",H187="HATCHBACK"),I187="GERMANY")),INDEX('Bieu phi VCX'!$AF$8:$AF$33,MATCH(E187,'Bieu phi VCX'!$A$8:$A$33,0),0),INDEX('Bieu phi VCX'!$AG$8:$AG$33,MATCH(E187,'Bieu phi VCX'!$A$8:$A$33,0),0))),"NA"),0)</f>
        <v>0</v>
      </c>
      <c r="AM187" s="25" t="n">
        <f aca="false">IF(Z187="Y",$AM$2,0)</f>
        <v>0</v>
      </c>
      <c r="AN187" s="26" t="n">
        <f aca="false">IF(Y187="Y",IF(P187-O187&gt;$AN$2,1.5%*15/365,1.5%*(P187-O187)/365),0)</f>
        <v>0</v>
      </c>
      <c r="AO187" s="27" t="n">
        <f aca="false">IF(P187&lt;=AA187,VLOOKUP(DATEDIF(O187,P187,"m"),Parameters!$L$2:$M$6,2,1),(DATEDIF(O187,P187,"m")+1)/12)</f>
        <v>1</v>
      </c>
      <c r="AP187" s="28" t="n">
        <f aca="false">(AJ187*(SUM(AD187,AE187,AF187,AH187,AI187,AK187,AL187,AM187)*K187+AG187)+AN187*K187)*AO187</f>
        <v>2100000</v>
      </c>
    </row>
    <row r="188" customFormat="false" ht="13.8" hidden="false" customHeight="false" outlineLevel="0" collapsed="false">
      <c r="A188" s="19"/>
      <c r="B188" s="19" t="s">
        <v>1966</v>
      </c>
      <c r="C188" s="19" t="s">
        <v>1989</v>
      </c>
      <c r="D188" s="19" t="s">
        <v>1909</v>
      </c>
      <c r="E188" s="21" t="s">
        <v>1993</v>
      </c>
      <c r="F188" s="22" t="n">
        <v>0</v>
      </c>
      <c r="G188" s="21" t="s">
        <v>1958</v>
      </c>
      <c r="H188" s="21" t="s">
        <v>536</v>
      </c>
      <c r="I188" s="21" t="s">
        <v>1960</v>
      </c>
      <c r="J188" s="22" t="n">
        <v>390000000</v>
      </c>
      <c r="K188" s="22" t="n">
        <v>400000000</v>
      </c>
      <c r="L188" s="0" t="n">
        <v>2005</v>
      </c>
      <c r="M188" s="23" t="n">
        <v>38353</v>
      </c>
      <c r="N188" s="23" t="n">
        <v>43831</v>
      </c>
      <c r="O188" s="23" t="n">
        <v>43831</v>
      </c>
      <c r="P188" s="23" t="n">
        <v>44196</v>
      </c>
      <c r="Q188" s="2" t="s">
        <v>1967</v>
      </c>
      <c r="R188" s="2" t="s">
        <v>1967</v>
      </c>
      <c r="S188" s="22" t="n">
        <v>9000000</v>
      </c>
      <c r="T188" s="2" t="s">
        <v>1967</v>
      </c>
      <c r="U188" s="2" t="s">
        <v>1967</v>
      </c>
      <c r="V188" s="2" t="s">
        <v>1967</v>
      </c>
      <c r="W188" s="2" t="s">
        <v>1967</v>
      </c>
      <c r="X188" s="2" t="s">
        <v>1967</v>
      </c>
      <c r="Y188" s="2" t="s">
        <v>1967</v>
      </c>
      <c r="Z188" s="2" t="s">
        <v>1967</v>
      </c>
      <c r="AA188" s="23" t="n">
        <f aca="false">DATE(YEAR(O188)+1,MONTH(O188),DAY(O188))</f>
        <v>44197</v>
      </c>
      <c r="AB188" s="0" t="n">
        <f aca="false">IF(G188="Trong nước", DATEDIF(DATE(YEAR(M188),MONTH(M188),1),DATE(YEAR(N188),MONTH(N188),1),"m"), DATEDIF(DATE(L188,1,1),DATE(YEAR(N188),MONTH(N188),1),"m"))</f>
        <v>180</v>
      </c>
      <c r="AC188" s="0" t="str">
        <f aca="false">VLOOKUP(AB188,Parameters!$A$2:$B$7,2,1)</f>
        <v>&gt;=180</v>
      </c>
      <c r="AD188" s="24" t="n">
        <f aca="false">IF(J188&lt;=$AD$2,INDEX('Bieu phi VCX'!$D$8:$N$33,MATCH(E188,'Bieu phi VCX'!$A$8:$A$33,0),MATCH(AC188,'Bieu phi VCX'!$D$7:$I$7,)),INDEX('Bieu phi VCX'!$J$8:$O$33,MATCH(E188,'Bieu phi VCX'!$A$8:$A$33,0),MATCH(AC188,'Bieu phi VCX'!$J$7:$O$7,)))</f>
        <v>0.021</v>
      </c>
      <c r="AE188" s="24" t="n">
        <f aca="false">IF(Q188="Y",$AE$2,0)</f>
        <v>0.0005</v>
      </c>
      <c r="AF188" s="24" t="n">
        <f aca="false">IF(R188="Y", INDEX('Bieu phi VCX'!$R$8:$W$33,MATCH(E188,'Bieu phi VCX'!$A$8:$A$33,0),MATCH(AC188,'Bieu phi VCX'!$R$7:$W$7,0)), 0)</f>
        <v>0.004</v>
      </c>
      <c r="AG188" s="22" t="n">
        <f aca="false">VLOOKUP(S188,Parameters!$F$2:$G$5,2,0)</f>
        <v>1400000</v>
      </c>
      <c r="AH188" s="24" t="n">
        <f aca="false">IF(T188="Y", INDEX('Bieu phi VCX'!$X$8:$AC$33,MATCH(E188,'Bieu phi VCX'!$A$8:$A$33,0),MATCH(AC188,'Bieu phi VCX'!$X$7:$AC$7,0)),0)</f>
        <v>0.004</v>
      </c>
      <c r="AI188" s="24" t="n">
        <f aca="false">IF(U188="Y",INDEX('Bieu phi VCX'!$AJ$8:$AL$33,MATCH(E188,'Bieu phi VCX'!$A$8:$A$33,0),MATCH(VLOOKUP(F188,Parameters!$I$2:$J$4,2),'Bieu phi VCX'!$AJ$7:$AL$7,0))-AD188, 0)</f>
        <v>0.019</v>
      </c>
      <c r="AJ188" s="0" t="n">
        <f aca="false">IF(V188="Y",$AJ$2,1)</f>
        <v>1.5</v>
      </c>
      <c r="AK188" s="24" t="n">
        <f aca="false">IF(W188="Y", INDEX('Bieu phi VCX'!$AE$8:$AE$33,MATCH(E188,'Bieu phi VCX'!$A$8:$A$33,0),0),0)</f>
        <v>0.0015</v>
      </c>
      <c r="AL188" s="24" t="n">
        <f aca="false">IF(X188="Y",IF(AB188&lt;120,IF(OR(E188='Bieu phi VCX'!$A$24,E188='Bieu phi VCX'!$A$25,E188='Bieu phi VCX'!$A$27),0.2%,IF(OR(AND(OR(H188="SEDAN",H188="HATCHBACK"),J188&gt;$AL$2),AND(OR(H188="SEDAN",H188="HATCHBACK"),I188="GERMANY")),INDEX('Bieu phi VCX'!$AF$8:$AF$33,MATCH(E188,'Bieu phi VCX'!$A$8:$A$33,0),0),INDEX('Bieu phi VCX'!$AG$8:$AG$33,MATCH(E188,'Bieu phi VCX'!$A$8:$A$33,0),0))),INDEX('Bieu phi VCX'!$AH$8:$AH$33,MATCH(E188,'Bieu phi VCX'!$A$8:$A$33,0),0)),0)</f>
        <v>0.0015</v>
      </c>
      <c r="AM188" s="25" t="n">
        <f aca="false">IF(Z188="Y",$AM$2,0)</f>
        <v>0.003</v>
      </c>
      <c r="AN188" s="26" t="n">
        <f aca="false">IF(Y188="Y",IF(P188-O188&gt;$AN$2,1.5%*15/365,1.5%*(P188-O188)/365),0)</f>
        <v>0.000616438356164384</v>
      </c>
      <c r="AO188" s="27" t="n">
        <f aca="false">IF(P188&lt;=AA188,VLOOKUP(DATEDIF(O188,P188,"m"),Parameters!$L$2:$M$6,2,1),(DATEDIF(O188,P188,"m")+1)/12)</f>
        <v>1</v>
      </c>
      <c r="AP188" s="28" t="n">
        <f aca="false">(AJ188*(SUM(AD188,AE188,AF188,AH188,AI188,AK188,AL188,AM188)*K188+AG188)+AN188*K188)*AO188</f>
        <v>35046575.3424658</v>
      </c>
    </row>
    <row r="189" customFormat="false" ht="13.8" hidden="false" customHeight="false" outlineLevel="0" collapsed="false">
      <c r="A189" s="19" t="s">
        <v>1968</v>
      </c>
      <c r="B189" s="19" t="s">
        <v>1954</v>
      </c>
      <c r="C189" s="19" t="s">
        <v>1989</v>
      </c>
      <c r="D189" s="19" t="s">
        <v>1909</v>
      </c>
      <c r="E189" s="21" t="s">
        <v>1993</v>
      </c>
      <c r="F189" s="22" t="n">
        <v>0</v>
      </c>
      <c r="G189" s="21" t="s">
        <v>1958</v>
      </c>
      <c r="H189" s="21" t="s">
        <v>536</v>
      </c>
      <c r="I189" s="21" t="s">
        <v>1960</v>
      </c>
      <c r="J189" s="22" t="n">
        <v>400000000</v>
      </c>
      <c r="K189" s="22" t="n">
        <v>100000000</v>
      </c>
      <c r="L189" s="0" t="n">
        <v>2020</v>
      </c>
      <c r="M189" s="23" t="n">
        <v>43831</v>
      </c>
      <c r="N189" s="23" t="n">
        <v>43831</v>
      </c>
      <c r="O189" s="23" t="n">
        <v>43831</v>
      </c>
      <c r="P189" s="23" t="n">
        <v>44196</v>
      </c>
      <c r="Q189" s="2" t="s">
        <v>1967</v>
      </c>
      <c r="R189" s="2" t="s">
        <v>1967</v>
      </c>
      <c r="S189" s="22" t="n">
        <v>9000000</v>
      </c>
      <c r="T189" s="2" t="s">
        <v>1967</v>
      </c>
      <c r="U189" s="2" t="s">
        <v>1967</v>
      </c>
      <c r="V189" s="2" t="s">
        <v>1967</v>
      </c>
      <c r="W189" s="2" t="s">
        <v>1967</v>
      </c>
      <c r="X189" s="2" t="s">
        <v>1967</v>
      </c>
      <c r="Y189" s="2" t="s">
        <v>1967</v>
      </c>
      <c r="Z189" s="2" t="s">
        <v>1967</v>
      </c>
      <c r="AA189" s="23" t="n">
        <f aca="false">DATE(YEAR(O189)+1,MONTH(O189),DAY(O189))</f>
        <v>44197</v>
      </c>
      <c r="AB189" s="0" t="n">
        <f aca="false">IF(G189="Trong nước", DATEDIF(DATE(YEAR(M189),MONTH(M189),1),DATE(YEAR(N189),MONTH(N189),1),"m"), DATEDIF(DATE(L189,1,1),DATE(YEAR(N189),MONTH(N189),1),"m"))</f>
        <v>0</v>
      </c>
      <c r="AC189" s="0" t="str">
        <f aca="false">VLOOKUP(AB189,Parameters!$A$2:$B$6,2,1)</f>
        <v>&lt;6</v>
      </c>
      <c r="AD189" s="24" t="n">
        <f aca="false">IF(J189&lt;=$AD$2,INDEX('Bieu phi VCX'!$D$8:$H$33,MATCH(E189,'Bieu phi VCX'!$A$8:$A$33,0),MATCH(AC189,'Bieu phi VCX'!$D$7:$H$7,)),INDEX('Bieu phi VCX'!$J$8:$N$33,MATCH(E189,'Bieu phi VCX'!$A$8:$A$33,0),MATCH(AC189,'Bieu phi VCX'!$J$7:$N$7,)))</f>
        <v>0.016</v>
      </c>
      <c r="AE189" s="24" t="n">
        <f aca="false">IF(Q189="Y",$AE$2,0)</f>
        <v>0.0005</v>
      </c>
      <c r="AF189" s="24" t="n">
        <f aca="false">IF(R189="Y", INDEX('Bieu phi VCX'!$R$8:$W$33,MATCH(E189,'Bieu phi VCX'!$A$8:$A$33,0),MATCH(AC189,'Bieu phi VCX'!$R$7:$V$7,0)), 0)</f>
        <v>0</v>
      </c>
      <c r="AG189" s="22" t="n">
        <f aca="false">VLOOKUP(S189,Parameters!$F$2:$G$5,2,0)</f>
        <v>1400000</v>
      </c>
      <c r="AH189" s="24" t="n">
        <f aca="false">IF(T189="Y", INDEX('Bieu phi VCX'!$X$8:$AB$33,MATCH(E189,'Bieu phi VCX'!$A$8:$A$33,0),MATCH(AC189,'Bieu phi VCX'!$X$7:$AB$7,0)),0)</f>
        <v>0.0015</v>
      </c>
      <c r="AI189" s="24" t="n">
        <f aca="false">IF(U189="Y",INDEX('Bieu phi VCX'!$AJ$8:$AL$33,MATCH(E189,'Bieu phi VCX'!$A$8:$A$33,0),MATCH(VLOOKUP(F189,Parameters!$I$2:$J$4,2),'Bieu phi VCX'!$AJ$7:$AL$7,0))-AD189, 0)</f>
        <v>0.024</v>
      </c>
      <c r="AJ189" s="0" t="n">
        <f aca="false">IF(V189="Y",$AJ$2,1)</f>
        <v>1.5</v>
      </c>
      <c r="AK189" s="24" t="n">
        <f aca="false">IF(W189="Y", INDEX('Bieu phi VCX'!$AE$8:$AE$33,MATCH(E189,'Bieu phi VCX'!$A$8:$A$33,0),0),0)</f>
        <v>0.0015</v>
      </c>
      <c r="AL189" s="24" t="n">
        <f aca="false">IF(X189="Y",IF(AB189&lt;120,IF(OR(E189='Bieu phi VCX'!$A$24,E189='Bieu phi VCX'!$A$25,E189='Bieu phi VCX'!$A$27),0.2%,IF(OR(AND(OR(H189="SEDAN",H189="HATCHBACK"),J189&gt;$AL$2),AND(OR(H189="SEDAN",H189="HATCHBACK"),I189="GERMANY")),INDEX('Bieu phi VCX'!$AF$8:$AF$33,MATCH(E189,'Bieu phi VCX'!$A$8:$A$33,0),0),INDEX('Bieu phi VCX'!$AG$8:$AG$33,MATCH(E189,'Bieu phi VCX'!$A$8:$A$33,0),0))),"NA"),0)</f>
        <v>0.0005</v>
      </c>
      <c r="AM189" s="25" t="n">
        <f aca="false">IF(Z189="Y",$AM$2,0)</f>
        <v>0.003</v>
      </c>
      <c r="AN189" s="26" t="n">
        <f aca="false">IF(Y189="Y",IF(P189-O189&gt;$AN$2,1.5%*15/365,1.5%*(P189-O189)/365),0)</f>
        <v>0.000616438356164384</v>
      </c>
      <c r="AO189" s="27" t="n">
        <f aca="false">IF(P189&lt;=AA189,VLOOKUP(DATEDIF(O189,P189,"m"),Parameters!$L$2:$M$6,2,1),(DATEDIF(O189,P189,"m")+1)/12)</f>
        <v>1</v>
      </c>
      <c r="AP189" s="28" t="n">
        <f aca="false">(AJ189*(SUM(AD189,AE189,AF189,AH189,AI189,AK189,AL189,AM189)*K189+AG189)+AN189*K189)*AO189</f>
        <v>9211643.83561644</v>
      </c>
    </row>
    <row r="190" customFormat="false" ht="13.8" hidden="false" customHeight="false" outlineLevel="0" collapsed="false">
      <c r="A190" s="19"/>
      <c r="B190" s="19" t="s">
        <v>1963</v>
      </c>
      <c r="C190" s="19" t="s">
        <v>1989</v>
      </c>
      <c r="D190" s="19" t="s">
        <v>1909</v>
      </c>
      <c r="E190" s="21" t="s">
        <v>1993</v>
      </c>
      <c r="F190" s="22" t="n">
        <v>0</v>
      </c>
      <c r="G190" s="21" t="s">
        <v>1958</v>
      </c>
      <c r="H190" s="21" t="s">
        <v>536</v>
      </c>
      <c r="I190" s="21" t="s">
        <v>1960</v>
      </c>
      <c r="J190" s="22" t="n">
        <v>400000000</v>
      </c>
      <c r="K190" s="22" t="n">
        <v>100000000</v>
      </c>
      <c r="L190" s="0" t="n">
        <v>2017</v>
      </c>
      <c r="M190" s="23" t="n">
        <v>42736</v>
      </c>
      <c r="N190" s="23" t="n">
        <v>43831</v>
      </c>
      <c r="O190" s="23" t="n">
        <v>43831</v>
      </c>
      <c r="P190" s="23" t="n">
        <v>44196</v>
      </c>
      <c r="Q190" s="2" t="s">
        <v>1967</v>
      </c>
      <c r="R190" s="2" t="s">
        <v>1967</v>
      </c>
      <c r="S190" s="22" t="n">
        <v>15000000</v>
      </c>
      <c r="T190" s="2" t="s">
        <v>1967</v>
      </c>
      <c r="U190" s="2" t="s">
        <v>1967</v>
      </c>
      <c r="V190" s="2" t="s">
        <v>1967</v>
      </c>
      <c r="W190" s="2" t="s">
        <v>1967</v>
      </c>
      <c r="X190" s="2" t="s">
        <v>1967</v>
      </c>
      <c r="Y190" s="2" t="s">
        <v>1967</v>
      </c>
      <c r="Z190" s="2" t="s">
        <v>1967</v>
      </c>
      <c r="AA190" s="23" t="n">
        <f aca="false">DATE(YEAR(O190)+1,MONTH(O190),DAY(O190))</f>
        <v>44197</v>
      </c>
      <c r="AB190" s="0" t="n">
        <f aca="false">IF(G190="Trong nước", DATEDIF(DATE(YEAR(M190),MONTH(M190),1),DATE(YEAR(N190),MONTH(N190),1),"m"), DATEDIF(DATE(L190,1,1),DATE(YEAR(N190),MONTH(N190),1),"m"))</f>
        <v>36</v>
      </c>
      <c r="AC190" s="0" t="str">
        <f aca="false">VLOOKUP(AB190,Parameters!$A$2:$B$6,2,1)</f>
        <v>36-72</v>
      </c>
      <c r="AD190" s="24" t="n">
        <f aca="false">IF(J190&lt;=$AD$2,INDEX('Bieu phi VCX'!$D$8:$H$33,MATCH(E190,'Bieu phi VCX'!$A$8:$A$33,0),MATCH(AC190,'Bieu phi VCX'!$D$7:$H$7,)),INDEX('Bieu phi VCX'!$J$8:$N$33,MATCH(E190,'Bieu phi VCX'!$A$8:$A$33,0),MATCH(AC190,'Bieu phi VCX'!$J$7:$N$7,)))</f>
        <v>0.017</v>
      </c>
      <c r="AE190" s="24" t="n">
        <f aca="false">IF(Q190="Y",$AE$2,0)</f>
        <v>0.0005</v>
      </c>
      <c r="AF190" s="24" t="n">
        <f aca="false">IF(R190="Y", INDEX('Bieu phi VCX'!$R$8:$W$33,MATCH(E190,'Bieu phi VCX'!$A$8:$A$33,0),MATCH(AC190,'Bieu phi VCX'!$R$7:$V$7,0)), 0)</f>
        <v>0.001</v>
      </c>
      <c r="AG190" s="22" t="n">
        <f aca="false">VLOOKUP(S190,Parameters!$F$2:$G$5,2,0)</f>
        <v>2000000</v>
      </c>
      <c r="AH190" s="24" t="n">
        <f aca="false">IF(T190="Y", INDEX('Bieu phi VCX'!$X$8:$AB$33,MATCH(E190,'Bieu phi VCX'!$A$8:$A$33,0),MATCH(AC190,'Bieu phi VCX'!$X$7:$AB$7,0)),0)</f>
        <v>0.002</v>
      </c>
      <c r="AI190" s="24" t="n">
        <f aca="false">IF(U190="Y",INDEX('Bieu phi VCX'!$AJ$8:$AL$33,MATCH(E190,'Bieu phi VCX'!$A$8:$A$33,0),MATCH(VLOOKUP(F190,Parameters!$I$2:$J$4,2),'Bieu phi VCX'!$AJ$7:$AL$7,0))-AD190, 0)</f>
        <v>0.023</v>
      </c>
      <c r="AJ190" s="0" t="n">
        <f aca="false">IF(V190="Y",$AJ$2,1)</f>
        <v>1.5</v>
      </c>
      <c r="AK190" s="24" t="n">
        <f aca="false">IF(W190="Y", INDEX('Bieu phi VCX'!$AE$8:$AE$33,MATCH(E190,'Bieu phi VCX'!$A$8:$A$33,0),0),0)</f>
        <v>0.0015</v>
      </c>
      <c r="AL190" s="24" t="n">
        <f aca="false">IF(X190="Y",IF(AB190&lt;120,IF(OR(E190='Bieu phi VCX'!$A$24,E190='Bieu phi VCX'!$A$25,E190='Bieu phi VCX'!$A$27),0.2%,IF(OR(AND(OR(H190="SEDAN",H190="HATCHBACK"),J190&gt;$AL$2),AND(OR(H190="SEDAN",H190="HATCHBACK"),I190="GERMANY")),INDEX('Bieu phi VCX'!$AF$8:$AF$33,MATCH(E190,'Bieu phi VCX'!$A$8:$A$33,0),0),INDEX('Bieu phi VCX'!$AG$8:$AG$33,MATCH(E190,'Bieu phi VCX'!$A$8:$A$33,0),0))),"NA"),0)</f>
        <v>0.0005</v>
      </c>
      <c r="AM190" s="25" t="n">
        <f aca="false">IF(Z190="Y",$AM$2,0)</f>
        <v>0.003</v>
      </c>
      <c r="AN190" s="26" t="n">
        <f aca="false">IF(Y190="Y",IF(P190-O190&gt;$AN$2,1.5%*15/365,1.5%*(P190-O190)/365),0)</f>
        <v>0.000616438356164384</v>
      </c>
      <c r="AO190" s="27" t="n">
        <f aca="false">IF(P190&lt;=AA190,VLOOKUP(DATEDIF(O190,P190,"m"),Parameters!$L$2:$M$6,2,1),(DATEDIF(O190,P190,"m")+1)/12)</f>
        <v>1</v>
      </c>
      <c r="AP190" s="28" t="n">
        <f aca="false">(AJ190*(SUM(AD190,AE190,AF190,AH190,AI190,AK190,AL190,AM190)*K190+AG190)+AN190*K190)*AO190</f>
        <v>10336643.8356164</v>
      </c>
    </row>
    <row r="191" customFormat="false" ht="13.8" hidden="false" customHeight="false" outlineLevel="0" collapsed="false">
      <c r="A191" s="19"/>
      <c r="B191" s="19" t="s">
        <v>1964</v>
      </c>
      <c r="C191" s="19" t="s">
        <v>1989</v>
      </c>
      <c r="D191" s="19" t="s">
        <v>1909</v>
      </c>
      <c r="E191" s="21" t="s">
        <v>1993</v>
      </c>
      <c r="F191" s="22" t="n">
        <v>0</v>
      </c>
      <c r="G191" s="21" t="s">
        <v>1958</v>
      </c>
      <c r="H191" s="21" t="s">
        <v>536</v>
      </c>
      <c r="I191" s="21" t="s">
        <v>1960</v>
      </c>
      <c r="J191" s="22" t="n">
        <v>400000000</v>
      </c>
      <c r="K191" s="22" t="n">
        <v>100000000</v>
      </c>
      <c r="L191" s="0" t="n">
        <v>2014</v>
      </c>
      <c r="M191" s="23" t="n">
        <v>41640</v>
      </c>
      <c r="N191" s="23" t="n">
        <v>43831</v>
      </c>
      <c r="O191" s="23" t="n">
        <v>43831</v>
      </c>
      <c r="P191" s="23" t="n">
        <v>44196</v>
      </c>
      <c r="Q191" s="2" t="s">
        <v>1967</v>
      </c>
      <c r="R191" s="2" t="s">
        <v>1967</v>
      </c>
      <c r="S191" s="22" t="n">
        <v>21000000</v>
      </c>
      <c r="T191" s="2" t="s">
        <v>1967</v>
      </c>
      <c r="U191" s="2" t="s">
        <v>1967</v>
      </c>
      <c r="V191" s="2" t="s">
        <v>1967</v>
      </c>
      <c r="W191" s="2" t="s">
        <v>1967</v>
      </c>
      <c r="X191" s="2" t="s">
        <v>1967</v>
      </c>
      <c r="Y191" s="2" t="s">
        <v>1967</v>
      </c>
      <c r="Z191" s="2" t="s">
        <v>1967</v>
      </c>
      <c r="AA191" s="23" t="n">
        <f aca="false">DATE(YEAR(O191)+1,MONTH(O191),DAY(O191))</f>
        <v>44197</v>
      </c>
      <c r="AB191" s="0" t="n">
        <f aca="false">IF(G191="Trong nước", DATEDIF(DATE(YEAR(M191),MONTH(M191),1),DATE(YEAR(N191),MONTH(N191),1),"m"), DATEDIF(DATE(L191,1,1),DATE(YEAR(N191),MONTH(N191),1),"m"))</f>
        <v>72</v>
      </c>
      <c r="AC191" s="0" t="str">
        <f aca="false">VLOOKUP(AB191,Parameters!$A$2:$B$6,2,1)</f>
        <v>72-120</v>
      </c>
      <c r="AD191" s="24" t="n">
        <f aca="false">IF(J191&lt;=$AD$2,INDEX('Bieu phi VCX'!$D$8:$H$33,MATCH(E191,'Bieu phi VCX'!$A$8:$A$33,0),MATCH(AC191,'Bieu phi VCX'!$D$7:$H$7,)),INDEX('Bieu phi VCX'!$J$8:$N$33,MATCH(E191,'Bieu phi VCX'!$A$8:$A$33,0),MATCH(AC191,'Bieu phi VCX'!$J$7:$N$7,)))</f>
        <v>0.019</v>
      </c>
      <c r="AE191" s="24" t="n">
        <f aca="false">IF(Q191="Y",$AE$2,0)</f>
        <v>0.0005</v>
      </c>
      <c r="AF191" s="24" t="n">
        <f aca="false">IF(R191="Y", INDEX('Bieu phi VCX'!$R$8:$W$33,MATCH(E191,'Bieu phi VCX'!$A$8:$A$33,0),MATCH(AC191,'Bieu phi VCX'!$R$7:$V$7,0)), 0)</f>
        <v>0.002</v>
      </c>
      <c r="AG191" s="22" t="n">
        <f aca="false">VLOOKUP(S191,Parameters!$F$2:$G$5,2,0)</f>
        <v>3400000</v>
      </c>
      <c r="AH191" s="24" t="n">
        <f aca="false">IF(T191="Y", INDEX('Bieu phi VCX'!$X$8:$AB$33,MATCH(E191,'Bieu phi VCX'!$A$8:$A$33,0),MATCH(AC191,'Bieu phi VCX'!$X$7:$AB$7,0)),0)</f>
        <v>0.003</v>
      </c>
      <c r="AI191" s="24" t="n">
        <f aca="false">IF(U191="Y",INDEX('Bieu phi VCX'!$AJ$8:$AL$33,MATCH(E191,'Bieu phi VCX'!$A$8:$A$33,0),MATCH(VLOOKUP(F191,Parameters!$I$2:$J$4,2),'Bieu phi VCX'!$AJ$7:$AL$7,0))-AD191, 0)</f>
        <v>0.021</v>
      </c>
      <c r="AJ191" s="0" t="n">
        <f aca="false">IF(V191="Y",$AJ$2,1)</f>
        <v>1.5</v>
      </c>
      <c r="AK191" s="24" t="n">
        <f aca="false">IF(W191="Y", INDEX('Bieu phi VCX'!$AE$8:$AE$33,MATCH(E191,'Bieu phi VCX'!$A$8:$A$33,0),0),0)</f>
        <v>0.0015</v>
      </c>
      <c r="AL191" s="24" t="n">
        <f aca="false">IF(X191="Y",IF(AB191&lt;120,IF(OR(E191='Bieu phi VCX'!$A$24,E191='Bieu phi VCX'!$A$25,E191='Bieu phi VCX'!$A$27),0.2%,IF(OR(AND(OR(H191="SEDAN",H191="HATCHBACK"),J191&gt;$AL$2),AND(OR(H191="SEDAN",H191="HATCHBACK"),I191="GERMANY")),INDEX('Bieu phi VCX'!$AF$8:$AF$33,MATCH(E191,'Bieu phi VCX'!$A$8:$A$33,0),0),INDEX('Bieu phi VCX'!$AG$8:$AG$33,MATCH(E191,'Bieu phi VCX'!$A$8:$A$33,0),0))),"NA"),0)</f>
        <v>0.0005</v>
      </c>
      <c r="AM191" s="25" t="n">
        <f aca="false">IF(Z191="Y",$AM$2,0)</f>
        <v>0.003</v>
      </c>
      <c r="AN191" s="26" t="n">
        <f aca="false">IF(Y191="Y",IF(P191-O191&gt;$AN$2,1.5%*15/365,1.5%*(P191-O191)/365),0)</f>
        <v>0.000616438356164384</v>
      </c>
      <c r="AO191" s="27" t="n">
        <f aca="false">IF(P191&lt;=AA191,VLOOKUP(DATEDIF(O191,P191,"m"),Parameters!$L$2:$M$6,2,1),(DATEDIF(O191,P191,"m")+1)/12)</f>
        <v>1</v>
      </c>
      <c r="AP191" s="28" t="n">
        <f aca="false">(AJ191*(SUM(AD191,AE191,AF191,AH191,AI191,AK191,AL191,AM191)*K191+AG191)+AN191*K191)*AO191</f>
        <v>12736643.8356164</v>
      </c>
    </row>
    <row r="192" customFormat="false" ht="13.8" hidden="false" customHeight="false" outlineLevel="0" collapsed="false">
      <c r="A192" s="19"/>
      <c r="B192" s="19" t="s">
        <v>1965</v>
      </c>
      <c r="C192" s="19" t="s">
        <v>1989</v>
      </c>
      <c r="D192" s="19" t="s">
        <v>1909</v>
      </c>
      <c r="E192" s="21" t="s">
        <v>1993</v>
      </c>
      <c r="F192" s="22" t="n">
        <v>0</v>
      </c>
      <c r="G192" s="21" t="s">
        <v>1958</v>
      </c>
      <c r="H192" s="21" t="s">
        <v>536</v>
      </c>
      <c r="I192" s="21" t="s">
        <v>1960</v>
      </c>
      <c r="J192" s="22" t="n">
        <v>400000000</v>
      </c>
      <c r="K192" s="22" t="n">
        <v>100000000</v>
      </c>
      <c r="L192" s="0" t="n">
        <v>2010</v>
      </c>
      <c r="M192" s="23" t="n">
        <v>40179</v>
      </c>
      <c r="N192" s="23" t="n">
        <v>43831</v>
      </c>
      <c r="O192" s="23" t="n">
        <v>43831</v>
      </c>
      <c r="P192" s="23" t="n">
        <v>44196</v>
      </c>
      <c r="Q192" s="2" t="s">
        <v>1967</v>
      </c>
      <c r="R192" s="2" t="s">
        <v>1967</v>
      </c>
      <c r="S192" s="22" t="n">
        <v>9000000</v>
      </c>
      <c r="T192" s="2" t="s">
        <v>1967</v>
      </c>
      <c r="U192" s="2" t="s">
        <v>1967</v>
      </c>
      <c r="V192" s="2" t="s">
        <v>1967</v>
      </c>
      <c r="W192" s="2" t="s">
        <v>1967</v>
      </c>
      <c r="X192" s="2" t="s">
        <v>1967</v>
      </c>
      <c r="Y192" s="2" t="s">
        <v>1967</v>
      </c>
      <c r="Z192" s="2" t="s">
        <v>1967</v>
      </c>
      <c r="AA192" s="23" t="n">
        <f aca="false">DATE(YEAR(O192)+1,MONTH(O192),DAY(O192))</f>
        <v>44197</v>
      </c>
      <c r="AB192" s="0" t="n">
        <f aca="false">IF(G192="Trong nước", DATEDIF(DATE(YEAR(M192),MONTH(M192),1),DATE(YEAR(N192),MONTH(N192),1),"m"), DATEDIF(DATE(L192,1,1),DATE(YEAR(N192),MONTH(N192),1),"m"))</f>
        <v>120</v>
      </c>
      <c r="AC192" s="0" t="str">
        <f aca="false">VLOOKUP(AB192,Parameters!$A$2:$B$6,2,1)</f>
        <v>&gt;=120</v>
      </c>
      <c r="AD192" s="24" t="n">
        <f aca="false">IF(J192&lt;=$AD$2,INDEX('Bieu phi VCX'!$D$8:$H$33,MATCH(E192,'Bieu phi VCX'!$A$8:$A$33,0),MATCH(AC192,'Bieu phi VCX'!$D$7:$H$7,)),INDEX('Bieu phi VCX'!$J$8:$N$33,MATCH(E192,'Bieu phi VCX'!$A$8:$A$33,0),MATCH(AC192,'Bieu phi VCX'!$J$7:$N$7,)))</f>
        <v>0.021</v>
      </c>
      <c r="AE192" s="24" t="n">
        <f aca="false">IF(Q192="Y",$AE$2,0)</f>
        <v>0.0005</v>
      </c>
      <c r="AF192" s="24" t="n">
        <f aca="false">IF(R192="Y", INDEX('Bieu phi VCX'!$R$8:$W$33,MATCH(E192,'Bieu phi VCX'!$A$8:$A$33,0),MATCH(AC192,'Bieu phi VCX'!$R$7:$V$7,0)), 0)</f>
        <v>0.003</v>
      </c>
      <c r="AG192" s="22" t="n">
        <f aca="false">VLOOKUP(S192,Parameters!$F$2:$G$5,2,0)</f>
        <v>1400000</v>
      </c>
      <c r="AH192" s="24" t="n">
        <f aca="false">IF(T192="Y", INDEX('Bieu phi VCX'!$X$8:$AB$33,MATCH(E192,'Bieu phi VCX'!$A$8:$A$33,0),MATCH(AC192,'Bieu phi VCX'!$X$7:$AB$7,0)),0)</f>
        <v>0.004</v>
      </c>
      <c r="AI192" s="24" t="n">
        <f aca="false">IF(U192="Y",INDEX('Bieu phi VCX'!$AJ$8:$AL$33,MATCH(E192,'Bieu phi VCX'!$A$8:$A$33,0),MATCH(VLOOKUP(F192,Parameters!$I$2:$J$4,2),'Bieu phi VCX'!$AJ$7:$AL$7,0))-AD192, 0)</f>
        <v>0.019</v>
      </c>
      <c r="AJ192" s="0" t="n">
        <f aca="false">IF(V192="Y",$AJ$2,1)</f>
        <v>1.5</v>
      </c>
      <c r="AK192" s="24" t="n">
        <f aca="false">IF(W192="Y", INDEX('Bieu phi VCX'!$AE$8:$AE$33,MATCH(E192,'Bieu phi VCX'!$A$8:$A$33,0),0),0)</f>
        <v>0.0015</v>
      </c>
      <c r="AL192" s="24" t="str">
        <f aca="false">IF(X192="Y",IF(AB192&lt;120,IF(OR(E192='Bieu phi VCX'!$A$24,E192='Bieu phi VCX'!$A$25,E192='Bieu phi VCX'!$A$27),0.2%,IF(OR(AND(OR(H192="SEDAN",H192="HATCHBACK"),J192&gt;$AL$2),AND(OR(H192="SEDAN",H192="HATCHBACK"),I192="GERMANY")),INDEX('Bieu phi VCX'!$AF$8:$AF$33,MATCH(E192,'Bieu phi VCX'!$A$8:$A$33,0),0),INDEX('Bieu phi VCX'!$AG$8:$AG$33,MATCH(E192,'Bieu phi VCX'!$A$8:$A$33,0),0))),"NA"),0)</f>
        <v>NA</v>
      </c>
      <c r="AM192" s="25" t="n">
        <f aca="false">IF(Z192="Y",$AM$2,0)</f>
        <v>0.003</v>
      </c>
      <c r="AN192" s="26" t="n">
        <f aca="false">IF(Y192="Y",IF(P192-O192&gt;$AN$2,1.5%*15/365,1.5%*(P192-O192)/365),0)</f>
        <v>0.000616438356164384</v>
      </c>
      <c r="AO192" s="27" t="n">
        <f aca="false">IF(P192&lt;=AA192,VLOOKUP(DATEDIF(O192,P192,"m"),Parameters!$L$2:$M$6,2,1),(DATEDIF(O192,P192,"m")+1)/12)</f>
        <v>1</v>
      </c>
      <c r="AP192" s="28" t="n">
        <f aca="false">(AJ192*(SUM(AD192,AE192,AF192,AH192,AI192,AK192,AL192,AM192)*K192+AG192)+AN192*K192)*AO192</f>
        <v>9961643.83561644</v>
      </c>
    </row>
    <row r="193" customFormat="false" ht="13.8" hidden="false" customHeight="false" outlineLevel="0" collapsed="false">
      <c r="A193" s="19"/>
      <c r="B193" s="19" t="s">
        <v>1966</v>
      </c>
      <c r="C193" s="19" t="s">
        <v>1989</v>
      </c>
      <c r="D193" s="19" t="s">
        <v>1909</v>
      </c>
      <c r="E193" s="21" t="s">
        <v>1993</v>
      </c>
      <c r="F193" s="22" t="n">
        <v>0</v>
      </c>
      <c r="G193" s="21" t="s">
        <v>1958</v>
      </c>
      <c r="H193" s="21" t="s">
        <v>536</v>
      </c>
      <c r="I193" s="21" t="s">
        <v>1960</v>
      </c>
      <c r="J193" s="22" t="n">
        <v>600000000</v>
      </c>
      <c r="K193" s="22" t="n">
        <v>400000000</v>
      </c>
      <c r="L193" s="0" t="n">
        <v>2005</v>
      </c>
      <c r="M193" s="23" t="n">
        <v>38353</v>
      </c>
      <c r="N193" s="23" t="n">
        <v>43831</v>
      </c>
      <c r="O193" s="23" t="n">
        <v>43831</v>
      </c>
      <c r="P193" s="23" t="n">
        <v>44196</v>
      </c>
      <c r="Q193" s="2" t="s">
        <v>1967</v>
      </c>
      <c r="R193" s="2" t="s">
        <v>1967</v>
      </c>
      <c r="S193" s="22" t="n">
        <v>9000000</v>
      </c>
      <c r="T193" s="2" t="s">
        <v>1967</v>
      </c>
      <c r="U193" s="2" t="s">
        <v>1967</v>
      </c>
      <c r="V193" s="2" t="s">
        <v>1967</v>
      </c>
      <c r="W193" s="2" t="s">
        <v>1967</v>
      </c>
      <c r="X193" s="2" t="s">
        <v>1967</v>
      </c>
      <c r="Y193" s="2" t="s">
        <v>1967</v>
      </c>
      <c r="Z193" s="2" t="s">
        <v>1967</v>
      </c>
      <c r="AA193" s="23" t="n">
        <f aca="false">DATE(YEAR(O193)+1,MONTH(O193),DAY(O193))</f>
        <v>44197</v>
      </c>
      <c r="AB193" s="0" t="n">
        <f aca="false">IF(G193="Trong nước", DATEDIF(DATE(YEAR(M193),MONTH(M193),1),DATE(YEAR(N193),MONTH(N193),1),"m"), DATEDIF(DATE(L193,1,1),DATE(YEAR(N193),MONTH(N193),1),"m"))</f>
        <v>180</v>
      </c>
      <c r="AC193" s="0" t="str">
        <f aca="false">VLOOKUP(AB193,Parameters!$A$2:$B$7,2,1)</f>
        <v>&gt;=180</v>
      </c>
      <c r="AD193" s="24" t="n">
        <f aca="false">IF(J193&lt;=$AD$2,INDEX('Bieu phi VCX'!$D$8:$N$33,MATCH(E193,'Bieu phi VCX'!$A$8:$A$33,0),MATCH(AC193,'Bieu phi VCX'!$D$7:$I$7,)),INDEX('Bieu phi VCX'!$J$8:$O$33,MATCH(E193,'Bieu phi VCX'!$A$8:$A$33,0),MATCH(AC193,'Bieu phi VCX'!$J$7:$O$7,)))</f>
        <v>0.019</v>
      </c>
      <c r="AE193" s="24" t="n">
        <f aca="false">IF(Q193="Y",$AE$2,0)</f>
        <v>0.0005</v>
      </c>
      <c r="AF193" s="24" t="n">
        <f aca="false">IF(R193="Y", INDEX('Bieu phi VCX'!$R$8:$W$33,MATCH(E193,'Bieu phi VCX'!$A$8:$A$33,0),MATCH(AC193,'Bieu phi VCX'!$R$7:$W$7,0)), 0)</f>
        <v>0.004</v>
      </c>
      <c r="AG193" s="22" t="n">
        <f aca="false">VLOOKUP(S193,Parameters!$F$2:$G$5,2,0)</f>
        <v>1400000</v>
      </c>
      <c r="AH193" s="24" t="n">
        <f aca="false">IF(T193="Y", INDEX('Bieu phi VCX'!$X$8:$AC$33,MATCH(E193,'Bieu phi VCX'!$A$8:$A$33,0),MATCH(AC193,'Bieu phi VCX'!$X$7:$AC$7,0)),0)</f>
        <v>0.004</v>
      </c>
      <c r="AI193" s="24" t="n">
        <f aca="false">IF(U193="Y",INDEX('Bieu phi VCX'!$AJ$8:$AL$33,MATCH(E193,'Bieu phi VCX'!$A$8:$A$33,0),MATCH(VLOOKUP(F193,Parameters!$I$2:$J$4,2),'Bieu phi VCX'!$AJ$7:$AL$7,0))-AD193, 0)</f>
        <v>0.021</v>
      </c>
      <c r="AJ193" s="0" t="n">
        <f aca="false">IF(V193="Y",$AJ$2,1)</f>
        <v>1.5</v>
      </c>
      <c r="AK193" s="24" t="n">
        <f aca="false">IF(W193="Y", INDEX('Bieu phi VCX'!$AE$8:$AE$33,MATCH(E193,'Bieu phi VCX'!$A$8:$A$33,0),0),0)</f>
        <v>0.0015</v>
      </c>
      <c r="AL193" s="24" t="n">
        <f aca="false">IF(X193="Y",IF(AB193&lt;120,IF(OR(E193='Bieu phi VCX'!$A$24,E193='Bieu phi VCX'!$A$25,E193='Bieu phi VCX'!$A$27),0.2%,IF(OR(AND(OR(H193="SEDAN",H193="HATCHBACK"),J193&gt;$AL$2),AND(OR(H193="SEDAN",H193="HATCHBACK"),I193="GERMANY")),INDEX('Bieu phi VCX'!$AF$8:$AF$33,MATCH(E193,'Bieu phi VCX'!$A$8:$A$33,0),0),INDEX('Bieu phi VCX'!$AG$8:$AG$33,MATCH(E193,'Bieu phi VCX'!$A$8:$A$33,0),0))),INDEX('Bieu phi VCX'!$AH$8:$AH$33,MATCH(E193,'Bieu phi VCX'!$A$8:$A$33,0),0)),0)</f>
        <v>0.0015</v>
      </c>
      <c r="AM193" s="25" t="n">
        <f aca="false">IF(Z193="Y",$AM$2,0)</f>
        <v>0.003</v>
      </c>
      <c r="AN193" s="26" t="n">
        <f aca="false">IF(Y193="Y",IF(P193-O193&gt;$AN$2,1.5%*15/365,1.5%*(P193-O193)/365),0)</f>
        <v>0.000616438356164384</v>
      </c>
      <c r="AO193" s="27" t="n">
        <f aca="false">IF(P193&lt;=AA193,VLOOKUP(DATEDIF(O193,P193,"m"),Parameters!$L$2:$M$6,2,1),(DATEDIF(O193,P193,"m")+1)/12)</f>
        <v>1</v>
      </c>
      <c r="AP193" s="28" t="n">
        <f aca="false">(AJ193*(SUM(AD193,AE193,AF193,AH193,AI193,AK193,AL193,AM193)*K193+AG193)+AN193*K193)*AO193</f>
        <v>35046575.3424658</v>
      </c>
    </row>
    <row r="194" customFormat="false" ht="13.8" hidden="false" customHeight="false" outlineLevel="0" collapsed="false">
      <c r="A194" s="19" t="s">
        <v>1969</v>
      </c>
      <c r="B194" s="19" t="s">
        <v>1954</v>
      </c>
      <c r="C194" s="19" t="s">
        <v>1989</v>
      </c>
      <c r="D194" s="19" t="s">
        <v>1909</v>
      </c>
      <c r="E194" s="21" t="s">
        <v>1993</v>
      </c>
      <c r="F194" s="22" t="n">
        <v>0</v>
      </c>
      <c r="G194" s="21" t="s">
        <v>1958</v>
      </c>
      <c r="H194" s="21" t="s">
        <v>536</v>
      </c>
      <c r="I194" s="21" t="s">
        <v>1960</v>
      </c>
      <c r="J194" s="22" t="n">
        <v>410000000</v>
      </c>
      <c r="K194" s="22" t="n">
        <v>400000000</v>
      </c>
      <c r="L194" s="0" t="n">
        <v>2020</v>
      </c>
      <c r="M194" s="23" t="n">
        <v>43831</v>
      </c>
      <c r="N194" s="23" t="n">
        <v>43831</v>
      </c>
      <c r="O194" s="23" t="n">
        <v>43831</v>
      </c>
      <c r="P194" s="23" t="n">
        <v>44196</v>
      </c>
      <c r="Q194" s="2" t="s">
        <v>1961</v>
      </c>
      <c r="R194" s="2" t="s">
        <v>1961</v>
      </c>
      <c r="S194" s="22" t="s">
        <v>1962</v>
      </c>
      <c r="T194" s="2" t="s">
        <v>1961</v>
      </c>
      <c r="U194" s="2" t="s">
        <v>1961</v>
      </c>
      <c r="V194" s="2" t="s">
        <v>1961</v>
      </c>
      <c r="W194" s="2" t="s">
        <v>1961</v>
      </c>
      <c r="X194" s="2" t="s">
        <v>1961</v>
      </c>
      <c r="Y194" s="2" t="s">
        <v>1961</v>
      </c>
      <c r="Z194" s="2" t="s">
        <v>1961</v>
      </c>
      <c r="AA194" s="23" t="n">
        <f aca="false">DATE(YEAR(O194)+1,MONTH(O194),DAY(O194))</f>
        <v>44197</v>
      </c>
      <c r="AB194" s="0" t="n">
        <f aca="false">IF(G194="Trong nước", DATEDIF(DATE(YEAR(M194),MONTH(M194),1),DATE(YEAR(N194),MONTH(N194),1),"m"), DATEDIF(DATE(L194,1,1),DATE(YEAR(N194),MONTH(N194),1),"m"))</f>
        <v>0</v>
      </c>
      <c r="AC194" s="0" t="str">
        <f aca="false">VLOOKUP(AB194,Parameters!$A$2:$B$6,2,1)</f>
        <v>&lt;6</v>
      </c>
      <c r="AD194" s="24" t="n">
        <f aca="false">IF(J194&lt;=$AD$2,INDEX('Bieu phi VCX'!$D$8:$H$33,MATCH(E194,'Bieu phi VCX'!$A$8:$A$33,0),MATCH(AC194,'Bieu phi VCX'!$D$7:$H$7,)),INDEX('Bieu phi VCX'!$J$8:$N$33,MATCH(E194,'Bieu phi VCX'!$A$8:$A$33,0),MATCH(AC194,'Bieu phi VCX'!$J$7:$N$7,)))</f>
        <v>0.015</v>
      </c>
      <c r="AE194" s="24" t="n">
        <f aca="false">IF(Q194="Y",$AE$2,0)</f>
        <v>0</v>
      </c>
      <c r="AF194" s="24" t="n">
        <f aca="false">IF(R194="Y", INDEX('Bieu phi VCX'!$R$8:$W$33,MATCH(E194,'Bieu phi VCX'!$A$8:$A$33,0),MATCH(AC194,'Bieu phi VCX'!$R$7:$V$7,0)), 0)</f>
        <v>0</v>
      </c>
      <c r="AG194" s="22" t="n">
        <f aca="false">VLOOKUP(S194,Parameters!$F$2:$G$5,2,0)</f>
        <v>0</v>
      </c>
      <c r="AH194" s="24" t="n">
        <f aca="false">IF(T194="Y", INDEX('Bieu phi VCX'!$X$8:$AB$33,MATCH(E194,'Bieu phi VCX'!$A$8:$A$33,0),MATCH(AC194,'Bieu phi VCX'!$X$7:$AB$7,0)),0)</f>
        <v>0</v>
      </c>
      <c r="AI194" s="24" t="n">
        <f aca="false">IF(U194="Y",INDEX('Bieu phi VCX'!$AJ$8:$AL$33,MATCH(E194,'Bieu phi VCX'!$A$8:$A$33,0),MATCH(VLOOKUP(F194,Parameters!$I$2:$J$4,2),'Bieu phi VCX'!$AJ$7:$AL$7,0))-AD194, 0)</f>
        <v>0</v>
      </c>
      <c r="AJ194" s="0" t="n">
        <f aca="false">IF(V194="Y",$AJ$2,1)</f>
        <v>1</v>
      </c>
      <c r="AK194" s="24" t="n">
        <f aca="false">IF(W194="Y", INDEX('Bieu phi VCX'!$AE$8:$AE$33,MATCH(E194,'Bieu phi VCX'!$A$8:$A$33,0),0),0)</f>
        <v>0</v>
      </c>
      <c r="AL194" s="24" t="n">
        <f aca="false">IF(X194="Y",IF(AB194&lt;120,IF(OR(E194='Bieu phi VCX'!$A$24,E194='Bieu phi VCX'!$A$25,E194='Bieu phi VCX'!$A$27),0.2%,IF(OR(AND(OR(H194="SEDAN",H194="HATCHBACK"),J194&gt;$AL$2),AND(OR(H194="SEDAN",H194="HATCHBACK"),I194="GERMANY")),INDEX('Bieu phi VCX'!$AF$8:$AF$33,MATCH(E194,'Bieu phi VCX'!$A$8:$A$33,0),0),INDEX('Bieu phi VCX'!$AG$8:$AG$33,MATCH(E194,'Bieu phi VCX'!$A$8:$A$33,0),0))),"NA"),0)</f>
        <v>0</v>
      </c>
      <c r="AM194" s="25" t="n">
        <f aca="false">IF(Z194="Y",$AM$2,0)</f>
        <v>0</v>
      </c>
      <c r="AN194" s="26" t="n">
        <f aca="false">IF(Y194="Y",IF(P194-O194&gt;$AN$2,1.5%*15/365,1.5%*(P194-O194)/365),0)</f>
        <v>0</v>
      </c>
      <c r="AO194" s="27" t="n">
        <f aca="false">IF(P194&lt;=AA194,VLOOKUP(DATEDIF(O194,P194,"m"),Parameters!$L$2:$M$6,2,1),(DATEDIF(O194,P194,"m")+1)/12)</f>
        <v>1</v>
      </c>
      <c r="AP194" s="28" t="n">
        <f aca="false">(AJ194*(SUM(AD194,AE194,AF194,AH194,AI194,AK194,AL194,AM194)*K194+AG194)+AN194*K194)*AO194</f>
        <v>6000000</v>
      </c>
    </row>
    <row r="195" customFormat="false" ht="13.8" hidden="false" customHeight="false" outlineLevel="0" collapsed="false">
      <c r="A195" s="19"/>
      <c r="B195" s="19" t="s">
        <v>1963</v>
      </c>
      <c r="C195" s="19" t="s">
        <v>1989</v>
      </c>
      <c r="D195" s="19" t="s">
        <v>1909</v>
      </c>
      <c r="E195" s="21" t="s">
        <v>1993</v>
      </c>
      <c r="F195" s="22" t="n">
        <v>0</v>
      </c>
      <c r="G195" s="21" t="s">
        <v>1958</v>
      </c>
      <c r="H195" s="21" t="s">
        <v>536</v>
      </c>
      <c r="I195" s="21" t="s">
        <v>1960</v>
      </c>
      <c r="J195" s="22" t="n">
        <v>500000000</v>
      </c>
      <c r="K195" s="22" t="n">
        <v>400000000</v>
      </c>
      <c r="L195" s="0" t="n">
        <v>2017</v>
      </c>
      <c r="M195" s="23" t="n">
        <v>42736</v>
      </c>
      <c r="N195" s="23" t="n">
        <v>43831</v>
      </c>
      <c r="O195" s="23" t="n">
        <v>43831</v>
      </c>
      <c r="P195" s="23" t="n">
        <v>44196</v>
      </c>
      <c r="Q195" s="2" t="s">
        <v>1961</v>
      </c>
      <c r="R195" s="2" t="s">
        <v>1961</v>
      </c>
      <c r="S195" s="22" t="s">
        <v>1962</v>
      </c>
      <c r="T195" s="2" t="s">
        <v>1961</v>
      </c>
      <c r="U195" s="2" t="s">
        <v>1961</v>
      </c>
      <c r="V195" s="2" t="s">
        <v>1961</v>
      </c>
      <c r="W195" s="2" t="s">
        <v>1961</v>
      </c>
      <c r="X195" s="2" t="s">
        <v>1961</v>
      </c>
      <c r="Y195" s="2" t="s">
        <v>1961</v>
      </c>
      <c r="Z195" s="2" t="s">
        <v>1961</v>
      </c>
      <c r="AA195" s="23" t="n">
        <f aca="false">DATE(YEAR(O195)+1,MONTH(O195),DAY(O195))</f>
        <v>44197</v>
      </c>
      <c r="AB195" s="0" t="n">
        <f aca="false">IF(G195="Trong nước", DATEDIF(DATE(YEAR(M195),MONTH(M195),1),DATE(YEAR(N195),MONTH(N195),1),"m"), DATEDIF(DATE(L195,1,1),DATE(YEAR(N195),MONTH(N195),1),"m"))</f>
        <v>36</v>
      </c>
      <c r="AC195" s="0" t="str">
        <f aca="false">VLOOKUP(AB195,Parameters!$A$2:$B$6,2,1)</f>
        <v>36-72</v>
      </c>
      <c r="AD195" s="24" t="n">
        <f aca="false">IF(J195&lt;=$AD$2,INDEX('Bieu phi VCX'!$D$8:$H$33,MATCH(E195,'Bieu phi VCX'!$A$8:$A$33,0),MATCH(AC195,'Bieu phi VCX'!$D$7:$H$7,)),INDEX('Bieu phi VCX'!$J$8:$N$33,MATCH(E195,'Bieu phi VCX'!$A$8:$A$33,0),MATCH(AC195,'Bieu phi VCX'!$J$7:$N$7,)))</f>
        <v>0.016</v>
      </c>
      <c r="AE195" s="24" t="n">
        <f aca="false">IF(Q195="Y",$AE$2,0)</f>
        <v>0</v>
      </c>
      <c r="AF195" s="24" t="n">
        <f aca="false">IF(R195="Y", INDEX('Bieu phi VCX'!$R$8:$W$33,MATCH(E195,'Bieu phi VCX'!$A$8:$A$33,0),MATCH(AC195,'Bieu phi VCX'!$R$7:$V$7,0)), 0)</f>
        <v>0</v>
      </c>
      <c r="AG195" s="22" t="n">
        <f aca="false">VLOOKUP(S195,Parameters!$F$2:$G$5,2,0)</f>
        <v>0</v>
      </c>
      <c r="AH195" s="24" t="n">
        <f aca="false">IF(T195="Y", INDEX('Bieu phi VCX'!$X$8:$AB$33,MATCH(E195,'Bieu phi VCX'!$A$8:$A$33,0),MATCH(AC195,'Bieu phi VCX'!$X$7:$AB$7,0)),0)</f>
        <v>0</v>
      </c>
      <c r="AI195" s="24" t="n">
        <f aca="false">IF(U195="Y",INDEX('Bieu phi VCX'!$AJ$8:$AL$33,MATCH(E195,'Bieu phi VCX'!$A$8:$A$33,0),MATCH(VLOOKUP(F195,Parameters!$I$2:$J$4,2),'Bieu phi VCX'!$AJ$7:$AL$7,0))-AD195, 0)</f>
        <v>0</v>
      </c>
      <c r="AJ195" s="0" t="n">
        <f aca="false">IF(V195="Y",$AJ$2,1)</f>
        <v>1</v>
      </c>
      <c r="AK195" s="24" t="n">
        <f aca="false">IF(W195="Y", INDEX('Bieu phi VCX'!$AE$8:$AE$33,MATCH(E195,'Bieu phi VCX'!$A$8:$A$33,0),0),0)</f>
        <v>0</v>
      </c>
      <c r="AL195" s="24" t="n">
        <f aca="false">IF(X195="Y",IF(AB195&lt;120,IF(OR(E195='Bieu phi VCX'!$A$24,E195='Bieu phi VCX'!$A$25,E195='Bieu phi VCX'!$A$27),0.2%,IF(OR(AND(OR(H195="SEDAN",H195="HATCHBACK"),J195&gt;$AL$2),AND(OR(H195="SEDAN",H195="HATCHBACK"),I195="GERMANY")),INDEX('Bieu phi VCX'!$AF$8:$AF$33,MATCH(E195,'Bieu phi VCX'!$A$8:$A$33,0),0),INDEX('Bieu phi VCX'!$AG$8:$AG$33,MATCH(E195,'Bieu phi VCX'!$A$8:$A$33,0),0))),"NA"),0)</f>
        <v>0</v>
      </c>
      <c r="AM195" s="25" t="n">
        <f aca="false">IF(Z195="Y",$AM$2,0)</f>
        <v>0</v>
      </c>
      <c r="AN195" s="26" t="n">
        <f aca="false">IF(Y195="Y",IF(P195-O195&gt;$AN$2,1.5%*15/365,1.5%*(P195-O195)/365),0)</f>
        <v>0</v>
      </c>
      <c r="AO195" s="27" t="n">
        <f aca="false">IF(P195&lt;=AA195,VLOOKUP(DATEDIF(O195,P195,"m"),Parameters!$L$2:$M$6,2,1),(DATEDIF(O195,P195,"m")+1)/12)</f>
        <v>1</v>
      </c>
      <c r="AP195" s="28" t="n">
        <f aca="false">(AJ195*(SUM(AD195,AE195,AF195,AH195,AI195,AK195,AL195,AM195)*K195+AG195)+AN195*K195)*AO195</f>
        <v>6400000</v>
      </c>
    </row>
    <row r="196" customFormat="false" ht="13.8" hidden="false" customHeight="false" outlineLevel="0" collapsed="false">
      <c r="A196" s="19"/>
      <c r="B196" s="19" t="s">
        <v>1964</v>
      </c>
      <c r="C196" s="19" t="s">
        <v>1989</v>
      </c>
      <c r="D196" s="19" t="s">
        <v>1909</v>
      </c>
      <c r="E196" s="21" t="s">
        <v>1993</v>
      </c>
      <c r="F196" s="22" t="n">
        <v>0</v>
      </c>
      <c r="G196" s="21" t="s">
        <v>1958</v>
      </c>
      <c r="H196" s="21" t="s">
        <v>536</v>
      </c>
      <c r="I196" s="21" t="s">
        <v>1960</v>
      </c>
      <c r="J196" s="22" t="n">
        <v>450000000</v>
      </c>
      <c r="K196" s="22" t="n">
        <v>400000000</v>
      </c>
      <c r="L196" s="0" t="n">
        <v>2014</v>
      </c>
      <c r="M196" s="23" t="n">
        <v>41640</v>
      </c>
      <c r="N196" s="23" t="n">
        <v>43831</v>
      </c>
      <c r="O196" s="23" t="n">
        <v>43831</v>
      </c>
      <c r="P196" s="23" t="n">
        <v>44196</v>
      </c>
      <c r="Q196" s="2" t="s">
        <v>1961</v>
      </c>
      <c r="R196" s="2" t="s">
        <v>1961</v>
      </c>
      <c r="S196" s="22" t="s">
        <v>1962</v>
      </c>
      <c r="T196" s="2" t="s">
        <v>1961</v>
      </c>
      <c r="U196" s="2" t="s">
        <v>1961</v>
      </c>
      <c r="V196" s="2" t="s">
        <v>1961</v>
      </c>
      <c r="W196" s="2" t="s">
        <v>1961</v>
      </c>
      <c r="X196" s="2" t="s">
        <v>1961</v>
      </c>
      <c r="Y196" s="2" t="s">
        <v>1961</v>
      </c>
      <c r="Z196" s="2" t="s">
        <v>1961</v>
      </c>
      <c r="AA196" s="23" t="n">
        <f aca="false">DATE(YEAR(O196)+1,MONTH(O196),DAY(O196))</f>
        <v>44197</v>
      </c>
      <c r="AB196" s="0" t="n">
        <f aca="false">IF(G196="Trong nước", DATEDIF(DATE(YEAR(M196),MONTH(M196),1),DATE(YEAR(N196),MONTH(N196),1),"m"), DATEDIF(DATE(L196,1,1),DATE(YEAR(N196),MONTH(N196),1),"m"))</f>
        <v>72</v>
      </c>
      <c r="AC196" s="0" t="str">
        <f aca="false">VLOOKUP(AB196,Parameters!$A$2:$B$6,2,1)</f>
        <v>72-120</v>
      </c>
      <c r="AD196" s="24" t="n">
        <f aca="false">IF(J196&lt;=$AD$2,INDEX('Bieu phi VCX'!$D$8:$H$33,MATCH(E196,'Bieu phi VCX'!$A$8:$A$33,0),MATCH(AC196,'Bieu phi VCX'!$D$7:$H$7,)),INDEX('Bieu phi VCX'!$J$8:$N$33,MATCH(E196,'Bieu phi VCX'!$A$8:$A$33,0),MATCH(AC196,'Bieu phi VCX'!$J$7:$N$7,)))</f>
        <v>0.0175</v>
      </c>
      <c r="AE196" s="24" t="n">
        <f aca="false">IF(Q196="Y",$AE$2,0)</f>
        <v>0</v>
      </c>
      <c r="AF196" s="24" t="n">
        <f aca="false">IF(R196="Y", INDEX('Bieu phi VCX'!$R$8:$W$33,MATCH(E196,'Bieu phi VCX'!$A$8:$A$33,0),MATCH(AC196,'Bieu phi VCX'!$R$7:$V$7,0)), 0)</f>
        <v>0</v>
      </c>
      <c r="AG196" s="22" t="n">
        <f aca="false">VLOOKUP(S196,Parameters!$F$2:$G$5,2,0)</f>
        <v>0</v>
      </c>
      <c r="AH196" s="24" t="n">
        <f aca="false">IF(T196="Y", INDEX('Bieu phi VCX'!$X$8:$AB$33,MATCH(E196,'Bieu phi VCX'!$A$8:$A$33,0),MATCH(AC196,'Bieu phi VCX'!$X$7:$AB$7,0)),0)</f>
        <v>0</v>
      </c>
      <c r="AI196" s="24" t="n">
        <f aca="false">IF(U196="Y",INDEX('Bieu phi VCX'!$AJ$8:$AL$33,MATCH(E196,'Bieu phi VCX'!$A$8:$A$33,0),MATCH(VLOOKUP(F196,Parameters!$I$2:$J$4,2),'Bieu phi VCX'!$AJ$7:$AL$7,0))-AD196, 0)</f>
        <v>0</v>
      </c>
      <c r="AJ196" s="0" t="n">
        <f aca="false">IF(V196="Y",$AJ$2,1)</f>
        <v>1</v>
      </c>
      <c r="AK196" s="24" t="n">
        <f aca="false">IF(W196="Y", INDEX('Bieu phi VCX'!$AE$8:$AE$33,MATCH(E196,'Bieu phi VCX'!$A$8:$A$33,0),0),0)</f>
        <v>0</v>
      </c>
      <c r="AL196" s="24" t="n">
        <f aca="false">IF(X196="Y",IF(AB196&lt;120,IF(OR(E196='Bieu phi VCX'!$A$24,E196='Bieu phi VCX'!$A$25,E196='Bieu phi VCX'!$A$27),0.2%,IF(OR(AND(OR(H196="SEDAN",H196="HATCHBACK"),J196&gt;$AL$2),AND(OR(H196="SEDAN",H196="HATCHBACK"),I196="GERMANY")),INDEX('Bieu phi VCX'!$AF$8:$AF$33,MATCH(E196,'Bieu phi VCX'!$A$8:$A$33,0),0),INDEX('Bieu phi VCX'!$AG$8:$AG$33,MATCH(E196,'Bieu phi VCX'!$A$8:$A$33,0),0))),"NA"),0)</f>
        <v>0</v>
      </c>
      <c r="AM196" s="25" t="n">
        <f aca="false">IF(Z196="Y",$AM$2,0)</f>
        <v>0</v>
      </c>
      <c r="AN196" s="26" t="n">
        <f aca="false">IF(Y196="Y",IF(P196-O196&gt;$AN$2,1.5%*15/365,1.5%*(P196-O196)/365),0)</f>
        <v>0</v>
      </c>
      <c r="AO196" s="27" t="n">
        <f aca="false">IF(P196&lt;=AA196,VLOOKUP(DATEDIF(O196,P196,"m"),Parameters!$L$2:$M$6,2,1),(DATEDIF(O196,P196,"m")+1)/12)</f>
        <v>1</v>
      </c>
      <c r="AP196" s="28" t="n">
        <f aca="false">(AJ196*(SUM(AD196,AE196,AF196,AH196,AI196,AK196,AL196,AM196)*K196+AG196)+AN196*K196)*AO196</f>
        <v>7000000</v>
      </c>
    </row>
    <row r="197" customFormat="false" ht="13.8" hidden="false" customHeight="false" outlineLevel="0" collapsed="false">
      <c r="A197" s="19"/>
      <c r="B197" s="19" t="s">
        <v>1965</v>
      </c>
      <c r="C197" s="19" t="s">
        <v>1989</v>
      </c>
      <c r="D197" s="19" t="s">
        <v>1909</v>
      </c>
      <c r="E197" s="21" t="s">
        <v>1993</v>
      </c>
      <c r="F197" s="22" t="n">
        <v>0</v>
      </c>
      <c r="G197" s="21" t="s">
        <v>1958</v>
      </c>
      <c r="H197" s="21" t="s">
        <v>536</v>
      </c>
      <c r="I197" s="21" t="s">
        <v>1960</v>
      </c>
      <c r="J197" s="22" t="n">
        <v>600000000</v>
      </c>
      <c r="K197" s="22" t="n">
        <v>400000000</v>
      </c>
      <c r="L197" s="0" t="n">
        <v>2010</v>
      </c>
      <c r="M197" s="23" t="n">
        <v>40179</v>
      </c>
      <c r="N197" s="23" t="n">
        <v>43831</v>
      </c>
      <c r="O197" s="23" t="n">
        <v>43831</v>
      </c>
      <c r="P197" s="23" t="n">
        <v>44196</v>
      </c>
      <c r="Q197" s="2" t="s">
        <v>1961</v>
      </c>
      <c r="R197" s="2" t="s">
        <v>1961</v>
      </c>
      <c r="S197" s="22" t="s">
        <v>1962</v>
      </c>
      <c r="T197" s="2" t="s">
        <v>1961</v>
      </c>
      <c r="U197" s="2" t="s">
        <v>1961</v>
      </c>
      <c r="V197" s="2" t="s">
        <v>1961</v>
      </c>
      <c r="W197" s="2" t="s">
        <v>1961</v>
      </c>
      <c r="X197" s="2" t="s">
        <v>1961</v>
      </c>
      <c r="Y197" s="2" t="s">
        <v>1961</v>
      </c>
      <c r="Z197" s="2" t="s">
        <v>1961</v>
      </c>
      <c r="AA197" s="23" t="n">
        <f aca="false">DATE(YEAR(O197)+1,MONTH(O197),DAY(O197))</f>
        <v>44197</v>
      </c>
      <c r="AB197" s="0" t="n">
        <f aca="false">IF(G197="Trong nước", DATEDIF(DATE(YEAR(M197),MONTH(M197),1),DATE(YEAR(N197),MONTH(N197),1),"m"), DATEDIF(DATE(L197,1,1),DATE(YEAR(N197),MONTH(N197),1),"m"))</f>
        <v>120</v>
      </c>
      <c r="AC197" s="0" t="str">
        <f aca="false">VLOOKUP(AB197,Parameters!$A$2:$B$6,2,1)</f>
        <v>&gt;=120</v>
      </c>
      <c r="AD197" s="24" t="n">
        <f aca="false">IF(J197&lt;=$AD$2,INDEX('Bieu phi VCX'!$D$8:$H$33,MATCH(E197,'Bieu phi VCX'!$A$8:$A$33,0),MATCH(AC197,'Bieu phi VCX'!$D$7:$H$7,)),INDEX('Bieu phi VCX'!$J$8:$N$33,MATCH(E197,'Bieu phi VCX'!$A$8:$A$33,0),MATCH(AC197,'Bieu phi VCX'!$J$7:$N$7,)))</f>
        <v>0.019</v>
      </c>
      <c r="AE197" s="24" t="n">
        <f aca="false">IF(Q197="Y",$AE$2,0)</f>
        <v>0</v>
      </c>
      <c r="AF197" s="24" t="n">
        <f aca="false">IF(R197="Y", INDEX('Bieu phi VCX'!$R$8:$W$33,MATCH(E197,'Bieu phi VCX'!$A$8:$A$33,0),MATCH(AC197,'Bieu phi VCX'!$R$7:$V$7,0)), 0)</f>
        <v>0</v>
      </c>
      <c r="AG197" s="22" t="n">
        <f aca="false">VLOOKUP(S197,Parameters!$F$2:$G$5,2,0)</f>
        <v>0</v>
      </c>
      <c r="AH197" s="24" t="n">
        <f aca="false">IF(T197="Y", INDEX('Bieu phi VCX'!$X$8:$AB$33,MATCH(E197,'Bieu phi VCX'!$A$8:$A$33,0),MATCH(AC197,'Bieu phi VCX'!$X$7:$AB$7,0)),0)</f>
        <v>0</v>
      </c>
      <c r="AI197" s="24" t="n">
        <f aca="false">IF(U197="Y",INDEX('Bieu phi VCX'!$AJ$8:$AL$33,MATCH(E197,'Bieu phi VCX'!$A$8:$A$33,0),MATCH(VLOOKUP(F197,Parameters!$I$2:$J$4,2),'Bieu phi VCX'!$AJ$7:$AL$7,0))-AD197, 0)</f>
        <v>0</v>
      </c>
      <c r="AJ197" s="0" t="n">
        <f aca="false">IF(V197="Y",$AJ$2,1)</f>
        <v>1</v>
      </c>
      <c r="AK197" s="24" t="n">
        <f aca="false">IF(W197="Y", INDEX('Bieu phi VCX'!$AE$8:$AE$33,MATCH(E197,'Bieu phi VCX'!$A$8:$A$33,0),0),0)</f>
        <v>0</v>
      </c>
      <c r="AL197" s="24" t="n">
        <f aca="false">IF(X197="Y",IF(AB197&lt;120,IF(OR(E197='Bieu phi VCX'!$A$24,E197='Bieu phi VCX'!$A$25,E197='Bieu phi VCX'!$A$27),0.2%,IF(OR(AND(OR(H197="SEDAN",H197="HATCHBACK"),J197&gt;$AL$2),AND(OR(H197="SEDAN",H197="HATCHBACK"),I197="GERMANY")),INDEX('Bieu phi VCX'!$AF$8:$AF$33,MATCH(E197,'Bieu phi VCX'!$A$8:$A$33,0),0),INDEX('Bieu phi VCX'!$AG$8:$AG$33,MATCH(E197,'Bieu phi VCX'!$A$8:$A$33,0),0))),"NA"),0)</f>
        <v>0</v>
      </c>
      <c r="AM197" s="25" t="n">
        <f aca="false">IF(Z197="Y",$AM$2,0)</f>
        <v>0</v>
      </c>
      <c r="AN197" s="26" t="n">
        <f aca="false">IF(Y197="Y",IF(P197-O197&gt;$AN$2,1.5%*15/365,1.5%*(P197-O197)/365),0)</f>
        <v>0</v>
      </c>
      <c r="AO197" s="27" t="n">
        <f aca="false">IF(P197&lt;=AA197,VLOOKUP(DATEDIF(O197,P197,"m"),Parameters!$L$2:$M$6,2,1),(DATEDIF(O197,P197,"m")+1)/12)</f>
        <v>1</v>
      </c>
      <c r="AP197" s="28" t="n">
        <f aca="false">(AJ197*(SUM(AD197,AE197,AF197,AH197,AI197,AK197,AL197,AM197)*K197+AG197)+AN197*K197)*AO197</f>
        <v>7600000</v>
      </c>
    </row>
    <row r="198" customFormat="false" ht="13.8" hidden="false" customHeight="false" outlineLevel="0" collapsed="false">
      <c r="A198" s="19"/>
      <c r="B198" s="19" t="s">
        <v>1966</v>
      </c>
      <c r="C198" s="19" t="s">
        <v>1989</v>
      </c>
      <c r="D198" s="19" t="s">
        <v>1909</v>
      </c>
      <c r="E198" s="21" t="s">
        <v>1993</v>
      </c>
      <c r="F198" s="22" t="n">
        <v>0</v>
      </c>
      <c r="G198" s="21" t="s">
        <v>1958</v>
      </c>
      <c r="H198" s="21" t="s">
        <v>536</v>
      </c>
      <c r="I198" s="21" t="s">
        <v>1960</v>
      </c>
      <c r="J198" s="22" t="n">
        <v>600000000</v>
      </c>
      <c r="K198" s="22" t="n">
        <v>400000000</v>
      </c>
      <c r="L198" s="0" t="n">
        <v>2005</v>
      </c>
      <c r="M198" s="23" t="n">
        <v>38353</v>
      </c>
      <c r="N198" s="23" t="n">
        <v>43831</v>
      </c>
      <c r="O198" s="23" t="n">
        <v>43831</v>
      </c>
      <c r="P198" s="23" t="n">
        <v>44196</v>
      </c>
      <c r="Q198" s="2" t="s">
        <v>1967</v>
      </c>
      <c r="R198" s="2" t="s">
        <v>1967</v>
      </c>
      <c r="S198" s="22" t="n">
        <v>9000000</v>
      </c>
      <c r="T198" s="2" t="s">
        <v>1967</v>
      </c>
      <c r="U198" s="2" t="s">
        <v>1967</v>
      </c>
      <c r="V198" s="2" t="s">
        <v>1967</v>
      </c>
      <c r="W198" s="2" t="s">
        <v>1967</v>
      </c>
      <c r="X198" s="2" t="s">
        <v>1967</v>
      </c>
      <c r="Y198" s="2" t="s">
        <v>1967</v>
      </c>
      <c r="Z198" s="2" t="s">
        <v>1967</v>
      </c>
      <c r="AA198" s="23" t="n">
        <f aca="false">DATE(YEAR(O198)+1,MONTH(O198),DAY(O198))</f>
        <v>44197</v>
      </c>
      <c r="AB198" s="0" t="n">
        <f aca="false">IF(G198="Trong nước", DATEDIF(DATE(YEAR(M198),MONTH(M198),1),DATE(YEAR(N198),MONTH(N198),1),"m"), DATEDIF(DATE(L198,1,1),DATE(YEAR(N198),MONTH(N198),1),"m"))</f>
        <v>180</v>
      </c>
      <c r="AC198" s="0" t="str">
        <f aca="false">VLOOKUP(AB198,Parameters!$A$2:$B$7,2,1)</f>
        <v>&gt;=180</v>
      </c>
      <c r="AD198" s="24" t="n">
        <f aca="false">IF(J198&lt;=$AD$2,INDEX('Bieu phi VCX'!$D$8:$N$33,MATCH(E198,'Bieu phi VCX'!$A$8:$A$33,0),MATCH(AC198,'Bieu phi VCX'!$D$7:$I$7,)),INDEX('Bieu phi VCX'!$J$8:$O$33,MATCH(E198,'Bieu phi VCX'!$A$8:$A$33,0),MATCH(AC198,'Bieu phi VCX'!$J$7:$O$7,)))</f>
        <v>0.019</v>
      </c>
      <c r="AE198" s="24" t="n">
        <f aca="false">IF(Q198="Y",$AE$2,0)</f>
        <v>0.0005</v>
      </c>
      <c r="AF198" s="24" t="n">
        <f aca="false">IF(R198="Y", INDEX('Bieu phi VCX'!$R$8:$W$33,MATCH(E198,'Bieu phi VCX'!$A$8:$A$33,0),MATCH(AC198,'Bieu phi VCX'!$R$7:$W$7,0)), 0)</f>
        <v>0.004</v>
      </c>
      <c r="AG198" s="22" t="n">
        <f aca="false">VLOOKUP(S198,Parameters!$F$2:$G$5,2,0)</f>
        <v>1400000</v>
      </c>
      <c r="AH198" s="24" t="n">
        <f aca="false">IF(T198="Y", INDEX('Bieu phi VCX'!$X$8:$AC$33,MATCH(E198,'Bieu phi VCX'!$A$8:$A$33,0),MATCH(AC198,'Bieu phi VCX'!$X$7:$AC$7,0)),0)</f>
        <v>0.004</v>
      </c>
      <c r="AI198" s="24" t="n">
        <f aca="false">IF(U198="Y",INDEX('Bieu phi VCX'!$AJ$8:$AL$33,MATCH(E198,'Bieu phi VCX'!$A$8:$A$33,0),MATCH(VLOOKUP(F198,Parameters!$I$2:$J$4,2),'Bieu phi VCX'!$AJ$7:$AL$7,0))-AD198, 0)</f>
        <v>0.021</v>
      </c>
      <c r="AJ198" s="0" t="n">
        <f aca="false">IF(V198="Y",$AJ$2,1)</f>
        <v>1.5</v>
      </c>
      <c r="AK198" s="24" t="n">
        <f aca="false">IF(W198="Y", INDEX('Bieu phi VCX'!$AE$8:$AE$33,MATCH(E198,'Bieu phi VCX'!$A$8:$A$33,0),0),0)</f>
        <v>0.0015</v>
      </c>
      <c r="AL198" s="24" t="n">
        <f aca="false">IF(X198="Y",IF(AB198&lt;120,IF(OR(E198='Bieu phi VCX'!$A$24,E198='Bieu phi VCX'!$A$25,E198='Bieu phi VCX'!$A$27),0.2%,IF(OR(AND(OR(H198="SEDAN",H198="HATCHBACK"),J198&gt;$AL$2),AND(OR(H198="SEDAN",H198="HATCHBACK"),I198="GERMANY")),INDEX('Bieu phi VCX'!$AF$8:$AF$33,MATCH(E198,'Bieu phi VCX'!$A$8:$A$33,0),0),INDEX('Bieu phi VCX'!$AG$8:$AG$33,MATCH(E198,'Bieu phi VCX'!$A$8:$A$33,0),0))),INDEX('Bieu phi VCX'!$AH$8:$AH$33,MATCH(E198,'Bieu phi VCX'!$A$8:$A$33,0),0)),0)</f>
        <v>0.0015</v>
      </c>
      <c r="AM198" s="25" t="n">
        <f aca="false">IF(Z198="Y",$AM$2,0)</f>
        <v>0.003</v>
      </c>
      <c r="AN198" s="26" t="n">
        <f aca="false">IF(Y198="Y",IF(P198-O198&gt;$AN$2,1.5%*15/365,1.5%*(P198-O198)/365),0)</f>
        <v>0.000616438356164384</v>
      </c>
      <c r="AO198" s="27" t="n">
        <f aca="false">IF(P198&lt;=AA198,VLOOKUP(DATEDIF(O198,P198,"m"),Parameters!$L$2:$M$6,2,1),(DATEDIF(O198,P198,"m")+1)/12)</f>
        <v>1</v>
      </c>
      <c r="AP198" s="28" t="n">
        <f aca="false">(AJ198*(SUM(AD198,AE198,AF198,AH198,AI198,AK198,AL198,AM198)*K198+AG198)+AN198*K198)*AO198</f>
        <v>35046575.3424658</v>
      </c>
    </row>
    <row r="199" customFormat="false" ht="13.8" hidden="false" customHeight="false" outlineLevel="0" collapsed="false">
      <c r="A199" s="19" t="s">
        <v>1953</v>
      </c>
      <c r="B199" s="19" t="s">
        <v>1954</v>
      </c>
      <c r="C199" s="19" t="s">
        <v>1989</v>
      </c>
      <c r="D199" s="19" t="s">
        <v>1994</v>
      </c>
      <c r="E199" s="21" t="s">
        <v>1995</v>
      </c>
      <c r="F199" s="22" t="n">
        <v>0</v>
      </c>
      <c r="G199" s="21" t="s">
        <v>1958</v>
      </c>
      <c r="H199" s="21" t="s">
        <v>536</v>
      </c>
      <c r="I199" s="21" t="s">
        <v>1960</v>
      </c>
      <c r="J199" s="22" t="n">
        <v>390000000</v>
      </c>
      <c r="K199" s="22" t="n">
        <v>100000000</v>
      </c>
      <c r="L199" s="0" t="n">
        <v>2020</v>
      </c>
      <c r="M199" s="23" t="n">
        <v>43831</v>
      </c>
      <c r="N199" s="23" t="n">
        <v>43831</v>
      </c>
      <c r="O199" s="23" t="n">
        <v>43831</v>
      </c>
      <c r="P199" s="23" t="n">
        <v>44196</v>
      </c>
      <c r="Q199" s="2" t="s">
        <v>1961</v>
      </c>
      <c r="R199" s="2" t="s">
        <v>1961</v>
      </c>
      <c r="S199" s="22" t="s">
        <v>1962</v>
      </c>
      <c r="T199" s="2" t="s">
        <v>1961</v>
      </c>
      <c r="U199" s="2" t="s">
        <v>1961</v>
      </c>
      <c r="V199" s="2" t="s">
        <v>1961</v>
      </c>
      <c r="W199" s="2" t="s">
        <v>1961</v>
      </c>
      <c r="X199" s="2" t="s">
        <v>1961</v>
      </c>
      <c r="Y199" s="2" t="s">
        <v>1961</v>
      </c>
      <c r="Z199" s="2" t="s">
        <v>1961</v>
      </c>
      <c r="AA199" s="23" t="n">
        <f aca="false">DATE(YEAR(O199)+1,MONTH(O199),DAY(O199))</f>
        <v>44197</v>
      </c>
      <c r="AB199" s="0" t="n">
        <f aca="false">IF(G199="Trong nước", DATEDIF(DATE(YEAR(M199),MONTH(M199),1),DATE(YEAR(N199),MONTH(N199),1),"m"), DATEDIF(DATE(L199,1,1),DATE(YEAR(N199),MONTH(N199),1),"m"))</f>
        <v>0</v>
      </c>
      <c r="AC199" s="0" t="str">
        <f aca="false">VLOOKUP(AB199,Parameters!$A$2:$B$6,2,1)</f>
        <v>&lt;6</v>
      </c>
      <c r="AD199" s="24" t="n">
        <f aca="false">IF(J199&lt;=$AD$2,INDEX('Bieu phi VCX'!$D$8:$H$33,MATCH(E199,'Bieu phi VCX'!$A$8:$A$33,0),MATCH(AC199,'Bieu phi VCX'!$D$7:$H$7,)),INDEX('Bieu phi VCX'!$J$8:$N$33,MATCH(E199,'Bieu phi VCX'!$A$8:$A$33,0),MATCH(AC199,'Bieu phi VCX'!$J$7:$N$7,)))</f>
        <v>0.017</v>
      </c>
      <c r="AE199" s="24" t="n">
        <f aca="false">IF(Q199="Y",$AE$2,0)</f>
        <v>0</v>
      </c>
      <c r="AF199" s="24" t="n">
        <f aca="false">IF(R199="Y", INDEX('Bieu phi VCX'!$R$8:$W$33,MATCH(E199,'Bieu phi VCX'!$A$8:$A$33,0),MATCH(AC199,'Bieu phi VCX'!$R$7:$V$7,0)), 0)</f>
        <v>0</v>
      </c>
      <c r="AG199" s="22" t="n">
        <f aca="false">VLOOKUP(S199,Parameters!$F$2:$G$5,2,0)</f>
        <v>0</v>
      </c>
      <c r="AH199" s="24" t="n">
        <f aca="false">IF(T199="Y", INDEX('Bieu phi VCX'!$X$8:$AB$33,MATCH(E199,'Bieu phi VCX'!$A$8:$A$33,0),MATCH(AC199,'Bieu phi VCX'!$X$7:$AB$7,0)),0)</f>
        <v>0</v>
      </c>
      <c r="AI199" s="24" t="n">
        <f aca="false">IF(U199="Y",INDEX('Bieu phi VCX'!$AJ$8:$AL$33,MATCH(E199,'Bieu phi VCX'!$A$8:$A$33,0),MATCH(VLOOKUP(F199,Parameters!$I$2:$J$4,2),'Bieu phi VCX'!$AJ$7:$AL$7,0))-AD199, 0)</f>
        <v>0</v>
      </c>
      <c r="AJ199" s="0" t="n">
        <f aca="false">IF(V199="Y",$AJ$2,1)</f>
        <v>1</v>
      </c>
      <c r="AK199" s="24" t="n">
        <f aca="false">IF(W199="Y", INDEX('Bieu phi VCX'!$AE$8:$AE$33,MATCH(E199,'Bieu phi VCX'!$A$8:$A$33,0),0),0)</f>
        <v>0</v>
      </c>
      <c r="AL199" s="24" t="n">
        <f aca="false">IF(X199="Y",IF(AB199&lt;120,IF(OR(E199='Bieu phi VCX'!$A$24,E199='Bieu phi VCX'!$A$25,E199='Bieu phi VCX'!$A$27),0.2%,IF(OR(AND(OR(H199="SEDAN",H199="HATCHBACK"),J199&gt;$AL$2),AND(OR(H199="SEDAN",H199="HATCHBACK"),I199="GERMANY")),INDEX('Bieu phi VCX'!$AF$8:$AF$33,MATCH(E199,'Bieu phi VCX'!$A$8:$A$33,0),0),INDEX('Bieu phi VCX'!$AG$8:$AG$33,MATCH(E199,'Bieu phi VCX'!$A$8:$A$33,0),0))),"NA"),0)</f>
        <v>0</v>
      </c>
      <c r="AM199" s="25" t="n">
        <f aca="false">IF(Z199="Y",$AM$2,0)</f>
        <v>0</v>
      </c>
      <c r="AN199" s="26" t="n">
        <f aca="false">IF(Y199="Y",IF(P199-O199&gt;$AN$2,1.5%*15/365,1.5%*(P199-O199)/365),0)</f>
        <v>0</v>
      </c>
      <c r="AO199" s="27" t="n">
        <f aca="false">IF(P199&lt;=AA199,VLOOKUP(DATEDIF(O199,P199,"m"),Parameters!$L$2:$M$6,2,1),(DATEDIF(O199,P199,"m")+1)/12)</f>
        <v>1</v>
      </c>
      <c r="AP199" s="28" t="n">
        <f aca="false">(AJ199*(SUM(AD199,AE199,AF199,AH199,AI199,AK199,AL199,AM199)*K199+AG199)+AN199*K199)*AO199</f>
        <v>1700000</v>
      </c>
    </row>
    <row r="200" customFormat="false" ht="13.8" hidden="false" customHeight="false" outlineLevel="0" collapsed="false">
      <c r="A200" s="19"/>
      <c r="B200" s="19" t="s">
        <v>1963</v>
      </c>
      <c r="C200" s="19" t="s">
        <v>1989</v>
      </c>
      <c r="D200" s="19" t="s">
        <v>1994</v>
      </c>
      <c r="E200" s="21" t="s">
        <v>1995</v>
      </c>
      <c r="F200" s="22" t="n">
        <v>0</v>
      </c>
      <c r="G200" s="21" t="s">
        <v>1958</v>
      </c>
      <c r="H200" s="21" t="s">
        <v>536</v>
      </c>
      <c r="I200" s="21" t="s">
        <v>1960</v>
      </c>
      <c r="J200" s="22" t="n">
        <v>390000000</v>
      </c>
      <c r="K200" s="22" t="n">
        <v>100000000</v>
      </c>
      <c r="L200" s="0" t="n">
        <v>2017</v>
      </c>
      <c r="M200" s="23" t="n">
        <v>42736</v>
      </c>
      <c r="N200" s="23" t="n">
        <v>43831</v>
      </c>
      <c r="O200" s="23" t="n">
        <v>43831</v>
      </c>
      <c r="P200" s="23" t="n">
        <v>44196</v>
      </c>
      <c r="Q200" s="2" t="s">
        <v>1961</v>
      </c>
      <c r="R200" s="2" t="s">
        <v>1961</v>
      </c>
      <c r="S200" s="22" t="s">
        <v>1962</v>
      </c>
      <c r="T200" s="2" t="s">
        <v>1961</v>
      </c>
      <c r="U200" s="2" t="s">
        <v>1961</v>
      </c>
      <c r="V200" s="2" t="s">
        <v>1961</v>
      </c>
      <c r="W200" s="2" t="s">
        <v>1961</v>
      </c>
      <c r="X200" s="2" t="s">
        <v>1961</v>
      </c>
      <c r="Y200" s="2" t="s">
        <v>1961</v>
      </c>
      <c r="Z200" s="2" t="s">
        <v>1961</v>
      </c>
      <c r="AA200" s="23" t="n">
        <f aca="false">DATE(YEAR(O200)+1,MONTH(O200),DAY(O200))</f>
        <v>44197</v>
      </c>
      <c r="AB200" s="0" t="n">
        <f aca="false">IF(G200="Trong nước", DATEDIF(DATE(YEAR(M200),MONTH(M200),1),DATE(YEAR(N200),MONTH(N200),1),"m"), DATEDIF(DATE(L200,1,1),DATE(YEAR(N200),MONTH(N200),1),"m"))</f>
        <v>36</v>
      </c>
      <c r="AC200" s="0" t="str">
        <f aca="false">VLOOKUP(AB200,Parameters!$A$2:$B$6,2,1)</f>
        <v>36-72</v>
      </c>
      <c r="AD200" s="24" t="n">
        <f aca="false">IF(J200&lt;=$AD$2,INDEX('Bieu phi VCX'!$D$8:$H$33,MATCH(E200,'Bieu phi VCX'!$A$8:$A$33,0),MATCH(AC200,'Bieu phi VCX'!$D$7:$H$7,)),INDEX('Bieu phi VCX'!$J$8:$N$33,MATCH(E200,'Bieu phi VCX'!$A$8:$A$33,0),MATCH(AC200,'Bieu phi VCX'!$J$7:$N$7,)))</f>
        <v>0.019</v>
      </c>
      <c r="AE200" s="24" t="n">
        <f aca="false">IF(Q200="Y",$AE$2,0)</f>
        <v>0</v>
      </c>
      <c r="AF200" s="24" t="n">
        <f aca="false">IF(R200="Y", INDEX('Bieu phi VCX'!$R$8:$W$33,MATCH(E200,'Bieu phi VCX'!$A$8:$A$33,0),MATCH(AC200,'Bieu phi VCX'!$R$7:$V$7,0)), 0)</f>
        <v>0</v>
      </c>
      <c r="AG200" s="22" t="n">
        <f aca="false">VLOOKUP(S200,Parameters!$F$2:$G$5,2,0)</f>
        <v>0</v>
      </c>
      <c r="AH200" s="24" t="n">
        <f aca="false">IF(T200="Y", INDEX('Bieu phi VCX'!$X$8:$AB$33,MATCH(E200,'Bieu phi VCX'!$A$8:$A$33,0),MATCH(AC200,'Bieu phi VCX'!$X$7:$AB$7,0)),0)</f>
        <v>0</v>
      </c>
      <c r="AI200" s="24" t="n">
        <f aca="false">IF(U200="Y",INDEX('Bieu phi VCX'!$AJ$8:$AL$33,MATCH(E200,'Bieu phi VCX'!$A$8:$A$33,0),MATCH(VLOOKUP(F200,Parameters!$I$2:$J$4,2),'Bieu phi VCX'!$AJ$7:$AL$7,0))-AD200, 0)</f>
        <v>0</v>
      </c>
      <c r="AJ200" s="0" t="n">
        <f aca="false">IF(V200="Y",$AJ$2,1)</f>
        <v>1</v>
      </c>
      <c r="AK200" s="24" t="n">
        <f aca="false">IF(W200="Y", INDEX('Bieu phi VCX'!$AE$8:$AE$33,MATCH(E200,'Bieu phi VCX'!$A$8:$A$33,0),0),0)</f>
        <v>0</v>
      </c>
      <c r="AL200" s="24" t="n">
        <f aca="false">IF(X200="Y",IF(AB200&lt;120,IF(OR(E200='Bieu phi VCX'!$A$24,E200='Bieu phi VCX'!$A$25,E200='Bieu phi VCX'!$A$27),0.2%,IF(OR(AND(OR(H200="SEDAN",H200="HATCHBACK"),J200&gt;$AL$2),AND(OR(H200="SEDAN",H200="HATCHBACK"),I200="GERMANY")),INDEX('Bieu phi VCX'!$AF$8:$AF$33,MATCH(E200,'Bieu phi VCX'!$A$8:$A$33,0),0),INDEX('Bieu phi VCX'!$AG$8:$AG$33,MATCH(E200,'Bieu phi VCX'!$A$8:$A$33,0),0))),"NA"),0)</f>
        <v>0</v>
      </c>
      <c r="AM200" s="25" t="n">
        <f aca="false">IF(Z200="Y",$AM$2,0)</f>
        <v>0</v>
      </c>
      <c r="AN200" s="26" t="n">
        <f aca="false">IF(Y200="Y",IF(P200-O200&gt;$AN$2,1.5%*15/365,1.5%*(P200-O200)/365),0)</f>
        <v>0</v>
      </c>
      <c r="AO200" s="27" t="n">
        <f aca="false">IF(P200&lt;=AA200,VLOOKUP(DATEDIF(O200,P200,"m"),Parameters!$L$2:$M$6,2,1),(DATEDIF(O200,P200,"m")+1)/12)</f>
        <v>1</v>
      </c>
      <c r="AP200" s="28" t="n">
        <f aca="false">(AJ200*(SUM(AD200,AE200,AF200,AH200,AI200,AK200,AL200,AM200)*K200+AG200)+AN200*K200)*AO200</f>
        <v>1900000</v>
      </c>
    </row>
    <row r="201" customFormat="false" ht="13.8" hidden="false" customHeight="false" outlineLevel="0" collapsed="false">
      <c r="A201" s="19"/>
      <c r="B201" s="19" t="s">
        <v>1964</v>
      </c>
      <c r="C201" s="19" t="s">
        <v>1989</v>
      </c>
      <c r="D201" s="19" t="s">
        <v>1994</v>
      </c>
      <c r="E201" s="21" t="s">
        <v>1995</v>
      </c>
      <c r="F201" s="22" t="n">
        <v>0</v>
      </c>
      <c r="G201" s="21" t="s">
        <v>1958</v>
      </c>
      <c r="H201" s="21" t="s">
        <v>536</v>
      </c>
      <c r="I201" s="21" t="s">
        <v>1960</v>
      </c>
      <c r="J201" s="22" t="n">
        <v>390000000</v>
      </c>
      <c r="K201" s="22" t="n">
        <v>100000000</v>
      </c>
      <c r="L201" s="0" t="n">
        <v>2014</v>
      </c>
      <c r="M201" s="23" t="n">
        <v>41640</v>
      </c>
      <c r="N201" s="23" t="n">
        <v>43831</v>
      </c>
      <c r="O201" s="23" t="n">
        <v>43831</v>
      </c>
      <c r="P201" s="23" t="n">
        <v>44196</v>
      </c>
      <c r="Q201" s="2" t="s">
        <v>1961</v>
      </c>
      <c r="R201" s="2" t="s">
        <v>1961</v>
      </c>
      <c r="S201" s="22" t="s">
        <v>1962</v>
      </c>
      <c r="T201" s="2" t="s">
        <v>1961</v>
      </c>
      <c r="U201" s="2" t="s">
        <v>1961</v>
      </c>
      <c r="V201" s="2" t="s">
        <v>1961</v>
      </c>
      <c r="W201" s="2" t="s">
        <v>1961</v>
      </c>
      <c r="X201" s="2" t="s">
        <v>1961</v>
      </c>
      <c r="Y201" s="2" t="s">
        <v>1961</v>
      </c>
      <c r="Z201" s="2" t="s">
        <v>1961</v>
      </c>
      <c r="AA201" s="23" t="n">
        <f aca="false">DATE(YEAR(O201)+1,MONTH(O201),DAY(O201))</f>
        <v>44197</v>
      </c>
      <c r="AB201" s="0" t="n">
        <f aca="false">IF(G201="Trong nước", DATEDIF(DATE(YEAR(M201),MONTH(M201),1),DATE(YEAR(N201),MONTH(N201),1),"m"), DATEDIF(DATE(L201,1,1),DATE(YEAR(N201),MONTH(N201),1),"m"))</f>
        <v>72</v>
      </c>
      <c r="AC201" s="0" t="str">
        <f aca="false">VLOOKUP(AB201,Parameters!$A$2:$B$6,2,1)</f>
        <v>72-120</v>
      </c>
      <c r="AD201" s="24" t="n">
        <f aca="false">IF(J201&lt;=$AD$2,INDEX('Bieu phi VCX'!$D$8:$H$33,MATCH(E201,'Bieu phi VCX'!$A$8:$A$33,0),MATCH(AC201,'Bieu phi VCX'!$D$7:$H$7,)),INDEX('Bieu phi VCX'!$J$8:$N$33,MATCH(E201,'Bieu phi VCX'!$A$8:$A$33,0),MATCH(AC201,'Bieu phi VCX'!$J$7:$N$7,)))</f>
        <v>0.041</v>
      </c>
      <c r="AE201" s="24" t="n">
        <f aca="false">IF(Q201="Y",$AE$2,0)</f>
        <v>0</v>
      </c>
      <c r="AF201" s="24" t="n">
        <f aca="false">IF(R201="Y", INDEX('Bieu phi VCX'!$R$8:$W$33,MATCH(E201,'Bieu phi VCX'!$A$8:$A$33,0),MATCH(AC201,'Bieu phi VCX'!$R$7:$V$7,0)), 0)</f>
        <v>0</v>
      </c>
      <c r="AG201" s="22" t="n">
        <f aca="false">VLOOKUP(S201,Parameters!$F$2:$G$5,2,0)</f>
        <v>0</v>
      </c>
      <c r="AH201" s="24" t="n">
        <f aca="false">IF(T201="Y", INDEX('Bieu phi VCX'!$X$8:$AB$33,MATCH(E201,'Bieu phi VCX'!$A$8:$A$33,0),MATCH(AC201,'Bieu phi VCX'!$X$7:$AB$7,0)),0)</f>
        <v>0</v>
      </c>
      <c r="AI201" s="24" t="n">
        <f aca="false">IF(U201="Y",INDEX('Bieu phi VCX'!$AJ$8:$AL$33,MATCH(E201,'Bieu phi VCX'!$A$8:$A$33,0),MATCH(VLOOKUP(F201,Parameters!$I$2:$J$4,2),'Bieu phi VCX'!$AJ$7:$AL$7,0))-AD201, 0)</f>
        <v>0</v>
      </c>
      <c r="AJ201" s="0" t="n">
        <f aca="false">IF(V201="Y",$AJ$2,1)</f>
        <v>1</v>
      </c>
      <c r="AK201" s="24" t="n">
        <f aca="false">IF(W201="Y", INDEX('Bieu phi VCX'!$AE$8:$AE$33,MATCH(E201,'Bieu phi VCX'!$A$8:$A$33,0),0),0)</f>
        <v>0</v>
      </c>
      <c r="AL201" s="24" t="n">
        <f aca="false">IF(X201="Y",IF(AB201&lt;120,IF(OR(E201='Bieu phi VCX'!$A$24,E201='Bieu phi VCX'!$A$25,E201='Bieu phi VCX'!$A$27),0.2%,IF(OR(AND(OR(H201="SEDAN",H201="HATCHBACK"),J201&gt;$AL$2),AND(OR(H201="SEDAN",H201="HATCHBACK"),I201="GERMANY")),INDEX('Bieu phi VCX'!$AF$8:$AF$33,MATCH(E201,'Bieu phi VCX'!$A$8:$A$33,0),0),INDEX('Bieu phi VCX'!$AG$8:$AG$33,MATCH(E201,'Bieu phi VCX'!$A$8:$A$33,0),0))),"NA"),0)</f>
        <v>0</v>
      </c>
      <c r="AM201" s="25" t="n">
        <f aca="false">IF(Z201="Y",$AM$2,0)</f>
        <v>0</v>
      </c>
      <c r="AN201" s="26" t="n">
        <f aca="false">IF(Y201="Y",IF(P201-O201&gt;$AN$2,1.5%*15/365,1.5%*(P201-O201)/365),0)</f>
        <v>0</v>
      </c>
      <c r="AO201" s="27" t="n">
        <f aca="false">IF(P201&lt;=AA201,VLOOKUP(DATEDIF(O201,P201,"m"),Parameters!$L$2:$M$6,2,1),(DATEDIF(O201,P201,"m")+1)/12)</f>
        <v>1</v>
      </c>
      <c r="AP201" s="28" t="n">
        <f aca="false">(AJ201*(SUM(AD201,AE201,AF201,AH201,AI201,AK201,AL201,AM201)*K201+AG201)+AN201*K201)*AO201</f>
        <v>4100000</v>
      </c>
    </row>
    <row r="202" customFormat="false" ht="13.8" hidden="false" customHeight="false" outlineLevel="0" collapsed="false">
      <c r="A202" s="19"/>
      <c r="B202" s="19" t="s">
        <v>1965</v>
      </c>
      <c r="C202" s="19" t="s">
        <v>1989</v>
      </c>
      <c r="D202" s="19" t="s">
        <v>1994</v>
      </c>
      <c r="E202" s="21" t="s">
        <v>1995</v>
      </c>
      <c r="F202" s="22" t="n">
        <v>0</v>
      </c>
      <c r="G202" s="21" t="s">
        <v>1958</v>
      </c>
      <c r="H202" s="21" t="s">
        <v>536</v>
      </c>
      <c r="I202" s="21" t="s">
        <v>1960</v>
      </c>
      <c r="J202" s="22" t="n">
        <v>390000000</v>
      </c>
      <c r="K202" s="22" t="n">
        <v>100000000</v>
      </c>
      <c r="L202" s="0" t="n">
        <v>2010</v>
      </c>
      <c r="M202" s="23" t="n">
        <v>40179</v>
      </c>
      <c r="N202" s="23" t="n">
        <v>43831</v>
      </c>
      <c r="O202" s="23" t="n">
        <v>43831</v>
      </c>
      <c r="P202" s="23" t="n">
        <v>44196</v>
      </c>
      <c r="Q202" s="2" t="s">
        <v>1961</v>
      </c>
      <c r="R202" s="2" t="s">
        <v>1961</v>
      </c>
      <c r="S202" s="22" t="s">
        <v>1962</v>
      </c>
      <c r="T202" s="2" t="s">
        <v>1961</v>
      </c>
      <c r="U202" s="2" t="s">
        <v>1961</v>
      </c>
      <c r="V202" s="2" t="s">
        <v>1961</v>
      </c>
      <c r="W202" s="2" t="s">
        <v>1961</v>
      </c>
      <c r="X202" s="2" t="s">
        <v>1961</v>
      </c>
      <c r="Y202" s="2" t="s">
        <v>1961</v>
      </c>
      <c r="Z202" s="2" t="s">
        <v>1961</v>
      </c>
      <c r="AA202" s="23" t="n">
        <f aca="false">DATE(YEAR(O202)+1,MONTH(O202),DAY(O202))</f>
        <v>44197</v>
      </c>
      <c r="AB202" s="0" t="n">
        <f aca="false">IF(G202="Trong nước", DATEDIF(DATE(YEAR(M202),MONTH(M202),1),DATE(YEAR(N202),MONTH(N202),1),"m"), DATEDIF(DATE(L202,1,1),DATE(YEAR(N202),MONTH(N202),1),"m"))</f>
        <v>120</v>
      </c>
      <c r="AC202" s="0" t="str">
        <f aca="false">VLOOKUP(AB202,Parameters!$A$2:$B$6,2,1)</f>
        <v>&gt;=120</v>
      </c>
      <c r="AD202" s="24" t="n">
        <f aca="false">IF(J202&lt;=$AD$2,INDEX('Bieu phi VCX'!$D$8:$H$33,MATCH(E202,'Bieu phi VCX'!$A$8:$A$33,0),MATCH(AC202,'Bieu phi VCX'!$D$7:$H$7,)),INDEX('Bieu phi VCX'!$J$8:$N$33,MATCH(E202,'Bieu phi VCX'!$A$8:$A$33,0),MATCH(AC202,'Bieu phi VCX'!$J$7:$N$7,)))</f>
        <v>0.044</v>
      </c>
      <c r="AE202" s="24" t="n">
        <f aca="false">IF(Q202="Y",$AE$2,0)</f>
        <v>0</v>
      </c>
      <c r="AF202" s="24" t="n">
        <f aca="false">IF(R202="Y", INDEX('Bieu phi VCX'!$R$8:$W$33,MATCH(E202,'Bieu phi VCX'!$A$8:$A$33,0),MATCH(AC202,'Bieu phi VCX'!$R$7:$V$7,0)), 0)</f>
        <v>0</v>
      </c>
      <c r="AG202" s="22" t="n">
        <f aca="false">VLOOKUP(S202,Parameters!$F$2:$G$5,2,0)</f>
        <v>0</v>
      </c>
      <c r="AH202" s="24" t="n">
        <f aca="false">IF(T202="Y", INDEX('Bieu phi VCX'!$X$8:$AB$33,MATCH(E202,'Bieu phi VCX'!$A$8:$A$33,0),MATCH(AC202,'Bieu phi VCX'!$X$7:$AB$7,0)),0)</f>
        <v>0</v>
      </c>
      <c r="AI202" s="24" t="n">
        <f aca="false">IF(U202="Y",INDEX('Bieu phi VCX'!$AJ$8:$AL$33,MATCH(E202,'Bieu phi VCX'!$A$8:$A$33,0),MATCH(VLOOKUP(F202,Parameters!$I$2:$J$4,2),'Bieu phi VCX'!$AJ$7:$AL$7,0))-AD202, 0)</f>
        <v>0</v>
      </c>
      <c r="AJ202" s="0" t="n">
        <f aca="false">IF(V202="Y",$AJ$2,1)</f>
        <v>1</v>
      </c>
      <c r="AK202" s="24" t="n">
        <f aca="false">IF(W202="Y", INDEX('Bieu phi VCX'!$AE$8:$AE$33,MATCH(E202,'Bieu phi VCX'!$A$8:$A$33,0),0),0)</f>
        <v>0</v>
      </c>
      <c r="AL202" s="24" t="n">
        <f aca="false">IF(X202="Y",IF(AB202&lt;120,IF(OR(E202='Bieu phi VCX'!$A$24,E202='Bieu phi VCX'!$A$25,E202='Bieu phi VCX'!$A$27),0.2%,IF(OR(AND(OR(H202="SEDAN",H202="HATCHBACK"),J202&gt;$AL$2),AND(OR(H202="SEDAN",H202="HATCHBACK"),I202="GERMANY")),INDEX('Bieu phi VCX'!$AF$8:$AF$33,MATCH(E202,'Bieu phi VCX'!$A$8:$A$33,0),0),INDEX('Bieu phi VCX'!$AG$8:$AG$33,MATCH(E202,'Bieu phi VCX'!$A$8:$A$33,0),0))),"NA"),0)</f>
        <v>0</v>
      </c>
      <c r="AM202" s="25" t="n">
        <f aca="false">IF(Z202="Y",$AM$2,0)</f>
        <v>0</v>
      </c>
      <c r="AN202" s="26" t="n">
        <f aca="false">IF(Y202="Y",IF(P202-O202&gt;$AN$2,1.5%*15/365,1.5%*(P202-O202)/365),0)</f>
        <v>0</v>
      </c>
      <c r="AO202" s="27" t="n">
        <f aca="false">IF(P202&lt;=AA202,VLOOKUP(DATEDIF(O202,P202,"m"),Parameters!$L$2:$M$6,2,1),(DATEDIF(O202,P202,"m")+1)/12)</f>
        <v>1</v>
      </c>
      <c r="AP202" s="28" t="n">
        <f aca="false">(AJ202*(SUM(AD202,AE202,AF202,AH202,AI202,AK202,AL202,AM202)*K202+AG202)+AN202*K202)*AO202</f>
        <v>4400000</v>
      </c>
    </row>
    <row r="203" customFormat="false" ht="13.8" hidden="false" customHeight="false" outlineLevel="0" collapsed="false">
      <c r="A203" s="19"/>
      <c r="B203" s="19" t="s">
        <v>1966</v>
      </c>
      <c r="C203" s="19" t="s">
        <v>1989</v>
      </c>
      <c r="D203" s="19" t="s">
        <v>1994</v>
      </c>
      <c r="E203" s="21" t="s">
        <v>1995</v>
      </c>
      <c r="F203" s="22" t="n">
        <v>0</v>
      </c>
      <c r="G203" s="21" t="s">
        <v>1958</v>
      </c>
      <c r="H203" s="21" t="s">
        <v>536</v>
      </c>
      <c r="I203" s="21" t="s">
        <v>1960</v>
      </c>
      <c r="J203" s="22" t="n">
        <v>390000000</v>
      </c>
      <c r="K203" s="22" t="n">
        <v>400000000</v>
      </c>
      <c r="L203" s="0" t="n">
        <v>2005</v>
      </c>
      <c r="M203" s="23" t="n">
        <v>38353</v>
      </c>
      <c r="N203" s="23" t="n">
        <v>43831</v>
      </c>
      <c r="O203" s="23" t="n">
        <v>43831</v>
      </c>
      <c r="P203" s="23" t="n">
        <v>44196</v>
      </c>
      <c r="Q203" s="2" t="s">
        <v>1967</v>
      </c>
      <c r="R203" s="2" t="s">
        <v>1967</v>
      </c>
      <c r="S203" s="22" t="n">
        <v>9000000</v>
      </c>
      <c r="T203" s="2" t="s">
        <v>1967</v>
      </c>
      <c r="U203" s="2" t="s">
        <v>1967</v>
      </c>
      <c r="V203" s="2" t="s">
        <v>1967</v>
      </c>
      <c r="W203" s="2" t="s">
        <v>1967</v>
      </c>
      <c r="X203" s="2" t="s">
        <v>1967</v>
      </c>
      <c r="Y203" s="2" t="s">
        <v>1967</v>
      </c>
      <c r="Z203" s="2" t="s">
        <v>1967</v>
      </c>
      <c r="AA203" s="23" t="n">
        <f aca="false">DATE(YEAR(O203)+1,MONTH(O203),DAY(O203))</f>
        <v>44197</v>
      </c>
      <c r="AB203" s="0" t="n">
        <f aca="false">IF(G203="Trong nước", DATEDIF(DATE(YEAR(M203),MONTH(M203),1),DATE(YEAR(N203),MONTH(N203),1),"m"), DATEDIF(DATE(L203,1,1),DATE(YEAR(N203),MONTH(N203),1),"m"))</f>
        <v>180</v>
      </c>
      <c r="AC203" s="0" t="str">
        <f aca="false">VLOOKUP(AB203,Parameters!$A$2:$B$7,2,1)</f>
        <v>&gt;=180</v>
      </c>
      <c r="AD203" s="24" t="n">
        <f aca="false">IF(J203&lt;=$AD$2,INDEX('Bieu phi VCX'!$D$8:$N$33,MATCH(E203,'Bieu phi VCX'!$A$8:$A$33,0),MATCH(AC203,'Bieu phi VCX'!$D$7:$I$7,)),INDEX('Bieu phi VCX'!$J$8:$O$33,MATCH(E203,'Bieu phi VCX'!$A$8:$A$33,0),MATCH(AC203,'Bieu phi VCX'!$J$7:$O$7,)))</f>
        <v>0.044</v>
      </c>
      <c r="AE203" s="24" t="n">
        <f aca="false">IF(Q203="Y",$AE$2,0)</f>
        <v>0.0005</v>
      </c>
      <c r="AF203" s="24" t="n">
        <f aca="false">IF(R203="Y", INDEX('Bieu phi VCX'!$R$8:$W$33,MATCH(E203,'Bieu phi VCX'!$A$8:$A$33,0),MATCH(AC203,'Bieu phi VCX'!$R$7:$W$7,0)), 0)</f>
        <v>0.004</v>
      </c>
      <c r="AG203" s="22" t="n">
        <f aca="false">VLOOKUP(S203,Parameters!$F$2:$G$5,2,0)</f>
        <v>1400000</v>
      </c>
      <c r="AH203" s="24" t="n">
        <f aca="false">IF(T203="Y", INDEX('Bieu phi VCX'!$X$8:$AC$33,MATCH(E203,'Bieu phi VCX'!$A$8:$A$33,0),MATCH(AC203,'Bieu phi VCX'!$X$7:$AC$7,0)),0)</f>
        <v>0.0035</v>
      </c>
      <c r="AI203" s="24" t="n">
        <f aca="false">IF(U203="Y",INDEX('Bieu phi VCX'!$AJ$8:$AL$33,MATCH(E203,'Bieu phi VCX'!$A$8:$A$33,0),MATCH(VLOOKUP(F203,Parameters!$I$2:$J$4,2),'Bieu phi VCX'!$AJ$7:$AL$7,0))-AD203, 0)</f>
        <v>0.00600000000000001</v>
      </c>
      <c r="AJ203" s="0" t="n">
        <f aca="false">IF(V203="Y",$AJ$2,1)</f>
        <v>1.5</v>
      </c>
      <c r="AK203" s="24" t="n">
        <f aca="false">IF(W203="Y", INDEX('Bieu phi VCX'!$AE$8:$AE$33,MATCH(E203,'Bieu phi VCX'!$A$8:$A$33,0),0),0)</f>
        <v>0.0015</v>
      </c>
      <c r="AL203" s="24" t="n">
        <f aca="false">IF(X203="Y",IF(AB203&lt;120,IF(OR(E203='Bieu phi VCX'!$A$24,E203='Bieu phi VCX'!$A$25,E203='Bieu phi VCX'!$A$27),0.2%,IF(OR(AND(OR(H203="SEDAN",H203="HATCHBACK"),J203&gt;$AL$2),AND(OR(H203="SEDAN",H203="HATCHBACK"),I203="GERMANY")),INDEX('Bieu phi VCX'!$AF$8:$AF$33,MATCH(E203,'Bieu phi VCX'!$A$8:$A$33,0),0),INDEX('Bieu phi VCX'!$AG$8:$AG$33,MATCH(E203,'Bieu phi VCX'!$A$8:$A$33,0),0))),INDEX('Bieu phi VCX'!$AH$8:$AH$33,MATCH(E203,'Bieu phi VCX'!$A$8:$A$33,0),0)),0)</f>
        <v>0.0015</v>
      </c>
      <c r="AM203" s="25" t="n">
        <f aca="false">IF(Z203="Y",$AM$2,0)</f>
        <v>0.003</v>
      </c>
      <c r="AN203" s="26" t="n">
        <f aca="false">IF(Y203="Y",IF(P203-O203&gt;$AN$2,1.5%*15/365,1.5%*(P203-O203)/365),0)</f>
        <v>0.000616438356164384</v>
      </c>
      <c r="AO203" s="27" t="n">
        <f aca="false">IF(P203&lt;=AA203,VLOOKUP(DATEDIF(O203,P203,"m"),Parameters!$L$2:$M$6,2,1),(DATEDIF(O203,P203,"m")+1)/12)</f>
        <v>1</v>
      </c>
      <c r="AP203" s="28" t="n">
        <f aca="false">(AJ203*(SUM(AD203,AE203,AF203,AH203,AI203,AK203,AL203,AM203)*K203+AG203)+AN203*K203)*AO203</f>
        <v>40746575.3424658</v>
      </c>
    </row>
    <row r="204" customFormat="false" ht="13.8" hidden="false" customHeight="false" outlineLevel="0" collapsed="false">
      <c r="A204" s="19" t="s">
        <v>1968</v>
      </c>
      <c r="B204" s="19" t="s">
        <v>1954</v>
      </c>
      <c r="C204" s="19" t="s">
        <v>1989</v>
      </c>
      <c r="D204" s="19" t="s">
        <v>1994</v>
      </c>
      <c r="E204" s="21" t="s">
        <v>1995</v>
      </c>
      <c r="F204" s="22" t="n">
        <v>0</v>
      </c>
      <c r="G204" s="21" t="s">
        <v>1958</v>
      </c>
      <c r="H204" s="21" t="s">
        <v>536</v>
      </c>
      <c r="I204" s="21" t="s">
        <v>1960</v>
      </c>
      <c r="J204" s="22" t="n">
        <v>400000000</v>
      </c>
      <c r="K204" s="22" t="n">
        <v>100000000</v>
      </c>
      <c r="L204" s="0" t="n">
        <v>2020</v>
      </c>
      <c r="M204" s="23" t="n">
        <v>43831</v>
      </c>
      <c r="N204" s="23" t="n">
        <v>43831</v>
      </c>
      <c r="O204" s="23" t="n">
        <v>43831</v>
      </c>
      <c r="P204" s="23" t="n">
        <v>44196</v>
      </c>
      <c r="Q204" s="2" t="s">
        <v>1961</v>
      </c>
      <c r="R204" s="2" t="s">
        <v>1961</v>
      </c>
      <c r="S204" s="22" t="s">
        <v>1962</v>
      </c>
      <c r="T204" s="2" t="s">
        <v>1961</v>
      </c>
      <c r="U204" s="2" t="s">
        <v>1961</v>
      </c>
      <c r="V204" s="2" t="s">
        <v>1961</v>
      </c>
      <c r="W204" s="2" t="s">
        <v>1961</v>
      </c>
      <c r="X204" s="2" t="s">
        <v>1961</v>
      </c>
      <c r="Y204" s="2" t="s">
        <v>1961</v>
      </c>
      <c r="Z204" s="2" t="s">
        <v>1961</v>
      </c>
      <c r="AA204" s="23" t="n">
        <f aca="false">DATE(YEAR(O204)+1,MONTH(O204),DAY(O204))</f>
        <v>44197</v>
      </c>
      <c r="AB204" s="0" t="n">
        <f aca="false">IF(G204="Trong nước", DATEDIF(DATE(YEAR(M204),MONTH(M204),1),DATE(YEAR(N204),MONTH(N204),1),"m"), DATEDIF(DATE(L204,1,1),DATE(YEAR(N204),MONTH(N204),1),"m"))</f>
        <v>0</v>
      </c>
      <c r="AC204" s="0" t="str">
        <f aca="false">VLOOKUP(AB204,Parameters!$A$2:$B$6,2,1)</f>
        <v>&lt;6</v>
      </c>
      <c r="AD204" s="24" t="n">
        <f aca="false">IF(J204&lt;=$AD$2,INDEX('Bieu phi VCX'!$D$8:$H$33,MATCH(E204,'Bieu phi VCX'!$A$8:$A$33,0),MATCH(AC204,'Bieu phi VCX'!$D$7:$H$7,)),INDEX('Bieu phi VCX'!$J$8:$N$33,MATCH(E204,'Bieu phi VCX'!$A$8:$A$33,0),MATCH(AC204,'Bieu phi VCX'!$J$7:$N$7,)))</f>
        <v>0.017</v>
      </c>
      <c r="AE204" s="24" t="n">
        <f aca="false">IF(Q204="Y",$AE$2,0)</f>
        <v>0</v>
      </c>
      <c r="AF204" s="24" t="n">
        <f aca="false">IF(R204="Y", INDEX('Bieu phi VCX'!$R$8:$W$33,MATCH(E204,'Bieu phi VCX'!$A$8:$A$33,0),MATCH(AC204,'Bieu phi VCX'!$R$7:$V$7,0)), 0)</f>
        <v>0</v>
      </c>
      <c r="AG204" s="22" t="n">
        <f aca="false">VLOOKUP(S204,Parameters!$F$2:$G$5,2,0)</f>
        <v>0</v>
      </c>
      <c r="AH204" s="24" t="n">
        <f aca="false">IF(T204="Y", INDEX('Bieu phi VCX'!$X$8:$AB$33,MATCH(E204,'Bieu phi VCX'!$A$8:$A$33,0),MATCH(AC204,'Bieu phi VCX'!$X$7:$AB$7,0)),0)</f>
        <v>0</v>
      </c>
      <c r="AI204" s="24" t="n">
        <f aca="false">IF(U204="Y",INDEX('Bieu phi VCX'!$AJ$8:$AL$33,MATCH(E204,'Bieu phi VCX'!$A$8:$A$33,0),MATCH(VLOOKUP(F204,Parameters!$I$2:$J$4,2),'Bieu phi VCX'!$AJ$7:$AL$7,0))-AD204, 0)</f>
        <v>0</v>
      </c>
      <c r="AJ204" s="0" t="n">
        <f aca="false">IF(V204="Y",$AJ$2,1)</f>
        <v>1</v>
      </c>
      <c r="AK204" s="24" t="n">
        <f aca="false">IF(W204="Y", INDEX('Bieu phi VCX'!$AE$8:$AE$33,MATCH(E204,'Bieu phi VCX'!$A$8:$A$33,0),0),0)</f>
        <v>0</v>
      </c>
      <c r="AL204" s="24" t="n">
        <f aca="false">IF(X204="Y",IF(AB204&lt;120,IF(OR(E204='Bieu phi VCX'!$A$24,E204='Bieu phi VCX'!$A$25,E204='Bieu phi VCX'!$A$27),0.2%,IF(OR(AND(OR(H204="SEDAN",H204="HATCHBACK"),J204&gt;$AL$2),AND(OR(H204="SEDAN",H204="HATCHBACK"),I204="GERMANY")),INDEX('Bieu phi VCX'!$AF$8:$AF$33,MATCH(E204,'Bieu phi VCX'!$A$8:$A$33,0),0),INDEX('Bieu phi VCX'!$AG$8:$AG$33,MATCH(E204,'Bieu phi VCX'!$A$8:$A$33,0),0))),"NA"),0)</f>
        <v>0</v>
      </c>
      <c r="AM204" s="25" t="n">
        <f aca="false">IF(Z204="Y",$AM$2,0)</f>
        <v>0</v>
      </c>
      <c r="AN204" s="26" t="n">
        <f aca="false">IF(Y204="Y",IF(P204-O204&gt;$AN$2,1.5%*15/365,1.5%*(P204-O204)/365),0)</f>
        <v>0</v>
      </c>
      <c r="AO204" s="27" t="n">
        <f aca="false">IF(P204&lt;=AA204,VLOOKUP(DATEDIF(O204,P204,"m"),Parameters!$L$2:$M$6,2,1),(DATEDIF(O204,P204,"m")+1)/12)</f>
        <v>1</v>
      </c>
      <c r="AP204" s="28" t="n">
        <f aca="false">(AJ204*(SUM(AD204,AE204,AF204,AH204,AI204,AK204,AL204,AM204)*K204+AG204)+AN204*K204)*AO204</f>
        <v>1700000</v>
      </c>
    </row>
    <row r="205" customFormat="false" ht="13.8" hidden="false" customHeight="false" outlineLevel="0" collapsed="false">
      <c r="A205" s="19"/>
      <c r="B205" s="19" t="s">
        <v>1963</v>
      </c>
      <c r="C205" s="19" t="s">
        <v>1989</v>
      </c>
      <c r="D205" s="19" t="s">
        <v>1994</v>
      </c>
      <c r="E205" s="21" t="s">
        <v>1995</v>
      </c>
      <c r="F205" s="22" t="n">
        <v>0</v>
      </c>
      <c r="G205" s="21" t="s">
        <v>1958</v>
      </c>
      <c r="H205" s="21" t="s">
        <v>536</v>
      </c>
      <c r="I205" s="21" t="s">
        <v>1960</v>
      </c>
      <c r="J205" s="22" t="n">
        <v>400000000</v>
      </c>
      <c r="K205" s="22" t="n">
        <v>100000000</v>
      </c>
      <c r="L205" s="0" t="n">
        <v>2017</v>
      </c>
      <c r="M205" s="23" t="n">
        <v>42736</v>
      </c>
      <c r="N205" s="23" t="n">
        <v>43831</v>
      </c>
      <c r="O205" s="23" t="n">
        <v>43831</v>
      </c>
      <c r="P205" s="23" t="n">
        <v>44196</v>
      </c>
      <c r="Q205" s="2" t="s">
        <v>1961</v>
      </c>
      <c r="R205" s="2" t="s">
        <v>1961</v>
      </c>
      <c r="S205" s="22" t="s">
        <v>1962</v>
      </c>
      <c r="T205" s="2" t="s">
        <v>1961</v>
      </c>
      <c r="U205" s="2" t="s">
        <v>1961</v>
      </c>
      <c r="V205" s="2" t="s">
        <v>1961</v>
      </c>
      <c r="W205" s="2" t="s">
        <v>1961</v>
      </c>
      <c r="X205" s="2" t="s">
        <v>1961</v>
      </c>
      <c r="Y205" s="2" t="s">
        <v>1961</v>
      </c>
      <c r="Z205" s="2" t="s">
        <v>1961</v>
      </c>
      <c r="AA205" s="23" t="n">
        <f aca="false">DATE(YEAR(O205)+1,MONTH(O205),DAY(O205))</f>
        <v>44197</v>
      </c>
      <c r="AB205" s="0" t="n">
        <f aca="false">IF(G205="Trong nước", DATEDIF(DATE(YEAR(M205),MONTH(M205),1),DATE(YEAR(N205),MONTH(N205),1),"m"), DATEDIF(DATE(L205,1,1),DATE(YEAR(N205),MONTH(N205),1),"m"))</f>
        <v>36</v>
      </c>
      <c r="AC205" s="0" t="str">
        <f aca="false">VLOOKUP(AB205,Parameters!$A$2:$B$6,2,1)</f>
        <v>36-72</v>
      </c>
      <c r="AD205" s="24" t="n">
        <f aca="false">IF(J205&lt;=$AD$2,INDEX('Bieu phi VCX'!$D$8:$H$33,MATCH(E205,'Bieu phi VCX'!$A$8:$A$33,0),MATCH(AC205,'Bieu phi VCX'!$D$7:$H$7,)),INDEX('Bieu phi VCX'!$J$8:$N$33,MATCH(E205,'Bieu phi VCX'!$A$8:$A$33,0),MATCH(AC205,'Bieu phi VCX'!$J$7:$N$7,)))</f>
        <v>0.019</v>
      </c>
      <c r="AE205" s="24" t="n">
        <f aca="false">IF(Q205="Y",$AE$2,0)</f>
        <v>0</v>
      </c>
      <c r="AF205" s="24" t="n">
        <f aca="false">IF(R205="Y", INDEX('Bieu phi VCX'!$R$8:$W$33,MATCH(E205,'Bieu phi VCX'!$A$8:$A$33,0),MATCH(AC205,'Bieu phi VCX'!$R$7:$V$7,0)), 0)</f>
        <v>0</v>
      </c>
      <c r="AG205" s="22" t="n">
        <f aca="false">VLOOKUP(S205,Parameters!$F$2:$G$5,2,0)</f>
        <v>0</v>
      </c>
      <c r="AH205" s="24" t="n">
        <f aca="false">IF(T205="Y", INDEX('Bieu phi VCX'!$X$8:$AB$33,MATCH(E205,'Bieu phi VCX'!$A$8:$A$33,0),MATCH(AC205,'Bieu phi VCX'!$X$7:$AB$7,0)),0)</f>
        <v>0</v>
      </c>
      <c r="AI205" s="24" t="n">
        <f aca="false">IF(U205="Y",INDEX('Bieu phi VCX'!$AJ$8:$AL$33,MATCH(E205,'Bieu phi VCX'!$A$8:$A$33,0),MATCH(VLOOKUP(F205,Parameters!$I$2:$J$4,2),'Bieu phi VCX'!$AJ$7:$AL$7,0))-AD205, 0)</f>
        <v>0</v>
      </c>
      <c r="AJ205" s="0" t="n">
        <f aca="false">IF(V205="Y",$AJ$2,1)</f>
        <v>1</v>
      </c>
      <c r="AK205" s="24" t="n">
        <f aca="false">IF(W205="Y", INDEX('Bieu phi VCX'!$AE$8:$AE$33,MATCH(E205,'Bieu phi VCX'!$A$8:$A$33,0),0),0)</f>
        <v>0</v>
      </c>
      <c r="AL205" s="24" t="n">
        <f aca="false">IF(X205="Y",IF(AB205&lt;120,IF(OR(E205='Bieu phi VCX'!$A$24,E205='Bieu phi VCX'!$A$25,E205='Bieu phi VCX'!$A$27),0.2%,IF(OR(AND(OR(H205="SEDAN",H205="HATCHBACK"),J205&gt;$AL$2),AND(OR(H205="SEDAN",H205="HATCHBACK"),I205="GERMANY")),INDEX('Bieu phi VCX'!$AF$8:$AF$33,MATCH(E205,'Bieu phi VCX'!$A$8:$A$33,0),0),INDEX('Bieu phi VCX'!$AG$8:$AG$33,MATCH(E205,'Bieu phi VCX'!$A$8:$A$33,0),0))),"NA"),0)</f>
        <v>0</v>
      </c>
      <c r="AM205" s="25" t="n">
        <f aca="false">IF(Z205="Y",$AM$2,0)</f>
        <v>0</v>
      </c>
      <c r="AN205" s="26" t="n">
        <f aca="false">IF(Y205="Y",IF(P205-O205&gt;$AN$2,1.5%*15/365,1.5%*(P205-O205)/365),0)</f>
        <v>0</v>
      </c>
      <c r="AO205" s="27" t="n">
        <f aca="false">IF(P205&lt;=AA205,VLOOKUP(DATEDIF(O205,P205,"m"),Parameters!$L$2:$M$6,2,1),(DATEDIF(O205,P205,"m")+1)/12)</f>
        <v>1</v>
      </c>
      <c r="AP205" s="28" t="n">
        <f aca="false">(AJ205*(SUM(AD205,AE205,AF205,AH205,AI205,AK205,AL205,AM205)*K205+AG205)+AN205*K205)*AO205</f>
        <v>1900000</v>
      </c>
    </row>
    <row r="206" customFormat="false" ht="13.8" hidden="false" customHeight="false" outlineLevel="0" collapsed="false">
      <c r="A206" s="19"/>
      <c r="B206" s="19" t="s">
        <v>1964</v>
      </c>
      <c r="C206" s="19" t="s">
        <v>1989</v>
      </c>
      <c r="D206" s="19" t="s">
        <v>1994</v>
      </c>
      <c r="E206" s="21" t="s">
        <v>1995</v>
      </c>
      <c r="F206" s="22" t="n">
        <v>0</v>
      </c>
      <c r="G206" s="21" t="s">
        <v>1958</v>
      </c>
      <c r="H206" s="21" t="s">
        <v>536</v>
      </c>
      <c r="I206" s="21" t="s">
        <v>1960</v>
      </c>
      <c r="J206" s="22" t="n">
        <v>400000000</v>
      </c>
      <c r="K206" s="22" t="n">
        <v>100000000</v>
      </c>
      <c r="L206" s="0" t="n">
        <v>2014</v>
      </c>
      <c r="M206" s="23" t="n">
        <v>41640</v>
      </c>
      <c r="N206" s="23" t="n">
        <v>43831</v>
      </c>
      <c r="O206" s="23" t="n">
        <v>43831</v>
      </c>
      <c r="P206" s="23" t="n">
        <v>44196</v>
      </c>
      <c r="Q206" s="2" t="s">
        <v>1961</v>
      </c>
      <c r="R206" s="2" t="s">
        <v>1961</v>
      </c>
      <c r="S206" s="22" t="s">
        <v>1962</v>
      </c>
      <c r="T206" s="2" t="s">
        <v>1961</v>
      </c>
      <c r="U206" s="2" t="s">
        <v>1961</v>
      </c>
      <c r="V206" s="2" t="s">
        <v>1961</v>
      </c>
      <c r="W206" s="2" t="s">
        <v>1961</v>
      </c>
      <c r="X206" s="2" t="s">
        <v>1961</v>
      </c>
      <c r="Y206" s="2" t="s">
        <v>1961</v>
      </c>
      <c r="Z206" s="2" t="s">
        <v>1961</v>
      </c>
      <c r="AA206" s="23" t="n">
        <f aca="false">DATE(YEAR(O206)+1,MONTH(O206),DAY(O206))</f>
        <v>44197</v>
      </c>
      <c r="AB206" s="0" t="n">
        <f aca="false">IF(G206="Trong nước", DATEDIF(DATE(YEAR(M206),MONTH(M206),1),DATE(YEAR(N206),MONTH(N206),1),"m"), DATEDIF(DATE(L206,1,1),DATE(YEAR(N206),MONTH(N206),1),"m"))</f>
        <v>72</v>
      </c>
      <c r="AC206" s="0" t="str">
        <f aca="false">VLOOKUP(AB206,Parameters!$A$2:$B$6,2,1)</f>
        <v>72-120</v>
      </c>
      <c r="AD206" s="24" t="n">
        <f aca="false">IF(J206&lt;=$AD$2,INDEX('Bieu phi VCX'!$D$8:$H$33,MATCH(E206,'Bieu phi VCX'!$A$8:$A$33,0),MATCH(AC206,'Bieu phi VCX'!$D$7:$H$7,)),INDEX('Bieu phi VCX'!$J$8:$N$33,MATCH(E206,'Bieu phi VCX'!$A$8:$A$33,0),MATCH(AC206,'Bieu phi VCX'!$J$7:$N$7,)))</f>
        <v>0.041</v>
      </c>
      <c r="AE206" s="24" t="n">
        <f aca="false">IF(Q206="Y",$AE$2,0)</f>
        <v>0</v>
      </c>
      <c r="AF206" s="24" t="n">
        <f aca="false">IF(R206="Y", INDEX('Bieu phi VCX'!$R$8:$W$33,MATCH(E206,'Bieu phi VCX'!$A$8:$A$33,0),MATCH(AC206,'Bieu phi VCX'!$R$7:$V$7,0)), 0)</f>
        <v>0</v>
      </c>
      <c r="AG206" s="22" t="n">
        <f aca="false">VLOOKUP(S206,Parameters!$F$2:$G$5,2,0)</f>
        <v>0</v>
      </c>
      <c r="AH206" s="24" t="n">
        <f aca="false">IF(T206="Y", INDEX('Bieu phi VCX'!$X$8:$AB$33,MATCH(E206,'Bieu phi VCX'!$A$8:$A$33,0),MATCH(AC206,'Bieu phi VCX'!$X$7:$AB$7,0)),0)</f>
        <v>0</v>
      </c>
      <c r="AI206" s="24" t="n">
        <f aca="false">IF(U206="Y",INDEX('Bieu phi VCX'!$AJ$8:$AL$33,MATCH(E206,'Bieu phi VCX'!$A$8:$A$33,0),MATCH(VLOOKUP(F206,Parameters!$I$2:$J$4,2),'Bieu phi VCX'!$AJ$7:$AL$7,0))-AD206, 0)</f>
        <v>0</v>
      </c>
      <c r="AJ206" s="0" t="n">
        <f aca="false">IF(V206="Y",$AJ$2,1)</f>
        <v>1</v>
      </c>
      <c r="AK206" s="24" t="n">
        <f aca="false">IF(W206="Y", INDEX('Bieu phi VCX'!$AE$8:$AE$33,MATCH(E206,'Bieu phi VCX'!$A$8:$A$33,0),0),0)</f>
        <v>0</v>
      </c>
      <c r="AL206" s="24" t="n">
        <f aca="false">IF(X206="Y",IF(AB206&lt;120,IF(OR(E206='Bieu phi VCX'!$A$24,E206='Bieu phi VCX'!$A$25,E206='Bieu phi VCX'!$A$27),0.2%,IF(OR(AND(OR(H206="SEDAN",H206="HATCHBACK"),J206&gt;$AL$2),AND(OR(H206="SEDAN",H206="HATCHBACK"),I206="GERMANY")),INDEX('Bieu phi VCX'!$AF$8:$AF$33,MATCH(E206,'Bieu phi VCX'!$A$8:$A$33,0),0),INDEX('Bieu phi VCX'!$AG$8:$AG$33,MATCH(E206,'Bieu phi VCX'!$A$8:$A$33,0),0))),"NA"),0)</f>
        <v>0</v>
      </c>
      <c r="AM206" s="25" t="n">
        <f aca="false">IF(Z206="Y",$AM$2,0)</f>
        <v>0</v>
      </c>
      <c r="AN206" s="26" t="n">
        <f aca="false">IF(Y206="Y",IF(P206-O206&gt;$AN$2,1.5%*15/365,1.5%*(P206-O206)/365),0)</f>
        <v>0</v>
      </c>
      <c r="AO206" s="27" t="n">
        <f aca="false">IF(P206&lt;=AA206,VLOOKUP(DATEDIF(O206,P206,"m"),Parameters!$L$2:$M$6,2,1),(DATEDIF(O206,P206,"m")+1)/12)</f>
        <v>1</v>
      </c>
      <c r="AP206" s="28" t="n">
        <f aca="false">(AJ206*(SUM(AD206,AE206,AF206,AH206,AI206,AK206,AL206,AM206)*K206+AG206)+AN206*K206)*AO206</f>
        <v>4100000</v>
      </c>
    </row>
    <row r="207" customFormat="false" ht="13.8" hidden="false" customHeight="false" outlineLevel="0" collapsed="false">
      <c r="A207" s="19"/>
      <c r="B207" s="19" t="s">
        <v>1965</v>
      </c>
      <c r="C207" s="19" t="s">
        <v>1989</v>
      </c>
      <c r="D207" s="19" t="s">
        <v>1994</v>
      </c>
      <c r="E207" s="21" t="s">
        <v>1995</v>
      </c>
      <c r="F207" s="22" t="n">
        <v>0</v>
      </c>
      <c r="G207" s="21" t="s">
        <v>1958</v>
      </c>
      <c r="H207" s="21" t="s">
        <v>536</v>
      </c>
      <c r="I207" s="21" t="s">
        <v>1960</v>
      </c>
      <c r="J207" s="22" t="n">
        <v>400000000</v>
      </c>
      <c r="K207" s="22" t="n">
        <v>100000000</v>
      </c>
      <c r="L207" s="0" t="n">
        <v>2010</v>
      </c>
      <c r="M207" s="23" t="n">
        <v>40179</v>
      </c>
      <c r="N207" s="23" t="n">
        <v>43831</v>
      </c>
      <c r="O207" s="23" t="n">
        <v>43831</v>
      </c>
      <c r="P207" s="23" t="n">
        <v>44196</v>
      </c>
      <c r="Q207" s="2" t="s">
        <v>1961</v>
      </c>
      <c r="R207" s="2" t="s">
        <v>1961</v>
      </c>
      <c r="S207" s="22" t="s">
        <v>1962</v>
      </c>
      <c r="T207" s="2" t="s">
        <v>1961</v>
      </c>
      <c r="U207" s="2" t="s">
        <v>1961</v>
      </c>
      <c r="V207" s="2" t="s">
        <v>1961</v>
      </c>
      <c r="W207" s="2" t="s">
        <v>1961</v>
      </c>
      <c r="X207" s="2" t="s">
        <v>1961</v>
      </c>
      <c r="Y207" s="2" t="s">
        <v>1961</v>
      </c>
      <c r="Z207" s="2" t="s">
        <v>1961</v>
      </c>
      <c r="AA207" s="23" t="n">
        <f aca="false">DATE(YEAR(O207)+1,MONTH(O207),DAY(O207))</f>
        <v>44197</v>
      </c>
      <c r="AB207" s="0" t="n">
        <f aca="false">IF(G207="Trong nước", DATEDIF(DATE(YEAR(M207),MONTH(M207),1),DATE(YEAR(N207),MONTH(N207),1),"m"), DATEDIF(DATE(L207,1,1),DATE(YEAR(N207),MONTH(N207),1),"m"))</f>
        <v>120</v>
      </c>
      <c r="AC207" s="0" t="str">
        <f aca="false">VLOOKUP(AB207,Parameters!$A$2:$B$6,2,1)</f>
        <v>&gt;=120</v>
      </c>
      <c r="AD207" s="24" t="n">
        <f aca="false">IF(J207&lt;=$AD$2,INDEX('Bieu phi VCX'!$D$8:$H$33,MATCH(E207,'Bieu phi VCX'!$A$8:$A$33,0),MATCH(AC207,'Bieu phi VCX'!$D$7:$H$7,)),INDEX('Bieu phi VCX'!$J$8:$N$33,MATCH(E207,'Bieu phi VCX'!$A$8:$A$33,0),MATCH(AC207,'Bieu phi VCX'!$J$7:$N$7,)))</f>
        <v>0.044</v>
      </c>
      <c r="AE207" s="24" t="n">
        <f aca="false">IF(Q207="Y",$AE$2,0)</f>
        <v>0</v>
      </c>
      <c r="AF207" s="24" t="n">
        <f aca="false">IF(R207="Y", INDEX('Bieu phi VCX'!$R$8:$W$33,MATCH(E207,'Bieu phi VCX'!$A$8:$A$33,0),MATCH(AC207,'Bieu phi VCX'!$R$7:$V$7,0)), 0)</f>
        <v>0</v>
      </c>
      <c r="AG207" s="22" t="n">
        <f aca="false">VLOOKUP(S207,Parameters!$F$2:$G$5,2,0)</f>
        <v>0</v>
      </c>
      <c r="AH207" s="24" t="n">
        <f aca="false">IF(T207="Y", INDEX('Bieu phi VCX'!$X$8:$AB$33,MATCH(E207,'Bieu phi VCX'!$A$8:$A$33,0),MATCH(AC207,'Bieu phi VCX'!$X$7:$AB$7,0)),0)</f>
        <v>0</v>
      </c>
      <c r="AI207" s="24" t="n">
        <f aca="false">IF(U207="Y",INDEX('Bieu phi VCX'!$AJ$8:$AL$33,MATCH(E207,'Bieu phi VCX'!$A$8:$A$33,0),MATCH(VLOOKUP(F207,Parameters!$I$2:$J$4,2),'Bieu phi VCX'!$AJ$7:$AL$7,0))-AD207, 0)</f>
        <v>0</v>
      </c>
      <c r="AJ207" s="0" t="n">
        <f aca="false">IF(V207="Y",$AJ$2,1)</f>
        <v>1</v>
      </c>
      <c r="AK207" s="24" t="n">
        <f aca="false">IF(W207="Y", INDEX('Bieu phi VCX'!$AE$8:$AE$33,MATCH(E207,'Bieu phi VCX'!$A$8:$A$33,0),0),0)</f>
        <v>0</v>
      </c>
      <c r="AL207" s="24" t="n">
        <f aca="false">IF(X207="Y",IF(AB207&lt;120,IF(OR(E207='Bieu phi VCX'!$A$24,E207='Bieu phi VCX'!$A$25,E207='Bieu phi VCX'!$A$27),0.2%,IF(OR(AND(OR(H207="SEDAN",H207="HATCHBACK"),J207&gt;$AL$2),AND(OR(H207="SEDAN",H207="HATCHBACK"),I207="GERMANY")),INDEX('Bieu phi VCX'!$AF$8:$AF$33,MATCH(E207,'Bieu phi VCX'!$A$8:$A$33,0),0),INDEX('Bieu phi VCX'!$AG$8:$AG$33,MATCH(E207,'Bieu phi VCX'!$A$8:$A$33,0),0))),"NA"),0)</f>
        <v>0</v>
      </c>
      <c r="AM207" s="25" t="n">
        <f aca="false">IF(Z207="Y",$AM$2,0)</f>
        <v>0</v>
      </c>
      <c r="AN207" s="26" t="n">
        <f aca="false">IF(Y207="Y",IF(P207-O207&gt;$AN$2,1.5%*15/365,1.5%*(P207-O207)/365),0)</f>
        <v>0</v>
      </c>
      <c r="AO207" s="27" t="n">
        <f aca="false">IF(P207&lt;=AA207,VLOOKUP(DATEDIF(O207,P207,"m"),Parameters!$L$2:$M$6,2,1),(DATEDIF(O207,P207,"m")+1)/12)</f>
        <v>1</v>
      </c>
      <c r="AP207" s="28" t="n">
        <f aca="false">(AJ207*(SUM(AD207,AE207,AF207,AH207,AI207,AK207,AL207,AM207)*K207+AG207)+AN207*K207)*AO207</f>
        <v>4400000</v>
      </c>
    </row>
    <row r="208" customFormat="false" ht="13.8" hidden="false" customHeight="false" outlineLevel="0" collapsed="false">
      <c r="A208" s="19"/>
      <c r="B208" s="19" t="s">
        <v>1966</v>
      </c>
      <c r="C208" s="19" t="s">
        <v>1989</v>
      </c>
      <c r="D208" s="19" t="s">
        <v>1994</v>
      </c>
      <c r="E208" s="21" t="s">
        <v>1995</v>
      </c>
      <c r="F208" s="22" t="n">
        <v>0</v>
      </c>
      <c r="G208" s="21" t="s">
        <v>1958</v>
      </c>
      <c r="H208" s="21" t="s">
        <v>536</v>
      </c>
      <c r="I208" s="21" t="s">
        <v>1960</v>
      </c>
      <c r="J208" s="22" t="n">
        <v>400000000</v>
      </c>
      <c r="K208" s="22" t="n">
        <v>400000000</v>
      </c>
      <c r="L208" s="0" t="n">
        <v>2005</v>
      </c>
      <c r="M208" s="23" t="n">
        <v>38353</v>
      </c>
      <c r="N208" s="23" t="n">
        <v>43831</v>
      </c>
      <c r="O208" s="23" t="n">
        <v>43831</v>
      </c>
      <c r="P208" s="23" t="n">
        <v>44196</v>
      </c>
      <c r="Q208" s="2" t="s">
        <v>1967</v>
      </c>
      <c r="R208" s="2" t="s">
        <v>1967</v>
      </c>
      <c r="S208" s="22" t="n">
        <v>9000000</v>
      </c>
      <c r="T208" s="2" t="s">
        <v>1967</v>
      </c>
      <c r="U208" s="2" t="s">
        <v>1967</v>
      </c>
      <c r="V208" s="2" t="s">
        <v>1967</v>
      </c>
      <c r="W208" s="2" t="s">
        <v>1967</v>
      </c>
      <c r="X208" s="2" t="s">
        <v>1967</v>
      </c>
      <c r="Y208" s="2" t="s">
        <v>1967</v>
      </c>
      <c r="Z208" s="2" t="s">
        <v>1967</v>
      </c>
      <c r="AA208" s="23" t="n">
        <f aca="false">DATE(YEAR(O208)+1,MONTH(O208),DAY(O208))</f>
        <v>44197</v>
      </c>
      <c r="AB208" s="0" t="n">
        <f aca="false">IF(G208="Trong nước", DATEDIF(DATE(YEAR(M208),MONTH(M208),1),DATE(YEAR(N208),MONTH(N208),1),"m"), DATEDIF(DATE(L208,1,1),DATE(YEAR(N208),MONTH(N208),1),"m"))</f>
        <v>180</v>
      </c>
      <c r="AC208" s="0" t="str">
        <f aca="false">VLOOKUP(AB208,Parameters!$A$2:$B$7,2,1)</f>
        <v>&gt;=180</v>
      </c>
      <c r="AD208" s="24" t="n">
        <f aca="false">IF(J208&lt;=$AD$2,INDEX('Bieu phi VCX'!$D$8:$N$33,MATCH(E208,'Bieu phi VCX'!$A$8:$A$33,0),MATCH(AC208,'Bieu phi VCX'!$D$7:$I$7,)),INDEX('Bieu phi VCX'!$J$8:$O$33,MATCH(E208,'Bieu phi VCX'!$A$8:$A$33,0),MATCH(AC208,'Bieu phi VCX'!$J$7:$O$7,)))</f>
        <v>0.044</v>
      </c>
      <c r="AE208" s="24" t="n">
        <f aca="false">IF(Q208="Y",$AE$2,0)</f>
        <v>0.0005</v>
      </c>
      <c r="AF208" s="24" t="n">
        <f aca="false">IF(R208="Y", INDEX('Bieu phi VCX'!$R$8:$W$33,MATCH(E208,'Bieu phi VCX'!$A$8:$A$33,0),MATCH(AC208,'Bieu phi VCX'!$R$7:$W$7,0)), 0)</f>
        <v>0.004</v>
      </c>
      <c r="AG208" s="22" t="n">
        <f aca="false">VLOOKUP(S208,Parameters!$F$2:$G$5,2,0)</f>
        <v>1400000</v>
      </c>
      <c r="AH208" s="24" t="n">
        <f aca="false">IF(T208="Y", INDEX('Bieu phi VCX'!$X$8:$AC$33,MATCH(E208,'Bieu phi VCX'!$A$8:$A$33,0),MATCH(AC208,'Bieu phi VCX'!$X$7:$AC$7,0)),0)</f>
        <v>0.0035</v>
      </c>
      <c r="AI208" s="24" t="n">
        <f aca="false">IF(U208="Y",INDEX('Bieu phi VCX'!$AJ$8:$AL$33,MATCH(E208,'Bieu phi VCX'!$A$8:$A$33,0),MATCH(VLOOKUP(F208,Parameters!$I$2:$J$4,2),'Bieu phi VCX'!$AJ$7:$AL$7,0))-AD208, 0)</f>
        <v>0.00600000000000001</v>
      </c>
      <c r="AJ208" s="0" t="n">
        <f aca="false">IF(V208="Y",$AJ$2,1)</f>
        <v>1.5</v>
      </c>
      <c r="AK208" s="24" t="n">
        <f aca="false">IF(W208="Y", INDEX('Bieu phi VCX'!$AE$8:$AE$33,MATCH(E208,'Bieu phi VCX'!$A$8:$A$33,0),0),0)</f>
        <v>0.0015</v>
      </c>
      <c r="AL208" s="24" t="n">
        <f aca="false">IF(X208="Y",IF(AB208&lt;120,IF(OR(E208='Bieu phi VCX'!$A$24,E208='Bieu phi VCX'!$A$25,E208='Bieu phi VCX'!$A$27),0.2%,IF(OR(AND(OR(H208="SEDAN",H208="HATCHBACK"),J208&gt;$AL$2),AND(OR(H208="SEDAN",H208="HATCHBACK"),I208="GERMANY")),INDEX('Bieu phi VCX'!$AF$8:$AF$33,MATCH(E208,'Bieu phi VCX'!$A$8:$A$33,0),0),INDEX('Bieu phi VCX'!$AG$8:$AG$33,MATCH(E208,'Bieu phi VCX'!$A$8:$A$33,0),0))),INDEX('Bieu phi VCX'!$AH$8:$AH$33,MATCH(E208,'Bieu phi VCX'!$A$8:$A$33,0),0)),0)</f>
        <v>0.0015</v>
      </c>
      <c r="AM208" s="25" t="n">
        <f aca="false">IF(Z208="Y",$AM$2,0)</f>
        <v>0.003</v>
      </c>
      <c r="AN208" s="26" t="n">
        <f aca="false">IF(Y208="Y",IF(P208-O208&gt;$AN$2,1.5%*15/365,1.5%*(P208-O208)/365),0)</f>
        <v>0.000616438356164384</v>
      </c>
      <c r="AO208" s="27" t="n">
        <f aca="false">IF(P208&lt;=AA208,VLOOKUP(DATEDIF(O208,P208,"m"),Parameters!$L$2:$M$6,2,1),(DATEDIF(O208,P208,"m")+1)/12)</f>
        <v>1</v>
      </c>
      <c r="AP208" s="28" t="n">
        <f aca="false">(AJ208*(SUM(AD208,AE208,AF208,AH208,AI208,AK208,AL208,AM208)*K208+AG208)+AN208*K208)*AO208</f>
        <v>40746575.3424658</v>
      </c>
    </row>
    <row r="209" customFormat="false" ht="13.8" hidden="false" customHeight="false" outlineLevel="0" collapsed="false">
      <c r="A209" s="19" t="s">
        <v>1969</v>
      </c>
      <c r="B209" s="19" t="s">
        <v>1954</v>
      </c>
      <c r="C209" s="19" t="s">
        <v>1989</v>
      </c>
      <c r="D209" s="19" t="s">
        <v>1994</v>
      </c>
      <c r="E209" s="21" t="s">
        <v>1995</v>
      </c>
      <c r="F209" s="22" t="n">
        <v>0</v>
      </c>
      <c r="G209" s="21" t="s">
        <v>1958</v>
      </c>
      <c r="H209" s="21" t="s">
        <v>536</v>
      </c>
      <c r="I209" s="21" t="s">
        <v>1960</v>
      </c>
      <c r="J209" s="22" t="n">
        <v>410000000</v>
      </c>
      <c r="K209" s="22" t="n">
        <v>400000000</v>
      </c>
      <c r="L209" s="0" t="n">
        <v>2020</v>
      </c>
      <c r="M209" s="23" t="n">
        <v>43831</v>
      </c>
      <c r="N209" s="23" t="n">
        <v>43831</v>
      </c>
      <c r="O209" s="23" t="n">
        <v>43831</v>
      </c>
      <c r="P209" s="23" t="n">
        <v>44196</v>
      </c>
      <c r="Q209" s="2" t="s">
        <v>1961</v>
      </c>
      <c r="R209" s="2" t="s">
        <v>1961</v>
      </c>
      <c r="S209" s="22" t="s">
        <v>1962</v>
      </c>
      <c r="T209" s="2" t="s">
        <v>1961</v>
      </c>
      <c r="U209" s="2" t="s">
        <v>1961</v>
      </c>
      <c r="V209" s="2" t="s">
        <v>1961</v>
      </c>
      <c r="W209" s="2" t="s">
        <v>1961</v>
      </c>
      <c r="X209" s="2" t="s">
        <v>1961</v>
      </c>
      <c r="Y209" s="2" t="s">
        <v>1961</v>
      </c>
      <c r="Z209" s="2" t="s">
        <v>1961</v>
      </c>
      <c r="AA209" s="23" t="n">
        <f aca="false">DATE(YEAR(O209)+1,MONTH(O209),DAY(O209))</f>
        <v>44197</v>
      </c>
      <c r="AB209" s="0" t="n">
        <f aca="false">IF(G209="Trong nước", DATEDIF(DATE(YEAR(M209),MONTH(M209),1),DATE(YEAR(N209),MONTH(N209),1),"m"), DATEDIF(DATE(L209,1,1),DATE(YEAR(N209),MONTH(N209),1),"m"))</f>
        <v>0</v>
      </c>
      <c r="AC209" s="0" t="str">
        <f aca="false">VLOOKUP(AB209,Parameters!$A$2:$B$6,2,1)</f>
        <v>&lt;6</v>
      </c>
      <c r="AD209" s="24" t="n">
        <f aca="false">IF(J209&lt;=$AD$2,INDEX('Bieu phi VCX'!$D$8:$H$33,MATCH(E209,'Bieu phi VCX'!$A$8:$A$33,0),MATCH(AC209,'Bieu phi VCX'!$D$7:$H$7,)),INDEX('Bieu phi VCX'!$J$8:$N$33,MATCH(E209,'Bieu phi VCX'!$A$8:$A$33,0),MATCH(AC209,'Bieu phi VCX'!$J$7:$N$7,)))</f>
        <v>0.015</v>
      </c>
      <c r="AE209" s="24" t="n">
        <f aca="false">IF(Q209="Y",$AE$2,0)</f>
        <v>0</v>
      </c>
      <c r="AF209" s="24" t="n">
        <f aca="false">IF(R209="Y", INDEX('Bieu phi VCX'!$R$8:$W$33,MATCH(E209,'Bieu phi VCX'!$A$8:$A$33,0),MATCH(AC209,'Bieu phi VCX'!$R$7:$V$7,0)), 0)</f>
        <v>0</v>
      </c>
      <c r="AG209" s="22" t="n">
        <f aca="false">VLOOKUP(S209,Parameters!$F$2:$G$5,2,0)</f>
        <v>0</v>
      </c>
      <c r="AH209" s="24" t="n">
        <f aca="false">IF(T209="Y", INDEX('Bieu phi VCX'!$X$8:$AB$33,MATCH(E209,'Bieu phi VCX'!$A$8:$A$33,0),MATCH(AC209,'Bieu phi VCX'!$X$7:$AB$7,0)),0)</f>
        <v>0</v>
      </c>
      <c r="AI209" s="24" t="n">
        <f aca="false">IF(U209="Y",INDEX('Bieu phi VCX'!$AJ$8:$AL$33,MATCH(E209,'Bieu phi VCX'!$A$8:$A$33,0),MATCH(VLOOKUP(F209,Parameters!$I$2:$J$4,2),'Bieu phi VCX'!$AJ$7:$AL$7,0))-AD209, 0)</f>
        <v>0</v>
      </c>
      <c r="AJ209" s="0" t="n">
        <f aca="false">IF(V209="Y",$AJ$2,1)</f>
        <v>1</v>
      </c>
      <c r="AK209" s="24" t="n">
        <f aca="false">IF(W209="Y", INDEX('Bieu phi VCX'!$AE$8:$AE$33,MATCH(E209,'Bieu phi VCX'!$A$8:$A$33,0),0),0)</f>
        <v>0</v>
      </c>
      <c r="AL209" s="24" t="n">
        <f aca="false">IF(X209="Y",IF(AB209&lt;120,IF(OR(E209='Bieu phi VCX'!$A$24,E209='Bieu phi VCX'!$A$25,E209='Bieu phi VCX'!$A$27),0.2%,IF(OR(AND(OR(H209="SEDAN",H209="HATCHBACK"),J209&gt;$AL$2),AND(OR(H209="SEDAN",H209="HATCHBACK"),I209="GERMANY")),INDEX('Bieu phi VCX'!$AF$8:$AF$33,MATCH(E209,'Bieu phi VCX'!$A$8:$A$33,0),0),INDEX('Bieu phi VCX'!$AG$8:$AG$33,MATCH(E209,'Bieu phi VCX'!$A$8:$A$33,0),0))),"NA"),0)</f>
        <v>0</v>
      </c>
      <c r="AM209" s="25" t="n">
        <f aca="false">IF(Z209="Y",$AM$2,0)</f>
        <v>0</v>
      </c>
      <c r="AN209" s="26" t="n">
        <f aca="false">IF(Y209="Y",IF(P209-O209&gt;$AN$2,1.5%*15/365,1.5%*(P209-O209)/365),0)</f>
        <v>0</v>
      </c>
      <c r="AO209" s="27" t="n">
        <f aca="false">IF(P209&lt;=AA209,VLOOKUP(DATEDIF(O209,P209,"m"),Parameters!$L$2:$M$6,2,1),(DATEDIF(O209,P209,"m")+1)/12)</f>
        <v>1</v>
      </c>
      <c r="AP209" s="28" t="n">
        <f aca="false">(AJ209*(SUM(AD209,AE209,AF209,AH209,AI209,AK209,AL209,AM209)*K209+AG209)+AN209*K209)*AO209</f>
        <v>6000000</v>
      </c>
    </row>
    <row r="210" customFormat="false" ht="13.8" hidden="false" customHeight="false" outlineLevel="0" collapsed="false">
      <c r="A210" s="19"/>
      <c r="B210" s="19" t="s">
        <v>1963</v>
      </c>
      <c r="C210" s="19" t="s">
        <v>1989</v>
      </c>
      <c r="D210" s="19" t="s">
        <v>1994</v>
      </c>
      <c r="E210" s="21" t="s">
        <v>1995</v>
      </c>
      <c r="F210" s="22" t="n">
        <v>0</v>
      </c>
      <c r="G210" s="21" t="s">
        <v>1958</v>
      </c>
      <c r="H210" s="21" t="s">
        <v>536</v>
      </c>
      <c r="I210" s="21" t="s">
        <v>1960</v>
      </c>
      <c r="J210" s="22" t="n">
        <v>500000000</v>
      </c>
      <c r="K210" s="22" t="n">
        <v>400000000</v>
      </c>
      <c r="L210" s="0" t="n">
        <v>2017</v>
      </c>
      <c r="M210" s="23" t="n">
        <v>42736</v>
      </c>
      <c r="N210" s="23" t="n">
        <v>43831</v>
      </c>
      <c r="O210" s="23" t="n">
        <v>43831</v>
      </c>
      <c r="P210" s="23" t="n">
        <v>44196</v>
      </c>
      <c r="Q210" s="2" t="s">
        <v>1961</v>
      </c>
      <c r="R210" s="2" t="s">
        <v>1961</v>
      </c>
      <c r="S210" s="22" t="s">
        <v>1962</v>
      </c>
      <c r="T210" s="2" t="s">
        <v>1961</v>
      </c>
      <c r="U210" s="2" t="s">
        <v>1961</v>
      </c>
      <c r="V210" s="2" t="s">
        <v>1961</v>
      </c>
      <c r="W210" s="2" t="s">
        <v>1961</v>
      </c>
      <c r="X210" s="2" t="s">
        <v>1961</v>
      </c>
      <c r="Y210" s="2" t="s">
        <v>1961</v>
      </c>
      <c r="Z210" s="2" t="s">
        <v>1961</v>
      </c>
      <c r="AA210" s="23" t="n">
        <f aca="false">DATE(YEAR(O210)+1,MONTH(O210),DAY(O210))</f>
        <v>44197</v>
      </c>
      <c r="AB210" s="0" t="n">
        <f aca="false">IF(G210="Trong nước", DATEDIF(DATE(YEAR(M210),MONTH(M210),1),DATE(YEAR(N210),MONTH(N210),1),"m"), DATEDIF(DATE(L210,1,1),DATE(YEAR(N210),MONTH(N210),1),"m"))</f>
        <v>36</v>
      </c>
      <c r="AC210" s="0" t="str">
        <f aca="false">VLOOKUP(AB210,Parameters!$A$2:$B$6,2,1)</f>
        <v>36-72</v>
      </c>
      <c r="AD210" s="24" t="n">
        <f aca="false">IF(J210&lt;=$AD$2,INDEX('Bieu phi VCX'!$D$8:$H$33,MATCH(E210,'Bieu phi VCX'!$A$8:$A$33,0),MATCH(AC210,'Bieu phi VCX'!$D$7:$H$7,)),INDEX('Bieu phi VCX'!$J$8:$N$33,MATCH(E210,'Bieu phi VCX'!$A$8:$A$33,0),MATCH(AC210,'Bieu phi VCX'!$J$7:$N$7,)))</f>
        <v>0.016</v>
      </c>
      <c r="AE210" s="24" t="n">
        <f aca="false">IF(Q210="Y",$AE$2,0)</f>
        <v>0</v>
      </c>
      <c r="AF210" s="24" t="n">
        <f aca="false">IF(R210="Y", INDEX('Bieu phi VCX'!$R$8:$W$33,MATCH(E210,'Bieu phi VCX'!$A$8:$A$33,0),MATCH(AC210,'Bieu phi VCX'!$R$7:$V$7,0)), 0)</f>
        <v>0</v>
      </c>
      <c r="AG210" s="22" t="n">
        <f aca="false">VLOOKUP(S210,Parameters!$F$2:$G$5,2,0)</f>
        <v>0</v>
      </c>
      <c r="AH210" s="24" t="n">
        <f aca="false">IF(T210="Y", INDEX('Bieu phi VCX'!$X$8:$AB$33,MATCH(E210,'Bieu phi VCX'!$A$8:$A$33,0),MATCH(AC210,'Bieu phi VCX'!$X$7:$AB$7,0)),0)</f>
        <v>0</v>
      </c>
      <c r="AI210" s="24" t="n">
        <f aca="false">IF(U210="Y",INDEX('Bieu phi VCX'!$AJ$8:$AL$33,MATCH(E210,'Bieu phi VCX'!$A$8:$A$33,0),MATCH(VLOOKUP(F210,Parameters!$I$2:$J$4,2),'Bieu phi VCX'!$AJ$7:$AL$7,0))-AD210, 0)</f>
        <v>0</v>
      </c>
      <c r="AJ210" s="0" t="n">
        <f aca="false">IF(V210="Y",$AJ$2,1)</f>
        <v>1</v>
      </c>
      <c r="AK210" s="24" t="n">
        <f aca="false">IF(W210="Y", INDEX('Bieu phi VCX'!$AE$8:$AE$33,MATCH(E210,'Bieu phi VCX'!$A$8:$A$33,0),0),0)</f>
        <v>0</v>
      </c>
      <c r="AL210" s="24" t="n">
        <f aca="false">IF(X210="Y",IF(AB210&lt;120,IF(OR(E210='Bieu phi VCX'!$A$24,E210='Bieu phi VCX'!$A$25,E210='Bieu phi VCX'!$A$27),0.2%,IF(OR(AND(OR(H210="SEDAN",H210="HATCHBACK"),J210&gt;$AL$2),AND(OR(H210="SEDAN",H210="HATCHBACK"),I210="GERMANY")),INDEX('Bieu phi VCX'!$AF$8:$AF$33,MATCH(E210,'Bieu phi VCX'!$A$8:$A$33,0),0),INDEX('Bieu phi VCX'!$AG$8:$AG$33,MATCH(E210,'Bieu phi VCX'!$A$8:$A$33,0),0))),"NA"),0)</f>
        <v>0</v>
      </c>
      <c r="AM210" s="25" t="n">
        <f aca="false">IF(Z210="Y",$AM$2,0)</f>
        <v>0</v>
      </c>
      <c r="AN210" s="26" t="n">
        <f aca="false">IF(Y210="Y",IF(P210-O210&gt;$AN$2,1.5%*15/365,1.5%*(P210-O210)/365),0)</f>
        <v>0</v>
      </c>
      <c r="AO210" s="27" t="n">
        <f aca="false">IF(P210&lt;=AA210,VLOOKUP(DATEDIF(O210,P210,"m"),Parameters!$L$2:$M$6,2,1),(DATEDIF(O210,P210,"m")+1)/12)</f>
        <v>1</v>
      </c>
      <c r="AP210" s="28" t="n">
        <f aca="false">(AJ210*(SUM(AD210,AE210,AF210,AH210,AI210,AK210,AL210,AM210)*K210+AG210)+AN210*K210)*AO210</f>
        <v>6400000</v>
      </c>
    </row>
    <row r="211" customFormat="false" ht="13.8" hidden="false" customHeight="false" outlineLevel="0" collapsed="false">
      <c r="A211" s="19"/>
      <c r="B211" s="19" t="s">
        <v>1964</v>
      </c>
      <c r="C211" s="19" t="s">
        <v>1989</v>
      </c>
      <c r="D211" s="19" t="s">
        <v>1994</v>
      </c>
      <c r="E211" s="21" t="s">
        <v>1995</v>
      </c>
      <c r="F211" s="22" t="n">
        <v>0</v>
      </c>
      <c r="G211" s="21" t="s">
        <v>1958</v>
      </c>
      <c r="H211" s="21" t="s">
        <v>536</v>
      </c>
      <c r="I211" s="21" t="s">
        <v>1960</v>
      </c>
      <c r="J211" s="22" t="n">
        <v>450000000</v>
      </c>
      <c r="K211" s="22" t="n">
        <v>400000000</v>
      </c>
      <c r="L211" s="0" t="n">
        <v>2014</v>
      </c>
      <c r="M211" s="23" t="n">
        <v>41640</v>
      </c>
      <c r="N211" s="23" t="n">
        <v>43831</v>
      </c>
      <c r="O211" s="23" t="n">
        <v>43831</v>
      </c>
      <c r="P211" s="23" t="n">
        <v>44196</v>
      </c>
      <c r="Q211" s="2" t="s">
        <v>1961</v>
      </c>
      <c r="R211" s="2" t="s">
        <v>1961</v>
      </c>
      <c r="S211" s="22" t="s">
        <v>1962</v>
      </c>
      <c r="T211" s="2" t="s">
        <v>1961</v>
      </c>
      <c r="U211" s="2" t="s">
        <v>1961</v>
      </c>
      <c r="V211" s="2" t="s">
        <v>1961</v>
      </c>
      <c r="W211" s="2" t="s">
        <v>1961</v>
      </c>
      <c r="X211" s="2" t="s">
        <v>1961</v>
      </c>
      <c r="Y211" s="2" t="s">
        <v>1961</v>
      </c>
      <c r="Z211" s="2" t="s">
        <v>1961</v>
      </c>
      <c r="AA211" s="23" t="n">
        <f aca="false">DATE(YEAR(O211)+1,MONTH(O211),DAY(O211))</f>
        <v>44197</v>
      </c>
      <c r="AB211" s="0" t="n">
        <f aca="false">IF(G211="Trong nước", DATEDIF(DATE(YEAR(M211),MONTH(M211),1),DATE(YEAR(N211),MONTH(N211),1),"m"), DATEDIF(DATE(L211,1,1),DATE(YEAR(N211),MONTH(N211),1),"m"))</f>
        <v>72</v>
      </c>
      <c r="AC211" s="0" t="str">
        <f aca="false">VLOOKUP(AB211,Parameters!$A$2:$B$6,2,1)</f>
        <v>72-120</v>
      </c>
      <c r="AD211" s="24" t="n">
        <f aca="false">IF(J211&lt;=$AD$2,INDEX('Bieu phi VCX'!$D$8:$H$33,MATCH(E211,'Bieu phi VCX'!$A$8:$A$33,0),MATCH(AC211,'Bieu phi VCX'!$D$7:$H$7,)),INDEX('Bieu phi VCX'!$J$8:$N$33,MATCH(E211,'Bieu phi VCX'!$A$8:$A$33,0),MATCH(AC211,'Bieu phi VCX'!$J$7:$N$7,)))</f>
        <v>0.0175</v>
      </c>
      <c r="AE211" s="24" t="n">
        <f aca="false">IF(Q211="Y",$AE$2,0)</f>
        <v>0</v>
      </c>
      <c r="AF211" s="24" t="n">
        <f aca="false">IF(R211="Y", INDEX('Bieu phi VCX'!$R$8:$W$33,MATCH(E211,'Bieu phi VCX'!$A$8:$A$33,0),MATCH(AC211,'Bieu phi VCX'!$R$7:$V$7,0)), 0)</f>
        <v>0</v>
      </c>
      <c r="AG211" s="22" t="n">
        <f aca="false">VLOOKUP(S211,Parameters!$F$2:$G$5,2,0)</f>
        <v>0</v>
      </c>
      <c r="AH211" s="24" t="n">
        <f aca="false">IF(T211="Y", INDEX('Bieu phi VCX'!$X$8:$AB$33,MATCH(E211,'Bieu phi VCX'!$A$8:$A$33,0),MATCH(AC211,'Bieu phi VCX'!$X$7:$AB$7,0)),0)</f>
        <v>0</v>
      </c>
      <c r="AI211" s="24" t="n">
        <f aca="false">IF(U211="Y",INDEX('Bieu phi VCX'!$AJ$8:$AL$33,MATCH(E211,'Bieu phi VCX'!$A$8:$A$33,0),MATCH(VLOOKUP(F211,Parameters!$I$2:$J$4,2),'Bieu phi VCX'!$AJ$7:$AL$7,0))-AD211, 0)</f>
        <v>0</v>
      </c>
      <c r="AJ211" s="0" t="n">
        <f aca="false">IF(V211="Y",$AJ$2,1)</f>
        <v>1</v>
      </c>
      <c r="AK211" s="24" t="n">
        <f aca="false">IF(W211="Y", INDEX('Bieu phi VCX'!$AE$8:$AE$33,MATCH(E211,'Bieu phi VCX'!$A$8:$A$33,0),0),0)</f>
        <v>0</v>
      </c>
      <c r="AL211" s="24" t="n">
        <f aca="false">IF(X211="Y",IF(AB211&lt;120,IF(OR(E211='Bieu phi VCX'!$A$24,E211='Bieu phi VCX'!$A$25,E211='Bieu phi VCX'!$A$27),0.2%,IF(OR(AND(OR(H211="SEDAN",H211="HATCHBACK"),J211&gt;$AL$2),AND(OR(H211="SEDAN",H211="HATCHBACK"),I211="GERMANY")),INDEX('Bieu phi VCX'!$AF$8:$AF$33,MATCH(E211,'Bieu phi VCX'!$A$8:$A$33,0),0),INDEX('Bieu phi VCX'!$AG$8:$AG$33,MATCH(E211,'Bieu phi VCX'!$A$8:$A$33,0),0))),"NA"),0)</f>
        <v>0</v>
      </c>
      <c r="AM211" s="25" t="n">
        <f aca="false">IF(Z211="Y",$AM$2,0)</f>
        <v>0</v>
      </c>
      <c r="AN211" s="26" t="n">
        <f aca="false">IF(Y211="Y",IF(P211-O211&gt;$AN$2,1.5%*15/365,1.5%*(P211-O211)/365),0)</f>
        <v>0</v>
      </c>
      <c r="AO211" s="27" t="n">
        <f aca="false">IF(P211&lt;=AA211,VLOOKUP(DATEDIF(O211,P211,"m"),Parameters!$L$2:$M$6,2,1),(DATEDIF(O211,P211,"m")+1)/12)</f>
        <v>1</v>
      </c>
      <c r="AP211" s="28" t="n">
        <f aca="false">(AJ211*(SUM(AD211,AE211,AF211,AH211,AI211,AK211,AL211,AM211)*K211+AG211)+AN211*K211)*AO211</f>
        <v>7000000</v>
      </c>
    </row>
    <row r="212" customFormat="false" ht="13.8" hidden="false" customHeight="false" outlineLevel="0" collapsed="false">
      <c r="A212" s="19"/>
      <c r="B212" s="19" t="s">
        <v>1965</v>
      </c>
      <c r="C212" s="19" t="s">
        <v>1989</v>
      </c>
      <c r="D212" s="19" t="s">
        <v>1994</v>
      </c>
      <c r="E212" s="21" t="s">
        <v>1995</v>
      </c>
      <c r="F212" s="22" t="n">
        <v>0</v>
      </c>
      <c r="G212" s="21" t="s">
        <v>1958</v>
      </c>
      <c r="H212" s="21" t="s">
        <v>536</v>
      </c>
      <c r="I212" s="21" t="s">
        <v>1960</v>
      </c>
      <c r="J212" s="22" t="n">
        <v>600000000</v>
      </c>
      <c r="K212" s="22" t="n">
        <v>400000000</v>
      </c>
      <c r="L212" s="0" t="n">
        <v>2010</v>
      </c>
      <c r="M212" s="23" t="n">
        <v>40179</v>
      </c>
      <c r="N212" s="23" t="n">
        <v>43831</v>
      </c>
      <c r="O212" s="23" t="n">
        <v>43831</v>
      </c>
      <c r="P212" s="23" t="n">
        <v>44196</v>
      </c>
      <c r="Q212" s="2" t="s">
        <v>1961</v>
      </c>
      <c r="R212" s="2" t="s">
        <v>1961</v>
      </c>
      <c r="S212" s="22" t="s">
        <v>1962</v>
      </c>
      <c r="T212" s="2" t="s">
        <v>1961</v>
      </c>
      <c r="U212" s="2" t="s">
        <v>1961</v>
      </c>
      <c r="V212" s="2" t="s">
        <v>1961</v>
      </c>
      <c r="W212" s="2" t="s">
        <v>1961</v>
      </c>
      <c r="X212" s="2" t="s">
        <v>1961</v>
      </c>
      <c r="Y212" s="2" t="s">
        <v>1961</v>
      </c>
      <c r="Z212" s="2" t="s">
        <v>1961</v>
      </c>
      <c r="AA212" s="23" t="n">
        <f aca="false">DATE(YEAR(O212)+1,MONTH(O212),DAY(O212))</f>
        <v>44197</v>
      </c>
      <c r="AB212" s="0" t="n">
        <f aca="false">IF(G212="Trong nước", DATEDIF(DATE(YEAR(M212),MONTH(M212),1),DATE(YEAR(N212),MONTH(N212),1),"m"), DATEDIF(DATE(L212,1,1),DATE(YEAR(N212),MONTH(N212),1),"m"))</f>
        <v>120</v>
      </c>
      <c r="AC212" s="0" t="str">
        <f aca="false">VLOOKUP(AB212,Parameters!$A$2:$B$6,2,1)</f>
        <v>&gt;=120</v>
      </c>
      <c r="AD212" s="24" t="n">
        <f aca="false">IF(J212&lt;=$AD$2,INDEX('Bieu phi VCX'!$D$8:$H$33,MATCH(E212,'Bieu phi VCX'!$A$8:$A$33,0),MATCH(AC212,'Bieu phi VCX'!$D$7:$H$7,)),INDEX('Bieu phi VCX'!$J$8:$N$33,MATCH(E212,'Bieu phi VCX'!$A$8:$A$33,0),MATCH(AC212,'Bieu phi VCX'!$J$7:$N$7,)))</f>
        <v>0.019</v>
      </c>
      <c r="AE212" s="24" t="n">
        <f aca="false">IF(Q212="Y",$AE$2,0)</f>
        <v>0</v>
      </c>
      <c r="AF212" s="24" t="n">
        <f aca="false">IF(R212="Y", INDEX('Bieu phi VCX'!$R$8:$W$33,MATCH(E212,'Bieu phi VCX'!$A$8:$A$33,0),MATCH(AC212,'Bieu phi VCX'!$R$7:$V$7,0)), 0)</f>
        <v>0</v>
      </c>
      <c r="AG212" s="22" t="n">
        <f aca="false">VLOOKUP(S212,Parameters!$F$2:$G$5,2,0)</f>
        <v>0</v>
      </c>
      <c r="AH212" s="24" t="n">
        <f aca="false">IF(T212="Y", INDEX('Bieu phi VCX'!$X$8:$AB$33,MATCH(E212,'Bieu phi VCX'!$A$8:$A$33,0),MATCH(AC212,'Bieu phi VCX'!$X$7:$AB$7,0)),0)</f>
        <v>0</v>
      </c>
      <c r="AI212" s="24" t="n">
        <f aca="false">IF(U212="Y",INDEX('Bieu phi VCX'!$AJ$8:$AL$33,MATCH(E212,'Bieu phi VCX'!$A$8:$A$33,0),MATCH(VLOOKUP(F212,Parameters!$I$2:$J$4,2),'Bieu phi VCX'!$AJ$7:$AL$7,0))-AD212, 0)</f>
        <v>0</v>
      </c>
      <c r="AJ212" s="0" t="n">
        <f aca="false">IF(V212="Y",$AJ$2,1)</f>
        <v>1</v>
      </c>
      <c r="AK212" s="24" t="n">
        <f aca="false">IF(W212="Y", INDEX('Bieu phi VCX'!$AE$8:$AE$33,MATCH(E212,'Bieu phi VCX'!$A$8:$A$33,0),0),0)</f>
        <v>0</v>
      </c>
      <c r="AL212" s="24" t="n">
        <f aca="false">IF(X212="Y",IF(AB212&lt;120,IF(OR(E212='Bieu phi VCX'!$A$24,E212='Bieu phi VCX'!$A$25,E212='Bieu phi VCX'!$A$27),0.2%,IF(OR(AND(OR(H212="SEDAN",H212="HATCHBACK"),J212&gt;$AL$2),AND(OR(H212="SEDAN",H212="HATCHBACK"),I212="GERMANY")),INDEX('Bieu phi VCX'!$AF$8:$AF$33,MATCH(E212,'Bieu phi VCX'!$A$8:$A$33,0),0),INDEX('Bieu phi VCX'!$AG$8:$AG$33,MATCH(E212,'Bieu phi VCX'!$A$8:$A$33,0),0))),"NA"),0)</f>
        <v>0</v>
      </c>
      <c r="AM212" s="25" t="n">
        <f aca="false">IF(Z212="Y",$AM$2,0)</f>
        <v>0</v>
      </c>
      <c r="AN212" s="26" t="n">
        <f aca="false">IF(Y212="Y",IF(P212-O212&gt;$AN$2,1.5%*15/365,1.5%*(P212-O212)/365),0)</f>
        <v>0</v>
      </c>
      <c r="AO212" s="27" t="n">
        <f aca="false">IF(P212&lt;=AA212,VLOOKUP(DATEDIF(O212,P212,"m"),Parameters!$L$2:$M$6,2,1),(DATEDIF(O212,P212,"m")+1)/12)</f>
        <v>1</v>
      </c>
      <c r="AP212" s="28" t="n">
        <f aca="false">(AJ212*(SUM(AD212,AE212,AF212,AH212,AI212,AK212,AL212,AM212)*K212+AG212)+AN212*K212)*AO212</f>
        <v>7600000</v>
      </c>
    </row>
    <row r="213" customFormat="false" ht="13.8" hidden="false" customHeight="false" outlineLevel="0" collapsed="false">
      <c r="A213" s="19"/>
      <c r="B213" s="19" t="s">
        <v>1966</v>
      </c>
      <c r="C213" s="19" t="s">
        <v>1989</v>
      </c>
      <c r="D213" s="19" t="s">
        <v>1994</v>
      </c>
      <c r="E213" s="21" t="s">
        <v>1995</v>
      </c>
      <c r="F213" s="22" t="n">
        <v>0</v>
      </c>
      <c r="G213" s="21" t="s">
        <v>1958</v>
      </c>
      <c r="H213" s="21" t="s">
        <v>536</v>
      </c>
      <c r="I213" s="21" t="s">
        <v>1960</v>
      </c>
      <c r="J213" s="22" t="n">
        <v>600000000</v>
      </c>
      <c r="K213" s="22" t="n">
        <v>400000000</v>
      </c>
      <c r="L213" s="0" t="n">
        <v>2005</v>
      </c>
      <c r="M213" s="23" t="n">
        <v>38353</v>
      </c>
      <c r="N213" s="23" t="n">
        <v>43831</v>
      </c>
      <c r="O213" s="23" t="n">
        <v>43831</v>
      </c>
      <c r="P213" s="23" t="n">
        <v>44196</v>
      </c>
      <c r="Q213" s="2" t="s">
        <v>1967</v>
      </c>
      <c r="R213" s="2" t="s">
        <v>1967</v>
      </c>
      <c r="S213" s="22" t="n">
        <v>9000000</v>
      </c>
      <c r="T213" s="2" t="s">
        <v>1967</v>
      </c>
      <c r="U213" s="2" t="s">
        <v>1967</v>
      </c>
      <c r="V213" s="2" t="s">
        <v>1967</v>
      </c>
      <c r="W213" s="2" t="s">
        <v>1967</v>
      </c>
      <c r="X213" s="2" t="s">
        <v>1967</v>
      </c>
      <c r="Y213" s="2" t="s">
        <v>1967</v>
      </c>
      <c r="Z213" s="2" t="s">
        <v>1967</v>
      </c>
      <c r="AA213" s="23" t="n">
        <f aca="false">DATE(YEAR(O213)+1,MONTH(O213),DAY(O213))</f>
        <v>44197</v>
      </c>
      <c r="AB213" s="0" t="n">
        <f aca="false">IF(G213="Trong nước", DATEDIF(DATE(YEAR(M213),MONTH(M213),1),DATE(YEAR(N213),MONTH(N213),1),"m"), DATEDIF(DATE(L213,1,1),DATE(YEAR(N213),MONTH(N213),1),"m"))</f>
        <v>180</v>
      </c>
      <c r="AC213" s="0" t="str">
        <f aca="false">VLOOKUP(AB213,Parameters!$A$2:$B$7,2,1)</f>
        <v>&gt;=180</v>
      </c>
      <c r="AD213" s="24" t="n">
        <f aca="false">IF(J213&lt;=$AD$2,INDEX('Bieu phi VCX'!$D$8:$N$33,MATCH(E213,'Bieu phi VCX'!$A$8:$A$33,0),MATCH(AC213,'Bieu phi VCX'!$D$7:$I$7,)),INDEX('Bieu phi VCX'!$J$8:$O$33,MATCH(E213,'Bieu phi VCX'!$A$8:$A$33,0),MATCH(AC213,'Bieu phi VCX'!$J$7:$O$7,)))</f>
        <v>0.019</v>
      </c>
      <c r="AE213" s="24" t="n">
        <f aca="false">IF(Q213="Y",$AE$2,0)</f>
        <v>0.0005</v>
      </c>
      <c r="AF213" s="24" t="n">
        <f aca="false">IF(R213="Y", INDEX('Bieu phi VCX'!$R$8:$W$33,MATCH(E213,'Bieu phi VCX'!$A$8:$A$33,0),MATCH(AC213,'Bieu phi VCX'!$R$7:$W$7,0)), 0)</f>
        <v>0.004</v>
      </c>
      <c r="AG213" s="22" t="n">
        <f aca="false">VLOOKUP(S213,Parameters!$F$2:$G$5,2,0)</f>
        <v>1400000</v>
      </c>
      <c r="AH213" s="24" t="n">
        <f aca="false">IF(T213="Y", INDEX('Bieu phi VCX'!$X$8:$AC$33,MATCH(E213,'Bieu phi VCX'!$A$8:$A$33,0),MATCH(AC213,'Bieu phi VCX'!$X$7:$AC$7,0)),0)</f>
        <v>0.0035</v>
      </c>
      <c r="AI213" s="24" t="n">
        <f aca="false">IF(U213="Y",INDEX('Bieu phi VCX'!$AJ$8:$AL$33,MATCH(E213,'Bieu phi VCX'!$A$8:$A$33,0),MATCH(VLOOKUP(F213,Parameters!$I$2:$J$4,2),'Bieu phi VCX'!$AJ$7:$AL$7,0))-AD213, 0)</f>
        <v>0.031</v>
      </c>
      <c r="AJ213" s="0" t="n">
        <f aca="false">IF(V213="Y",$AJ$2,1)</f>
        <v>1.5</v>
      </c>
      <c r="AK213" s="24" t="n">
        <f aca="false">IF(W213="Y", INDEX('Bieu phi VCX'!$AE$8:$AE$33,MATCH(E213,'Bieu phi VCX'!$A$8:$A$33,0),0),0)</f>
        <v>0.0015</v>
      </c>
      <c r="AL213" s="24" t="n">
        <f aca="false">IF(X213="Y",IF(AB213&lt;120,IF(OR(E213='Bieu phi VCX'!$A$24,E213='Bieu phi VCX'!$A$25,E213='Bieu phi VCX'!$A$27),0.2%,IF(OR(AND(OR(H213="SEDAN",H213="HATCHBACK"),J213&gt;$AL$2),AND(OR(H213="SEDAN",H213="HATCHBACK"),I213="GERMANY")),INDEX('Bieu phi VCX'!$AF$8:$AF$33,MATCH(E213,'Bieu phi VCX'!$A$8:$A$33,0),0),INDEX('Bieu phi VCX'!$AG$8:$AG$33,MATCH(E213,'Bieu phi VCX'!$A$8:$A$33,0),0))),INDEX('Bieu phi VCX'!$AH$8:$AH$33,MATCH(E213,'Bieu phi VCX'!$A$8:$A$33,0),0)),0)</f>
        <v>0.0015</v>
      </c>
      <c r="AM213" s="25" t="n">
        <f aca="false">IF(Z213="Y",$AM$2,0)</f>
        <v>0.003</v>
      </c>
      <c r="AN213" s="26" t="n">
        <f aca="false">IF(Y213="Y",IF(P213-O213&gt;$AN$2,1.5%*15/365,1.5%*(P213-O213)/365),0)</f>
        <v>0.000616438356164384</v>
      </c>
      <c r="AO213" s="27" t="n">
        <f aca="false">IF(P213&lt;=AA213,VLOOKUP(DATEDIF(O213,P213,"m"),Parameters!$L$2:$M$6,2,1),(DATEDIF(O213,P213,"m")+1)/12)</f>
        <v>1</v>
      </c>
      <c r="AP213" s="28" t="n">
        <f aca="false">(AJ213*(SUM(AD213,AE213,AF213,AH213,AI213,AK213,AL213,AM213)*K213+AG213)+AN213*K213)*AO213</f>
        <v>40746575.3424658</v>
      </c>
    </row>
    <row r="214" customFormat="false" ht="13.8" hidden="false" customHeight="false" outlineLevel="0" collapsed="false">
      <c r="A214" s="19" t="s">
        <v>1953</v>
      </c>
      <c r="B214" s="19" t="s">
        <v>1954</v>
      </c>
      <c r="C214" s="19" t="s">
        <v>1989</v>
      </c>
      <c r="D214" s="19" t="s">
        <v>1915</v>
      </c>
      <c r="E214" s="21" t="s">
        <v>1996</v>
      </c>
      <c r="F214" s="22" t="n">
        <v>0</v>
      </c>
      <c r="G214" s="21" t="s">
        <v>1958</v>
      </c>
      <c r="H214" s="21" t="s">
        <v>536</v>
      </c>
      <c r="I214" s="21" t="s">
        <v>1960</v>
      </c>
      <c r="J214" s="22" t="n">
        <v>390000000</v>
      </c>
      <c r="K214" s="22" t="n">
        <v>100000000</v>
      </c>
      <c r="L214" s="0" t="n">
        <v>2020</v>
      </c>
      <c r="M214" s="23" t="n">
        <v>43831</v>
      </c>
      <c r="N214" s="23" t="n">
        <v>43831</v>
      </c>
      <c r="O214" s="23" t="n">
        <v>43831</v>
      </c>
      <c r="P214" s="23" t="n">
        <v>44196</v>
      </c>
      <c r="Q214" s="2" t="s">
        <v>1961</v>
      </c>
      <c r="R214" s="2" t="s">
        <v>1961</v>
      </c>
      <c r="S214" s="22" t="s">
        <v>1962</v>
      </c>
      <c r="T214" s="2" t="s">
        <v>1961</v>
      </c>
      <c r="U214" s="2" t="s">
        <v>1961</v>
      </c>
      <c r="V214" s="2" t="s">
        <v>1961</v>
      </c>
      <c r="W214" s="2" t="s">
        <v>1961</v>
      </c>
      <c r="X214" s="2" t="s">
        <v>1961</v>
      </c>
      <c r="Y214" s="2" t="s">
        <v>1961</v>
      </c>
      <c r="Z214" s="2" t="s">
        <v>1961</v>
      </c>
      <c r="AA214" s="23" t="n">
        <f aca="false">DATE(YEAR(O214)+1,MONTH(O214),DAY(O214))</f>
        <v>44197</v>
      </c>
      <c r="AB214" s="0" t="n">
        <f aca="false">IF(G214="Trong nước", DATEDIF(DATE(YEAR(M214),MONTH(M214),1),DATE(YEAR(N214),MONTH(N214),1),"m"), DATEDIF(DATE(L214,1,1),DATE(YEAR(N214),MONTH(N214),1),"m"))</f>
        <v>0</v>
      </c>
      <c r="AC214" s="0" t="str">
        <f aca="false">VLOOKUP(AB214,Parameters!$A$2:$B$6,2,1)</f>
        <v>&lt;6</v>
      </c>
      <c r="AD214" s="24" t="n">
        <f aca="false">IF(J214&lt;=$AD$2,INDEX('Bieu phi VCX'!$D$8:$H$33,MATCH(E214,'Bieu phi VCX'!$A$8:$A$33,0),MATCH(AC214,'Bieu phi VCX'!$D$7:$H$7,)),INDEX('Bieu phi VCX'!$J$8:$N$33,MATCH(E214,'Bieu phi VCX'!$A$8:$A$33,0),MATCH(AC214,'Bieu phi VCX'!$J$7:$N$7,)))</f>
        <v>0.025</v>
      </c>
      <c r="AE214" s="24" t="n">
        <f aca="false">IF(Q214="Y",$AE$2,0)</f>
        <v>0</v>
      </c>
      <c r="AF214" s="24" t="n">
        <f aca="false">IF(R214="Y", INDEX('Bieu phi VCX'!$R$8:$W$33,MATCH(E214,'Bieu phi VCX'!$A$8:$A$33,0),MATCH(AC214,'Bieu phi VCX'!$R$7:$V$7,0)), 0)</f>
        <v>0</v>
      </c>
      <c r="AG214" s="22" t="n">
        <f aca="false">VLOOKUP(S214,Parameters!$F$2:$G$5,2,0)</f>
        <v>0</v>
      </c>
      <c r="AH214" s="24" t="n">
        <f aca="false">IF(T214="Y", INDEX('Bieu phi VCX'!$X$8:$AB$33,MATCH(E214,'Bieu phi VCX'!$A$8:$A$33,0),MATCH(AC214,'Bieu phi VCX'!$X$7:$AB$7,0)),0)</f>
        <v>0</v>
      </c>
      <c r="AI214" s="24" t="n">
        <f aca="false">IF(U214="Y",INDEX('Bieu phi VCX'!$AJ$8:$AL$33,MATCH(E214,'Bieu phi VCX'!$A$8:$A$33,0),MATCH(VLOOKUP(F214,Parameters!$I$2:$J$4,2),'Bieu phi VCX'!$AJ$7:$AL$7,0))-AD214, 0)</f>
        <v>0</v>
      </c>
      <c r="AJ214" s="0" t="n">
        <f aca="false">IF(V214="Y",$AJ$2,1)</f>
        <v>1</v>
      </c>
      <c r="AK214" s="24" t="n">
        <f aca="false">IF(W214="Y", INDEX('Bieu phi VCX'!$AE$8:$AE$33,MATCH(E214,'Bieu phi VCX'!$A$8:$A$33,0),0),0)</f>
        <v>0</v>
      </c>
      <c r="AL214" s="24" t="n">
        <f aca="false">IF(X214="Y",IF(AB214&lt;120,IF(OR(E214='Bieu phi VCX'!$A$24,E214='Bieu phi VCX'!$A$25,E214='Bieu phi VCX'!$A$27),0.2%,IF(OR(AND(OR(H214="SEDAN",H214="HATCHBACK"),J214&gt;$AL$2),AND(OR(H214="SEDAN",H214="HATCHBACK"),I214="GERMANY")),INDEX('Bieu phi VCX'!$AF$8:$AF$33,MATCH(E214,'Bieu phi VCX'!$A$8:$A$33,0),0),INDEX('Bieu phi VCX'!$AG$8:$AG$33,MATCH(E214,'Bieu phi VCX'!$A$8:$A$33,0),0))),"NA"),0)</f>
        <v>0</v>
      </c>
      <c r="AM214" s="25" t="n">
        <f aca="false">IF(Z214="Y",$AM$2,0)</f>
        <v>0</v>
      </c>
      <c r="AN214" s="26" t="n">
        <f aca="false">IF(Y214="Y",IF(P214-O214&gt;$AN$2,1.5%*15/365,1.5%*(P214-O214)/365),0)</f>
        <v>0</v>
      </c>
      <c r="AO214" s="27" t="n">
        <f aca="false">IF(P214&lt;=AA214,VLOOKUP(DATEDIF(O214,P214,"m"),Parameters!$L$2:$M$6,2,1),(DATEDIF(O214,P214,"m")+1)/12)</f>
        <v>1</v>
      </c>
      <c r="AP214" s="28" t="n">
        <f aca="false">(AJ214*(SUM(AD214,AE214,AF214,AH214,AI214,AK214,AL214,AM214)*K214+AG214)+AN214*K214)*AO214</f>
        <v>2500000</v>
      </c>
    </row>
    <row r="215" customFormat="false" ht="13.8" hidden="false" customHeight="false" outlineLevel="0" collapsed="false">
      <c r="A215" s="19"/>
      <c r="B215" s="19" t="s">
        <v>1963</v>
      </c>
      <c r="C215" s="19" t="s">
        <v>1989</v>
      </c>
      <c r="D215" s="19" t="s">
        <v>1915</v>
      </c>
      <c r="E215" s="21" t="s">
        <v>1996</v>
      </c>
      <c r="F215" s="22" t="n">
        <v>0</v>
      </c>
      <c r="G215" s="21" t="s">
        <v>1958</v>
      </c>
      <c r="H215" s="21" t="s">
        <v>536</v>
      </c>
      <c r="I215" s="21" t="s">
        <v>1960</v>
      </c>
      <c r="J215" s="22" t="n">
        <v>390000000</v>
      </c>
      <c r="K215" s="22" t="n">
        <v>100000000</v>
      </c>
      <c r="L215" s="0" t="n">
        <v>2017</v>
      </c>
      <c r="M215" s="23" t="n">
        <v>42736</v>
      </c>
      <c r="N215" s="23" t="n">
        <v>43831</v>
      </c>
      <c r="O215" s="23" t="n">
        <v>43831</v>
      </c>
      <c r="P215" s="23" t="n">
        <v>44196</v>
      </c>
      <c r="Q215" s="2" t="s">
        <v>1961</v>
      </c>
      <c r="R215" s="2" t="s">
        <v>1961</v>
      </c>
      <c r="S215" s="22" t="s">
        <v>1962</v>
      </c>
      <c r="T215" s="2" t="s">
        <v>1961</v>
      </c>
      <c r="U215" s="2" t="s">
        <v>1961</v>
      </c>
      <c r="V215" s="2" t="s">
        <v>1961</v>
      </c>
      <c r="W215" s="2" t="s">
        <v>1961</v>
      </c>
      <c r="X215" s="2" t="s">
        <v>1961</v>
      </c>
      <c r="Y215" s="2" t="s">
        <v>1961</v>
      </c>
      <c r="Z215" s="2" t="s">
        <v>1961</v>
      </c>
      <c r="AA215" s="23" t="n">
        <f aca="false">DATE(YEAR(O215)+1,MONTH(O215),DAY(O215))</f>
        <v>44197</v>
      </c>
      <c r="AB215" s="0" t="n">
        <f aca="false">IF(G215="Trong nước", DATEDIF(DATE(YEAR(M215),MONTH(M215),1),DATE(YEAR(N215),MONTH(N215),1),"m"), DATEDIF(DATE(L215,1,1),DATE(YEAR(N215),MONTH(N215),1),"m"))</f>
        <v>36</v>
      </c>
      <c r="AC215" s="0" t="str">
        <f aca="false">VLOOKUP(AB215,Parameters!$A$2:$B$6,2,1)</f>
        <v>36-72</v>
      </c>
      <c r="AD215" s="24" t="n">
        <f aca="false">IF(J215&lt;=$AD$2,INDEX('Bieu phi VCX'!$D$8:$H$33,MATCH(E215,'Bieu phi VCX'!$A$8:$A$33,0),MATCH(AC215,'Bieu phi VCX'!$D$7:$H$7,)),INDEX('Bieu phi VCX'!$J$8:$N$33,MATCH(E215,'Bieu phi VCX'!$A$8:$A$33,0),MATCH(AC215,'Bieu phi VCX'!$J$7:$N$7,)))</f>
        <v>0.0275</v>
      </c>
      <c r="AE215" s="24" t="n">
        <f aca="false">IF(Q215="Y",$AE$2,0)</f>
        <v>0</v>
      </c>
      <c r="AF215" s="24" t="n">
        <f aca="false">IF(R215="Y", INDEX('Bieu phi VCX'!$R$8:$W$33,MATCH(E215,'Bieu phi VCX'!$A$8:$A$33,0),MATCH(AC215,'Bieu phi VCX'!$R$7:$V$7,0)), 0)</f>
        <v>0</v>
      </c>
      <c r="AG215" s="22" t="n">
        <f aca="false">VLOOKUP(S215,Parameters!$F$2:$G$5,2,0)</f>
        <v>0</v>
      </c>
      <c r="AH215" s="24" t="n">
        <f aca="false">IF(T215="Y", INDEX('Bieu phi VCX'!$X$8:$AB$33,MATCH(E215,'Bieu phi VCX'!$A$8:$A$33,0),MATCH(AC215,'Bieu phi VCX'!$X$7:$AB$7,0)),0)</f>
        <v>0</v>
      </c>
      <c r="AI215" s="24" t="n">
        <f aca="false">IF(U215="Y",INDEX('Bieu phi VCX'!$AJ$8:$AL$33,MATCH(E215,'Bieu phi VCX'!$A$8:$A$33,0),MATCH(VLOOKUP(F215,Parameters!$I$2:$J$4,2),'Bieu phi VCX'!$AJ$7:$AL$7,0))-AD215, 0)</f>
        <v>0</v>
      </c>
      <c r="AJ215" s="0" t="n">
        <f aca="false">IF(V215="Y",$AJ$2,1)</f>
        <v>1</v>
      </c>
      <c r="AK215" s="24" t="n">
        <f aca="false">IF(W215="Y", INDEX('Bieu phi VCX'!$AE$8:$AE$33,MATCH(E215,'Bieu phi VCX'!$A$8:$A$33,0),0),0)</f>
        <v>0</v>
      </c>
      <c r="AL215" s="24" t="n">
        <f aca="false">IF(X215="Y",IF(AB215&lt;120,IF(OR(E215='Bieu phi VCX'!$A$24,E215='Bieu phi VCX'!$A$25,E215='Bieu phi VCX'!$A$27),0.2%,IF(OR(AND(OR(H215="SEDAN",H215="HATCHBACK"),J215&gt;$AL$2),AND(OR(H215="SEDAN",H215="HATCHBACK"),I215="GERMANY")),INDEX('Bieu phi VCX'!$AF$8:$AF$33,MATCH(E215,'Bieu phi VCX'!$A$8:$A$33,0),0),INDEX('Bieu phi VCX'!$AG$8:$AG$33,MATCH(E215,'Bieu phi VCX'!$A$8:$A$33,0),0))),"NA"),0)</f>
        <v>0</v>
      </c>
      <c r="AM215" s="25" t="n">
        <f aca="false">IF(Z215="Y",$AM$2,0)</f>
        <v>0</v>
      </c>
      <c r="AN215" s="26" t="n">
        <f aca="false">IF(Y215="Y",IF(P215-O215&gt;$AN$2,1.5%*15/365,1.5%*(P215-O215)/365),0)</f>
        <v>0</v>
      </c>
      <c r="AO215" s="27" t="n">
        <f aca="false">IF(P215&lt;=AA215,VLOOKUP(DATEDIF(O215,P215,"m"),Parameters!$L$2:$M$6,2,1),(DATEDIF(O215,P215,"m")+1)/12)</f>
        <v>1</v>
      </c>
      <c r="AP215" s="28" t="n">
        <f aca="false">(AJ215*(SUM(AD215,AE215,AF215,AH215,AI215,AK215,AL215,AM215)*K215+AG215)+AN215*K215)*AO215</f>
        <v>2750000</v>
      </c>
    </row>
    <row r="216" customFormat="false" ht="13.8" hidden="false" customHeight="false" outlineLevel="0" collapsed="false">
      <c r="A216" s="19"/>
      <c r="B216" s="19" t="s">
        <v>1964</v>
      </c>
      <c r="C216" s="19" t="s">
        <v>1989</v>
      </c>
      <c r="D216" s="19" t="s">
        <v>1915</v>
      </c>
      <c r="E216" s="21" t="s">
        <v>1996</v>
      </c>
      <c r="F216" s="22" t="n">
        <v>0</v>
      </c>
      <c r="G216" s="21" t="s">
        <v>1958</v>
      </c>
      <c r="H216" s="21" t="s">
        <v>536</v>
      </c>
      <c r="I216" s="21" t="s">
        <v>1960</v>
      </c>
      <c r="J216" s="22" t="n">
        <v>390000000</v>
      </c>
      <c r="K216" s="22" t="n">
        <v>100000000</v>
      </c>
      <c r="L216" s="0" t="n">
        <v>2014</v>
      </c>
      <c r="M216" s="23" t="n">
        <v>41640</v>
      </c>
      <c r="N216" s="23" t="n">
        <v>43831</v>
      </c>
      <c r="O216" s="23" t="n">
        <v>43831</v>
      </c>
      <c r="P216" s="23" t="n">
        <v>44196</v>
      </c>
      <c r="Q216" s="2" t="s">
        <v>1961</v>
      </c>
      <c r="R216" s="2" t="s">
        <v>1961</v>
      </c>
      <c r="S216" s="22" t="s">
        <v>1962</v>
      </c>
      <c r="T216" s="2" t="s">
        <v>1961</v>
      </c>
      <c r="U216" s="2" t="s">
        <v>1961</v>
      </c>
      <c r="V216" s="2" t="s">
        <v>1961</v>
      </c>
      <c r="W216" s="2" t="s">
        <v>1961</v>
      </c>
      <c r="X216" s="2" t="s">
        <v>1961</v>
      </c>
      <c r="Y216" s="2" t="s">
        <v>1961</v>
      </c>
      <c r="Z216" s="2" t="s">
        <v>1961</v>
      </c>
      <c r="AA216" s="23" t="n">
        <f aca="false">DATE(YEAR(O216)+1,MONTH(O216),DAY(O216))</f>
        <v>44197</v>
      </c>
      <c r="AB216" s="0" t="n">
        <f aca="false">IF(G216="Trong nước", DATEDIF(DATE(YEAR(M216),MONTH(M216),1),DATE(YEAR(N216),MONTH(N216),1),"m"), DATEDIF(DATE(L216,1,1),DATE(YEAR(N216),MONTH(N216),1),"m"))</f>
        <v>72</v>
      </c>
      <c r="AC216" s="0" t="str">
        <f aca="false">VLOOKUP(AB216,Parameters!$A$2:$B$6,2,1)</f>
        <v>72-120</v>
      </c>
      <c r="AD216" s="24" t="n">
        <f aca="false">IF(J216&lt;=$AD$2,INDEX('Bieu phi VCX'!$D$8:$H$33,MATCH(E216,'Bieu phi VCX'!$A$8:$A$33,0),MATCH(AC216,'Bieu phi VCX'!$D$7:$H$7,)),INDEX('Bieu phi VCX'!$J$8:$N$33,MATCH(E216,'Bieu phi VCX'!$A$8:$A$33,0),MATCH(AC216,'Bieu phi VCX'!$J$7:$N$7,)))</f>
        <v>0.041</v>
      </c>
      <c r="AE216" s="24" t="n">
        <f aca="false">IF(Q216="Y",$AE$2,0)</f>
        <v>0</v>
      </c>
      <c r="AF216" s="24" t="n">
        <f aca="false">IF(R216="Y", INDEX('Bieu phi VCX'!$R$8:$W$33,MATCH(E216,'Bieu phi VCX'!$A$8:$A$33,0),MATCH(AC216,'Bieu phi VCX'!$R$7:$V$7,0)), 0)</f>
        <v>0</v>
      </c>
      <c r="AG216" s="22" t="n">
        <f aca="false">VLOOKUP(S216,Parameters!$F$2:$G$5,2,0)</f>
        <v>0</v>
      </c>
      <c r="AH216" s="24" t="n">
        <f aca="false">IF(T216="Y", INDEX('Bieu phi VCX'!$X$8:$AB$33,MATCH(E216,'Bieu phi VCX'!$A$8:$A$33,0),MATCH(AC216,'Bieu phi VCX'!$X$7:$AB$7,0)),0)</f>
        <v>0</v>
      </c>
      <c r="AI216" s="24" t="n">
        <f aca="false">IF(U216="Y",INDEX('Bieu phi VCX'!$AJ$8:$AL$33,MATCH(E216,'Bieu phi VCX'!$A$8:$A$33,0),MATCH(VLOOKUP(F216,Parameters!$I$2:$J$4,2),'Bieu phi VCX'!$AJ$7:$AL$7,0))-AD216, 0)</f>
        <v>0</v>
      </c>
      <c r="AJ216" s="0" t="n">
        <f aca="false">IF(V216="Y",$AJ$2,1)</f>
        <v>1</v>
      </c>
      <c r="AK216" s="24" t="n">
        <f aca="false">IF(W216="Y", INDEX('Bieu phi VCX'!$AE$8:$AE$33,MATCH(E216,'Bieu phi VCX'!$A$8:$A$33,0),0),0)</f>
        <v>0</v>
      </c>
      <c r="AL216" s="24" t="n">
        <f aca="false">IF(X216="Y",IF(AB216&lt;120,IF(OR(E216='Bieu phi VCX'!$A$24,E216='Bieu phi VCX'!$A$25,E216='Bieu phi VCX'!$A$27),0.2%,IF(OR(AND(OR(H216="SEDAN",H216="HATCHBACK"),J216&gt;$AL$2),AND(OR(H216="SEDAN",H216="HATCHBACK"),I216="GERMANY")),INDEX('Bieu phi VCX'!$AF$8:$AF$33,MATCH(E216,'Bieu phi VCX'!$A$8:$A$33,0),0),INDEX('Bieu phi VCX'!$AG$8:$AG$33,MATCH(E216,'Bieu phi VCX'!$A$8:$A$33,0),0))),"NA"),0)</f>
        <v>0</v>
      </c>
      <c r="AM216" s="25" t="n">
        <f aca="false">IF(Z216="Y",$AM$2,0)</f>
        <v>0</v>
      </c>
      <c r="AN216" s="26" t="n">
        <f aca="false">IF(Y216="Y",IF(P216-O216&gt;$AN$2,1.5%*15/365,1.5%*(P216-O216)/365),0)</f>
        <v>0</v>
      </c>
      <c r="AO216" s="27" t="n">
        <f aca="false">IF(P216&lt;=AA216,VLOOKUP(DATEDIF(O216,P216,"m"),Parameters!$L$2:$M$6,2,1),(DATEDIF(O216,P216,"m")+1)/12)</f>
        <v>1</v>
      </c>
      <c r="AP216" s="28" t="n">
        <f aca="false">(AJ216*(SUM(AD216,AE216,AF216,AH216,AI216,AK216,AL216,AM216)*K216+AG216)+AN216*K216)*AO216</f>
        <v>4100000</v>
      </c>
    </row>
    <row r="217" customFormat="false" ht="13.8" hidden="false" customHeight="false" outlineLevel="0" collapsed="false">
      <c r="A217" s="19"/>
      <c r="B217" s="19" t="s">
        <v>1965</v>
      </c>
      <c r="C217" s="19" t="s">
        <v>1989</v>
      </c>
      <c r="D217" s="19" t="s">
        <v>1915</v>
      </c>
      <c r="E217" s="21" t="s">
        <v>1996</v>
      </c>
      <c r="F217" s="22" t="n">
        <v>0</v>
      </c>
      <c r="G217" s="21" t="s">
        <v>1958</v>
      </c>
      <c r="H217" s="21" t="s">
        <v>536</v>
      </c>
      <c r="I217" s="21" t="s">
        <v>1960</v>
      </c>
      <c r="J217" s="22" t="n">
        <v>390000000</v>
      </c>
      <c r="K217" s="22" t="n">
        <v>100000000</v>
      </c>
      <c r="L217" s="0" t="n">
        <v>2010</v>
      </c>
      <c r="M217" s="23" t="n">
        <v>40179</v>
      </c>
      <c r="N217" s="23" t="n">
        <v>43831</v>
      </c>
      <c r="O217" s="23" t="n">
        <v>43831</v>
      </c>
      <c r="P217" s="23" t="n">
        <v>44196</v>
      </c>
      <c r="Q217" s="2" t="s">
        <v>1961</v>
      </c>
      <c r="R217" s="2" t="s">
        <v>1961</v>
      </c>
      <c r="S217" s="22" t="s">
        <v>1962</v>
      </c>
      <c r="T217" s="2" t="s">
        <v>1961</v>
      </c>
      <c r="U217" s="2" t="s">
        <v>1961</v>
      </c>
      <c r="V217" s="2" t="s">
        <v>1961</v>
      </c>
      <c r="W217" s="2" t="s">
        <v>1961</v>
      </c>
      <c r="X217" s="2" t="s">
        <v>1961</v>
      </c>
      <c r="Y217" s="2" t="s">
        <v>1961</v>
      </c>
      <c r="Z217" s="2" t="s">
        <v>1961</v>
      </c>
      <c r="AA217" s="23" t="n">
        <f aca="false">DATE(YEAR(O217)+1,MONTH(O217),DAY(O217))</f>
        <v>44197</v>
      </c>
      <c r="AB217" s="0" t="n">
        <f aca="false">IF(G217="Trong nước", DATEDIF(DATE(YEAR(M217),MONTH(M217),1),DATE(YEAR(N217),MONTH(N217),1),"m"), DATEDIF(DATE(L217,1,1),DATE(YEAR(N217),MONTH(N217),1),"m"))</f>
        <v>120</v>
      </c>
      <c r="AC217" s="0" t="str">
        <f aca="false">VLOOKUP(AB217,Parameters!$A$2:$B$6,2,1)</f>
        <v>&gt;=120</v>
      </c>
      <c r="AD217" s="24" t="n">
        <f aca="false">IF(J217&lt;=$AD$2,INDEX('Bieu phi VCX'!$D$8:$H$33,MATCH(E217,'Bieu phi VCX'!$A$8:$A$33,0),MATCH(AC217,'Bieu phi VCX'!$D$7:$H$7,)),INDEX('Bieu phi VCX'!$J$8:$N$33,MATCH(E217,'Bieu phi VCX'!$A$8:$A$33,0),MATCH(AC217,'Bieu phi VCX'!$J$7:$N$7,)))</f>
        <v>0.044</v>
      </c>
      <c r="AE217" s="24" t="n">
        <f aca="false">IF(Q217="Y",$AE$2,0)</f>
        <v>0</v>
      </c>
      <c r="AF217" s="24" t="n">
        <f aca="false">IF(R217="Y", INDEX('Bieu phi VCX'!$R$8:$W$33,MATCH(E217,'Bieu phi VCX'!$A$8:$A$33,0),MATCH(AC217,'Bieu phi VCX'!$R$7:$V$7,0)), 0)</f>
        <v>0</v>
      </c>
      <c r="AG217" s="22" t="n">
        <f aca="false">VLOOKUP(S217,Parameters!$F$2:$G$5,2,0)</f>
        <v>0</v>
      </c>
      <c r="AH217" s="24" t="n">
        <f aca="false">IF(T217="Y", INDEX('Bieu phi VCX'!$X$8:$AB$33,MATCH(E217,'Bieu phi VCX'!$A$8:$A$33,0),MATCH(AC217,'Bieu phi VCX'!$X$7:$AB$7,0)),0)</f>
        <v>0</v>
      </c>
      <c r="AI217" s="24" t="n">
        <f aca="false">IF(U217="Y",INDEX('Bieu phi VCX'!$AJ$8:$AL$33,MATCH(E217,'Bieu phi VCX'!$A$8:$A$33,0),MATCH(VLOOKUP(F217,Parameters!$I$2:$J$4,2),'Bieu phi VCX'!$AJ$7:$AL$7,0))-AD217, 0)</f>
        <v>0</v>
      </c>
      <c r="AJ217" s="0" t="n">
        <f aca="false">IF(V217="Y",$AJ$2,1)</f>
        <v>1</v>
      </c>
      <c r="AK217" s="24" t="n">
        <f aca="false">IF(W217="Y", INDEX('Bieu phi VCX'!$AE$8:$AE$33,MATCH(E217,'Bieu phi VCX'!$A$8:$A$33,0),0),0)</f>
        <v>0</v>
      </c>
      <c r="AL217" s="24" t="n">
        <f aca="false">IF(X217="Y",IF(AB217&lt;120,IF(OR(E217='Bieu phi VCX'!$A$24,E217='Bieu phi VCX'!$A$25,E217='Bieu phi VCX'!$A$27),0.2%,IF(OR(AND(OR(H217="SEDAN",H217="HATCHBACK"),J217&gt;$AL$2),AND(OR(H217="SEDAN",H217="HATCHBACK"),I217="GERMANY")),INDEX('Bieu phi VCX'!$AF$8:$AF$33,MATCH(E217,'Bieu phi VCX'!$A$8:$A$33,0),0),INDEX('Bieu phi VCX'!$AG$8:$AG$33,MATCH(E217,'Bieu phi VCX'!$A$8:$A$33,0),0))),"NA"),0)</f>
        <v>0</v>
      </c>
      <c r="AM217" s="25" t="n">
        <f aca="false">IF(Z217="Y",$AM$2,0)</f>
        <v>0</v>
      </c>
      <c r="AN217" s="26" t="n">
        <f aca="false">IF(Y217="Y",IF(P217-O217&gt;$AN$2,1.5%*15/365,1.5%*(P217-O217)/365),0)</f>
        <v>0</v>
      </c>
      <c r="AO217" s="27" t="n">
        <f aca="false">IF(P217&lt;=AA217,VLOOKUP(DATEDIF(O217,P217,"m"),Parameters!$L$2:$M$6,2,1),(DATEDIF(O217,P217,"m")+1)/12)</f>
        <v>1</v>
      </c>
      <c r="AP217" s="28" t="n">
        <f aca="false">(AJ217*(SUM(AD217,AE217,AF217,AH217,AI217,AK217,AL217,AM217)*K217+AG217)+AN217*K217)*AO217</f>
        <v>4400000</v>
      </c>
    </row>
    <row r="218" customFormat="false" ht="13.8" hidden="false" customHeight="false" outlineLevel="0" collapsed="false">
      <c r="A218" s="19"/>
      <c r="B218" s="19" t="s">
        <v>1966</v>
      </c>
      <c r="C218" s="19" t="s">
        <v>1989</v>
      </c>
      <c r="D218" s="19" t="s">
        <v>1915</v>
      </c>
      <c r="E218" s="21" t="s">
        <v>1996</v>
      </c>
      <c r="F218" s="22" t="n">
        <v>0</v>
      </c>
      <c r="G218" s="21" t="s">
        <v>1958</v>
      </c>
      <c r="H218" s="21" t="s">
        <v>536</v>
      </c>
      <c r="I218" s="21" t="s">
        <v>1960</v>
      </c>
      <c r="J218" s="22" t="n">
        <v>390000000</v>
      </c>
      <c r="K218" s="22" t="n">
        <v>400000000</v>
      </c>
      <c r="L218" s="0" t="n">
        <v>2005</v>
      </c>
      <c r="M218" s="23" t="n">
        <v>38353</v>
      </c>
      <c r="N218" s="23" t="n">
        <v>43831</v>
      </c>
      <c r="O218" s="23" t="n">
        <v>43831</v>
      </c>
      <c r="P218" s="23" t="n">
        <v>44196</v>
      </c>
      <c r="Q218" s="2" t="s">
        <v>1967</v>
      </c>
      <c r="R218" s="2" t="s">
        <v>1967</v>
      </c>
      <c r="S218" s="22" t="n">
        <v>9000000</v>
      </c>
      <c r="T218" s="2" t="s">
        <v>1967</v>
      </c>
      <c r="U218" s="2" t="s">
        <v>1967</v>
      </c>
      <c r="V218" s="2" t="s">
        <v>1967</v>
      </c>
      <c r="W218" s="2" t="s">
        <v>1967</v>
      </c>
      <c r="X218" s="2" t="s">
        <v>1967</v>
      </c>
      <c r="Y218" s="2" t="s">
        <v>1967</v>
      </c>
      <c r="Z218" s="2" t="s">
        <v>1967</v>
      </c>
      <c r="AA218" s="23" t="n">
        <f aca="false">DATE(YEAR(O218)+1,MONTH(O218),DAY(O218))</f>
        <v>44197</v>
      </c>
      <c r="AB218" s="0" t="n">
        <f aca="false">IF(G218="Trong nước", DATEDIF(DATE(YEAR(M218),MONTH(M218),1),DATE(YEAR(N218),MONTH(N218),1),"m"), DATEDIF(DATE(L218,1,1),DATE(YEAR(N218),MONTH(N218),1),"m"))</f>
        <v>180</v>
      </c>
      <c r="AC218" s="0" t="str">
        <f aca="false">VLOOKUP(AB218,Parameters!$A$2:$B$7,2,1)</f>
        <v>&gt;=180</v>
      </c>
      <c r="AD218" s="24" t="n">
        <f aca="false">IF(J218&lt;=$AD$2,INDEX('Bieu phi VCX'!$D$8:$N$33,MATCH(E218,'Bieu phi VCX'!$A$8:$A$33,0),MATCH(AC218,'Bieu phi VCX'!$D$7:$I$7,)),INDEX('Bieu phi VCX'!$J$8:$O$33,MATCH(E218,'Bieu phi VCX'!$A$8:$A$33,0),MATCH(AC218,'Bieu phi VCX'!$J$7:$O$7,)))</f>
        <v>0.044</v>
      </c>
      <c r="AE218" s="24" t="n">
        <f aca="false">IF(Q218="Y",$AE$2,0)</f>
        <v>0.0005</v>
      </c>
      <c r="AF218" s="24" t="n">
        <f aca="false">IF(R218="Y", INDEX('Bieu phi VCX'!$R$8:$W$33,MATCH(E218,'Bieu phi VCX'!$A$8:$A$33,0),MATCH(AC218,'Bieu phi VCX'!$R$7:$W$7,0)), 0)</f>
        <v>0.004</v>
      </c>
      <c r="AG218" s="22" t="n">
        <f aca="false">VLOOKUP(S218,Parameters!$F$2:$G$5,2,0)</f>
        <v>1400000</v>
      </c>
      <c r="AH218" s="24" t="n">
        <f aca="false">IF(T218="Y", INDEX('Bieu phi VCX'!$X$8:$AC$33,MATCH(E218,'Bieu phi VCX'!$A$8:$A$33,0),MATCH(AC218,'Bieu phi VCX'!$X$7:$AC$7,0)),0)</f>
        <v>0.0035</v>
      </c>
      <c r="AI218" s="24" t="n">
        <f aca="false">IF(U218="Y",INDEX('Bieu phi VCX'!$AJ$8:$AL$33,MATCH(E218,'Bieu phi VCX'!$A$8:$A$33,0),MATCH(VLOOKUP(F218,Parameters!$I$2:$J$4,2),'Bieu phi VCX'!$AJ$7:$AL$7,0))-AD218, 0)</f>
        <v>0.00600000000000001</v>
      </c>
      <c r="AJ218" s="0" t="n">
        <f aca="false">IF(V218="Y",$AJ$2,1)</f>
        <v>1.5</v>
      </c>
      <c r="AK218" s="24" t="n">
        <f aca="false">IF(W218="Y", INDEX('Bieu phi VCX'!$AE$8:$AE$33,MATCH(E218,'Bieu phi VCX'!$A$8:$A$33,0),0),0)</f>
        <v>0.0025</v>
      </c>
      <c r="AL218" s="24" t="n">
        <f aca="false">IF(X218="Y",IF(AB218&lt;120,IF(OR(E218='Bieu phi VCX'!$A$24,E218='Bieu phi VCX'!$A$25,E218='Bieu phi VCX'!$A$27),0.2%,IF(OR(AND(OR(H218="SEDAN",H218="HATCHBACK"),J218&gt;$AL$2),AND(OR(H218="SEDAN",H218="HATCHBACK"),I218="GERMANY")),INDEX('Bieu phi VCX'!$AF$8:$AF$33,MATCH(E218,'Bieu phi VCX'!$A$8:$A$33,0),0),INDEX('Bieu phi VCX'!$AG$8:$AG$33,MATCH(E218,'Bieu phi VCX'!$A$8:$A$33,0),0))),INDEX('Bieu phi VCX'!$AH$8:$AH$33,MATCH(E218,'Bieu phi VCX'!$A$8:$A$33,0),0)),0)</f>
        <v>0.0015</v>
      </c>
      <c r="AM218" s="25" t="n">
        <f aca="false">IF(Z218="Y",$AM$2,0)</f>
        <v>0.003</v>
      </c>
      <c r="AN218" s="26" t="n">
        <f aca="false">IF(Y218="Y",IF(P218-O218&gt;$AN$2,1.5%*15/365,1.5%*(P218-O218)/365),0)</f>
        <v>0.000616438356164384</v>
      </c>
      <c r="AO218" s="27" t="n">
        <f aca="false">IF(P218&lt;=AA218,VLOOKUP(DATEDIF(O218,P218,"m"),Parameters!$L$2:$M$6,2,1),(DATEDIF(O218,P218,"m")+1)/12)</f>
        <v>1</v>
      </c>
      <c r="AP218" s="28" t="n">
        <f aca="false">(AJ218*(SUM(AD218,AE218,AF218,AH218,AI218,AK218,AL218,AM218)*K218+AG218)+AN218*K218)*AO218</f>
        <v>41346575.3424658</v>
      </c>
    </row>
    <row r="219" customFormat="false" ht="13.8" hidden="false" customHeight="false" outlineLevel="0" collapsed="false">
      <c r="A219" s="19" t="s">
        <v>1968</v>
      </c>
      <c r="B219" s="19" t="s">
        <v>1954</v>
      </c>
      <c r="C219" s="19" t="s">
        <v>1989</v>
      </c>
      <c r="D219" s="19" t="s">
        <v>1915</v>
      </c>
      <c r="E219" s="21" t="s">
        <v>1996</v>
      </c>
      <c r="F219" s="22" t="n">
        <v>0</v>
      </c>
      <c r="G219" s="21" t="s">
        <v>1958</v>
      </c>
      <c r="H219" s="21" t="s">
        <v>536</v>
      </c>
      <c r="I219" s="21" t="s">
        <v>1960</v>
      </c>
      <c r="J219" s="22" t="n">
        <v>400000000</v>
      </c>
      <c r="K219" s="22" t="n">
        <v>100000000</v>
      </c>
      <c r="L219" s="0" t="n">
        <v>2020</v>
      </c>
      <c r="M219" s="23" t="n">
        <v>43831</v>
      </c>
      <c r="N219" s="23" t="n">
        <v>43831</v>
      </c>
      <c r="O219" s="23" t="n">
        <v>43831</v>
      </c>
      <c r="P219" s="23" t="n">
        <v>44196</v>
      </c>
      <c r="Q219" s="2" t="s">
        <v>1961</v>
      </c>
      <c r="R219" s="2" t="s">
        <v>1961</v>
      </c>
      <c r="S219" s="22" t="s">
        <v>1962</v>
      </c>
      <c r="T219" s="2" t="s">
        <v>1961</v>
      </c>
      <c r="U219" s="2" t="s">
        <v>1961</v>
      </c>
      <c r="V219" s="2" t="s">
        <v>1961</v>
      </c>
      <c r="W219" s="2" t="s">
        <v>1961</v>
      </c>
      <c r="X219" s="2" t="s">
        <v>1961</v>
      </c>
      <c r="Y219" s="2" t="s">
        <v>1961</v>
      </c>
      <c r="Z219" s="2" t="s">
        <v>1961</v>
      </c>
      <c r="AA219" s="23" t="n">
        <f aca="false">DATE(YEAR(O219)+1,MONTH(O219),DAY(O219))</f>
        <v>44197</v>
      </c>
      <c r="AB219" s="0" t="n">
        <f aca="false">IF(G219="Trong nước", DATEDIF(DATE(YEAR(M219),MONTH(M219),1),DATE(YEAR(N219),MONTH(N219),1),"m"), DATEDIF(DATE(L219,1,1),DATE(YEAR(N219),MONTH(N219),1),"m"))</f>
        <v>0</v>
      </c>
      <c r="AC219" s="0" t="str">
        <f aca="false">VLOOKUP(AB219,Parameters!$A$2:$B$6,2,1)</f>
        <v>&lt;6</v>
      </c>
      <c r="AD219" s="24" t="n">
        <f aca="false">IF(J219&lt;=$AD$2,INDEX('Bieu phi VCX'!$D$8:$H$33,MATCH(E219,'Bieu phi VCX'!$A$8:$A$33,0),MATCH(AC219,'Bieu phi VCX'!$D$7:$H$7,)),INDEX('Bieu phi VCX'!$J$8:$N$33,MATCH(E219,'Bieu phi VCX'!$A$8:$A$33,0),MATCH(AC219,'Bieu phi VCX'!$J$7:$N$7,)))</f>
        <v>0.025</v>
      </c>
      <c r="AE219" s="24" t="n">
        <f aca="false">IF(Q219="Y",$AE$2,0)</f>
        <v>0</v>
      </c>
      <c r="AF219" s="24" t="n">
        <f aca="false">IF(R219="Y", INDEX('Bieu phi VCX'!$R$8:$W$33,MATCH(E219,'Bieu phi VCX'!$A$8:$A$33,0),MATCH(AC219,'Bieu phi VCX'!$R$7:$V$7,0)), 0)</f>
        <v>0</v>
      </c>
      <c r="AG219" s="22" t="n">
        <f aca="false">VLOOKUP(S219,Parameters!$F$2:$G$5,2,0)</f>
        <v>0</v>
      </c>
      <c r="AH219" s="24" t="n">
        <f aca="false">IF(T219="Y", INDEX('Bieu phi VCX'!$X$8:$AB$33,MATCH(E219,'Bieu phi VCX'!$A$8:$A$33,0),MATCH(AC219,'Bieu phi VCX'!$X$7:$AB$7,0)),0)</f>
        <v>0</v>
      </c>
      <c r="AI219" s="24" t="n">
        <f aca="false">IF(U219="Y",INDEX('Bieu phi VCX'!$AJ$8:$AL$33,MATCH(E219,'Bieu phi VCX'!$A$8:$A$33,0),MATCH(VLOOKUP(F219,Parameters!$I$2:$J$4,2),'Bieu phi VCX'!$AJ$7:$AL$7,0))-AD219, 0)</f>
        <v>0</v>
      </c>
      <c r="AJ219" s="0" t="n">
        <f aca="false">IF(V219="Y",$AJ$2,1)</f>
        <v>1</v>
      </c>
      <c r="AK219" s="24" t="n">
        <f aca="false">IF(W219="Y", INDEX('Bieu phi VCX'!$AE$8:$AE$33,MATCH(E219,'Bieu phi VCX'!$A$8:$A$33,0),0),0)</f>
        <v>0</v>
      </c>
      <c r="AL219" s="24" t="n">
        <f aca="false">IF(X219="Y",IF(AB219&lt;120,IF(OR(E219='Bieu phi VCX'!$A$24,E219='Bieu phi VCX'!$A$25,E219='Bieu phi VCX'!$A$27),0.2%,IF(OR(AND(OR(H219="SEDAN",H219="HATCHBACK"),J219&gt;$AL$2),AND(OR(H219="SEDAN",H219="HATCHBACK"),I219="GERMANY")),INDEX('Bieu phi VCX'!$AF$8:$AF$33,MATCH(E219,'Bieu phi VCX'!$A$8:$A$33,0),0),INDEX('Bieu phi VCX'!$AG$8:$AG$33,MATCH(E219,'Bieu phi VCX'!$A$8:$A$33,0),0))),"NA"),0)</f>
        <v>0</v>
      </c>
      <c r="AM219" s="25" t="n">
        <f aca="false">IF(Z219="Y",$AM$2,0)</f>
        <v>0</v>
      </c>
      <c r="AN219" s="26" t="n">
        <f aca="false">IF(Y219="Y",IF(P219-O219&gt;$AN$2,1.5%*15/365,1.5%*(P219-O219)/365),0)</f>
        <v>0</v>
      </c>
      <c r="AO219" s="27" t="n">
        <f aca="false">IF(P219&lt;=AA219,VLOOKUP(DATEDIF(O219,P219,"m"),Parameters!$L$2:$M$6,2,1),(DATEDIF(O219,P219,"m")+1)/12)</f>
        <v>1</v>
      </c>
      <c r="AP219" s="28" t="n">
        <f aca="false">(AJ219*(SUM(AD219,AE219,AF219,AH219,AI219,AK219,AL219,AM219)*K219+AG219)+AN219*K219)*AO219</f>
        <v>2500000</v>
      </c>
    </row>
    <row r="220" customFormat="false" ht="13.8" hidden="false" customHeight="false" outlineLevel="0" collapsed="false">
      <c r="A220" s="19"/>
      <c r="B220" s="19" t="s">
        <v>1963</v>
      </c>
      <c r="C220" s="19" t="s">
        <v>1989</v>
      </c>
      <c r="D220" s="19" t="s">
        <v>1915</v>
      </c>
      <c r="E220" s="21" t="s">
        <v>1996</v>
      </c>
      <c r="F220" s="22" t="n">
        <v>0</v>
      </c>
      <c r="G220" s="21" t="s">
        <v>1958</v>
      </c>
      <c r="H220" s="21" t="s">
        <v>536</v>
      </c>
      <c r="I220" s="21" t="s">
        <v>1960</v>
      </c>
      <c r="J220" s="22" t="n">
        <v>400000000</v>
      </c>
      <c r="K220" s="22" t="n">
        <v>100000000</v>
      </c>
      <c r="L220" s="0" t="n">
        <v>2017</v>
      </c>
      <c r="M220" s="23" t="n">
        <v>42736</v>
      </c>
      <c r="N220" s="23" t="n">
        <v>43831</v>
      </c>
      <c r="O220" s="23" t="n">
        <v>43831</v>
      </c>
      <c r="P220" s="23" t="n">
        <v>44196</v>
      </c>
      <c r="Q220" s="2" t="s">
        <v>1961</v>
      </c>
      <c r="R220" s="2" t="s">
        <v>1961</v>
      </c>
      <c r="S220" s="22" t="s">
        <v>1962</v>
      </c>
      <c r="T220" s="2" t="s">
        <v>1961</v>
      </c>
      <c r="U220" s="2" t="s">
        <v>1961</v>
      </c>
      <c r="V220" s="2" t="s">
        <v>1961</v>
      </c>
      <c r="W220" s="2" t="s">
        <v>1961</v>
      </c>
      <c r="X220" s="2" t="s">
        <v>1961</v>
      </c>
      <c r="Y220" s="2" t="s">
        <v>1961</v>
      </c>
      <c r="Z220" s="2" t="s">
        <v>1961</v>
      </c>
      <c r="AA220" s="23" t="n">
        <f aca="false">DATE(YEAR(O220)+1,MONTH(O220),DAY(O220))</f>
        <v>44197</v>
      </c>
      <c r="AB220" s="0" t="n">
        <f aca="false">IF(G220="Trong nước", DATEDIF(DATE(YEAR(M220),MONTH(M220),1),DATE(YEAR(N220),MONTH(N220),1),"m"), DATEDIF(DATE(L220,1,1),DATE(YEAR(N220),MONTH(N220),1),"m"))</f>
        <v>36</v>
      </c>
      <c r="AC220" s="0" t="str">
        <f aca="false">VLOOKUP(AB220,Parameters!$A$2:$B$6,2,1)</f>
        <v>36-72</v>
      </c>
      <c r="AD220" s="24" t="n">
        <f aca="false">IF(J220&lt;=$AD$2,INDEX('Bieu phi VCX'!$D$8:$H$33,MATCH(E220,'Bieu phi VCX'!$A$8:$A$33,0),MATCH(AC220,'Bieu phi VCX'!$D$7:$H$7,)),INDEX('Bieu phi VCX'!$J$8:$N$33,MATCH(E220,'Bieu phi VCX'!$A$8:$A$33,0),MATCH(AC220,'Bieu phi VCX'!$J$7:$N$7,)))</f>
        <v>0.0275</v>
      </c>
      <c r="AE220" s="24" t="n">
        <f aca="false">IF(Q220="Y",$AE$2,0)</f>
        <v>0</v>
      </c>
      <c r="AF220" s="24" t="n">
        <f aca="false">IF(R220="Y", INDEX('Bieu phi VCX'!$R$8:$W$33,MATCH(E220,'Bieu phi VCX'!$A$8:$A$33,0),MATCH(AC220,'Bieu phi VCX'!$R$7:$V$7,0)), 0)</f>
        <v>0</v>
      </c>
      <c r="AG220" s="22" t="n">
        <f aca="false">VLOOKUP(S220,Parameters!$F$2:$G$5,2,0)</f>
        <v>0</v>
      </c>
      <c r="AH220" s="24" t="n">
        <f aca="false">IF(T220="Y", INDEX('Bieu phi VCX'!$X$8:$AB$33,MATCH(E220,'Bieu phi VCX'!$A$8:$A$33,0),MATCH(AC220,'Bieu phi VCX'!$X$7:$AB$7,0)),0)</f>
        <v>0</v>
      </c>
      <c r="AI220" s="24" t="n">
        <f aca="false">IF(U220="Y",INDEX('Bieu phi VCX'!$AJ$8:$AL$33,MATCH(E220,'Bieu phi VCX'!$A$8:$A$33,0),MATCH(VLOOKUP(F220,Parameters!$I$2:$J$4,2),'Bieu phi VCX'!$AJ$7:$AL$7,0))-AD220, 0)</f>
        <v>0</v>
      </c>
      <c r="AJ220" s="0" t="n">
        <f aca="false">IF(V220="Y",$AJ$2,1)</f>
        <v>1</v>
      </c>
      <c r="AK220" s="24" t="n">
        <f aca="false">IF(W220="Y", INDEX('Bieu phi VCX'!$AE$8:$AE$33,MATCH(E220,'Bieu phi VCX'!$A$8:$A$33,0),0),0)</f>
        <v>0</v>
      </c>
      <c r="AL220" s="24" t="n">
        <f aca="false">IF(X220="Y",IF(AB220&lt;120,IF(OR(E220='Bieu phi VCX'!$A$24,E220='Bieu phi VCX'!$A$25,E220='Bieu phi VCX'!$A$27),0.2%,IF(OR(AND(OR(H220="SEDAN",H220="HATCHBACK"),J220&gt;$AL$2),AND(OR(H220="SEDAN",H220="HATCHBACK"),I220="GERMANY")),INDEX('Bieu phi VCX'!$AF$8:$AF$33,MATCH(E220,'Bieu phi VCX'!$A$8:$A$33,0),0),INDEX('Bieu phi VCX'!$AG$8:$AG$33,MATCH(E220,'Bieu phi VCX'!$A$8:$A$33,0),0))),"NA"),0)</f>
        <v>0</v>
      </c>
      <c r="AM220" s="25" t="n">
        <f aca="false">IF(Z220="Y",$AM$2,0)</f>
        <v>0</v>
      </c>
      <c r="AN220" s="26" t="n">
        <f aca="false">IF(Y220="Y",IF(P220-O220&gt;$AN$2,1.5%*15/365,1.5%*(P220-O220)/365),0)</f>
        <v>0</v>
      </c>
      <c r="AO220" s="27" t="n">
        <f aca="false">IF(P220&lt;=AA220,VLOOKUP(DATEDIF(O220,P220,"m"),Parameters!$L$2:$M$6,2,1),(DATEDIF(O220,P220,"m")+1)/12)</f>
        <v>1</v>
      </c>
      <c r="AP220" s="28" t="n">
        <f aca="false">(AJ220*(SUM(AD220,AE220,AF220,AH220,AI220,AK220,AL220,AM220)*K220+AG220)+AN220*K220)*AO220</f>
        <v>2750000</v>
      </c>
    </row>
    <row r="221" customFormat="false" ht="13.8" hidden="false" customHeight="false" outlineLevel="0" collapsed="false">
      <c r="A221" s="19"/>
      <c r="B221" s="19" t="s">
        <v>1964</v>
      </c>
      <c r="C221" s="19" t="s">
        <v>1989</v>
      </c>
      <c r="D221" s="19" t="s">
        <v>1915</v>
      </c>
      <c r="E221" s="21" t="s">
        <v>1996</v>
      </c>
      <c r="F221" s="22" t="n">
        <v>0</v>
      </c>
      <c r="G221" s="21" t="s">
        <v>1958</v>
      </c>
      <c r="H221" s="21" t="s">
        <v>536</v>
      </c>
      <c r="I221" s="21" t="s">
        <v>1960</v>
      </c>
      <c r="J221" s="22" t="n">
        <v>400000000</v>
      </c>
      <c r="K221" s="22" t="n">
        <v>100000000</v>
      </c>
      <c r="L221" s="0" t="n">
        <v>2014</v>
      </c>
      <c r="M221" s="23" t="n">
        <v>41640</v>
      </c>
      <c r="N221" s="23" t="n">
        <v>43831</v>
      </c>
      <c r="O221" s="23" t="n">
        <v>43831</v>
      </c>
      <c r="P221" s="23" t="n">
        <v>44196</v>
      </c>
      <c r="Q221" s="2" t="s">
        <v>1961</v>
      </c>
      <c r="R221" s="2" t="s">
        <v>1961</v>
      </c>
      <c r="S221" s="22" t="s">
        <v>1962</v>
      </c>
      <c r="T221" s="2" t="s">
        <v>1961</v>
      </c>
      <c r="U221" s="2" t="s">
        <v>1961</v>
      </c>
      <c r="V221" s="2" t="s">
        <v>1961</v>
      </c>
      <c r="W221" s="2" t="s">
        <v>1961</v>
      </c>
      <c r="X221" s="2" t="s">
        <v>1961</v>
      </c>
      <c r="Y221" s="2" t="s">
        <v>1961</v>
      </c>
      <c r="Z221" s="2" t="s">
        <v>1961</v>
      </c>
      <c r="AA221" s="23" t="n">
        <f aca="false">DATE(YEAR(O221)+1,MONTH(O221),DAY(O221))</f>
        <v>44197</v>
      </c>
      <c r="AB221" s="0" t="n">
        <f aca="false">IF(G221="Trong nước", DATEDIF(DATE(YEAR(M221),MONTH(M221),1),DATE(YEAR(N221),MONTH(N221),1),"m"), DATEDIF(DATE(L221,1,1),DATE(YEAR(N221),MONTH(N221),1),"m"))</f>
        <v>72</v>
      </c>
      <c r="AC221" s="0" t="str">
        <f aca="false">VLOOKUP(AB221,Parameters!$A$2:$B$6,2,1)</f>
        <v>72-120</v>
      </c>
      <c r="AD221" s="24" t="n">
        <f aca="false">IF(J221&lt;=$AD$2,INDEX('Bieu phi VCX'!$D$8:$H$33,MATCH(E221,'Bieu phi VCX'!$A$8:$A$33,0),MATCH(AC221,'Bieu phi VCX'!$D$7:$H$7,)),INDEX('Bieu phi VCX'!$J$8:$N$33,MATCH(E221,'Bieu phi VCX'!$A$8:$A$33,0),MATCH(AC221,'Bieu phi VCX'!$J$7:$N$7,)))</f>
        <v>0.041</v>
      </c>
      <c r="AE221" s="24" t="n">
        <f aca="false">IF(Q221="Y",$AE$2,0)</f>
        <v>0</v>
      </c>
      <c r="AF221" s="24" t="n">
        <f aca="false">IF(R221="Y", INDEX('Bieu phi VCX'!$R$8:$W$33,MATCH(E221,'Bieu phi VCX'!$A$8:$A$33,0),MATCH(AC221,'Bieu phi VCX'!$R$7:$V$7,0)), 0)</f>
        <v>0</v>
      </c>
      <c r="AG221" s="22" t="n">
        <f aca="false">VLOOKUP(S221,Parameters!$F$2:$G$5,2,0)</f>
        <v>0</v>
      </c>
      <c r="AH221" s="24" t="n">
        <f aca="false">IF(T221="Y", INDEX('Bieu phi VCX'!$X$8:$AB$33,MATCH(E221,'Bieu phi VCX'!$A$8:$A$33,0),MATCH(AC221,'Bieu phi VCX'!$X$7:$AB$7,0)),0)</f>
        <v>0</v>
      </c>
      <c r="AI221" s="24" t="n">
        <f aca="false">IF(U221="Y",INDEX('Bieu phi VCX'!$AJ$8:$AL$33,MATCH(E221,'Bieu phi VCX'!$A$8:$A$33,0),MATCH(VLOOKUP(F221,Parameters!$I$2:$J$4,2),'Bieu phi VCX'!$AJ$7:$AL$7,0))-AD221, 0)</f>
        <v>0</v>
      </c>
      <c r="AJ221" s="0" t="n">
        <f aca="false">IF(V221="Y",$AJ$2,1)</f>
        <v>1</v>
      </c>
      <c r="AK221" s="24" t="n">
        <f aca="false">IF(W221="Y", INDEX('Bieu phi VCX'!$AE$8:$AE$33,MATCH(E221,'Bieu phi VCX'!$A$8:$A$33,0),0),0)</f>
        <v>0</v>
      </c>
      <c r="AL221" s="24" t="n">
        <f aca="false">IF(X221="Y",IF(AB221&lt;120,IF(OR(E221='Bieu phi VCX'!$A$24,E221='Bieu phi VCX'!$A$25,E221='Bieu phi VCX'!$A$27),0.2%,IF(OR(AND(OR(H221="SEDAN",H221="HATCHBACK"),J221&gt;$AL$2),AND(OR(H221="SEDAN",H221="HATCHBACK"),I221="GERMANY")),INDEX('Bieu phi VCX'!$AF$8:$AF$33,MATCH(E221,'Bieu phi VCX'!$A$8:$A$33,0),0),INDEX('Bieu phi VCX'!$AG$8:$AG$33,MATCH(E221,'Bieu phi VCX'!$A$8:$A$33,0),0))),"NA"),0)</f>
        <v>0</v>
      </c>
      <c r="AM221" s="25" t="n">
        <f aca="false">IF(Z221="Y",$AM$2,0)</f>
        <v>0</v>
      </c>
      <c r="AN221" s="26" t="n">
        <f aca="false">IF(Y221="Y",IF(P221-O221&gt;$AN$2,1.5%*15/365,1.5%*(P221-O221)/365),0)</f>
        <v>0</v>
      </c>
      <c r="AO221" s="27" t="n">
        <f aca="false">IF(P221&lt;=AA221,VLOOKUP(DATEDIF(O221,P221,"m"),Parameters!$L$2:$M$6,2,1),(DATEDIF(O221,P221,"m")+1)/12)</f>
        <v>1</v>
      </c>
      <c r="AP221" s="28" t="n">
        <f aca="false">(AJ221*(SUM(AD221,AE221,AF221,AH221,AI221,AK221,AL221,AM221)*K221+AG221)+AN221*K221)*AO221</f>
        <v>4100000</v>
      </c>
    </row>
    <row r="222" customFormat="false" ht="13.8" hidden="false" customHeight="false" outlineLevel="0" collapsed="false">
      <c r="A222" s="19"/>
      <c r="B222" s="19" t="s">
        <v>1965</v>
      </c>
      <c r="C222" s="19" t="s">
        <v>1989</v>
      </c>
      <c r="D222" s="19" t="s">
        <v>1915</v>
      </c>
      <c r="E222" s="21" t="s">
        <v>1996</v>
      </c>
      <c r="F222" s="22" t="n">
        <v>0</v>
      </c>
      <c r="G222" s="21" t="s">
        <v>1958</v>
      </c>
      <c r="H222" s="21" t="s">
        <v>536</v>
      </c>
      <c r="I222" s="21" t="s">
        <v>1960</v>
      </c>
      <c r="J222" s="22" t="n">
        <v>400000000</v>
      </c>
      <c r="K222" s="22" t="n">
        <v>100000000</v>
      </c>
      <c r="L222" s="0" t="n">
        <v>2010</v>
      </c>
      <c r="M222" s="23" t="n">
        <v>40179</v>
      </c>
      <c r="N222" s="23" t="n">
        <v>43831</v>
      </c>
      <c r="O222" s="23" t="n">
        <v>43831</v>
      </c>
      <c r="P222" s="23" t="n">
        <v>44196</v>
      </c>
      <c r="Q222" s="2" t="s">
        <v>1961</v>
      </c>
      <c r="R222" s="2" t="s">
        <v>1961</v>
      </c>
      <c r="S222" s="22" t="s">
        <v>1962</v>
      </c>
      <c r="T222" s="2" t="s">
        <v>1961</v>
      </c>
      <c r="U222" s="2" t="s">
        <v>1961</v>
      </c>
      <c r="V222" s="2" t="s">
        <v>1961</v>
      </c>
      <c r="W222" s="2" t="s">
        <v>1961</v>
      </c>
      <c r="X222" s="2" t="s">
        <v>1961</v>
      </c>
      <c r="Y222" s="2" t="s">
        <v>1961</v>
      </c>
      <c r="Z222" s="2" t="s">
        <v>1961</v>
      </c>
      <c r="AA222" s="23" t="n">
        <f aca="false">DATE(YEAR(O222)+1,MONTH(O222),DAY(O222))</f>
        <v>44197</v>
      </c>
      <c r="AB222" s="0" t="n">
        <f aca="false">IF(G222="Trong nước", DATEDIF(DATE(YEAR(M222),MONTH(M222),1),DATE(YEAR(N222),MONTH(N222),1),"m"), DATEDIF(DATE(L222,1,1),DATE(YEAR(N222),MONTH(N222),1),"m"))</f>
        <v>120</v>
      </c>
      <c r="AC222" s="0" t="str">
        <f aca="false">VLOOKUP(AB222,Parameters!$A$2:$B$6,2,1)</f>
        <v>&gt;=120</v>
      </c>
      <c r="AD222" s="24" t="n">
        <f aca="false">IF(J222&lt;=$AD$2,INDEX('Bieu phi VCX'!$D$8:$H$33,MATCH(E222,'Bieu phi VCX'!$A$8:$A$33,0),MATCH(AC222,'Bieu phi VCX'!$D$7:$H$7,)),INDEX('Bieu phi VCX'!$J$8:$N$33,MATCH(E222,'Bieu phi VCX'!$A$8:$A$33,0),MATCH(AC222,'Bieu phi VCX'!$J$7:$N$7,)))</f>
        <v>0.044</v>
      </c>
      <c r="AE222" s="24" t="n">
        <f aca="false">IF(Q222="Y",$AE$2,0)</f>
        <v>0</v>
      </c>
      <c r="AF222" s="24" t="n">
        <f aca="false">IF(R222="Y", INDEX('Bieu phi VCX'!$R$8:$W$33,MATCH(E222,'Bieu phi VCX'!$A$8:$A$33,0),MATCH(AC222,'Bieu phi VCX'!$R$7:$V$7,0)), 0)</f>
        <v>0</v>
      </c>
      <c r="AG222" s="22" t="n">
        <f aca="false">VLOOKUP(S222,Parameters!$F$2:$G$5,2,0)</f>
        <v>0</v>
      </c>
      <c r="AH222" s="24" t="n">
        <f aca="false">IF(T222="Y", INDEX('Bieu phi VCX'!$X$8:$AB$33,MATCH(E222,'Bieu phi VCX'!$A$8:$A$33,0),MATCH(AC222,'Bieu phi VCX'!$X$7:$AB$7,0)),0)</f>
        <v>0</v>
      </c>
      <c r="AI222" s="24" t="n">
        <f aca="false">IF(U222="Y",INDEX('Bieu phi VCX'!$AJ$8:$AL$33,MATCH(E222,'Bieu phi VCX'!$A$8:$A$33,0),MATCH(VLOOKUP(F222,Parameters!$I$2:$J$4,2),'Bieu phi VCX'!$AJ$7:$AL$7,0))-AD222, 0)</f>
        <v>0</v>
      </c>
      <c r="AJ222" s="0" t="n">
        <f aca="false">IF(V222="Y",$AJ$2,1)</f>
        <v>1</v>
      </c>
      <c r="AK222" s="24" t="n">
        <f aca="false">IF(W222="Y", INDEX('Bieu phi VCX'!$AE$8:$AE$33,MATCH(E222,'Bieu phi VCX'!$A$8:$A$33,0),0),0)</f>
        <v>0</v>
      </c>
      <c r="AL222" s="24" t="n">
        <f aca="false">IF(X222="Y",IF(AB222&lt;120,IF(OR(E222='Bieu phi VCX'!$A$24,E222='Bieu phi VCX'!$A$25,E222='Bieu phi VCX'!$A$27),0.2%,IF(OR(AND(OR(H222="SEDAN",H222="HATCHBACK"),J222&gt;$AL$2),AND(OR(H222="SEDAN",H222="HATCHBACK"),I222="GERMANY")),INDEX('Bieu phi VCX'!$AF$8:$AF$33,MATCH(E222,'Bieu phi VCX'!$A$8:$A$33,0),0),INDEX('Bieu phi VCX'!$AG$8:$AG$33,MATCH(E222,'Bieu phi VCX'!$A$8:$A$33,0),0))),"NA"),0)</f>
        <v>0</v>
      </c>
      <c r="AM222" s="25" t="n">
        <f aca="false">IF(Z222="Y",$AM$2,0)</f>
        <v>0</v>
      </c>
      <c r="AN222" s="26" t="n">
        <f aca="false">IF(Y222="Y",IF(P222-O222&gt;$AN$2,1.5%*15/365,1.5%*(P222-O222)/365),0)</f>
        <v>0</v>
      </c>
      <c r="AO222" s="27" t="n">
        <f aca="false">IF(P222&lt;=AA222,VLOOKUP(DATEDIF(O222,P222,"m"),Parameters!$L$2:$M$6,2,1),(DATEDIF(O222,P222,"m")+1)/12)</f>
        <v>1</v>
      </c>
      <c r="AP222" s="28" t="n">
        <f aca="false">(AJ222*(SUM(AD222,AE222,AF222,AH222,AI222,AK222,AL222,AM222)*K222+AG222)+AN222*K222)*AO222</f>
        <v>4400000</v>
      </c>
    </row>
    <row r="223" customFormat="false" ht="13.8" hidden="false" customHeight="false" outlineLevel="0" collapsed="false">
      <c r="A223" s="19"/>
      <c r="B223" s="19" t="s">
        <v>1966</v>
      </c>
      <c r="C223" s="19" t="s">
        <v>1989</v>
      </c>
      <c r="D223" s="19" t="s">
        <v>1915</v>
      </c>
      <c r="E223" s="21" t="s">
        <v>1996</v>
      </c>
      <c r="F223" s="22" t="n">
        <v>0</v>
      </c>
      <c r="G223" s="21" t="s">
        <v>1958</v>
      </c>
      <c r="H223" s="21" t="s">
        <v>536</v>
      </c>
      <c r="I223" s="21" t="s">
        <v>1960</v>
      </c>
      <c r="J223" s="22" t="n">
        <v>400000000</v>
      </c>
      <c r="K223" s="22" t="n">
        <v>400000000</v>
      </c>
      <c r="L223" s="0" t="n">
        <v>2005</v>
      </c>
      <c r="M223" s="23" t="n">
        <v>38353</v>
      </c>
      <c r="N223" s="23" t="n">
        <v>43831</v>
      </c>
      <c r="O223" s="23" t="n">
        <v>43831</v>
      </c>
      <c r="P223" s="23" t="n">
        <v>44196</v>
      </c>
      <c r="Q223" s="2" t="s">
        <v>1967</v>
      </c>
      <c r="R223" s="2" t="s">
        <v>1967</v>
      </c>
      <c r="S223" s="22" t="n">
        <v>9000000</v>
      </c>
      <c r="T223" s="2" t="s">
        <v>1967</v>
      </c>
      <c r="U223" s="2" t="s">
        <v>1967</v>
      </c>
      <c r="V223" s="2" t="s">
        <v>1967</v>
      </c>
      <c r="W223" s="2" t="s">
        <v>1967</v>
      </c>
      <c r="X223" s="2" t="s">
        <v>1967</v>
      </c>
      <c r="Y223" s="2" t="s">
        <v>1967</v>
      </c>
      <c r="Z223" s="2" t="s">
        <v>1967</v>
      </c>
      <c r="AA223" s="23" t="n">
        <f aca="false">DATE(YEAR(O223)+1,MONTH(O223),DAY(O223))</f>
        <v>44197</v>
      </c>
      <c r="AB223" s="0" t="n">
        <f aca="false">IF(G223="Trong nước", DATEDIF(DATE(YEAR(M223),MONTH(M223),1),DATE(YEAR(N223),MONTH(N223),1),"m"), DATEDIF(DATE(L223,1,1),DATE(YEAR(N223),MONTH(N223),1),"m"))</f>
        <v>180</v>
      </c>
      <c r="AC223" s="0" t="str">
        <f aca="false">VLOOKUP(AB223,Parameters!$A$2:$B$7,2,1)</f>
        <v>&gt;=180</v>
      </c>
      <c r="AD223" s="24" t="n">
        <f aca="false">IF(J223&lt;=$AD$2,INDEX('Bieu phi VCX'!$D$8:$N$33,MATCH(E223,'Bieu phi VCX'!$A$8:$A$33,0),MATCH(AC223,'Bieu phi VCX'!$D$7:$I$7,)),INDEX('Bieu phi VCX'!$J$8:$O$33,MATCH(E223,'Bieu phi VCX'!$A$8:$A$33,0),MATCH(AC223,'Bieu phi VCX'!$J$7:$O$7,)))</f>
        <v>0.044</v>
      </c>
      <c r="AE223" s="24" t="n">
        <f aca="false">IF(Q223="Y",$AE$2,0)</f>
        <v>0.0005</v>
      </c>
      <c r="AF223" s="24" t="n">
        <f aca="false">IF(R223="Y", INDEX('Bieu phi VCX'!$R$8:$W$33,MATCH(E223,'Bieu phi VCX'!$A$8:$A$33,0),MATCH(AC223,'Bieu phi VCX'!$R$7:$W$7,0)), 0)</f>
        <v>0.004</v>
      </c>
      <c r="AG223" s="22" t="n">
        <f aca="false">VLOOKUP(S223,Parameters!$F$2:$G$5,2,0)</f>
        <v>1400000</v>
      </c>
      <c r="AH223" s="24" t="n">
        <f aca="false">IF(T223="Y", INDEX('Bieu phi VCX'!$X$8:$AC$33,MATCH(E223,'Bieu phi VCX'!$A$8:$A$33,0),MATCH(AC223,'Bieu phi VCX'!$X$7:$AC$7,0)),0)</f>
        <v>0.0035</v>
      </c>
      <c r="AI223" s="24" t="n">
        <f aca="false">IF(U223="Y",INDEX('Bieu phi VCX'!$AJ$8:$AL$33,MATCH(E223,'Bieu phi VCX'!$A$8:$A$33,0),MATCH(VLOOKUP(F223,Parameters!$I$2:$J$4,2),'Bieu phi VCX'!$AJ$7:$AL$7,0))-AD223, 0)</f>
        <v>0.00600000000000001</v>
      </c>
      <c r="AJ223" s="0" t="n">
        <f aca="false">IF(V223="Y",$AJ$2,1)</f>
        <v>1.5</v>
      </c>
      <c r="AK223" s="24" t="n">
        <f aca="false">IF(W223="Y", INDEX('Bieu phi VCX'!$AE$8:$AE$33,MATCH(E223,'Bieu phi VCX'!$A$8:$A$33,0),0),0)</f>
        <v>0.0025</v>
      </c>
      <c r="AL223" s="24" t="n">
        <f aca="false">IF(X223="Y",IF(AB223&lt;120,IF(OR(E223='Bieu phi VCX'!$A$24,E223='Bieu phi VCX'!$A$25,E223='Bieu phi VCX'!$A$27),0.2%,IF(OR(AND(OR(H223="SEDAN",H223="HATCHBACK"),J223&gt;$AL$2),AND(OR(H223="SEDAN",H223="HATCHBACK"),I223="GERMANY")),INDEX('Bieu phi VCX'!$AF$8:$AF$33,MATCH(E223,'Bieu phi VCX'!$A$8:$A$33,0),0),INDEX('Bieu phi VCX'!$AG$8:$AG$33,MATCH(E223,'Bieu phi VCX'!$A$8:$A$33,0),0))),INDEX('Bieu phi VCX'!$AH$8:$AH$33,MATCH(E223,'Bieu phi VCX'!$A$8:$A$33,0),0)),0)</f>
        <v>0.0015</v>
      </c>
      <c r="AM223" s="25" t="n">
        <f aca="false">IF(Z223="Y",$AM$2,0)</f>
        <v>0.003</v>
      </c>
      <c r="AN223" s="26" t="n">
        <f aca="false">IF(Y223="Y",IF(P223-O223&gt;$AN$2,1.5%*15/365,1.5%*(P223-O223)/365),0)</f>
        <v>0.000616438356164384</v>
      </c>
      <c r="AO223" s="27" t="n">
        <f aca="false">IF(P223&lt;=AA223,VLOOKUP(DATEDIF(O223,P223,"m"),Parameters!$L$2:$M$6,2,1),(DATEDIF(O223,P223,"m")+1)/12)</f>
        <v>1</v>
      </c>
      <c r="AP223" s="28" t="n">
        <f aca="false">(AJ223*(SUM(AD223,AE223,AF223,AH223,AI223,AK223,AL223,AM223)*K223+AG223)+AN223*K223)*AO223</f>
        <v>41346575.3424658</v>
      </c>
    </row>
    <row r="224" customFormat="false" ht="13.8" hidden="false" customHeight="false" outlineLevel="0" collapsed="false">
      <c r="A224" s="19" t="s">
        <v>1969</v>
      </c>
      <c r="B224" s="19" t="s">
        <v>1954</v>
      </c>
      <c r="C224" s="19" t="s">
        <v>1989</v>
      </c>
      <c r="D224" s="19" t="s">
        <v>1915</v>
      </c>
      <c r="E224" s="21" t="s">
        <v>1996</v>
      </c>
      <c r="F224" s="22" t="n">
        <v>0</v>
      </c>
      <c r="G224" s="21" t="s">
        <v>1958</v>
      </c>
      <c r="H224" s="21" t="s">
        <v>536</v>
      </c>
      <c r="I224" s="21" t="s">
        <v>1960</v>
      </c>
      <c r="J224" s="22" t="n">
        <v>410000000</v>
      </c>
      <c r="K224" s="22" t="n">
        <v>400000000</v>
      </c>
      <c r="L224" s="0" t="n">
        <v>2020</v>
      </c>
      <c r="M224" s="23" t="n">
        <v>43831</v>
      </c>
      <c r="N224" s="23" t="n">
        <v>43831</v>
      </c>
      <c r="O224" s="23" t="n">
        <v>43831</v>
      </c>
      <c r="P224" s="23" t="n">
        <v>44196</v>
      </c>
      <c r="Q224" s="2" t="s">
        <v>1961</v>
      </c>
      <c r="R224" s="2" t="s">
        <v>1961</v>
      </c>
      <c r="S224" s="22" t="s">
        <v>1962</v>
      </c>
      <c r="T224" s="2" t="s">
        <v>1961</v>
      </c>
      <c r="U224" s="2" t="s">
        <v>1961</v>
      </c>
      <c r="V224" s="2" t="s">
        <v>1961</v>
      </c>
      <c r="W224" s="2" t="s">
        <v>1961</v>
      </c>
      <c r="X224" s="2" t="s">
        <v>1961</v>
      </c>
      <c r="Y224" s="2" t="s">
        <v>1961</v>
      </c>
      <c r="Z224" s="2" t="s">
        <v>1961</v>
      </c>
      <c r="AA224" s="23" t="n">
        <f aca="false">DATE(YEAR(O224)+1,MONTH(O224),DAY(O224))</f>
        <v>44197</v>
      </c>
      <c r="AB224" s="0" t="n">
        <f aca="false">IF(G224="Trong nước", DATEDIF(DATE(YEAR(M224),MONTH(M224),1),DATE(YEAR(N224),MONTH(N224),1),"m"), DATEDIF(DATE(L224,1,1),DATE(YEAR(N224),MONTH(N224),1),"m"))</f>
        <v>0</v>
      </c>
      <c r="AC224" s="0" t="str">
        <f aca="false">VLOOKUP(AB224,Parameters!$A$2:$B$6,2,1)</f>
        <v>&lt;6</v>
      </c>
      <c r="AD224" s="24" t="n">
        <f aca="false">IF(J224&lt;=$AD$2,INDEX('Bieu phi VCX'!$D$8:$H$33,MATCH(E224,'Bieu phi VCX'!$A$8:$A$33,0),MATCH(AC224,'Bieu phi VCX'!$D$7:$H$7,)),INDEX('Bieu phi VCX'!$J$8:$N$33,MATCH(E224,'Bieu phi VCX'!$A$8:$A$33,0),MATCH(AC224,'Bieu phi VCX'!$J$7:$N$7,)))</f>
        <v>0.015</v>
      </c>
      <c r="AE224" s="24" t="n">
        <f aca="false">IF(Q224="Y",$AE$2,0)</f>
        <v>0</v>
      </c>
      <c r="AF224" s="24" t="n">
        <f aca="false">IF(R224="Y", INDEX('Bieu phi VCX'!$R$8:$W$33,MATCH(E224,'Bieu phi VCX'!$A$8:$A$33,0),MATCH(AC224,'Bieu phi VCX'!$R$7:$V$7,0)), 0)</f>
        <v>0</v>
      </c>
      <c r="AG224" s="22" t="n">
        <f aca="false">VLOOKUP(S224,Parameters!$F$2:$G$5,2,0)</f>
        <v>0</v>
      </c>
      <c r="AH224" s="24" t="n">
        <f aca="false">IF(T224="Y", INDEX('Bieu phi VCX'!$X$8:$AB$33,MATCH(E224,'Bieu phi VCX'!$A$8:$A$33,0),MATCH(AC224,'Bieu phi VCX'!$X$7:$AB$7,0)),0)</f>
        <v>0</v>
      </c>
      <c r="AI224" s="24" t="n">
        <f aca="false">IF(U224="Y",INDEX('Bieu phi VCX'!$AJ$8:$AL$33,MATCH(E224,'Bieu phi VCX'!$A$8:$A$33,0),MATCH(VLOOKUP(F224,Parameters!$I$2:$J$4,2),'Bieu phi VCX'!$AJ$7:$AL$7,0))-AD224, 0)</f>
        <v>0</v>
      </c>
      <c r="AJ224" s="0" t="n">
        <f aca="false">IF(V224="Y",$AJ$2,1)</f>
        <v>1</v>
      </c>
      <c r="AK224" s="24" t="n">
        <f aca="false">IF(W224="Y", INDEX('Bieu phi VCX'!$AE$8:$AE$33,MATCH(E224,'Bieu phi VCX'!$A$8:$A$33,0),0),0)</f>
        <v>0</v>
      </c>
      <c r="AL224" s="24" t="n">
        <f aca="false">IF(X224="Y",IF(AB224&lt;120,IF(OR(E224='Bieu phi VCX'!$A$24,E224='Bieu phi VCX'!$A$25,E224='Bieu phi VCX'!$A$27),0.2%,IF(OR(AND(OR(H224="SEDAN",H224="HATCHBACK"),J224&gt;$AL$2),AND(OR(H224="SEDAN",H224="HATCHBACK"),I224="GERMANY")),INDEX('Bieu phi VCX'!$AF$8:$AF$33,MATCH(E224,'Bieu phi VCX'!$A$8:$A$33,0),0),INDEX('Bieu phi VCX'!$AG$8:$AG$33,MATCH(E224,'Bieu phi VCX'!$A$8:$A$33,0),0))),"NA"),0)</f>
        <v>0</v>
      </c>
      <c r="AM224" s="25" t="n">
        <f aca="false">IF(Z224="Y",$AM$2,0)</f>
        <v>0</v>
      </c>
      <c r="AN224" s="26" t="n">
        <f aca="false">IF(Y224="Y",IF(P224-O224&gt;$AN$2,1.5%*15/365,1.5%*(P224-O224)/365),0)</f>
        <v>0</v>
      </c>
      <c r="AO224" s="27" t="n">
        <f aca="false">IF(P224&lt;=AA224,VLOOKUP(DATEDIF(O224,P224,"m"),Parameters!$L$2:$M$6,2,1),(DATEDIF(O224,P224,"m")+1)/12)</f>
        <v>1</v>
      </c>
      <c r="AP224" s="28" t="n">
        <f aca="false">(AJ224*(SUM(AD224,AE224,AF224,AH224,AI224,AK224,AL224,AM224)*K224+AG224)+AN224*K224)*AO224</f>
        <v>6000000</v>
      </c>
    </row>
    <row r="225" customFormat="false" ht="13.8" hidden="false" customHeight="false" outlineLevel="0" collapsed="false">
      <c r="A225" s="19"/>
      <c r="B225" s="19" t="s">
        <v>1963</v>
      </c>
      <c r="C225" s="19" t="s">
        <v>1989</v>
      </c>
      <c r="D225" s="19" t="s">
        <v>1915</v>
      </c>
      <c r="E225" s="21" t="s">
        <v>1996</v>
      </c>
      <c r="F225" s="22" t="n">
        <v>0</v>
      </c>
      <c r="G225" s="21" t="s">
        <v>1958</v>
      </c>
      <c r="H225" s="21" t="s">
        <v>536</v>
      </c>
      <c r="I225" s="21" t="s">
        <v>1960</v>
      </c>
      <c r="J225" s="22" t="n">
        <v>500000000</v>
      </c>
      <c r="K225" s="22" t="n">
        <v>400000000</v>
      </c>
      <c r="L225" s="0" t="n">
        <v>2017</v>
      </c>
      <c r="M225" s="23" t="n">
        <v>42736</v>
      </c>
      <c r="N225" s="23" t="n">
        <v>43831</v>
      </c>
      <c r="O225" s="23" t="n">
        <v>43831</v>
      </c>
      <c r="P225" s="23" t="n">
        <v>44196</v>
      </c>
      <c r="Q225" s="2" t="s">
        <v>1961</v>
      </c>
      <c r="R225" s="2" t="s">
        <v>1961</v>
      </c>
      <c r="S225" s="22" t="s">
        <v>1962</v>
      </c>
      <c r="T225" s="2" t="s">
        <v>1961</v>
      </c>
      <c r="U225" s="2" t="s">
        <v>1961</v>
      </c>
      <c r="V225" s="2" t="s">
        <v>1961</v>
      </c>
      <c r="W225" s="2" t="s">
        <v>1961</v>
      </c>
      <c r="X225" s="2" t="s">
        <v>1961</v>
      </c>
      <c r="Y225" s="2" t="s">
        <v>1961</v>
      </c>
      <c r="Z225" s="2" t="s">
        <v>1961</v>
      </c>
      <c r="AA225" s="23" t="n">
        <f aca="false">DATE(YEAR(O225)+1,MONTH(O225),DAY(O225))</f>
        <v>44197</v>
      </c>
      <c r="AB225" s="0" t="n">
        <f aca="false">IF(G225="Trong nước", DATEDIF(DATE(YEAR(M225),MONTH(M225),1),DATE(YEAR(N225),MONTH(N225),1),"m"), DATEDIF(DATE(L225,1,1),DATE(YEAR(N225),MONTH(N225),1),"m"))</f>
        <v>36</v>
      </c>
      <c r="AC225" s="0" t="str">
        <f aca="false">VLOOKUP(AB225,Parameters!$A$2:$B$6,2,1)</f>
        <v>36-72</v>
      </c>
      <c r="AD225" s="24" t="n">
        <f aca="false">IF(J225&lt;=$AD$2,INDEX('Bieu phi VCX'!$D$8:$H$33,MATCH(E225,'Bieu phi VCX'!$A$8:$A$33,0),MATCH(AC225,'Bieu phi VCX'!$D$7:$H$7,)),INDEX('Bieu phi VCX'!$J$8:$N$33,MATCH(E225,'Bieu phi VCX'!$A$8:$A$33,0),MATCH(AC225,'Bieu phi VCX'!$J$7:$N$7,)))</f>
        <v>0.016</v>
      </c>
      <c r="AE225" s="24" t="n">
        <f aca="false">IF(Q225="Y",$AE$2,0)</f>
        <v>0</v>
      </c>
      <c r="AF225" s="24" t="n">
        <f aca="false">IF(R225="Y", INDEX('Bieu phi VCX'!$R$8:$W$33,MATCH(E225,'Bieu phi VCX'!$A$8:$A$33,0),MATCH(AC225,'Bieu phi VCX'!$R$7:$V$7,0)), 0)</f>
        <v>0</v>
      </c>
      <c r="AG225" s="22" t="n">
        <f aca="false">VLOOKUP(S225,Parameters!$F$2:$G$5,2,0)</f>
        <v>0</v>
      </c>
      <c r="AH225" s="24" t="n">
        <f aca="false">IF(T225="Y", INDEX('Bieu phi VCX'!$X$8:$AB$33,MATCH(E225,'Bieu phi VCX'!$A$8:$A$33,0),MATCH(AC225,'Bieu phi VCX'!$X$7:$AB$7,0)),0)</f>
        <v>0</v>
      </c>
      <c r="AI225" s="24" t="n">
        <f aca="false">IF(U225="Y",INDEX('Bieu phi VCX'!$AJ$8:$AL$33,MATCH(E225,'Bieu phi VCX'!$A$8:$A$33,0),MATCH(VLOOKUP(F225,Parameters!$I$2:$J$4,2),'Bieu phi VCX'!$AJ$7:$AL$7,0))-AD225, 0)</f>
        <v>0</v>
      </c>
      <c r="AJ225" s="0" t="n">
        <f aca="false">IF(V225="Y",$AJ$2,1)</f>
        <v>1</v>
      </c>
      <c r="AK225" s="24" t="n">
        <f aca="false">IF(W225="Y", INDEX('Bieu phi VCX'!$AE$8:$AE$33,MATCH(E225,'Bieu phi VCX'!$A$8:$A$33,0),0),0)</f>
        <v>0</v>
      </c>
      <c r="AL225" s="24" t="n">
        <f aca="false">IF(X225="Y",IF(AB225&lt;120,IF(OR(E225='Bieu phi VCX'!$A$24,E225='Bieu phi VCX'!$A$25,E225='Bieu phi VCX'!$A$27),0.2%,IF(OR(AND(OR(H225="SEDAN",H225="HATCHBACK"),J225&gt;$AL$2),AND(OR(H225="SEDAN",H225="HATCHBACK"),I225="GERMANY")),INDEX('Bieu phi VCX'!$AF$8:$AF$33,MATCH(E225,'Bieu phi VCX'!$A$8:$A$33,0),0),INDEX('Bieu phi VCX'!$AG$8:$AG$33,MATCH(E225,'Bieu phi VCX'!$A$8:$A$33,0),0))),"NA"),0)</f>
        <v>0</v>
      </c>
      <c r="AM225" s="25" t="n">
        <f aca="false">IF(Z225="Y",$AM$2,0)</f>
        <v>0</v>
      </c>
      <c r="AN225" s="26" t="n">
        <f aca="false">IF(Y225="Y",IF(P225-O225&gt;$AN$2,1.5%*15/365,1.5%*(P225-O225)/365),0)</f>
        <v>0</v>
      </c>
      <c r="AO225" s="27" t="n">
        <f aca="false">IF(P225&lt;=AA225,VLOOKUP(DATEDIF(O225,P225,"m"),Parameters!$L$2:$M$6,2,1),(DATEDIF(O225,P225,"m")+1)/12)</f>
        <v>1</v>
      </c>
      <c r="AP225" s="28" t="n">
        <f aca="false">(AJ225*(SUM(AD225,AE225,AF225,AH225,AI225,AK225,AL225,AM225)*K225+AG225)+AN225*K225)*AO225</f>
        <v>6400000</v>
      </c>
    </row>
    <row r="226" customFormat="false" ht="13.8" hidden="false" customHeight="false" outlineLevel="0" collapsed="false">
      <c r="A226" s="19"/>
      <c r="B226" s="19" t="s">
        <v>1964</v>
      </c>
      <c r="C226" s="19" t="s">
        <v>1989</v>
      </c>
      <c r="D226" s="19" t="s">
        <v>1915</v>
      </c>
      <c r="E226" s="21" t="s">
        <v>1996</v>
      </c>
      <c r="F226" s="22" t="n">
        <v>0</v>
      </c>
      <c r="G226" s="21" t="s">
        <v>1958</v>
      </c>
      <c r="H226" s="21" t="s">
        <v>536</v>
      </c>
      <c r="I226" s="21" t="s">
        <v>1960</v>
      </c>
      <c r="J226" s="22" t="n">
        <v>450000000</v>
      </c>
      <c r="K226" s="22" t="n">
        <v>400000000</v>
      </c>
      <c r="L226" s="0" t="n">
        <v>2014</v>
      </c>
      <c r="M226" s="23" t="n">
        <v>41640</v>
      </c>
      <c r="N226" s="23" t="n">
        <v>43831</v>
      </c>
      <c r="O226" s="23" t="n">
        <v>43831</v>
      </c>
      <c r="P226" s="23" t="n">
        <v>44196</v>
      </c>
      <c r="Q226" s="2" t="s">
        <v>1961</v>
      </c>
      <c r="R226" s="2" t="s">
        <v>1961</v>
      </c>
      <c r="S226" s="22" t="s">
        <v>1962</v>
      </c>
      <c r="T226" s="2" t="s">
        <v>1961</v>
      </c>
      <c r="U226" s="2" t="s">
        <v>1961</v>
      </c>
      <c r="V226" s="2" t="s">
        <v>1961</v>
      </c>
      <c r="W226" s="2" t="s">
        <v>1961</v>
      </c>
      <c r="X226" s="2" t="s">
        <v>1961</v>
      </c>
      <c r="Y226" s="2" t="s">
        <v>1961</v>
      </c>
      <c r="Z226" s="2" t="s">
        <v>1961</v>
      </c>
      <c r="AA226" s="23" t="n">
        <f aca="false">DATE(YEAR(O226)+1,MONTH(O226),DAY(O226))</f>
        <v>44197</v>
      </c>
      <c r="AB226" s="0" t="n">
        <f aca="false">IF(G226="Trong nước", DATEDIF(DATE(YEAR(M226),MONTH(M226),1),DATE(YEAR(N226),MONTH(N226),1),"m"), DATEDIF(DATE(L226,1,1),DATE(YEAR(N226),MONTH(N226),1),"m"))</f>
        <v>72</v>
      </c>
      <c r="AC226" s="0" t="str">
        <f aca="false">VLOOKUP(AB226,Parameters!$A$2:$B$6,2,1)</f>
        <v>72-120</v>
      </c>
      <c r="AD226" s="24" t="n">
        <f aca="false">IF(J226&lt;=$AD$2,INDEX('Bieu phi VCX'!$D$8:$H$33,MATCH(E226,'Bieu phi VCX'!$A$8:$A$33,0),MATCH(AC226,'Bieu phi VCX'!$D$7:$H$7,)),INDEX('Bieu phi VCX'!$J$8:$N$33,MATCH(E226,'Bieu phi VCX'!$A$8:$A$33,0),MATCH(AC226,'Bieu phi VCX'!$J$7:$N$7,)))</f>
        <v>0.0175</v>
      </c>
      <c r="AE226" s="24" t="n">
        <f aca="false">IF(Q226="Y",$AE$2,0)</f>
        <v>0</v>
      </c>
      <c r="AF226" s="24" t="n">
        <f aca="false">IF(R226="Y", INDEX('Bieu phi VCX'!$R$8:$W$33,MATCH(E226,'Bieu phi VCX'!$A$8:$A$33,0),MATCH(AC226,'Bieu phi VCX'!$R$7:$V$7,0)), 0)</f>
        <v>0</v>
      </c>
      <c r="AG226" s="22" t="n">
        <f aca="false">VLOOKUP(S226,Parameters!$F$2:$G$5,2,0)</f>
        <v>0</v>
      </c>
      <c r="AH226" s="24" t="n">
        <f aca="false">IF(T226="Y", INDEX('Bieu phi VCX'!$X$8:$AB$33,MATCH(E226,'Bieu phi VCX'!$A$8:$A$33,0),MATCH(AC226,'Bieu phi VCX'!$X$7:$AB$7,0)),0)</f>
        <v>0</v>
      </c>
      <c r="AI226" s="24" t="n">
        <f aca="false">IF(U226="Y",INDEX('Bieu phi VCX'!$AJ$8:$AL$33,MATCH(E226,'Bieu phi VCX'!$A$8:$A$33,0),MATCH(VLOOKUP(F226,Parameters!$I$2:$J$4,2),'Bieu phi VCX'!$AJ$7:$AL$7,0))-AD226, 0)</f>
        <v>0</v>
      </c>
      <c r="AJ226" s="0" t="n">
        <f aca="false">IF(V226="Y",$AJ$2,1)</f>
        <v>1</v>
      </c>
      <c r="AK226" s="24" t="n">
        <f aca="false">IF(W226="Y", INDEX('Bieu phi VCX'!$AE$8:$AE$33,MATCH(E226,'Bieu phi VCX'!$A$8:$A$33,0),0),0)</f>
        <v>0</v>
      </c>
      <c r="AL226" s="24" t="n">
        <f aca="false">IF(X226="Y",IF(AB226&lt;120,IF(OR(E226='Bieu phi VCX'!$A$24,E226='Bieu phi VCX'!$A$25,E226='Bieu phi VCX'!$A$27),0.2%,IF(OR(AND(OR(H226="SEDAN",H226="HATCHBACK"),J226&gt;$AL$2),AND(OR(H226="SEDAN",H226="HATCHBACK"),I226="GERMANY")),INDEX('Bieu phi VCX'!$AF$8:$AF$33,MATCH(E226,'Bieu phi VCX'!$A$8:$A$33,0),0),INDEX('Bieu phi VCX'!$AG$8:$AG$33,MATCH(E226,'Bieu phi VCX'!$A$8:$A$33,0),0))),"NA"),0)</f>
        <v>0</v>
      </c>
      <c r="AM226" s="25" t="n">
        <f aca="false">IF(Z226="Y",$AM$2,0)</f>
        <v>0</v>
      </c>
      <c r="AN226" s="26" t="n">
        <f aca="false">IF(Y226="Y",IF(P226-O226&gt;$AN$2,1.5%*15/365,1.5%*(P226-O226)/365),0)</f>
        <v>0</v>
      </c>
      <c r="AO226" s="27" t="n">
        <f aca="false">IF(P226&lt;=AA226,VLOOKUP(DATEDIF(O226,P226,"m"),Parameters!$L$2:$M$6,2,1),(DATEDIF(O226,P226,"m")+1)/12)</f>
        <v>1</v>
      </c>
      <c r="AP226" s="28" t="n">
        <f aca="false">(AJ226*(SUM(AD226,AE226,AF226,AH226,AI226,AK226,AL226,AM226)*K226+AG226)+AN226*K226)*AO226</f>
        <v>7000000</v>
      </c>
    </row>
    <row r="227" customFormat="false" ht="13.8" hidden="false" customHeight="false" outlineLevel="0" collapsed="false">
      <c r="A227" s="19"/>
      <c r="B227" s="19" t="s">
        <v>1965</v>
      </c>
      <c r="C227" s="19" t="s">
        <v>1989</v>
      </c>
      <c r="D227" s="19" t="s">
        <v>1915</v>
      </c>
      <c r="E227" s="21" t="s">
        <v>1996</v>
      </c>
      <c r="F227" s="22" t="n">
        <v>0</v>
      </c>
      <c r="G227" s="21" t="s">
        <v>1958</v>
      </c>
      <c r="H227" s="21" t="s">
        <v>536</v>
      </c>
      <c r="I227" s="21" t="s">
        <v>1960</v>
      </c>
      <c r="J227" s="22" t="n">
        <v>600000000</v>
      </c>
      <c r="K227" s="22" t="n">
        <v>400000000</v>
      </c>
      <c r="L227" s="0" t="n">
        <v>2010</v>
      </c>
      <c r="M227" s="23" t="n">
        <v>40179</v>
      </c>
      <c r="N227" s="23" t="n">
        <v>43831</v>
      </c>
      <c r="O227" s="23" t="n">
        <v>43831</v>
      </c>
      <c r="P227" s="23" t="n">
        <v>44196</v>
      </c>
      <c r="Q227" s="2" t="s">
        <v>1961</v>
      </c>
      <c r="R227" s="2" t="s">
        <v>1961</v>
      </c>
      <c r="S227" s="22" t="s">
        <v>1962</v>
      </c>
      <c r="T227" s="2" t="s">
        <v>1961</v>
      </c>
      <c r="U227" s="2" t="s">
        <v>1961</v>
      </c>
      <c r="V227" s="2" t="s">
        <v>1961</v>
      </c>
      <c r="W227" s="2" t="s">
        <v>1961</v>
      </c>
      <c r="X227" s="2" t="s">
        <v>1961</v>
      </c>
      <c r="Y227" s="2" t="s">
        <v>1961</v>
      </c>
      <c r="Z227" s="2" t="s">
        <v>1961</v>
      </c>
      <c r="AA227" s="23" t="n">
        <f aca="false">DATE(YEAR(O227)+1,MONTH(O227),DAY(O227))</f>
        <v>44197</v>
      </c>
      <c r="AB227" s="0" t="n">
        <f aca="false">IF(G227="Trong nước", DATEDIF(DATE(YEAR(M227),MONTH(M227),1),DATE(YEAR(N227),MONTH(N227),1),"m"), DATEDIF(DATE(L227,1,1),DATE(YEAR(N227),MONTH(N227),1),"m"))</f>
        <v>120</v>
      </c>
      <c r="AC227" s="0" t="str">
        <f aca="false">VLOOKUP(AB227,Parameters!$A$2:$B$6,2,1)</f>
        <v>&gt;=120</v>
      </c>
      <c r="AD227" s="24" t="n">
        <f aca="false">IF(J227&lt;=$AD$2,INDEX('Bieu phi VCX'!$D$8:$H$33,MATCH(E227,'Bieu phi VCX'!$A$8:$A$33,0),MATCH(AC227,'Bieu phi VCX'!$D$7:$H$7,)),INDEX('Bieu phi VCX'!$J$8:$N$33,MATCH(E227,'Bieu phi VCX'!$A$8:$A$33,0),MATCH(AC227,'Bieu phi VCX'!$J$7:$N$7,)))</f>
        <v>0.019</v>
      </c>
      <c r="AE227" s="24" t="n">
        <f aca="false">IF(Q227="Y",$AE$2,0)</f>
        <v>0</v>
      </c>
      <c r="AF227" s="24" t="n">
        <f aca="false">IF(R227="Y", INDEX('Bieu phi VCX'!$R$8:$W$33,MATCH(E227,'Bieu phi VCX'!$A$8:$A$33,0),MATCH(AC227,'Bieu phi VCX'!$R$7:$V$7,0)), 0)</f>
        <v>0</v>
      </c>
      <c r="AG227" s="22" t="n">
        <f aca="false">VLOOKUP(S227,Parameters!$F$2:$G$5,2,0)</f>
        <v>0</v>
      </c>
      <c r="AH227" s="24" t="n">
        <f aca="false">IF(T227="Y", INDEX('Bieu phi VCX'!$X$8:$AB$33,MATCH(E227,'Bieu phi VCX'!$A$8:$A$33,0),MATCH(AC227,'Bieu phi VCX'!$X$7:$AB$7,0)),0)</f>
        <v>0</v>
      </c>
      <c r="AI227" s="24" t="n">
        <f aca="false">IF(U227="Y",INDEX('Bieu phi VCX'!$AJ$8:$AL$33,MATCH(E227,'Bieu phi VCX'!$A$8:$A$33,0),MATCH(VLOOKUP(F227,Parameters!$I$2:$J$4,2),'Bieu phi VCX'!$AJ$7:$AL$7,0))-AD227, 0)</f>
        <v>0</v>
      </c>
      <c r="AJ227" s="0" t="n">
        <f aca="false">IF(V227="Y",$AJ$2,1)</f>
        <v>1</v>
      </c>
      <c r="AK227" s="24" t="n">
        <f aca="false">IF(W227="Y", INDEX('Bieu phi VCX'!$AE$8:$AE$33,MATCH(E227,'Bieu phi VCX'!$A$8:$A$33,0),0),0)</f>
        <v>0</v>
      </c>
      <c r="AL227" s="24" t="n">
        <f aca="false">IF(X227="Y",IF(AB227&lt;120,IF(OR(E227='Bieu phi VCX'!$A$24,E227='Bieu phi VCX'!$A$25,E227='Bieu phi VCX'!$A$27),0.2%,IF(OR(AND(OR(H227="SEDAN",H227="HATCHBACK"),J227&gt;$AL$2),AND(OR(H227="SEDAN",H227="HATCHBACK"),I227="GERMANY")),INDEX('Bieu phi VCX'!$AF$8:$AF$33,MATCH(E227,'Bieu phi VCX'!$A$8:$A$33,0),0),INDEX('Bieu phi VCX'!$AG$8:$AG$33,MATCH(E227,'Bieu phi VCX'!$A$8:$A$33,0),0))),"NA"),0)</f>
        <v>0</v>
      </c>
      <c r="AM227" s="25" t="n">
        <f aca="false">IF(Z227="Y",$AM$2,0)</f>
        <v>0</v>
      </c>
      <c r="AN227" s="26" t="n">
        <f aca="false">IF(Y227="Y",IF(P227-O227&gt;$AN$2,1.5%*15/365,1.5%*(P227-O227)/365),0)</f>
        <v>0</v>
      </c>
      <c r="AO227" s="27" t="n">
        <f aca="false">IF(P227&lt;=AA227,VLOOKUP(DATEDIF(O227,P227,"m"),Parameters!$L$2:$M$6,2,1),(DATEDIF(O227,P227,"m")+1)/12)</f>
        <v>1</v>
      </c>
      <c r="AP227" s="28" t="n">
        <f aca="false">(AJ227*(SUM(AD227,AE227,AF227,AH227,AI227,AK227,AL227,AM227)*K227+AG227)+AN227*K227)*AO227</f>
        <v>7600000</v>
      </c>
    </row>
    <row r="228" customFormat="false" ht="13.8" hidden="false" customHeight="false" outlineLevel="0" collapsed="false">
      <c r="A228" s="19"/>
      <c r="B228" s="19" t="s">
        <v>1966</v>
      </c>
      <c r="C228" s="19" t="s">
        <v>1989</v>
      </c>
      <c r="D228" s="19" t="s">
        <v>1915</v>
      </c>
      <c r="E228" s="21" t="s">
        <v>1996</v>
      </c>
      <c r="F228" s="22" t="n">
        <v>0</v>
      </c>
      <c r="G228" s="21" t="s">
        <v>1958</v>
      </c>
      <c r="H228" s="21" t="s">
        <v>536</v>
      </c>
      <c r="I228" s="21" t="s">
        <v>1960</v>
      </c>
      <c r="J228" s="22" t="n">
        <v>600000000</v>
      </c>
      <c r="K228" s="22" t="n">
        <v>400000000</v>
      </c>
      <c r="L228" s="0" t="n">
        <v>2005</v>
      </c>
      <c r="M228" s="23" t="n">
        <v>38353</v>
      </c>
      <c r="N228" s="23" t="n">
        <v>43831</v>
      </c>
      <c r="O228" s="23" t="n">
        <v>43831</v>
      </c>
      <c r="P228" s="23" t="n">
        <v>44196</v>
      </c>
      <c r="Q228" s="2" t="s">
        <v>1967</v>
      </c>
      <c r="R228" s="2" t="s">
        <v>1967</v>
      </c>
      <c r="S228" s="22" t="n">
        <v>9000000</v>
      </c>
      <c r="T228" s="2" t="s">
        <v>1967</v>
      </c>
      <c r="U228" s="2" t="s">
        <v>1967</v>
      </c>
      <c r="V228" s="2" t="s">
        <v>1967</v>
      </c>
      <c r="W228" s="2" t="s">
        <v>1967</v>
      </c>
      <c r="X228" s="2" t="s">
        <v>1967</v>
      </c>
      <c r="Y228" s="2" t="s">
        <v>1967</v>
      </c>
      <c r="Z228" s="2" t="s">
        <v>1967</v>
      </c>
      <c r="AA228" s="23" t="n">
        <f aca="false">DATE(YEAR(O228)+1,MONTH(O228),DAY(O228))</f>
        <v>44197</v>
      </c>
      <c r="AB228" s="0" t="n">
        <f aca="false">IF(G228="Trong nước", DATEDIF(DATE(YEAR(M228),MONTH(M228),1),DATE(YEAR(N228),MONTH(N228),1),"m"), DATEDIF(DATE(L228,1,1),DATE(YEAR(N228),MONTH(N228),1),"m"))</f>
        <v>180</v>
      </c>
      <c r="AC228" s="0" t="str">
        <f aca="false">VLOOKUP(AB228,Parameters!$A$2:$B$7,2,1)</f>
        <v>&gt;=180</v>
      </c>
      <c r="AD228" s="24" t="n">
        <f aca="false">IF(J228&lt;=$AD$2,INDEX('Bieu phi VCX'!$D$8:$N$33,MATCH(E228,'Bieu phi VCX'!$A$8:$A$33,0),MATCH(AC228,'Bieu phi VCX'!$D$7:$I$7,)),INDEX('Bieu phi VCX'!$J$8:$O$33,MATCH(E228,'Bieu phi VCX'!$A$8:$A$33,0),MATCH(AC228,'Bieu phi VCX'!$J$7:$O$7,)))</f>
        <v>0.019</v>
      </c>
      <c r="AE228" s="24" t="n">
        <f aca="false">IF(Q228="Y",$AE$2,0)</f>
        <v>0.0005</v>
      </c>
      <c r="AF228" s="24" t="n">
        <f aca="false">IF(R228="Y", INDEX('Bieu phi VCX'!$R$8:$W$33,MATCH(E228,'Bieu phi VCX'!$A$8:$A$33,0),MATCH(AC228,'Bieu phi VCX'!$R$7:$W$7,0)), 0)</f>
        <v>0.004</v>
      </c>
      <c r="AG228" s="22" t="n">
        <f aca="false">VLOOKUP(S228,Parameters!$F$2:$G$5,2,0)</f>
        <v>1400000</v>
      </c>
      <c r="AH228" s="24" t="n">
        <f aca="false">IF(T228="Y", INDEX('Bieu phi VCX'!$X$8:$AC$33,MATCH(E228,'Bieu phi VCX'!$A$8:$A$33,0),MATCH(AC228,'Bieu phi VCX'!$X$7:$AC$7,0)),0)</f>
        <v>0.0035</v>
      </c>
      <c r="AI228" s="24" t="n">
        <f aca="false">IF(U228="Y",INDEX('Bieu phi VCX'!$AJ$8:$AL$33,MATCH(E228,'Bieu phi VCX'!$A$8:$A$33,0),MATCH(VLOOKUP(F228,Parameters!$I$2:$J$4,2),'Bieu phi VCX'!$AJ$7:$AL$7,0))-AD228, 0)</f>
        <v>0.031</v>
      </c>
      <c r="AJ228" s="0" t="n">
        <f aca="false">IF(V228="Y",$AJ$2,1)</f>
        <v>1.5</v>
      </c>
      <c r="AK228" s="24" t="n">
        <f aca="false">IF(W228="Y", INDEX('Bieu phi VCX'!$AE$8:$AE$33,MATCH(E228,'Bieu phi VCX'!$A$8:$A$33,0),0),0)</f>
        <v>0.0025</v>
      </c>
      <c r="AL228" s="24" t="n">
        <f aca="false">IF(X228="Y",IF(AB228&lt;120,IF(OR(E228='Bieu phi VCX'!$A$24,E228='Bieu phi VCX'!$A$25,E228='Bieu phi VCX'!$A$27),0.2%,IF(OR(AND(OR(H228="SEDAN",H228="HATCHBACK"),J228&gt;$AL$2),AND(OR(H228="SEDAN",H228="HATCHBACK"),I228="GERMANY")),INDEX('Bieu phi VCX'!$AF$8:$AF$33,MATCH(E228,'Bieu phi VCX'!$A$8:$A$33,0),0),INDEX('Bieu phi VCX'!$AG$8:$AG$33,MATCH(E228,'Bieu phi VCX'!$A$8:$A$33,0),0))),INDEX('Bieu phi VCX'!$AH$8:$AH$33,MATCH(E228,'Bieu phi VCX'!$A$8:$A$33,0),0)),0)</f>
        <v>0.0015</v>
      </c>
      <c r="AM228" s="25" t="n">
        <f aca="false">IF(Z228="Y",$AM$2,0)</f>
        <v>0.003</v>
      </c>
      <c r="AN228" s="26" t="n">
        <f aca="false">IF(Y228="Y",IF(P228-O228&gt;$AN$2,1.5%*15/365,1.5%*(P228-O228)/365),0)</f>
        <v>0.000616438356164384</v>
      </c>
      <c r="AO228" s="27" t="n">
        <f aca="false">IF(P228&lt;=AA228,VLOOKUP(DATEDIF(O228,P228,"m"),Parameters!$L$2:$M$6,2,1),(DATEDIF(O228,P228,"m")+1)/12)</f>
        <v>1</v>
      </c>
      <c r="AP228" s="28" t="n">
        <f aca="false">(AJ228*(SUM(AD228,AE228,AF228,AH228,AI228,AK228,AL228,AM228)*K228+AG228)+AN228*K228)*AO228</f>
        <v>41346575.3424658</v>
      </c>
    </row>
    <row r="229" customFormat="false" ht="13.8" hidden="false" customHeight="false" outlineLevel="0" collapsed="false">
      <c r="A229" s="19" t="s">
        <v>1953</v>
      </c>
      <c r="B229" s="19" t="s">
        <v>1954</v>
      </c>
      <c r="C229" s="19" t="s">
        <v>1989</v>
      </c>
      <c r="D229" s="19" t="s">
        <v>1997</v>
      </c>
      <c r="E229" s="21" t="s">
        <v>1998</v>
      </c>
      <c r="F229" s="22" t="n">
        <v>0</v>
      </c>
      <c r="G229" s="21" t="s">
        <v>1958</v>
      </c>
      <c r="H229" s="21" t="s">
        <v>536</v>
      </c>
      <c r="I229" s="21" t="s">
        <v>1960</v>
      </c>
      <c r="J229" s="22" t="n">
        <v>390000000</v>
      </c>
      <c r="K229" s="22" t="n">
        <v>100000000</v>
      </c>
      <c r="L229" s="0" t="n">
        <v>2020</v>
      </c>
      <c r="M229" s="23" t="n">
        <v>43831</v>
      </c>
      <c r="N229" s="23" t="n">
        <v>43831</v>
      </c>
      <c r="O229" s="23" t="n">
        <v>43831</v>
      </c>
      <c r="P229" s="23" t="n">
        <v>44196</v>
      </c>
      <c r="Q229" s="2" t="s">
        <v>1961</v>
      </c>
      <c r="R229" s="2" t="s">
        <v>1961</v>
      </c>
      <c r="S229" s="22" t="s">
        <v>1962</v>
      </c>
      <c r="T229" s="2" t="s">
        <v>1961</v>
      </c>
      <c r="U229" s="2" t="s">
        <v>1961</v>
      </c>
      <c r="V229" s="2" t="s">
        <v>1961</v>
      </c>
      <c r="W229" s="2" t="s">
        <v>1961</v>
      </c>
      <c r="X229" s="2" t="s">
        <v>1961</v>
      </c>
      <c r="Y229" s="2" t="s">
        <v>1961</v>
      </c>
      <c r="Z229" s="2" t="s">
        <v>1961</v>
      </c>
      <c r="AA229" s="23" t="n">
        <f aca="false">DATE(YEAR(O229)+1,MONTH(O229),DAY(O229))</f>
        <v>44197</v>
      </c>
      <c r="AB229" s="0" t="n">
        <f aca="false">IF(G229="Trong nước", DATEDIF(DATE(YEAR(M229),MONTH(M229),1),DATE(YEAR(N229),MONTH(N229),1),"m"), DATEDIF(DATE(L229,1,1),DATE(YEAR(N229),MONTH(N229),1),"m"))</f>
        <v>0</v>
      </c>
      <c r="AC229" s="0" t="str">
        <f aca="false">VLOOKUP(AB229,Parameters!$A$2:$B$6,2,1)</f>
        <v>&lt;6</v>
      </c>
      <c r="AD229" s="24" t="n">
        <f aca="false">IF(J229&lt;=$AD$2,INDEX('Bieu phi VCX'!$D$8:$H$33,MATCH(E229,'Bieu phi VCX'!$A$8:$A$33,0),MATCH(AC229,'Bieu phi VCX'!$D$7:$H$7,)),INDEX('Bieu phi VCX'!$J$8:$N$33,MATCH(E229,'Bieu phi VCX'!$A$8:$A$33,0),MATCH(AC229,'Bieu phi VCX'!$J$7:$N$7,)))</f>
        <v>0.027</v>
      </c>
      <c r="AE229" s="24" t="n">
        <f aca="false">IF(Q229="Y",$AE$2,0)</f>
        <v>0</v>
      </c>
      <c r="AF229" s="24" t="n">
        <f aca="false">IF(R229="Y", INDEX('Bieu phi VCX'!$R$8:$W$33,MATCH(E229,'Bieu phi VCX'!$A$8:$A$33,0),MATCH(AC229,'Bieu phi VCX'!$R$7:$V$7,0)), 0)</f>
        <v>0</v>
      </c>
      <c r="AG229" s="22" t="n">
        <f aca="false">VLOOKUP(S229,Parameters!$F$2:$G$5,2,0)</f>
        <v>0</v>
      </c>
      <c r="AH229" s="24" t="n">
        <f aca="false">IF(T229="Y", INDEX('Bieu phi VCX'!$X$8:$AB$33,MATCH(E229,'Bieu phi VCX'!$A$8:$A$33,0),MATCH(AC229,'Bieu phi VCX'!$X$7:$AB$7,0)),0)</f>
        <v>0</v>
      </c>
      <c r="AI229" s="24" t="n">
        <f aca="false">IF(U229="Y",INDEX('Bieu phi VCX'!$AJ$8:$AL$33,MATCH(E229,'Bieu phi VCX'!$A$8:$A$33,0),MATCH(VLOOKUP(F229,Parameters!$I$2:$J$4,2),'Bieu phi VCX'!$AJ$7:$AL$7,0))-AD229, 0)</f>
        <v>0</v>
      </c>
      <c r="AJ229" s="0" t="n">
        <f aca="false">IF(V229="Y",$AJ$2,1)</f>
        <v>1</v>
      </c>
      <c r="AK229" s="24" t="n">
        <f aca="false">IF(W229="Y", INDEX('Bieu phi VCX'!$AE$8:$AE$33,MATCH(E229,'Bieu phi VCX'!$A$8:$A$33,0),0),0)</f>
        <v>0</v>
      </c>
      <c r="AL229" s="24" t="n">
        <f aca="false">IF(X229="Y",IF(AB229&lt;120,IF(OR(E229='Bieu phi VCX'!$A$24,E229='Bieu phi VCX'!$A$25,E229='Bieu phi VCX'!$A$27),0.2%,IF(OR(AND(OR(H229="SEDAN",H229="HATCHBACK"),J229&gt;$AL$2),AND(OR(H229="SEDAN",H229="HATCHBACK"),I229="GERMANY")),INDEX('Bieu phi VCX'!$AF$8:$AF$33,MATCH(E229,'Bieu phi VCX'!$A$8:$A$33,0),0),INDEX('Bieu phi VCX'!$AG$8:$AG$33,MATCH(E229,'Bieu phi VCX'!$A$8:$A$33,0),0))),"NA"),0)</f>
        <v>0</v>
      </c>
      <c r="AM229" s="25" t="n">
        <f aca="false">IF(Z229="Y",$AM$2,0)</f>
        <v>0</v>
      </c>
      <c r="AN229" s="26" t="n">
        <f aca="false">IF(Y229="Y",IF(P229-O229&gt;$AN$2,1.5%*15/365,1.5%*(P229-O229)/365),0)</f>
        <v>0</v>
      </c>
      <c r="AO229" s="27" t="n">
        <f aca="false">IF(P229&lt;=AA229,VLOOKUP(DATEDIF(O229,P229,"m"),Parameters!$L$2:$M$6,2,1),(DATEDIF(O229,P229,"m")+1)/12)</f>
        <v>1</v>
      </c>
      <c r="AP229" s="28" t="n">
        <f aca="false">(AJ229*(SUM(AD229,AE229,AF229,AH229,AI229,AK229,AL229,AM229)*K229+AG229)+AN229*K229)*AO229</f>
        <v>2700000</v>
      </c>
    </row>
    <row r="230" customFormat="false" ht="13.8" hidden="false" customHeight="false" outlineLevel="0" collapsed="false">
      <c r="A230" s="19"/>
      <c r="B230" s="19" t="s">
        <v>1963</v>
      </c>
      <c r="C230" s="19" t="s">
        <v>1989</v>
      </c>
      <c r="D230" s="19" t="s">
        <v>1997</v>
      </c>
      <c r="E230" s="21" t="s">
        <v>1998</v>
      </c>
      <c r="F230" s="22" t="n">
        <v>0</v>
      </c>
      <c r="G230" s="21" t="s">
        <v>1958</v>
      </c>
      <c r="H230" s="21" t="s">
        <v>536</v>
      </c>
      <c r="I230" s="21" t="s">
        <v>1960</v>
      </c>
      <c r="J230" s="22" t="n">
        <v>390000000</v>
      </c>
      <c r="K230" s="22" t="n">
        <v>100000000</v>
      </c>
      <c r="L230" s="0" t="n">
        <v>2017</v>
      </c>
      <c r="M230" s="23" t="n">
        <v>42736</v>
      </c>
      <c r="N230" s="23" t="n">
        <v>43831</v>
      </c>
      <c r="O230" s="23" t="n">
        <v>43831</v>
      </c>
      <c r="P230" s="23" t="n">
        <v>44196</v>
      </c>
      <c r="Q230" s="2" t="s">
        <v>1961</v>
      </c>
      <c r="R230" s="2" t="s">
        <v>1961</v>
      </c>
      <c r="S230" s="22" t="s">
        <v>1962</v>
      </c>
      <c r="T230" s="2" t="s">
        <v>1961</v>
      </c>
      <c r="U230" s="2" t="s">
        <v>1961</v>
      </c>
      <c r="V230" s="2" t="s">
        <v>1961</v>
      </c>
      <c r="W230" s="2" t="s">
        <v>1961</v>
      </c>
      <c r="X230" s="2" t="s">
        <v>1961</v>
      </c>
      <c r="Y230" s="2" t="s">
        <v>1961</v>
      </c>
      <c r="Z230" s="2" t="s">
        <v>1961</v>
      </c>
      <c r="AA230" s="23" t="n">
        <f aca="false">DATE(YEAR(O230)+1,MONTH(O230),DAY(O230))</f>
        <v>44197</v>
      </c>
      <c r="AB230" s="0" t="n">
        <f aca="false">IF(G230="Trong nước", DATEDIF(DATE(YEAR(M230),MONTH(M230),1),DATE(YEAR(N230),MONTH(N230),1),"m"), DATEDIF(DATE(L230,1,1),DATE(YEAR(N230),MONTH(N230),1),"m"))</f>
        <v>36</v>
      </c>
      <c r="AC230" s="0" t="str">
        <f aca="false">VLOOKUP(AB230,Parameters!$A$2:$B$6,2,1)</f>
        <v>36-72</v>
      </c>
      <c r="AD230" s="24" t="n">
        <f aca="false">IF(J230&lt;=$AD$2,INDEX('Bieu phi VCX'!$D$8:$H$33,MATCH(E230,'Bieu phi VCX'!$A$8:$A$33,0),MATCH(AC230,'Bieu phi VCX'!$D$7:$H$7,)),INDEX('Bieu phi VCX'!$J$8:$N$33,MATCH(E230,'Bieu phi VCX'!$A$8:$A$33,0),MATCH(AC230,'Bieu phi VCX'!$J$7:$N$7,)))</f>
        <v>0.029</v>
      </c>
      <c r="AE230" s="24" t="n">
        <f aca="false">IF(Q230="Y",$AE$2,0)</f>
        <v>0</v>
      </c>
      <c r="AF230" s="24" t="n">
        <f aca="false">IF(R230="Y", INDEX('Bieu phi VCX'!$R$8:$W$33,MATCH(E230,'Bieu phi VCX'!$A$8:$A$33,0),MATCH(AC230,'Bieu phi VCX'!$R$7:$V$7,0)), 0)</f>
        <v>0</v>
      </c>
      <c r="AG230" s="22" t="n">
        <f aca="false">VLOOKUP(S230,Parameters!$F$2:$G$5,2,0)</f>
        <v>0</v>
      </c>
      <c r="AH230" s="24" t="n">
        <f aca="false">IF(T230="Y", INDEX('Bieu phi VCX'!$X$8:$AB$33,MATCH(E230,'Bieu phi VCX'!$A$8:$A$33,0),MATCH(AC230,'Bieu phi VCX'!$X$7:$AB$7,0)),0)</f>
        <v>0</v>
      </c>
      <c r="AI230" s="24" t="n">
        <f aca="false">IF(U230="Y",INDEX('Bieu phi VCX'!$AJ$8:$AL$33,MATCH(E230,'Bieu phi VCX'!$A$8:$A$33,0),MATCH(VLOOKUP(F230,Parameters!$I$2:$J$4,2),'Bieu phi VCX'!$AJ$7:$AL$7,0))-AD230, 0)</f>
        <v>0</v>
      </c>
      <c r="AJ230" s="0" t="n">
        <f aca="false">IF(V230="Y",$AJ$2,1)</f>
        <v>1</v>
      </c>
      <c r="AK230" s="24" t="n">
        <f aca="false">IF(W230="Y", INDEX('Bieu phi VCX'!$AE$8:$AE$33,MATCH(E230,'Bieu phi VCX'!$A$8:$A$33,0),0),0)</f>
        <v>0</v>
      </c>
      <c r="AL230" s="24" t="n">
        <f aca="false">IF(X230="Y",IF(AB230&lt;120,IF(OR(E230='Bieu phi VCX'!$A$24,E230='Bieu phi VCX'!$A$25,E230='Bieu phi VCX'!$A$27),0.2%,IF(OR(AND(OR(H230="SEDAN",H230="HATCHBACK"),J230&gt;$AL$2),AND(OR(H230="SEDAN",H230="HATCHBACK"),I230="GERMANY")),INDEX('Bieu phi VCX'!$AF$8:$AF$33,MATCH(E230,'Bieu phi VCX'!$A$8:$A$33,0),0),INDEX('Bieu phi VCX'!$AG$8:$AG$33,MATCH(E230,'Bieu phi VCX'!$A$8:$A$33,0),0))),"NA"),0)</f>
        <v>0</v>
      </c>
      <c r="AM230" s="25" t="n">
        <f aca="false">IF(Z230="Y",$AM$2,0)</f>
        <v>0</v>
      </c>
      <c r="AN230" s="26" t="n">
        <f aca="false">IF(Y230="Y",IF(P230-O230&gt;$AN$2,1.5%*15/365,1.5%*(P230-O230)/365),0)</f>
        <v>0</v>
      </c>
      <c r="AO230" s="27" t="n">
        <f aca="false">IF(P230&lt;=AA230,VLOOKUP(DATEDIF(O230,P230,"m"),Parameters!$L$2:$M$6,2,1),(DATEDIF(O230,P230,"m")+1)/12)</f>
        <v>1</v>
      </c>
      <c r="AP230" s="28" t="n">
        <f aca="false">(AJ230*(SUM(AD230,AE230,AF230,AH230,AI230,AK230,AL230,AM230)*K230+AG230)+AN230*K230)*AO230</f>
        <v>2900000</v>
      </c>
    </row>
    <row r="231" customFormat="false" ht="13.8" hidden="false" customHeight="false" outlineLevel="0" collapsed="false">
      <c r="A231" s="19"/>
      <c r="B231" s="19" t="s">
        <v>1964</v>
      </c>
      <c r="C231" s="19" t="s">
        <v>1989</v>
      </c>
      <c r="D231" s="19" t="s">
        <v>1997</v>
      </c>
      <c r="E231" s="21" t="s">
        <v>1998</v>
      </c>
      <c r="F231" s="22" t="n">
        <v>0</v>
      </c>
      <c r="G231" s="21" t="s">
        <v>1958</v>
      </c>
      <c r="H231" s="21" t="s">
        <v>536</v>
      </c>
      <c r="I231" s="21" t="s">
        <v>1960</v>
      </c>
      <c r="J231" s="22" t="n">
        <v>390000000</v>
      </c>
      <c r="K231" s="22" t="n">
        <v>100000000</v>
      </c>
      <c r="L231" s="0" t="n">
        <v>2014</v>
      </c>
      <c r="M231" s="23" t="n">
        <v>41640</v>
      </c>
      <c r="N231" s="23" t="n">
        <v>43831</v>
      </c>
      <c r="O231" s="23" t="n">
        <v>43831</v>
      </c>
      <c r="P231" s="23" t="n">
        <v>44196</v>
      </c>
      <c r="Q231" s="2" t="s">
        <v>1961</v>
      </c>
      <c r="R231" s="2" t="s">
        <v>1961</v>
      </c>
      <c r="S231" s="22" t="s">
        <v>1962</v>
      </c>
      <c r="T231" s="2" t="s">
        <v>1961</v>
      </c>
      <c r="U231" s="2" t="s">
        <v>1961</v>
      </c>
      <c r="V231" s="2" t="s">
        <v>1961</v>
      </c>
      <c r="W231" s="2" t="s">
        <v>1961</v>
      </c>
      <c r="X231" s="2" t="s">
        <v>1961</v>
      </c>
      <c r="Y231" s="2" t="s">
        <v>1961</v>
      </c>
      <c r="Z231" s="2" t="s">
        <v>1961</v>
      </c>
      <c r="AA231" s="23" t="n">
        <f aca="false">DATE(YEAR(O231)+1,MONTH(O231),DAY(O231))</f>
        <v>44197</v>
      </c>
      <c r="AB231" s="0" t="n">
        <f aca="false">IF(G231="Trong nước", DATEDIF(DATE(YEAR(M231),MONTH(M231),1),DATE(YEAR(N231),MONTH(N231),1),"m"), DATEDIF(DATE(L231,1,1),DATE(YEAR(N231),MONTH(N231),1),"m"))</f>
        <v>72</v>
      </c>
      <c r="AC231" s="0" t="str">
        <f aca="false">VLOOKUP(AB231,Parameters!$A$2:$B$6,2,1)</f>
        <v>72-120</v>
      </c>
      <c r="AD231" s="24" t="n">
        <f aca="false">IF(J231&lt;=$AD$2,INDEX('Bieu phi VCX'!$D$8:$H$33,MATCH(E231,'Bieu phi VCX'!$A$8:$A$33,0),MATCH(AC231,'Bieu phi VCX'!$D$7:$H$7,)),INDEX('Bieu phi VCX'!$J$8:$N$33,MATCH(E231,'Bieu phi VCX'!$A$8:$A$33,0),MATCH(AC231,'Bieu phi VCX'!$J$7:$N$7,)))</f>
        <v>0.052</v>
      </c>
      <c r="AE231" s="24" t="n">
        <f aca="false">IF(Q231="Y",$AE$2,0)</f>
        <v>0</v>
      </c>
      <c r="AF231" s="24" t="n">
        <f aca="false">IF(R231="Y", INDEX('Bieu phi VCX'!$R$8:$W$33,MATCH(E231,'Bieu phi VCX'!$A$8:$A$33,0),MATCH(AC231,'Bieu phi VCX'!$R$7:$V$7,0)), 0)</f>
        <v>0</v>
      </c>
      <c r="AG231" s="22" t="n">
        <f aca="false">VLOOKUP(S231,Parameters!$F$2:$G$5,2,0)</f>
        <v>0</v>
      </c>
      <c r="AH231" s="24" t="n">
        <f aca="false">IF(T231="Y", INDEX('Bieu phi VCX'!$X$8:$AB$33,MATCH(E231,'Bieu phi VCX'!$A$8:$A$33,0),MATCH(AC231,'Bieu phi VCX'!$X$7:$AB$7,0)),0)</f>
        <v>0</v>
      </c>
      <c r="AI231" s="24" t="n">
        <f aca="false">IF(U231="Y",INDEX('Bieu phi VCX'!$AJ$8:$AL$33,MATCH(E231,'Bieu phi VCX'!$A$8:$A$33,0),MATCH(VLOOKUP(F231,Parameters!$I$2:$J$4,2),'Bieu phi VCX'!$AJ$7:$AL$7,0))-AD231, 0)</f>
        <v>0</v>
      </c>
      <c r="AJ231" s="0" t="n">
        <f aca="false">IF(V231="Y",$AJ$2,1)</f>
        <v>1</v>
      </c>
      <c r="AK231" s="24" t="n">
        <f aca="false">IF(W231="Y", INDEX('Bieu phi VCX'!$AE$8:$AE$33,MATCH(E231,'Bieu phi VCX'!$A$8:$A$33,0),0),0)</f>
        <v>0</v>
      </c>
      <c r="AL231" s="24" t="n">
        <f aca="false">IF(X231="Y",IF(AB231&lt;120,IF(OR(E231='Bieu phi VCX'!$A$24,E231='Bieu phi VCX'!$A$25,E231='Bieu phi VCX'!$A$27),0.2%,IF(OR(AND(OR(H231="SEDAN",H231="HATCHBACK"),J231&gt;$AL$2),AND(OR(H231="SEDAN",H231="HATCHBACK"),I231="GERMANY")),INDEX('Bieu phi VCX'!$AF$8:$AF$33,MATCH(E231,'Bieu phi VCX'!$A$8:$A$33,0),0),INDEX('Bieu phi VCX'!$AG$8:$AG$33,MATCH(E231,'Bieu phi VCX'!$A$8:$A$33,0),0))),"NA"),0)</f>
        <v>0</v>
      </c>
      <c r="AM231" s="25" t="n">
        <f aca="false">IF(Z231="Y",$AM$2,0)</f>
        <v>0</v>
      </c>
      <c r="AN231" s="26" t="n">
        <f aca="false">IF(Y231="Y",IF(P231-O231&gt;$AN$2,1.5%*15/365,1.5%*(P231-O231)/365),0)</f>
        <v>0</v>
      </c>
      <c r="AO231" s="27" t="n">
        <f aca="false">IF(P231&lt;=AA231,VLOOKUP(DATEDIF(O231,P231,"m"),Parameters!$L$2:$M$6,2,1),(DATEDIF(O231,P231,"m")+1)/12)</f>
        <v>1</v>
      </c>
      <c r="AP231" s="28" t="n">
        <f aca="false">(AJ231*(SUM(AD231,AE231,AF231,AH231,AI231,AK231,AL231,AM231)*K231+AG231)+AN231*K231)*AO231</f>
        <v>5200000</v>
      </c>
    </row>
    <row r="232" customFormat="false" ht="13.8" hidden="false" customHeight="false" outlineLevel="0" collapsed="false">
      <c r="A232" s="19"/>
      <c r="B232" s="19" t="s">
        <v>1965</v>
      </c>
      <c r="C232" s="19" t="s">
        <v>1989</v>
      </c>
      <c r="D232" s="19" t="s">
        <v>1997</v>
      </c>
      <c r="E232" s="21" t="s">
        <v>1998</v>
      </c>
      <c r="F232" s="22" t="n">
        <v>0</v>
      </c>
      <c r="G232" s="21" t="s">
        <v>1958</v>
      </c>
      <c r="H232" s="21" t="s">
        <v>536</v>
      </c>
      <c r="I232" s="21" t="s">
        <v>1960</v>
      </c>
      <c r="J232" s="22" t="n">
        <v>390000000</v>
      </c>
      <c r="K232" s="22" t="n">
        <v>100000000</v>
      </c>
      <c r="L232" s="0" t="n">
        <v>2010</v>
      </c>
      <c r="M232" s="23" t="n">
        <v>40179</v>
      </c>
      <c r="N232" s="23" t="n">
        <v>43831</v>
      </c>
      <c r="O232" s="23" t="n">
        <v>43831</v>
      </c>
      <c r="P232" s="23" t="n">
        <v>44196</v>
      </c>
      <c r="Q232" s="2" t="s">
        <v>1961</v>
      </c>
      <c r="R232" s="2" t="s">
        <v>1961</v>
      </c>
      <c r="S232" s="22" t="s">
        <v>1962</v>
      </c>
      <c r="T232" s="2" t="s">
        <v>1961</v>
      </c>
      <c r="U232" s="2" t="s">
        <v>1961</v>
      </c>
      <c r="V232" s="2" t="s">
        <v>1961</v>
      </c>
      <c r="W232" s="2" t="s">
        <v>1961</v>
      </c>
      <c r="X232" s="2" t="s">
        <v>1961</v>
      </c>
      <c r="Y232" s="2" t="s">
        <v>1961</v>
      </c>
      <c r="Z232" s="2" t="s">
        <v>1961</v>
      </c>
      <c r="AA232" s="23" t="n">
        <f aca="false">DATE(YEAR(O232)+1,MONTH(O232),DAY(O232))</f>
        <v>44197</v>
      </c>
      <c r="AB232" s="0" t="n">
        <f aca="false">IF(G232="Trong nước", DATEDIF(DATE(YEAR(M232),MONTH(M232),1),DATE(YEAR(N232),MONTH(N232),1),"m"), DATEDIF(DATE(L232,1,1),DATE(YEAR(N232),MONTH(N232),1),"m"))</f>
        <v>120</v>
      </c>
      <c r="AC232" s="0" t="str">
        <f aca="false">VLOOKUP(AB232,Parameters!$A$2:$B$6,2,1)</f>
        <v>&gt;=120</v>
      </c>
      <c r="AD232" s="24" t="n">
        <f aca="false">IF(J232&lt;=$AD$2,INDEX('Bieu phi VCX'!$D$8:$H$33,MATCH(E232,'Bieu phi VCX'!$A$8:$A$33,0),MATCH(AC232,'Bieu phi VCX'!$D$7:$H$7,)),INDEX('Bieu phi VCX'!$J$8:$N$33,MATCH(E232,'Bieu phi VCX'!$A$8:$A$33,0),MATCH(AC232,'Bieu phi VCX'!$J$7:$N$7,)))</f>
        <v>0.06</v>
      </c>
      <c r="AE232" s="24" t="n">
        <f aca="false">IF(Q232="Y",$AE$2,0)</f>
        <v>0</v>
      </c>
      <c r="AF232" s="24" t="n">
        <f aca="false">IF(R232="Y", INDEX('Bieu phi VCX'!$R$8:$W$33,MATCH(E232,'Bieu phi VCX'!$A$8:$A$33,0),MATCH(AC232,'Bieu phi VCX'!$R$7:$V$7,0)), 0)</f>
        <v>0</v>
      </c>
      <c r="AG232" s="22" t="n">
        <f aca="false">VLOOKUP(S232,Parameters!$F$2:$G$5,2,0)</f>
        <v>0</v>
      </c>
      <c r="AH232" s="24" t="n">
        <f aca="false">IF(T232="Y", INDEX('Bieu phi VCX'!$X$8:$AB$33,MATCH(E232,'Bieu phi VCX'!$A$8:$A$33,0),MATCH(AC232,'Bieu phi VCX'!$X$7:$AB$7,0)),0)</f>
        <v>0</v>
      </c>
      <c r="AI232" s="24" t="n">
        <f aca="false">IF(U232="Y",INDEX('Bieu phi VCX'!$AJ$8:$AL$33,MATCH(E232,'Bieu phi VCX'!$A$8:$A$33,0),MATCH(VLOOKUP(F232,Parameters!$I$2:$J$4,2),'Bieu phi VCX'!$AJ$7:$AL$7,0))-AD232, 0)</f>
        <v>0</v>
      </c>
      <c r="AJ232" s="0" t="n">
        <f aca="false">IF(V232="Y",$AJ$2,1)</f>
        <v>1</v>
      </c>
      <c r="AK232" s="24" t="n">
        <f aca="false">IF(W232="Y", INDEX('Bieu phi VCX'!$AE$8:$AE$33,MATCH(E232,'Bieu phi VCX'!$A$8:$A$33,0),0),0)</f>
        <v>0</v>
      </c>
      <c r="AL232" s="24" t="n">
        <f aca="false">IF(X232="Y",IF(AB232&lt;120,IF(OR(E232='Bieu phi VCX'!$A$24,E232='Bieu phi VCX'!$A$25,E232='Bieu phi VCX'!$A$27),0.2%,IF(OR(AND(OR(H232="SEDAN",H232="HATCHBACK"),J232&gt;$AL$2),AND(OR(H232="SEDAN",H232="HATCHBACK"),I232="GERMANY")),INDEX('Bieu phi VCX'!$AF$8:$AF$33,MATCH(E232,'Bieu phi VCX'!$A$8:$A$33,0),0),INDEX('Bieu phi VCX'!$AG$8:$AG$33,MATCH(E232,'Bieu phi VCX'!$A$8:$A$33,0),0))),"NA"),0)</f>
        <v>0</v>
      </c>
      <c r="AM232" s="25" t="n">
        <f aca="false">IF(Z232="Y",$AM$2,0)</f>
        <v>0</v>
      </c>
      <c r="AN232" s="26" t="n">
        <f aca="false">IF(Y232="Y",IF(P232-O232&gt;$AN$2,1.5%*15/365,1.5%*(P232-O232)/365),0)</f>
        <v>0</v>
      </c>
      <c r="AO232" s="27" t="n">
        <f aca="false">IF(P232&lt;=AA232,VLOOKUP(DATEDIF(O232,P232,"m"),Parameters!$L$2:$M$6,2,1),(DATEDIF(O232,P232,"m")+1)/12)</f>
        <v>1</v>
      </c>
      <c r="AP232" s="28" t="n">
        <f aca="false">(AJ232*(SUM(AD232,AE232,AF232,AH232,AI232,AK232,AL232,AM232)*K232+AG232)+AN232*K232)*AO232</f>
        <v>6000000</v>
      </c>
    </row>
    <row r="233" customFormat="false" ht="13.8" hidden="false" customHeight="false" outlineLevel="0" collapsed="false">
      <c r="A233" s="19"/>
      <c r="B233" s="19" t="s">
        <v>1966</v>
      </c>
      <c r="C233" s="19" t="s">
        <v>1989</v>
      </c>
      <c r="D233" s="19" t="s">
        <v>1997</v>
      </c>
      <c r="E233" s="21" t="s">
        <v>1998</v>
      </c>
      <c r="F233" s="22" t="n">
        <v>0</v>
      </c>
      <c r="G233" s="21" t="s">
        <v>1958</v>
      </c>
      <c r="H233" s="21" t="s">
        <v>536</v>
      </c>
      <c r="I233" s="21" t="s">
        <v>1960</v>
      </c>
      <c r="J233" s="22" t="n">
        <v>390000000</v>
      </c>
      <c r="K233" s="22" t="n">
        <v>400000000</v>
      </c>
      <c r="L233" s="0" t="n">
        <v>2005</v>
      </c>
      <c r="M233" s="23" t="n">
        <v>38353</v>
      </c>
      <c r="N233" s="23" t="n">
        <v>43831</v>
      </c>
      <c r="O233" s="23" t="n">
        <v>43831</v>
      </c>
      <c r="P233" s="23" t="n">
        <v>44196</v>
      </c>
      <c r="Q233" s="2" t="s">
        <v>1967</v>
      </c>
      <c r="R233" s="2" t="s">
        <v>1967</v>
      </c>
      <c r="S233" s="22" t="n">
        <v>9000000</v>
      </c>
      <c r="T233" s="2" t="s">
        <v>1967</v>
      </c>
      <c r="U233" s="2" t="s">
        <v>1967</v>
      </c>
      <c r="V233" s="2" t="s">
        <v>1967</v>
      </c>
      <c r="W233" s="2" t="s">
        <v>1967</v>
      </c>
      <c r="X233" s="2" t="s">
        <v>1967</v>
      </c>
      <c r="Y233" s="2" t="s">
        <v>1967</v>
      </c>
      <c r="Z233" s="2" t="s">
        <v>1967</v>
      </c>
      <c r="AA233" s="23" t="n">
        <f aca="false">DATE(YEAR(O233)+1,MONTH(O233),DAY(O233))</f>
        <v>44197</v>
      </c>
      <c r="AB233" s="0" t="n">
        <f aca="false">IF(G233="Trong nước", DATEDIF(DATE(YEAR(M233),MONTH(M233),1),DATE(YEAR(N233),MONTH(N233),1),"m"), DATEDIF(DATE(L233,1,1),DATE(YEAR(N233),MONTH(N233),1),"m"))</f>
        <v>180</v>
      </c>
      <c r="AC233" s="0" t="str">
        <f aca="false">VLOOKUP(AB233,Parameters!$A$2:$B$7,2,1)</f>
        <v>&gt;=180</v>
      </c>
      <c r="AD233" s="24" t="n">
        <f aca="false">IF(J233&lt;=$AD$2,INDEX('Bieu phi VCX'!$D$8:$N$33,MATCH(E233,'Bieu phi VCX'!$A$8:$A$33,0),MATCH(AC233,'Bieu phi VCX'!$D$7:$I$7,)),INDEX('Bieu phi VCX'!$J$8:$O$33,MATCH(E233,'Bieu phi VCX'!$A$8:$A$33,0),MATCH(AC233,'Bieu phi VCX'!$J$7:$O$7,)))</f>
        <v>0.06</v>
      </c>
      <c r="AE233" s="24" t="n">
        <f aca="false">IF(Q233="Y",$AE$2,0)</f>
        <v>0.0005</v>
      </c>
      <c r="AF233" s="24" t="n">
        <f aca="false">IF(R233="Y", INDEX('Bieu phi VCX'!$R$8:$W$33,MATCH(E233,'Bieu phi VCX'!$A$8:$A$33,0),MATCH(AC233,'Bieu phi VCX'!$R$7:$W$7,0)), 0)</f>
        <v>0.005</v>
      </c>
      <c r="AG233" s="22" t="n">
        <f aca="false">VLOOKUP(S233,Parameters!$F$2:$G$5,2,0)</f>
        <v>1400000</v>
      </c>
      <c r="AH233" s="24" t="n">
        <f aca="false">IF(T233="Y", INDEX('Bieu phi VCX'!$X$8:$AC$33,MATCH(E233,'Bieu phi VCX'!$A$8:$A$33,0),MATCH(AC233,'Bieu phi VCX'!$X$7:$AC$7,0)),0)</f>
        <v>0.004</v>
      </c>
      <c r="AI233" s="24" t="n">
        <f aca="false">IF(U233="Y",INDEX('Bieu phi VCX'!$AJ$8:$AL$33,MATCH(E233,'Bieu phi VCX'!$A$8:$A$33,0),MATCH(VLOOKUP(F233,Parameters!$I$2:$J$4,2),'Bieu phi VCX'!$AJ$7:$AL$7,0))-AD233, 0)</f>
        <v>-0.01</v>
      </c>
      <c r="AJ233" s="0" t="n">
        <f aca="false">IF(V233="Y",$AJ$2,1)</f>
        <v>1.5</v>
      </c>
      <c r="AK233" s="24" t="n">
        <f aca="false">IF(W233="Y", INDEX('Bieu phi VCX'!$AE$8:$AE$33,MATCH(E233,'Bieu phi VCX'!$A$8:$A$33,0),0),0)</f>
        <v>0.0025</v>
      </c>
      <c r="AL233" s="24" t="n">
        <f aca="false">IF(X233="Y",IF(AB233&lt;120,IF(OR(E233='Bieu phi VCX'!$A$24,E233='Bieu phi VCX'!$A$25,E233='Bieu phi VCX'!$A$27),0.2%,IF(OR(AND(OR(H233="SEDAN",H233="HATCHBACK"),J233&gt;$AL$2),AND(OR(H233="SEDAN",H233="HATCHBACK"),I233="GERMANY")),INDEX('Bieu phi VCX'!$AF$8:$AF$33,MATCH(E233,'Bieu phi VCX'!$A$8:$A$33,0),0),INDEX('Bieu phi VCX'!$AG$8:$AG$33,MATCH(E233,'Bieu phi VCX'!$A$8:$A$33,0),0))),INDEX('Bieu phi VCX'!$AH$8:$AH$33,MATCH(E233,'Bieu phi VCX'!$A$8:$A$33,0),0)),0)</f>
        <v>0.0015</v>
      </c>
      <c r="AM233" s="25" t="n">
        <f aca="false">IF(Z233="Y",$AM$2,0)</f>
        <v>0.003</v>
      </c>
      <c r="AN233" s="26" t="n">
        <f aca="false">IF(Y233="Y",IF(P233-O233&gt;$AN$2,1.5%*15/365,1.5%*(P233-O233)/365),0)</f>
        <v>0.000616438356164384</v>
      </c>
      <c r="AO233" s="27" t="n">
        <f aca="false">IF(P233&lt;=AA233,VLOOKUP(DATEDIF(O233,P233,"m"),Parameters!$L$2:$M$6,2,1),(DATEDIF(O233,P233,"m")+1)/12)</f>
        <v>1</v>
      </c>
      <c r="AP233" s="28" t="n">
        <f aca="false">(AJ233*(SUM(AD233,AE233,AF233,AH233,AI233,AK233,AL233,AM233)*K233+AG233)+AN233*K233)*AO233</f>
        <v>42246575.3424658</v>
      </c>
    </row>
    <row r="234" customFormat="false" ht="13.8" hidden="false" customHeight="false" outlineLevel="0" collapsed="false">
      <c r="A234" s="19" t="s">
        <v>1968</v>
      </c>
      <c r="B234" s="19" t="s">
        <v>1954</v>
      </c>
      <c r="C234" s="19" t="s">
        <v>1989</v>
      </c>
      <c r="D234" s="19" t="s">
        <v>1997</v>
      </c>
      <c r="E234" s="21" t="s">
        <v>1998</v>
      </c>
      <c r="F234" s="22" t="n">
        <v>0</v>
      </c>
      <c r="G234" s="21" t="s">
        <v>1958</v>
      </c>
      <c r="H234" s="21" t="s">
        <v>536</v>
      </c>
      <c r="I234" s="21" t="s">
        <v>1960</v>
      </c>
      <c r="J234" s="22" t="n">
        <v>400000000</v>
      </c>
      <c r="K234" s="22" t="n">
        <v>100000000</v>
      </c>
      <c r="L234" s="0" t="n">
        <v>2020</v>
      </c>
      <c r="M234" s="23" t="n">
        <v>43831</v>
      </c>
      <c r="N234" s="23" t="n">
        <v>43831</v>
      </c>
      <c r="O234" s="23" t="n">
        <v>43831</v>
      </c>
      <c r="P234" s="23" t="n">
        <v>44196</v>
      </c>
      <c r="Q234" s="2" t="s">
        <v>1961</v>
      </c>
      <c r="R234" s="2" t="s">
        <v>1961</v>
      </c>
      <c r="S234" s="22" t="s">
        <v>1962</v>
      </c>
      <c r="T234" s="2" t="s">
        <v>1961</v>
      </c>
      <c r="U234" s="2" t="s">
        <v>1961</v>
      </c>
      <c r="V234" s="2" t="s">
        <v>1961</v>
      </c>
      <c r="W234" s="2" t="s">
        <v>1961</v>
      </c>
      <c r="X234" s="2" t="s">
        <v>1961</v>
      </c>
      <c r="Y234" s="2" t="s">
        <v>1961</v>
      </c>
      <c r="Z234" s="2" t="s">
        <v>1961</v>
      </c>
      <c r="AA234" s="23" t="n">
        <f aca="false">DATE(YEAR(O234)+1,MONTH(O234),DAY(O234))</f>
        <v>44197</v>
      </c>
      <c r="AB234" s="0" t="n">
        <f aca="false">IF(G234="Trong nước", DATEDIF(DATE(YEAR(M234),MONTH(M234),1),DATE(YEAR(N234),MONTH(N234),1),"m"), DATEDIF(DATE(L234,1,1),DATE(YEAR(N234),MONTH(N234),1),"m"))</f>
        <v>0</v>
      </c>
      <c r="AC234" s="0" t="str">
        <f aca="false">VLOOKUP(AB234,Parameters!$A$2:$B$6,2,1)</f>
        <v>&lt;6</v>
      </c>
      <c r="AD234" s="24" t="n">
        <f aca="false">IF(J234&lt;=$AD$2,INDEX('Bieu phi VCX'!$D$8:$H$33,MATCH(E234,'Bieu phi VCX'!$A$8:$A$33,0),MATCH(AC234,'Bieu phi VCX'!$D$7:$H$7,)),INDEX('Bieu phi VCX'!$J$8:$N$33,MATCH(E234,'Bieu phi VCX'!$A$8:$A$33,0),MATCH(AC234,'Bieu phi VCX'!$J$7:$N$7,)))</f>
        <v>0.027</v>
      </c>
      <c r="AE234" s="24" t="n">
        <f aca="false">IF(Q234="Y",$AE$2,0)</f>
        <v>0</v>
      </c>
      <c r="AF234" s="24" t="n">
        <f aca="false">IF(R234="Y", INDEX('Bieu phi VCX'!$R$8:$W$33,MATCH(E234,'Bieu phi VCX'!$A$8:$A$33,0),MATCH(AC234,'Bieu phi VCX'!$R$7:$V$7,0)), 0)</f>
        <v>0</v>
      </c>
      <c r="AG234" s="22" t="n">
        <f aca="false">VLOOKUP(S234,Parameters!$F$2:$G$5,2,0)</f>
        <v>0</v>
      </c>
      <c r="AH234" s="24" t="n">
        <f aca="false">IF(T234="Y", INDEX('Bieu phi VCX'!$X$8:$AB$33,MATCH(E234,'Bieu phi VCX'!$A$8:$A$33,0),MATCH(AC234,'Bieu phi VCX'!$X$7:$AB$7,0)),0)</f>
        <v>0</v>
      </c>
      <c r="AI234" s="24" t="n">
        <f aca="false">IF(U234="Y",INDEX('Bieu phi VCX'!$AJ$8:$AL$33,MATCH(E234,'Bieu phi VCX'!$A$8:$A$33,0),MATCH(VLOOKUP(F234,Parameters!$I$2:$J$4,2),'Bieu phi VCX'!$AJ$7:$AL$7,0))-AD234, 0)</f>
        <v>0</v>
      </c>
      <c r="AJ234" s="0" t="n">
        <f aca="false">IF(V234="Y",$AJ$2,1)</f>
        <v>1</v>
      </c>
      <c r="AK234" s="24" t="n">
        <f aca="false">IF(W234="Y", INDEX('Bieu phi VCX'!$AE$8:$AE$33,MATCH(E234,'Bieu phi VCX'!$A$8:$A$33,0),0),0)</f>
        <v>0</v>
      </c>
      <c r="AL234" s="24" t="n">
        <f aca="false">IF(X234="Y",IF(AB234&lt;120,IF(OR(E234='Bieu phi VCX'!$A$24,E234='Bieu phi VCX'!$A$25,E234='Bieu phi VCX'!$A$27),0.2%,IF(OR(AND(OR(H234="SEDAN",H234="HATCHBACK"),J234&gt;$AL$2),AND(OR(H234="SEDAN",H234="HATCHBACK"),I234="GERMANY")),INDEX('Bieu phi VCX'!$AF$8:$AF$33,MATCH(E234,'Bieu phi VCX'!$A$8:$A$33,0),0),INDEX('Bieu phi VCX'!$AG$8:$AG$33,MATCH(E234,'Bieu phi VCX'!$A$8:$A$33,0),0))),"NA"),0)</f>
        <v>0</v>
      </c>
      <c r="AM234" s="25" t="n">
        <f aca="false">IF(Z234="Y",$AM$2,0)</f>
        <v>0</v>
      </c>
      <c r="AN234" s="26" t="n">
        <f aca="false">IF(Y234="Y",IF(P234-O234&gt;$AN$2,1.5%*15/365,1.5%*(P234-O234)/365),0)</f>
        <v>0</v>
      </c>
      <c r="AO234" s="27" t="n">
        <f aca="false">IF(P234&lt;=AA234,VLOOKUP(DATEDIF(O234,P234,"m"),Parameters!$L$2:$M$6,2,1),(DATEDIF(O234,P234,"m")+1)/12)</f>
        <v>1</v>
      </c>
      <c r="AP234" s="28" t="n">
        <f aca="false">(AJ234*(SUM(AD234,AE234,AF234,AH234,AI234,AK234,AL234,AM234)*K234+AG234)+AN234*K234)*AO234</f>
        <v>2700000</v>
      </c>
    </row>
    <row r="235" customFormat="false" ht="13.8" hidden="false" customHeight="false" outlineLevel="0" collapsed="false">
      <c r="A235" s="19"/>
      <c r="B235" s="19" t="s">
        <v>1963</v>
      </c>
      <c r="C235" s="19" t="s">
        <v>1989</v>
      </c>
      <c r="D235" s="19" t="s">
        <v>1997</v>
      </c>
      <c r="E235" s="21" t="s">
        <v>1998</v>
      </c>
      <c r="F235" s="22" t="n">
        <v>0</v>
      </c>
      <c r="G235" s="21" t="s">
        <v>1958</v>
      </c>
      <c r="H235" s="21" t="s">
        <v>536</v>
      </c>
      <c r="I235" s="21" t="s">
        <v>1960</v>
      </c>
      <c r="J235" s="22" t="n">
        <v>400000000</v>
      </c>
      <c r="K235" s="22" t="n">
        <v>100000000</v>
      </c>
      <c r="L235" s="0" t="n">
        <v>2017</v>
      </c>
      <c r="M235" s="23" t="n">
        <v>42736</v>
      </c>
      <c r="N235" s="23" t="n">
        <v>43831</v>
      </c>
      <c r="O235" s="23" t="n">
        <v>43831</v>
      </c>
      <c r="P235" s="23" t="n">
        <v>44196</v>
      </c>
      <c r="Q235" s="2" t="s">
        <v>1961</v>
      </c>
      <c r="R235" s="2" t="s">
        <v>1961</v>
      </c>
      <c r="S235" s="22" t="s">
        <v>1962</v>
      </c>
      <c r="T235" s="2" t="s">
        <v>1961</v>
      </c>
      <c r="U235" s="2" t="s">
        <v>1961</v>
      </c>
      <c r="V235" s="2" t="s">
        <v>1961</v>
      </c>
      <c r="W235" s="2" t="s">
        <v>1961</v>
      </c>
      <c r="X235" s="2" t="s">
        <v>1961</v>
      </c>
      <c r="Y235" s="2" t="s">
        <v>1961</v>
      </c>
      <c r="Z235" s="2" t="s">
        <v>1961</v>
      </c>
      <c r="AA235" s="23" t="n">
        <f aca="false">DATE(YEAR(O235)+1,MONTH(O235),DAY(O235))</f>
        <v>44197</v>
      </c>
      <c r="AB235" s="0" t="n">
        <f aca="false">IF(G235="Trong nước", DATEDIF(DATE(YEAR(M235),MONTH(M235),1),DATE(YEAR(N235),MONTH(N235),1),"m"), DATEDIF(DATE(L235,1,1),DATE(YEAR(N235),MONTH(N235),1),"m"))</f>
        <v>36</v>
      </c>
      <c r="AC235" s="0" t="str">
        <f aca="false">VLOOKUP(AB235,Parameters!$A$2:$B$6,2,1)</f>
        <v>36-72</v>
      </c>
      <c r="AD235" s="24" t="n">
        <f aca="false">IF(J235&lt;=$AD$2,INDEX('Bieu phi VCX'!$D$8:$H$33,MATCH(E235,'Bieu phi VCX'!$A$8:$A$33,0),MATCH(AC235,'Bieu phi VCX'!$D$7:$H$7,)),INDEX('Bieu phi VCX'!$J$8:$N$33,MATCH(E235,'Bieu phi VCX'!$A$8:$A$33,0),MATCH(AC235,'Bieu phi VCX'!$J$7:$N$7,)))</f>
        <v>0.029</v>
      </c>
      <c r="AE235" s="24" t="n">
        <f aca="false">IF(Q235="Y",$AE$2,0)</f>
        <v>0</v>
      </c>
      <c r="AF235" s="24" t="n">
        <f aca="false">IF(R235="Y", INDEX('Bieu phi VCX'!$R$8:$W$33,MATCH(E235,'Bieu phi VCX'!$A$8:$A$33,0),MATCH(AC235,'Bieu phi VCX'!$R$7:$V$7,0)), 0)</f>
        <v>0</v>
      </c>
      <c r="AG235" s="22" t="n">
        <f aca="false">VLOOKUP(S235,Parameters!$F$2:$G$5,2,0)</f>
        <v>0</v>
      </c>
      <c r="AH235" s="24" t="n">
        <f aca="false">IF(T235="Y", INDEX('Bieu phi VCX'!$X$8:$AB$33,MATCH(E235,'Bieu phi VCX'!$A$8:$A$33,0),MATCH(AC235,'Bieu phi VCX'!$X$7:$AB$7,0)),0)</f>
        <v>0</v>
      </c>
      <c r="AI235" s="24" t="n">
        <f aca="false">IF(U235="Y",INDEX('Bieu phi VCX'!$AJ$8:$AL$33,MATCH(E235,'Bieu phi VCX'!$A$8:$A$33,0),MATCH(VLOOKUP(F235,Parameters!$I$2:$J$4,2),'Bieu phi VCX'!$AJ$7:$AL$7,0))-AD235, 0)</f>
        <v>0</v>
      </c>
      <c r="AJ235" s="0" t="n">
        <f aca="false">IF(V235="Y",$AJ$2,1)</f>
        <v>1</v>
      </c>
      <c r="AK235" s="24" t="n">
        <f aca="false">IF(W235="Y", INDEX('Bieu phi VCX'!$AE$8:$AE$33,MATCH(E235,'Bieu phi VCX'!$A$8:$A$33,0),0),0)</f>
        <v>0</v>
      </c>
      <c r="AL235" s="24" t="n">
        <f aca="false">IF(X235="Y",IF(AB235&lt;120,IF(OR(E235='Bieu phi VCX'!$A$24,E235='Bieu phi VCX'!$A$25,E235='Bieu phi VCX'!$A$27),0.2%,IF(OR(AND(OR(H235="SEDAN",H235="HATCHBACK"),J235&gt;$AL$2),AND(OR(H235="SEDAN",H235="HATCHBACK"),I235="GERMANY")),INDEX('Bieu phi VCX'!$AF$8:$AF$33,MATCH(E235,'Bieu phi VCX'!$A$8:$A$33,0),0),INDEX('Bieu phi VCX'!$AG$8:$AG$33,MATCH(E235,'Bieu phi VCX'!$A$8:$A$33,0),0))),"NA"),0)</f>
        <v>0</v>
      </c>
      <c r="AM235" s="25" t="n">
        <f aca="false">IF(Z235="Y",$AM$2,0)</f>
        <v>0</v>
      </c>
      <c r="AN235" s="26" t="n">
        <f aca="false">IF(Y235="Y",IF(P235-O235&gt;$AN$2,1.5%*15/365,1.5%*(P235-O235)/365),0)</f>
        <v>0</v>
      </c>
      <c r="AO235" s="27" t="n">
        <f aca="false">IF(P235&lt;=AA235,VLOOKUP(DATEDIF(O235,P235,"m"),Parameters!$L$2:$M$6,2,1),(DATEDIF(O235,P235,"m")+1)/12)</f>
        <v>1</v>
      </c>
      <c r="AP235" s="28" t="n">
        <f aca="false">(AJ235*(SUM(AD235,AE235,AF235,AH235,AI235,AK235,AL235,AM235)*K235+AG235)+AN235*K235)*AO235</f>
        <v>2900000</v>
      </c>
    </row>
    <row r="236" customFormat="false" ht="13.8" hidden="false" customHeight="false" outlineLevel="0" collapsed="false">
      <c r="A236" s="19"/>
      <c r="B236" s="19" t="s">
        <v>1964</v>
      </c>
      <c r="C236" s="19" t="s">
        <v>1989</v>
      </c>
      <c r="D236" s="19" t="s">
        <v>1997</v>
      </c>
      <c r="E236" s="21" t="s">
        <v>1998</v>
      </c>
      <c r="F236" s="22" t="n">
        <v>0</v>
      </c>
      <c r="G236" s="21" t="s">
        <v>1958</v>
      </c>
      <c r="H236" s="21" t="s">
        <v>536</v>
      </c>
      <c r="I236" s="21" t="s">
        <v>1960</v>
      </c>
      <c r="J236" s="22" t="n">
        <v>400000000</v>
      </c>
      <c r="K236" s="22" t="n">
        <v>100000000</v>
      </c>
      <c r="L236" s="0" t="n">
        <v>2014</v>
      </c>
      <c r="M236" s="23" t="n">
        <v>41640</v>
      </c>
      <c r="N236" s="23" t="n">
        <v>43831</v>
      </c>
      <c r="O236" s="23" t="n">
        <v>43831</v>
      </c>
      <c r="P236" s="23" t="n">
        <v>44196</v>
      </c>
      <c r="Q236" s="2" t="s">
        <v>1961</v>
      </c>
      <c r="R236" s="2" t="s">
        <v>1961</v>
      </c>
      <c r="S236" s="22" t="s">
        <v>1962</v>
      </c>
      <c r="T236" s="2" t="s">
        <v>1961</v>
      </c>
      <c r="U236" s="2" t="s">
        <v>1961</v>
      </c>
      <c r="V236" s="2" t="s">
        <v>1961</v>
      </c>
      <c r="W236" s="2" t="s">
        <v>1961</v>
      </c>
      <c r="X236" s="2" t="s">
        <v>1961</v>
      </c>
      <c r="Y236" s="2" t="s">
        <v>1961</v>
      </c>
      <c r="Z236" s="2" t="s">
        <v>1961</v>
      </c>
      <c r="AA236" s="23" t="n">
        <f aca="false">DATE(YEAR(O236)+1,MONTH(O236),DAY(O236))</f>
        <v>44197</v>
      </c>
      <c r="AB236" s="0" t="n">
        <f aca="false">IF(G236="Trong nước", DATEDIF(DATE(YEAR(M236),MONTH(M236),1),DATE(YEAR(N236),MONTH(N236),1),"m"), DATEDIF(DATE(L236,1,1),DATE(YEAR(N236),MONTH(N236),1),"m"))</f>
        <v>72</v>
      </c>
      <c r="AC236" s="0" t="str">
        <f aca="false">VLOOKUP(AB236,Parameters!$A$2:$B$6,2,1)</f>
        <v>72-120</v>
      </c>
      <c r="AD236" s="24" t="n">
        <f aca="false">IF(J236&lt;=$AD$2,INDEX('Bieu phi VCX'!$D$8:$H$33,MATCH(E236,'Bieu phi VCX'!$A$8:$A$33,0),MATCH(AC236,'Bieu phi VCX'!$D$7:$H$7,)),INDEX('Bieu phi VCX'!$J$8:$N$33,MATCH(E236,'Bieu phi VCX'!$A$8:$A$33,0),MATCH(AC236,'Bieu phi VCX'!$J$7:$N$7,)))</f>
        <v>0.052</v>
      </c>
      <c r="AE236" s="24" t="n">
        <f aca="false">IF(Q236="Y",$AE$2,0)</f>
        <v>0</v>
      </c>
      <c r="AF236" s="24" t="n">
        <f aca="false">IF(R236="Y", INDEX('Bieu phi VCX'!$R$8:$W$33,MATCH(E236,'Bieu phi VCX'!$A$8:$A$33,0),MATCH(AC236,'Bieu phi VCX'!$R$7:$V$7,0)), 0)</f>
        <v>0</v>
      </c>
      <c r="AG236" s="22" t="n">
        <f aca="false">VLOOKUP(S236,Parameters!$F$2:$G$5,2,0)</f>
        <v>0</v>
      </c>
      <c r="AH236" s="24" t="n">
        <f aca="false">IF(T236="Y", INDEX('Bieu phi VCX'!$X$8:$AB$33,MATCH(E236,'Bieu phi VCX'!$A$8:$A$33,0),MATCH(AC236,'Bieu phi VCX'!$X$7:$AB$7,0)),0)</f>
        <v>0</v>
      </c>
      <c r="AI236" s="24" t="n">
        <f aca="false">IF(U236="Y",INDEX('Bieu phi VCX'!$AJ$8:$AL$33,MATCH(E236,'Bieu phi VCX'!$A$8:$A$33,0),MATCH(VLOOKUP(F236,Parameters!$I$2:$J$4,2),'Bieu phi VCX'!$AJ$7:$AL$7,0))-AD236, 0)</f>
        <v>0</v>
      </c>
      <c r="AJ236" s="0" t="n">
        <f aca="false">IF(V236="Y",$AJ$2,1)</f>
        <v>1</v>
      </c>
      <c r="AK236" s="24" t="n">
        <f aca="false">IF(W236="Y", INDEX('Bieu phi VCX'!$AE$8:$AE$33,MATCH(E236,'Bieu phi VCX'!$A$8:$A$33,0),0),0)</f>
        <v>0</v>
      </c>
      <c r="AL236" s="24" t="n">
        <f aca="false">IF(X236="Y",IF(AB236&lt;120,IF(OR(E236='Bieu phi VCX'!$A$24,E236='Bieu phi VCX'!$A$25,E236='Bieu phi VCX'!$A$27),0.2%,IF(OR(AND(OR(H236="SEDAN",H236="HATCHBACK"),J236&gt;$AL$2),AND(OR(H236="SEDAN",H236="HATCHBACK"),I236="GERMANY")),INDEX('Bieu phi VCX'!$AF$8:$AF$33,MATCH(E236,'Bieu phi VCX'!$A$8:$A$33,0),0),INDEX('Bieu phi VCX'!$AG$8:$AG$33,MATCH(E236,'Bieu phi VCX'!$A$8:$A$33,0),0))),"NA"),0)</f>
        <v>0</v>
      </c>
      <c r="AM236" s="25" t="n">
        <f aca="false">IF(Z236="Y",$AM$2,0)</f>
        <v>0</v>
      </c>
      <c r="AN236" s="26" t="n">
        <f aca="false">IF(Y236="Y",IF(P236-O236&gt;$AN$2,1.5%*15/365,1.5%*(P236-O236)/365),0)</f>
        <v>0</v>
      </c>
      <c r="AO236" s="27" t="n">
        <f aca="false">IF(P236&lt;=AA236,VLOOKUP(DATEDIF(O236,P236,"m"),Parameters!$L$2:$M$6,2,1),(DATEDIF(O236,P236,"m")+1)/12)</f>
        <v>1</v>
      </c>
      <c r="AP236" s="28" t="n">
        <f aca="false">(AJ236*(SUM(AD236,AE236,AF236,AH236,AI236,AK236,AL236,AM236)*K236+AG236)+AN236*K236)*AO236</f>
        <v>5200000</v>
      </c>
    </row>
    <row r="237" customFormat="false" ht="13.8" hidden="false" customHeight="false" outlineLevel="0" collapsed="false">
      <c r="A237" s="19"/>
      <c r="B237" s="19" t="s">
        <v>1965</v>
      </c>
      <c r="C237" s="19" t="s">
        <v>1989</v>
      </c>
      <c r="D237" s="19" t="s">
        <v>1997</v>
      </c>
      <c r="E237" s="21" t="s">
        <v>1998</v>
      </c>
      <c r="F237" s="22" t="n">
        <v>0</v>
      </c>
      <c r="G237" s="21" t="s">
        <v>1958</v>
      </c>
      <c r="H237" s="21" t="s">
        <v>536</v>
      </c>
      <c r="I237" s="21" t="s">
        <v>1960</v>
      </c>
      <c r="J237" s="22" t="n">
        <v>400000000</v>
      </c>
      <c r="K237" s="22" t="n">
        <v>100000000</v>
      </c>
      <c r="L237" s="0" t="n">
        <v>2010</v>
      </c>
      <c r="M237" s="23" t="n">
        <v>40179</v>
      </c>
      <c r="N237" s="23" t="n">
        <v>43831</v>
      </c>
      <c r="O237" s="23" t="n">
        <v>43831</v>
      </c>
      <c r="P237" s="23" t="n">
        <v>44196</v>
      </c>
      <c r="Q237" s="2" t="s">
        <v>1961</v>
      </c>
      <c r="R237" s="2" t="s">
        <v>1961</v>
      </c>
      <c r="S237" s="22" t="s">
        <v>1962</v>
      </c>
      <c r="T237" s="2" t="s">
        <v>1961</v>
      </c>
      <c r="U237" s="2" t="s">
        <v>1961</v>
      </c>
      <c r="V237" s="2" t="s">
        <v>1961</v>
      </c>
      <c r="W237" s="2" t="s">
        <v>1961</v>
      </c>
      <c r="X237" s="2" t="s">
        <v>1961</v>
      </c>
      <c r="Y237" s="2" t="s">
        <v>1961</v>
      </c>
      <c r="Z237" s="2" t="s">
        <v>1961</v>
      </c>
      <c r="AA237" s="23" t="n">
        <f aca="false">DATE(YEAR(O237)+1,MONTH(O237),DAY(O237))</f>
        <v>44197</v>
      </c>
      <c r="AB237" s="0" t="n">
        <f aca="false">IF(G237="Trong nước", DATEDIF(DATE(YEAR(M237),MONTH(M237),1),DATE(YEAR(N237),MONTH(N237),1),"m"), DATEDIF(DATE(L237,1,1),DATE(YEAR(N237),MONTH(N237),1),"m"))</f>
        <v>120</v>
      </c>
      <c r="AC237" s="0" t="str">
        <f aca="false">VLOOKUP(AB237,Parameters!$A$2:$B$6,2,1)</f>
        <v>&gt;=120</v>
      </c>
      <c r="AD237" s="24" t="n">
        <f aca="false">IF(J237&lt;=$AD$2,INDEX('Bieu phi VCX'!$D$8:$H$33,MATCH(E237,'Bieu phi VCX'!$A$8:$A$33,0),MATCH(AC237,'Bieu phi VCX'!$D$7:$H$7,)),INDEX('Bieu phi VCX'!$J$8:$N$33,MATCH(E237,'Bieu phi VCX'!$A$8:$A$33,0),MATCH(AC237,'Bieu phi VCX'!$J$7:$N$7,)))</f>
        <v>0.06</v>
      </c>
      <c r="AE237" s="24" t="n">
        <f aca="false">IF(Q237="Y",$AE$2,0)</f>
        <v>0</v>
      </c>
      <c r="AF237" s="24" t="n">
        <f aca="false">IF(R237="Y", INDEX('Bieu phi VCX'!$R$8:$W$33,MATCH(E237,'Bieu phi VCX'!$A$8:$A$33,0),MATCH(AC237,'Bieu phi VCX'!$R$7:$V$7,0)), 0)</f>
        <v>0</v>
      </c>
      <c r="AG237" s="22" t="n">
        <f aca="false">VLOOKUP(S237,Parameters!$F$2:$G$5,2,0)</f>
        <v>0</v>
      </c>
      <c r="AH237" s="24" t="n">
        <f aca="false">IF(T237="Y", INDEX('Bieu phi VCX'!$X$8:$AB$33,MATCH(E237,'Bieu phi VCX'!$A$8:$A$33,0),MATCH(AC237,'Bieu phi VCX'!$X$7:$AB$7,0)),0)</f>
        <v>0</v>
      </c>
      <c r="AI237" s="24" t="n">
        <f aca="false">IF(U237="Y",INDEX('Bieu phi VCX'!$AJ$8:$AL$33,MATCH(E237,'Bieu phi VCX'!$A$8:$A$33,0),MATCH(VLOOKUP(F237,Parameters!$I$2:$J$4,2),'Bieu phi VCX'!$AJ$7:$AL$7,0))-AD237, 0)</f>
        <v>0</v>
      </c>
      <c r="AJ237" s="0" t="n">
        <f aca="false">IF(V237="Y",$AJ$2,1)</f>
        <v>1</v>
      </c>
      <c r="AK237" s="24" t="n">
        <f aca="false">IF(W237="Y", INDEX('Bieu phi VCX'!$AE$8:$AE$33,MATCH(E237,'Bieu phi VCX'!$A$8:$A$33,0),0),0)</f>
        <v>0</v>
      </c>
      <c r="AL237" s="24" t="n">
        <f aca="false">IF(X237="Y",IF(AB237&lt;120,IF(OR(E237='Bieu phi VCX'!$A$24,E237='Bieu phi VCX'!$A$25,E237='Bieu phi VCX'!$A$27),0.2%,IF(OR(AND(OR(H237="SEDAN",H237="HATCHBACK"),J237&gt;$AL$2),AND(OR(H237="SEDAN",H237="HATCHBACK"),I237="GERMANY")),INDEX('Bieu phi VCX'!$AF$8:$AF$33,MATCH(E237,'Bieu phi VCX'!$A$8:$A$33,0),0),INDEX('Bieu phi VCX'!$AG$8:$AG$33,MATCH(E237,'Bieu phi VCX'!$A$8:$A$33,0),0))),"NA"),0)</f>
        <v>0</v>
      </c>
      <c r="AM237" s="25" t="n">
        <f aca="false">IF(Z237="Y",$AM$2,0)</f>
        <v>0</v>
      </c>
      <c r="AN237" s="26" t="n">
        <f aca="false">IF(Y237="Y",IF(P237-O237&gt;$AN$2,1.5%*15/365,1.5%*(P237-O237)/365),0)</f>
        <v>0</v>
      </c>
      <c r="AO237" s="27" t="n">
        <f aca="false">IF(P237&lt;=AA237,VLOOKUP(DATEDIF(O237,P237,"m"),Parameters!$L$2:$M$6,2,1),(DATEDIF(O237,P237,"m")+1)/12)</f>
        <v>1</v>
      </c>
      <c r="AP237" s="28" t="n">
        <f aca="false">(AJ237*(SUM(AD237,AE237,AF237,AH237,AI237,AK237,AL237,AM237)*K237+AG237)+AN237*K237)*AO237</f>
        <v>6000000</v>
      </c>
    </row>
    <row r="238" customFormat="false" ht="13.8" hidden="false" customHeight="false" outlineLevel="0" collapsed="false">
      <c r="A238" s="19"/>
      <c r="B238" s="19" t="s">
        <v>1966</v>
      </c>
      <c r="C238" s="19" t="s">
        <v>1989</v>
      </c>
      <c r="D238" s="19" t="s">
        <v>1997</v>
      </c>
      <c r="E238" s="21" t="s">
        <v>1998</v>
      </c>
      <c r="F238" s="22" t="n">
        <v>0</v>
      </c>
      <c r="G238" s="21" t="s">
        <v>1958</v>
      </c>
      <c r="H238" s="21" t="s">
        <v>536</v>
      </c>
      <c r="I238" s="21" t="s">
        <v>1960</v>
      </c>
      <c r="J238" s="22" t="n">
        <v>400000000</v>
      </c>
      <c r="K238" s="22" t="n">
        <v>400000000</v>
      </c>
      <c r="L238" s="0" t="n">
        <v>2005</v>
      </c>
      <c r="M238" s="23" t="n">
        <v>38353</v>
      </c>
      <c r="N238" s="23" t="n">
        <v>43831</v>
      </c>
      <c r="O238" s="23" t="n">
        <v>43831</v>
      </c>
      <c r="P238" s="23" t="n">
        <v>44196</v>
      </c>
      <c r="Q238" s="2" t="s">
        <v>1967</v>
      </c>
      <c r="R238" s="2" t="s">
        <v>1967</v>
      </c>
      <c r="S238" s="22" t="n">
        <v>9000000</v>
      </c>
      <c r="T238" s="2" t="s">
        <v>1967</v>
      </c>
      <c r="U238" s="2" t="s">
        <v>1967</v>
      </c>
      <c r="V238" s="2" t="s">
        <v>1967</v>
      </c>
      <c r="W238" s="2" t="s">
        <v>1967</v>
      </c>
      <c r="X238" s="2" t="s">
        <v>1967</v>
      </c>
      <c r="Y238" s="2" t="s">
        <v>1967</v>
      </c>
      <c r="Z238" s="2" t="s">
        <v>1967</v>
      </c>
      <c r="AA238" s="23" t="n">
        <f aca="false">DATE(YEAR(O238)+1,MONTH(O238),DAY(O238))</f>
        <v>44197</v>
      </c>
      <c r="AB238" s="0" t="n">
        <f aca="false">IF(G238="Trong nước", DATEDIF(DATE(YEAR(M238),MONTH(M238),1),DATE(YEAR(N238),MONTH(N238),1),"m"), DATEDIF(DATE(L238,1,1),DATE(YEAR(N238),MONTH(N238),1),"m"))</f>
        <v>180</v>
      </c>
      <c r="AC238" s="0" t="str">
        <f aca="false">VLOOKUP(AB238,Parameters!$A$2:$B$7,2,1)</f>
        <v>&gt;=180</v>
      </c>
      <c r="AD238" s="24" t="n">
        <f aca="false">IF(J238&lt;=$AD$2,INDEX('Bieu phi VCX'!$D$8:$N$33,MATCH(E238,'Bieu phi VCX'!$A$8:$A$33,0),MATCH(AC238,'Bieu phi VCX'!$D$7:$I$7,)),INDEX('Bieu phi VCX'!$J$8:$O$33,MATCH(E238,'Bieu phi VCX'!$A$8:$A$33,0),MATCH(AC238,'Bieu phi VCX'!$J$7:$O$7,)))</f>
        <v>0.06</v>
      </c>
      <c r="AE238" s="24" t="n">
        <f aca="false">IF(Q238="Y",$AE$2,0)</f>
        <v>0.0005</v>
      </c>
      <c r="AF238" s="24" t="n">
        <f aca="false">IF(R238="Y", INDEX('Bieu phi VCX'!$R$8:$W$33,MATCH(E238,'Bieu phi VCX'!$A$8:$A$33,0),MATCH(AC238,'Bieu phi VCX'!$R$7:$W$7,0)), 0)</f>
        <v>0.005</v>
      </c>
      <c r="AG238" s="22" t="n">
        <f aca="false">VLOOKUP(S238,Parameters!$F$2:$G$5,2,0)</f>
        <v>1400000</v>
      </c>
      <c r="AH238" s="24" t="n">
        <f aca="false">IF(T238="Y", INDEX('Bieu phi VCX'!$X$8:$AC$33,MATCH(E238,'Bieu phi VCX'!$A$8:$A$33,0),MATCH(AC238,'Bieu phi VCX'!$X$7:$AC$7,0)),0)</f>
        <v>0.004</v>
      </c>
      <c r="AI238" s="24" t="n">
        <f aca="false">IF(U238="Y",INDEX('Bieu phi VCX'!$AJ$8:$AL$33,MATCH(E238,'Bieu phi VCX'!$A$8:$A$33,0),MATCH(VLOOKUP(F238,Parameters!$I$2:$J$4,2),'Bieu phi VCX'!$AJ$7:$AL$7,0))-AD238, 0)</f>
        <v>-0.01</v>
      </c>
      <c r="AJ238" s="0" t="n">
        <f aca="false">IF(V238="Y",$AJ$2,1)</f>
        <v>1.5</v>
      </c>
      <c r="AK238" s="24" t="n">
        <f aca="false">IF(W238="Y", INDEX('Bieu phi VCX'!$AE$8:$AE$33,MATCH(E238,'Bieu phi VCX'!$A$8:$A$33,0),0),0)</f>
        <v>0.0025</v>
      </c>
      <c r="AL238" s="24" t="n">
        <f aca="false">IF(X238="Y",IF(AB238&lt;120,IF(OR(E238='Bieu phi VCX'!$A$24,E238='Bieu phi VCX'!$A$25,E238='Bieu phi VCX'!$A$27),0.2%,IF(OR(AND(OR(H238="SEDAN",H238="HATCHBACK"),J238&gt;$AL$2),AND(OR(H238="SEDAN",H238="HATCHBACK"),I238="GERMANY")),INDEX('Bieu phi VCX'!$AF$8:$AF$33,MATCH(E238,'Bieu phi VCX'!$A$8:$A$33,0),0),INDEX('Bieu phi VCX'!$AG$8:$AG$33,MATCH(E238,'Bieu phi VCX'!$A$8:$A$33,0),0))),INDEX('Bieu phi VCX'!$AH$8:$AH$33,MATCH(E238,'Bieu phi VCX'!$A$8:$A$33,0),0)),0)</f>
        <v>0.0015</v>
      </c>
      <c r="AM238" s="25" t="n">
        <f aca="false">IF(Z238="Y",$AM$2,0)</f>
        <v>0.003</v>
      </c>
      <c r="AN238" s="26" t="n">
        <f aca="false">IF(Y238="Y",IF(P238-O238&gt;$AN$2,1.5%*15/365,1.5%*(P238-O238)/365),0)</f>
        <v>0.000616438356164384</v>
      </c>
      <c r="AO238" s="27" t="n">
        <f aca="false">IF(P238&lt;=AA238,VLOOKUP(DATEDIF(O238,P238,"m"),Parameters!$L$2:$M$6,2,1),(DATEDIF(O238,P238,"m")+1)/12)</f>
        <v>1</v>
      </c>
      <c r="AP238" s="28" t="n">
        <f aca="false">(AJ238*(SUM(AD238,AE238,AF238,AH238,AI238,AK238,AL238,AM238)*K238+AG238)+AN238*K238)*AO238</f>
        <v>42246575.3424658</v>
      </c>
    </row>
    <row r="239" customFormat="false" ht="13.8" hidden="false" customHeight="false" outlineLevel="0" collapsed="false">
      <c r="A239" s="19" t="s">
        <v>1969</v>
      </c>
      <c r="B239" s="19" t="s">
        <v>1954</v>
      </c>
      <c r="C239" s="19" t="s">
        <v>1989</v>
      </c>
      <c r="D239" s="19" t="s">
        <v>1997</v>
      </c>
      <c r="E239" s="21" t="s">
        <v>1998</v>
      </c>
      <c r="F239" s="22" t="n">
        <v>0</v>
      </c>
      <c r="G239" s="21" t="s">
        <v>1958</v>
      </c>
      <c r="H239" s="21" t="s">
        <v>536</v>
      </c>
      <c r="I239" s="21" t="s">
        <v>1960</v>
      </c>
      <c r="J239" s="22" t="n">
        <v>410000000</v>
      </c>
      <c r="K239" s="22" t="n">
        <v>400000000</v>
      </c>
      <c r="L239" s="0" t="n">
        <v>2020</v>
      </c>
      <c r="M239" s="23" t="n">
        <v>43831</v>
      </c>
      <c r="N239" s="23" t="n">
        <v>43831</v>
      </c>
      <c r="O239" s="23" t="n">
        <v>43831</v>
      </c>
      <c r="P239" s="23" t="n">
        <v>44196</v>
      </c>
      <c r="Q239" s="2" t="s">
        <v>1961</v>
      </c>
      <c r="R239" s="2" t="s">
        <v>1961</v>
      </c>
      <c r="S239" s="22" t="s">
        <v>1962</v>
      </c>
      <c r="T239" s="2" t="s">
        <v>1961</v>
      </c>
      <c r="U239" s="2" t="s">
        <v>1961</v>
      </c>
      <c r="V239" s="2" t="s">
        <v>1961</v>
      </c>
      <c r="W239" s="2" t="s">
        <v>1961</v>
      </c>
      <c r="X239" s="2" t="s">
        <v>1961</v>
      </c>
      <c r="Y239" s="2" t="s">
        <v>1961</v>
      </c>
      <c r="Z239" s="2" t="s">
        <v>1961</v>
      </c>
      <c r="AA239" s="23" t="n">
        <f aca="false">DATE(YEAR(O239)+1,MONTH(O239),DAY(O239))</f>
        <v>44197</v>
      </c>
      <c r="AB239" s="0" t="n">
        <f aca="false">IF(G239="Trong nước", DATEDIF(DATE(YEAR(M239),MONTH(M239),1),DATE(YEAR(N239),MONTH(N239),1),"m"), DATEDIF(DATE(L239,1,1),DATE(YEAR(N239),MONTH(N239),1),"m"))</f>
        <v>0</v>
      </c>
      <c r="AC239" s="0" t="str">
        <f aca="false">VLOOKUP(AB239,Parameters!$A$2:$B$6,2,1)</f>
        <v>&lt;6</v>
      </c>
      <c r="AD239" s="24" t="n">
        <f aca="false">IF(J239&lt;=$AD$2,INDEX('Bieu phi VCX'!$D$8:$H$33,MATCH(E239,'Bieu phi VCX'!$A$8:$A$33,0),MATCH(AC239,'Bieu phi VCX'!$D$7:$H$7,)),INDEX('Bieu phi VCX'!$J$8:$N$33,MATCH(E239,'Bieu phi VCX'!$A$8:$A$33,0),MATCH(AC239,'Bieu phi VCX'!$J$7:$N$7,)))</f>
        <v>0.022</v>
      </c>
      <c r="AE239" s="24" t="n">
        <f aca="false">IF(Q239="Y",$AE$2,0)</f>
        <v>0</v>
      </c>
      <c r="AF239" s="24" t="n">
        <f aca="false">IF(R239="Y", INDEX('Bieu phi VCX'!$R$8:$W$33,MATCH(E239,'Bieu phi VCX'!$A$8:$A$33,0),MATCH(AC239,'Bieu phi VCX'!$R$7:$V$7,0)), 0)</f>
        <v>0</v>
      </c>
      <c r="AG239" s="22" t="n">
        <f aca="false">VLOOKUP(S239,Parameters!$F$2:$G$5,2,0)</f>
        <v>0</v>
      </c>
      <c r="AH239" s="24" t="n">
        <f aca="false">IF(T239="Y", INDEX('Bieu phi VCX'!$X$8:$AB$33,MATCH(E239,'Bieu phi VCX'!$A$8:$A$33,0),MATCH(AC239,'Bieu phi VCX'!$X$7:$AB$7,0)),0)</f>
        <v>0</v>
      </c>
      <c r="AI239" s="24" t="n">
        <f aca="false">IF(U239="Y",INDEX('Bieu phi VCX'!$AJ$8:$AL$33,MATCH(E239,'Bieu phi VCX'!$A$8:$A$33,0),MATCH(VLOOKUP(F239,Parameters!$I$2:$J$4,2),'Bieu phi VCX'!$AJ$7:$AL$7,0))-AD239, 0)</f>
        <v>0</v>
      </c>
      <c r="AJ239" s="0" t="n">
        <f aca="false">IF(V239="Y",$AJ$2,1)</f>
        <v>1</v>
      </c>
      <c r="AK239" s="24" t="n">
        <f aca="false">IF(W239="Y", INDEX('Bieu phi VCX'!$AE$8:$AE$33,MATCH(E239,'Bieu phi VCX'!$A$8:$A$33,0),0),0)</f>
        <v>0</v>
      </c>
      <c r="AL239" s="24" t="n">
        <f aca="false">IF(X239="Y",IF(AB239&lt;120,IF(OR(E239='Bieu phi VCX'!$A$24,E239='Bieu phi VCX'!$A$25,E239='Bieu phi VCX'!$A$27),0.2%,IF(OR(AND(OR(H239="SEDAN",H239="HATCHBACK"),J239&gt;$AL$2),AND(OR(H239="SEDAN",H239="HATCHBACK"),I239="GERMANY")),INDEX('Bieu phi VCX'!$AF$8:$AF$33,MATCH(E239,'Bieu phi VCX'!$A$8:$A$33,0),0),INDEX('Bieu phi VCX'!$AG$8:$AG$33,MATCH(E239,'Bieu phi VCX'!$A$8:$A$33,0),0))),"NA"),0)</f>
        <v>0</v>
      </c>
      <c r="AM239" s="25" t="n">
        <f aca="false">IF(Z239="Y",$AM$2,0)</f>
        <v>0</v>
      </c>
      <c r="AN239" s="26" t="n">
        <f aca="false">IF(Y239="Y",IF(P239-O239&gt;$AN$2,1.5%*15/365,1.5%*(P239-O239)/365),0)</f>
        <v>0</v>
      </c>
      <c r="AO239" s="27" t="n">
        <f aca="false">IF(P239&lt;=AA239,VLOOKUP(DATEDIF(O239,P239,"m"),Parameters!$L$2:$M$6,2,1),(DATEDIF(O239,P239,"m")+1)/12)</f>
        <v>1</v>
      </c>
      <c r="AP239" s="28" t="n">
        <f aca="false">(AJ239*(SUM(AD239,AE239,AF239,AH239,AI239,AK239,AL239,AM239)*K239+AG239)+AN239*K239)*AO239</f>
        <v>8800000</v>
      </c>
    </row>
    <row r="240" customFormat="false" ht="13.8" hidden="false" customHeight="false" outlineLevel="0" collapsed="false">
      <c r="A240" s="19"/>
      <c r="B240" s="19" t="s">
        <v>1963</v>
      </c>
      <c r="C240" s="19" t="s">
        <v>1989</v>
      </c>
      <c r="D240" s="19" t="s">
        <v>1997</v>
      </c>
      <c r="E240" s="21" t="s">
        <v>1998</v>
      </c>
      <c r="F240" s="22" t="n">
        <v>0</v>
      </c>
      <c r="G240" s="21" t="s">
        <v>1958</v>
      </c>
      <c r="H240" s="21" t="s">
        <v>536</v>
      </c>
      <c r="I240" s="21" t="s">
        <v>1960</v>
      </c>
      <c r="J240" s="22" t="n">
        <v>500000000</v>
      </c>
      <c r="K240" s="22" t="n">
        <v>400000000</v>
      </c>
      <c r="L240" s="0" t="n">
        <v>2017</v>
      </c>
      <c r="M240" s="23" t="n">
        <v>42736</v>
      </c>
      <c r="N240" s="23" t="n">
        <v>43831</v>
      </c>
      <c r="O240" s="23" t="n">
        <v>43831</v>
      </c>
      <c r="P240" s="23" t="n">
        <v>44196</v>
      </c>
      <c r="Q240" s="2" t="s">
        <v>1961</v>
      </c>
      <c r="R240" s="2" t="s">
        <v>1961</v>
      </c>
      <c r="S240" s="22" t="s">
        <v>1962</v>
      </c>
      <c r="T240" s="2" t="s">
        <v>1961</v>
      </c>
      <c r="U240" s="2" t="s">
        <v>1961</v>
      </c>
      <c r="V240" s="2" t="s">
        <v>1961</v>
      </c>
      <c r="W240" s="2" t="s">
        <v>1961</v>
      </c>
      <c r="X240" s="2" t="s">
        <v>1961</v>
      </c>
      <c r="Y240" s="2" t="s">
        <v>1961</v>
      </c>
      <c r="Z240" s="2" t="s">
        <v>1961</v>
      </c>
      <c r="AA240" s="23" t="n">
        <f aca="false">DATE(YEAR(O240)+1,MONTH(O240),DAY(O240))</f>
        <v>44197</v>
      </c>
      <c r="AB240" s="0" t="n">
        <f aca="false">IF(G240="Trong nước", DATEDIF(DATE(YEAR(M240),MONTH(M240),1),DATE(YEAR(N240),MONTH(N240),1),"m"), DATEDIF(DATE(L240,1,1),DATE(YEAR(N240),MONTH(N240),1),"m"))</f>
        <v>36</v>
      </c>
      <c r="AC240" s="0" t="str">
        <f aca="false">VLOOKUP(AB240,Parameters!$A$2:$B$6,2,1)</f>
        <v>36-72</v>
      </c>
      <c r="AD240" s="24" t="n">
        <f aca="false">IF(J240&lt;=$AD$2,INDEX('Bieu phi VCX'!$D$8:$H$33,MATCH(E240,'Bieu phi VCX'!$A$8:$A$33,0),MATCH(AC240,'Bieu phi VCX'!$D$7:$H$7,)),INDEX('Bieu phi VCX'!$J$8:$N$33,MATCH(E240,'Bieu phi VCX'!$A$8:$A$33,0),MATCH(AC240,'Bieu phi VCX'!$J$7:$N$7,)))</f>
        <v>0.025</v>
      </c>
      <c r="AE240" s="24" t="n">
        <f aca="false">IF(Q240="Y",$AE$2,0)</f>
        <v>0</v>
      </c>
      <c r="AF240" s="24" t="n">
        <f aca="false">IF(R240="Y", INDEX('Bieu phi VCX'!$R$8:$W$33,MATCH(E240,'Bieu phi VCX'!$A$8:$A$33,0),MATCH(AC240,'Bieu phi VCX'!$R$7:$V$7,0)), 0)</f>
        <v>0</v>
      </c>
      <c r="AG240" s="22" t="n">
        <f aca="false">VLOOKUP(S240,Parameters!$F$2:$G$5,2,0)</f>
        <v>0</v>
      </c>
      <c r="AH240" s="24" t="n">
        <f aca="false">IF(T240="Y", INDEX('Bieu phi VCX'!$X$8:$AB$33,MATCH(E240,'Bieu phi VCX'!$A$8:$A$33,0),MATCH(AC240,'Bieu phi VCX'!$X$7:$AB$7,0)),0)</f>
        <v>0</v>
      </c>
      <c r="AI240" s="24" t="n">
        <f aca="false">IF(U240="Y",INDEX('Bieu phi VCX'!$AJ$8:$AL$33,MATCH(E240,'Bieu phi VCX'!$A$8:$A$33,0),MATCH(VLOOKUP(F240,Parameters!$I$2:$J$4,2),'Bieu phi VCX'!$AJ$7:$AL$7,0))-AD240, 0)</f>
        <v>0</v>
      </c>
      <c r="AJ240" s="0" t="n">
        <f aca="false">IF(V240="Y",$AJ$2,1)</f>
        <v>1</v>
      </c>
      <c r="AK240" s="24" t="n">
        <f aca="false">IF(W240="Y", INDEX('Bieu phi VCX'!$AE$8:$AE$33,MATCH(E240,'Bieu phi VCX'!$A$8:$A$33,0),0),0)</f>
        <v>0</v>
      </c>
      <c r="AL240" s="24" t="n">
        <f aca="false">IF(X240="Y",IF(AB240&lt;120,IF(OR(E240='Bieu phi VCX'!$A$24,E240='Bieu phi VCX'!$A$25,E240='Bieu phi VCX'!$A$27),0.2%,IF(OR(AND(OR(H240="SEDAN",H240="HATCHBACK"),J240&gt;$AL$2),AND(OR(H240="SEDAN",H240="HATCHBACK"),I240="GERMANY")),INDEX('Bieu phi VCX'!$AF$8:$AF$33,MATCH(E240,'Bieu phi VCX'!$A$8:$A$33,0),0),INDEX('Bieu phi VCX'!$AG$8:$AG$33,MATCH(E240,'Bieu phi VCX'!$A$8:$A$33,0),0))),"NA"),0)</f>
        <v>0</v>
      </c>
      <c r="AM240" s="25" t="n">
        <f aca="false">IF(Z240="Y",$AM$2,0)</f>
        <v>0</v>
      </c>
      <c r="AN240" s="26" t="n">
        <f aca="false">IF(Y240="Y",IF(P240-O240&gt;$AN$2,1.5%*15/365,1.5%*(P240-O240)/365),0)</f>
        <v>0</v>
      </c>
      <c r="AO240" s="27" t="n">
        <f aca="false">IF(P240&lt;=AA240,VLOOKUP(DATEDIF(O240,P240,"m"),Parameters!$L$2:$M$6,2,1),(DATEDIF(O240,P240,"m")+1)/12)</f>
        <v>1</v>
      </c>
      <c r="AP240" s="28" t="n">
        <f aca="false">(AJ240*(SUM(AD240,AE240,AF240,AH240,AI240,AK240,AL240,AM240)*K240+AG240)+AN240*K240)*AO240</f>
        <v>10000000</v>
      </c>
    </row>
    <row r="241" customFormat="false" ht="13.8" hidden="false" customHeight="false" outlineLevel="0" collapsed="false">
      <c r="A241" s="19"/>
      <c r="B241" s="19" t="s">
        <v>1964</v>
      </c>
      <c r="C241" s="19" t="s">
        <v>1989</v>
      </c>
      <c r="D241" s="19" t="s">
        <v>1997</v>
      </c>
      <c r="E241" s="21" t="s">
        <v>1998</v>
      </c>
      <c r="F241" s="22" t="n">
        <v>0</v>
      </c>
      <c r="G241" s="21" t="s">
        <v>1958</v>
      </c>
      <c r="H241" s="21" t="s">
        <v>536</v>
      </c>
      <c r="I241" s="21" t="s">
        <v>1960</v>
      </c>
      <c r="J241" s="22" t="n">
        <v>450000000</v>
      </c>
      <c r="K241" s="22" t="n">
        <v>400000000</v>
      </c>
      <c r="L241" s="0" t="n">
        <v>2014</v>
      </c>
      <c r="M241" s="23" t="n">
        <v>41640</v>
      </c>
      <c r="N241" s="23" t="n">
        <v>43831</v>
      </c>
      <c r="O241" s="23" t="n">
        <v>43831</v>
      </c>
      <c r="P241" s="23" t="n">
        <v>44196</v>
      </c>
      <c r="Q241" s="2" t="s">
        <v>1961</v>
      </c>
      <c r="R241" s="2" t="s">
        <v>1961</v>
      </c>
      <c r="S241" s="22" t="s">
        <v>1962</v>
      </c>
      <c r="T241" s="2" t="s">
        <v>1961</v>
      </c>
      <c r="U241" s="2" t="s">
        <v>1961</v>
      </c>
      <c r="V241" s="2" t="s">
        <v>1961</v>
      </c>
      <c r="W241" s="2" t="s">
        <v>1961</v>
      </c>
      <c r="X241" s="2" t="s">
        <v>1961</v>
      </c>
      <c r="Y241" s="2" t="s">
        <v>1961</v>
      </c>
      <c r="Z241" s="2" t="s">
        <v>1961</v>
      </c>
      <c r="AA241" s="23" t="n">
        <f aca="false">DATE(YEAR(O241)+1,MONTH(O241),DAY(O241))</f>
        <v>44197</v>
      </c>
      <c r="AB241" s="0" t="n">
        <f aca="false">IF(G241="Trong nước", DATEDIF(DATE(YEAR(M241),MONTH(M241),1),DATE(YEAR(N241),MONTH(N241),1),"m"), DATEDIF(DATE(L241,1,1),DATE(YEAR(N241),MONTH(N241),1),"m"))</f>
        <v>72</v>
      </c>
      <c r="AC241" s="0" t="str">
        <f aca="false">VLOOKUP(AB241,Parameters!$A$2:$B$6,2,1)</f>
        <v>72-120</v>
      </c>
      <c r="AD241" s="24" t="n">
        <f aca="false">IF(J241&lt;=$AD$2,INDEX('Bieu phi VCX'!$D$8:$H$33,MATCH(E241,'Bieu phi VCX'!$A$8:$A$33,0),MATCH(AC241,'Bieu phi VCX'!$D$7:$H$7,)),INDEX('Bieu phi VCX'!$J$8:$N$33,MATCH(E241,'Bieu phi VCX'!$A$8:$A$33,0),MATCH(AC241,'Bieu phi VCX'!$J$7:$N$7,)))</f>
        <v>0.027</v>
      </c>
      <c r="AE241" s="24" t="n">
        <f aca="false">IF(Q241="Y",$AE$2,0)</f>
        <v>0</v>
      </c>
      <c r="AF241" s="24" t="n">
        <f aca="false">IF(R241="Y", INDEX('Bieu phi VCX'!$R$8:$W$33,MATCH(E241,'Bieu phi VCX'!$A$8:$A$33,0),MATCH(AC241,'Bieu phi VCX'!$R$7:$V$7,0)), 0)</f>
        <v>0</v>
      </c>
      <c r="AG241" s="22" t="n">
        <f aca="false">VLOOKUP(S241,Parameters!$F$2:$G$5,2,0)</f>
        <v>0</v>
      </c>
      <c r="AH241" s="24" t="n">
        <f aca="false">IF(T241="Y", INDEX('Bieu phi VCX'!$X$8:$AB$33,MATCH(E241,'Bieu phi VCX'!$A$8:$A$33,0),MATCH(AC241,'Bieu phi VCX'!$X$7:$AB$7,0)),0)</f>
        <v>0</v>
      </c>
      <c r="AI241" s="24" t="n">
        <f aca="false">IF(U241="Y",INDEX('Bieu phi VCX'!$AJ$8:$AL$33,MATCH(E241,'Bieu phi VCX'!$A$8:$A$33,0),MATCH(VLOOKUP(F241,Parameters!$I$2:$J$4,2),'Bieu phi VCX'!$AJ$7:$AL$7,0))-AD241, 0)</f>
        <v>0</v>
      </c>
      <c r="AJ241" s="0" t="n">
        <f aca="false">IF(V241="Y",$AJ$2,1)</f>
        <v>1</v>
      </c>
      <c r="AK241" s="24" t="n">
        <f aca="false">IF(W241="Y", INDEX('Bieu phi VCX'!$AE$8:$AE$33,MATCH(E241,'Bieu phi VCX'!$A$8:$A$33,0),0),0)</f>
        <v>0</v>
      </c>
      <c r="AL241" s="24" t="n">
        <f aca="false">IF(X241="Y",IF(AB241&lt;120,IF(OR(E241='Bieu phi VCX'!$A$24,E241='Bieu phi VCX'!$A$25,E241='Bieu phi VCX'!$A$27),0.2%,IF(OR(AND(OR(H241="SEDAN",H241="HATCHBACK"),J241&gt;$AL$2),AND(OR(H241="SEDAN",H241="HATCHBACK"),I241="GERMANY")),INDEX('Bieu phi VCX'!$AF$8:$AF$33,MATCH(E241,'Bieu phi VCX'!$A$8:$A$33,0),0),INDEX('Bieu phi VCX'!$AG$8:$AG$33,MATCH(E241,'Bieu phi VCX'!$A$8:$A$33,0),0))),"NA"),0)</f>
        <v>0</v>
      </c>
      <c r="AM241" s="25" t="n">
        <f aca="false">IF(Z241="Y",$AM$2,0)</f>
        <v>0</v>
      </c>
      <c r="AN241" s="26" t="n">
        <f aca="false">IF(Y241="Y",IF(P241-O241&gt;$AN$2,1.5%*15/365,1.5%*(P241-O241)/365),0)</f>
        <v>0</v>
      </c>
      <c r="AO241" s="27" t="n">
        <f aca="false">IF(P241&lt;=AA241,VLOOKUP(DATEDIF(O241,P241,"m"),Parameters!$L$2:$M$6,2,1),(DATEDIF(O241,P241,"m")+1)/12)</f>
        <v>1</v>
      </c>
      <c r="AP241" s="28" t="n">
        <f aca="false">(AJ241*(SUM(AD241,AE241,AF241,AH241,AI241,AK241,AL241,AM241)*K241+AG241)+AN241*K241)*AO241</f>
        <v>10800000</v>
      </c>
    </row>
    <row r="242" customFormat="false" ht="13.8" hidden="false" customHeight="false" outlineLevel="0" collapsed="false">
      <c r="A242" s="19"/>
      <c r="B242" s="19" t="s">
        <v>1965</v>
      </c>
      <c r="C242" s="19" t="s">
        <v>1989</v>
      </c>
      <c r="D242" s="19" t="s">
        <v>1997</v>
      </c>
      <c r="E242" s="21" t="s">
        <v>1998</v>
      </c>
      <c r="F242" s="22" t="n">
        <v>0</v>
      </c>
      <c r="G242" s="21" t="s">
        <v>1958</v>
      </c>
      <c r="H242" s="21" t="s">
        <v>536</v>
      </c>
      <c r="I242" s="21" t="s">
        <v>1960</v>
      </c>
      <c r="J242" s="22" t="n">
        <v>600000000</v>
      </c>
      <c r="K242" s="22" t="n">
        <v>400000000</v>
      </c>
      <c r="L242" s="0" t="n">
        <v>2010</v>
      </c>
      <c r="M242" s="23" t="n">
        <v>40179</v>
      </c>
      <c r="N242" s="23" t="n">
        <v>43831</v>
      </c>
      <c r="O242" s="23" t="n">
        <v>43831</v>
      </c>
      <c r="P242" s="23" t="n">
        <v>44196</v>
      </c>
      <c r="Q242" s="2" t="s">
        <v>1961</v>
      </c>
      <c r="R242" s="2" t="s">
        <v>1961</v>
      </c>
      <c r="S242" s="22" t="s">
        <v>1962</v>
      </c>
      <c r="T242" s="2" t="s">
        <v>1961</v>
      </c>
      <c r="U242" s="2" t="s">
        <v>1961</v>
      </c>
      <c r="V242" s="2" t="s">
        <v>1961</v>
      </c>
      <c r="W242" s="2" t="s">
        <v>1961</v>
      </c>
      <c r="X242" s="2" t="s">
        <v>1961</v>
      </c>
      <c r="Y242" s="2" t="s">
        <v>1961</v>
      </c>
      <c r="Z242" s="2" t="s">
        <v>1961</v>
      </c>
      <c r="AA242" s="23" t="n">
        <f aca="false">DATE(YEAR(O242)+1,MONTH(O242),DAY(O242))</f>
        <v>44197</v>
      </c>
      <c r="AB242" s="0" t="n">
        <f aca="false">IF(G242="Trong nước", DATEDIF(DATE(YEAR(M242),MONTH(M242),1),DATE(YEAR(N242),MONTH(N242),1),"m"), DATEDIF(DATE(L242,1,1),DATE(YEAR(N242),MONTH(N242),1),"m"))</f>
        <v>120</v>
      </c>
      <c r="AC242" s="0" t="str">
        <f aca="false">VLOOKUP(AB242,Parameters!$A$2:$B$6,2,1)</f>
        <v>&gt;=120</v>
      </c>
      <c r="AD242" s="24" t="n">
        <f aca="false">IF(J242&lt;=$AD$2,INDEX('Bieu phi VCX'!$D$8:$H$33,MATCH(E242,'Bieu phi VCX'!$A$8:$A$33,0),MATCH(AC242,'Bieu phi VCX'!$D$7:$H$7,)),INDEX('Bieu phi VCX'!$J$8:$N$33,MATCH(E242,'Bieu phi VCX'!$A$8:$A$33,0),MATCH(AC242,'Bieu phi VCX'!$J$7:$N$7,)))</f>
        <v>0.03</v>
      </c>
      <c r="AE242" s="24" t="n">
        <f aca="false">IF(Q242="Y",$AE$2,0)</f>
        <v>0</v>
      </c>
      <c r="AF242" s="24" t="n">
        <f aca="false">IF(R242="Y", INDEX('Bieu phi VCX'!$R$8:$W$33,MATCH(E242,'Bieu phi VCX'!$A$8:$A$33,0),MATCH(AC242,'Bieu phi VCX'!$R$7:$V$7,0)), 0)</f>
        <v>0</v>
      </c>
      <c r="AG242" s="22" t="n">
        <f aca="false">VLOOKUP(S242,Parameters!$F$2:$G$5,2,0)</f>
        <v>0</v>
      </c>
      <c r="AH242" s="24" t="n">
        <f aca="false">IF(T242="Y", INDEX('Bieu phi VCX'!$X$8:$AB$33,MATCH(E242,'Bieu phi VCX'!$A$8:$A$33,0),MATCH(AC242,'Bieu phi VCX'!$X$7:$AB$7,0)),0)</f>
        <v>0</v>
      </c>
      <c r="AI242" s="24" t="n">
        <f aca="false">IF(U242="Y",INDEX('Bieu phi VCX'!$AJ$8:$AL$33,MATCH(E242,'Bieu phi VCX'!$A$8:$A$33,0),MATCH(VLOOKUP(F242,Parameters!$I$2:$J$4,2),'Bieu phi VCX'!$AJ$7:$AL$7,0))-AD242, 0)</f>
        <v>0</v>
      </c>
      <c r="AJ242" s="0" t="n">
        <f aca="false">IF(V242="Y",$AJ$2,1)</f>
        <v>1</v>
      </c>
      <c r="AK242" s="24" t="n">
        <f aca="false">IF(W242="Y", INDEX('Bieu phi VCX'!$AE$8:$AE$33,MATCH(E242,'Bieu phi VCX'!$A$8:$A$33,0),0),0)</f>
        <v>0</v>
      </c>
      <c r="AL242" s="24" t="n">
        <f aca="false">IF(X242="Y",IF(AB242&lt;120,IF(OR(E242='Bieu phi VCX'!$A$24,E242='Bieu phi VCX'!$A$25,E242='Bieu phi VCX'!$A$27),0.2%,IF(OR(AND(OR(H242="SEDAN",H242="HATCHBACK"),J242&gt;$AL$2),AND(OR(H242="SEDAN",H242="HATCHBACK"),I242="GERMANY")),INDEX('Bieu phi VCX'!$AF$8:$AF$33,MATCH(E242,'Bieu phi VCX'!$A$8:$A$33,0),0),INDEX('Bieu phi VCX'!$AG$8:$AG$33,MATCH(E242,'Bieu phi VCX'!$A$8:$A$33,0),0))),"NA"),0)</f>
        <v>0</v>
      </c>
      <c r="AM242" s="25" t="n">
        <f aca="false">IF(Z242="Y",$AM$2,0)</f>
        <v>0</v>
      </c>
      <c r="AN242" s="26" t="n">
        <f aca="false">IF(Y242="Y",IF(P242-O242&gt;$AN$2,1.5%*15/365,1.5%*(P242-O242)/365),0)</f>
        <v>0</v>
      </c>
      <c r="AO242" s="27" t="n">
        <f aca="false">IF(P242&lt;=AA242,VLOOKUP(DATEDIF(O242,P242,"m"),Parameters!$L$2:$M$6,2,1),(DATEDIF(O242,P242,"m")+1)/12)</f>
        <v>1</v>
      </c>
      <c r="AP242" s="28" t="n">
        <f aca="false">(AJ242*(SUM(AD242,AE242,AF242,AH242,AI242,AK242,AL242,AM242)*K242+AG242)+AN242*K242)*AO242</f>
        <v>12000000</v>
      </c>
    </row>
    <row r="243" customFormat="false" ht="13.8" hidden="false" customHeight="false" outlineLevel="0" collapsed="false">
      <c r="A243" s="19"/>
      <c r="B243" s="19" t="s">
        <v>1966</v>
      </c>
      <c r="C243" s="19" t="s">
        <v>1989</v>
      </c>
      <c r="D243" s="19" t="s">
        <v>1997</v>
      </c>
      <c r="E243" s="21" t="s">
        <v>1998</v>
      </c>
      <c r="F243" s="22" t="n">
        <v>0</v>
      </c>
      <c r="G243" s="21" t="s">
        <v>1958</v>
      </c>
      <c r="H243" s="21" t="s">
        <v>536</v>
      </c>
      <c r="I243" s="21" t="s">
        <v>1960</v>
      </c>
      <c r="J243" s="22" t="n">
        <v>600000000</v>
      </c>
      <c r="K243" s="22" t="n">
        <v>400000000</v>
      </c>
      <c r="L243" s="0" t="n">
        <v>2005</v>
      </c>
      <c r="M243" s="23" t="n">
        <v>38353</v>
      </c>
      <c r="N243" s="23" t="n">
        <v>43831</v>
      </c>
      <c r="O243" s="23" t="n">
        <v>43831</v>
      </c>
      <c r="P243" s="23" t="n">
        <v>44196</v>
      </c>
      <c r="Q243" s="2" t="s">
        <v>1967</v>
      </c>
      <c r="R243" s="2" t="s">
        <v>1967</v>
      </c>
      <c r="S243" s="22" t="n">
        <v>9000000</v>
      </c>
      <c r="T243" s="2" t="s">
        <v>1967</v>
      </c>
      <c r="U243" s="2" t="s">
        <v>1967</v>
      </c>
      <c r="V243" s="2" t="s">
        <v>1967</v>
      </c>
      <c r="W243" s="2" t="s">
        <v>1967</v>
      </c>
      <c r="X243" s="2" t="s">
        <v>1967</v>
      </c>
      <c r="Y243" s="2" t="s">
        <v>1967</v>
      </c>
      <c r="Z243" s="2" t="s">
        <v>1967</v>
      </c>
      <c r="AA243" s="23" t="n">
        <f aca="false">DATE(YEAR(O243)+1,MONTH(O243),DAY(O243))</f>
        <v>44197</v>
      </c>
      <c r="AB243" s="0" t="n">
        <f aca="false">IF(G243="Trong nước", DATEDIF(DATE(YEAR(M243),MONTH(M243),1),DATE(YEAR(N243),MONTH(N243),1),"m"), DATEDIF(DATE(L243,1,1),DATE(YEAR(N243),MONTH(N243),1),"m"))</f>
        <v>180</v>
      </c>
      <c r="AC243" s="0" t="str">
        <f aca="false">VLOOKUP(AB243,Parameters!$A$2:$B$7,2,1)</f>
        <v>&gt;=180</v>
      </c>
      <c r="AD243" s="24" t="n">
        <f aca="false">IF(J243&lt;=$AD$2,INDEX('Bieu phi VCX'!$D$8:$N$33,MATCH(E243,'Bieu phi VCX'!$A$8:$A$33,0),MATCH(AC243,'Bieu phi VCX'!$D$7:$I$7,)),INDEX('Bieu phi VCX'!$J$8:$O$33,MATCH(E243,'Bieu phi VCX'!$A$8:$A$33,0),MATCH(AC243,'Bieu phi VCX'!$J$7:$O$7,)))</f>
        <v>0.03</v>
      </c>
      <c r="AE243" s="24" t="n">
        <f aca="false">IF(Q243="Y",$AE$2,0)</f>
        <v>0.0005</v>
      </c>
      <c r="AF243" s="24" t="n">
        <f aca="false">IF(R243="Y", INDEX('Bieu phi VCX'!$R$8:$W$33,MATCH(E243,'Bieu phi VCX'!$A$8:$A$33,0),MATCH(AC243,'Bieu phi VCX'!$R$7:$W$7,0)), 0)</f>
        <v>0.005</v>
      </c>
      <c r="AG243" s="22" t="n">
        <f aca="false">VLOOKUP(S243,Parameters!$F$2:$G$5,2,0)</f>
        <v>1400000</v>
      </c>
      <c r="AH243" s="24" t="n">
        <f aca="false">IF(T243="Y", INDEX('Bieu phi VCX'!$X$8:$AC$33,MATCH(E243,'Bieu phi VCX'!$A$8:$A$33,0),MATCH(AC243,'Bieu phi VCX'!$X$7:$AC$7,0)),0)</f>
        <v>0.004</v>
      </c>
      <c r="AI243" s="24" t="n">
        <f aca="false">IF(U243="Y",INDEX('Bieu phi VCX'!$AJ$8:$AL$33,MATCH(E243,'Bieu phi VCX'!$A$8:$A$33,0),MATCH(VLOOKUP(F243,Parameters!$I$2:$J$4,2),'Bieu phi VCX'!$AJ$7:$AL$7,0))-AD243, 0)</f>
        <v>0.02</v>
      </c>
      <c r="AJ243" s="0" t="n">
        <f aca="false">IF(V243="Y",$AJ$2,1)</f>
        <v>1.5</v>
      </c>
      <c r="AK243" s="24" t="n">
        <f aca="false">IF(W243="Y", INDEX('Bieu phi VCX'!$AE$8:$AE$33,MATCH(E243,'Bieu phi VCX'!$A$8:$A$33,0),0),0)</f>
        <v>0.0025</v>
      </c>
      <c r="AL243" s="24" t="n">
        <f aca="false">IF(X243="Y",IF(AB243&lt;120,IF(OR(E243='Bieu phi VCX'!$A$24,E243='Bieu phi VCX'!$A$25,E243='Bieu phi VCX'!$A$27),0.2%,IF(OR(AND(OR(H243="SEDAN",H243="HATCHBACK"),J243&gt;$AL$2),AND(OR(H243="SEDAN",H243="HATCHBACK"),I243="GERMANY")),INDEX('Bieu phi VCX'!$AF$8:$AF$33,MATCH(E243,'Bieu phi VCX'!$A$8:$A$33,0),0),INDEX('Bieu phi VCX'!$AG$8:$AG$33,MATCH(E243,'Bieu phi VCX'!$A$8:$A$33,0),0))),INDEX('Bieu phi VCX'!$AH$8:$AH$33,MATCH(E243,'Bieu phi VCX'!$A$8:$A$33,0),0)),0)</f>
        <v>0.0015</v>
      </c>
      <c r="AM243" s="25" t="n">
        <f aca="false">IF(Z243="Y",$AM$2,0)</f>
        <v>0.003</v>
      </c>
      <c r="AN243" s="26" t="n">
        <f aca="false">IF(Y243="Y",IF(P243-O243&gt;$AN$2,1.5%*15/365,1.5%*(P243-O243)/365),0)</f>
        <v>0.000616438356164384</v>
      </c>
      <c r="AO243" s="27" t="n">
        <f aca="false">IF(P243&lt;=AA243,VLOOKUP(DATEDIF(O243,P243,"m"),Parameters!$L$2:$M$6,2,1),(DATEDIF(O243,P243,"m")+1)/12)</f>
        <v>1</v>
      </c>
      <c r="AP243" s="28" t="n">
        <f aca="false">(AJ243*(SUM(AD243,AE243,AF243,AH243,AI243,AK243,AL243,AM243)*K243+AG243)+AN243*K243)*AO243</f>
        <v>42246575.3424658</v>
      </c>
    </row>
    <row r="244" customFormat="false" ht="13.8" hidden="false" customHeight="false" outlineLevel="0" collapsed="false">
      <c r="A244" s="19" t="s">
        <v>1953</v>
      </c>
      <c r="B244" s="19" t="s">
        <v>1954</v>
      </c>
      <c r="C244" s="19" t="s">
        <v>1989</v>
      </c>
      <c r="D244" s="19" t="s">
        <v>1912</v>
      </c>
      <c r="E244" s="21" t="s">
        <v>1999</v>
      </c>
      <c r="F244" s="22" t="n">
        <v>0</v>
      </c>
      <c r="G244" s="21" t="s">
        <v>1958</v>
      </c>
      <c r="H244" s="21" t="s">
        <v>1991</v>
      </c>
      <c r="I244" s="21" t="s">
        <v>1960</v>
      </c>
      <c r="J244" s="22" t="n">
        <v>390000000</v>
      </c>
      <c r="K244" s="22" t="n">
        <v>100000000</v>
      </c>
      <c r="L244" s="0" t="n">
        <v>2020</v>
      </c>
      <c r="M244" s="23" t="n">
        <v>43831</v>
      </c>
      <c r="N244" s="23" t="n">
        <v>43831</v>
      </c>
      <c r="O244" s="23" t="n">
        <v>43831</v>
      </c>
      <c r="P244" s="23" t="n">
        <v>44196</v>
      </c>
      <c r="Q244" s="2" t="s">
        <v>1961</v>
      </c>
      <c r="R244" s="2" t="s">
        <v>1961</v>
      </c>
      <c r="S244" s="22" t="s">
        <v>1962</v>
      </c>
      <c r="T244" s="2" t="s">
        <v>1961</v>
      </c>
      <c r="U244" s="2" t="s">
        <v>1961</v>
      </c>
      <c r="V244" s="2" t="s">
        <v>1961</v>
      </c>
      <c r="W244" s="2" t="s">
        <v>1961</v>
      </c>
      <c r="X244" s="2" t="s">
        <v>1961</v>
      </c>
      <c r="Y244" s="2" t="s">
        <v>1961</v>
      </c>
      <c r="Z244" s="2" t="s">
        <v>1961</v>
      </c>
      <c r="AA244" s="23" t="n">
        <f aca="false">DATE(YEAR(O244)+1,MONTH(O244),DAY(O244))</f>
        <v>44197</v>
      </c>
      <c r="AB244" s="0" t="n">
        <f aca="false">IF(G244="Trong nước", DATEDIF(DATE(YEAR(M244),MONTH(M244),1),DATE(YEAR(N244),MONTH(N244),1),"m"), DATEDIF(DATE(L244,1,1),DATE(YEAR(N244),MONTH(N244),1),"m"))</f>
        <v>0</v>
      </c>
      <c r="AC244" s="0" t="str">
        <f aca="false">VLOOKUP(AB244,Parameters!$A$2:$B$6,2,1)</f>
        <v>&lt;6</v>
      </c>
      <c r="AD244" s="24" t="n">
        <f aca="false">IF(J244&lt;=$AD$2,INDEX('Bieu phi VCX'!$D$8:$H$33,MATCH(E244,'Bieu phi VCX'!$A$8:$A$33,0),MATCH(AC244,'Bieu phi VCX'!$D$7:$H$7,)),INDEX('Bieu phi VCX'!$J$8:$N$33,MATCH(E244,'Bieu phi VCX'!$A$8:$A$33,0),MATCH(AC244,'Bieu phi VCX'!$J$7:$N$7,)))</f>
        <v>0.036</v>
      </c>
      <c r="AE244" s="24" t="n">
        <f aca="false">IF(Q244="Y",$AE$2,0)</f>
        <v>0</v>
      </c>
      <c r="AF244" s="24" t="n">
        <f aca="false">IF(R244="Y", INDEX('Bieu phi VCX'!$R$8:$W$33,MATCH(E244,'Bieu phi VCX'!$A$8:$A$33,0),MATCH(AC244,'Bieu phi VCX'!$R$7:$V$7,0)), 0)</f>
        <v>0</v>
      </c>
      <c r="AG244" s="22" t="n">
        <f aca="false">VLOOKUP(S244,Parameters!$F$2:$G$5,2,0)</f>
        <v>0</v>
      </c>
      <c r="AH244" s="24" t="n">
        <f aca="false">IF(T244="Y", INDEX('Bieu phi VCX'!$X$8:$AB$33,MATCH(E244,'Bieu phi VCX'!$A$8:$A$33,0),MATCH(AC244,'Bieu phi VCX'!$X$7:$AB$7,0)),0)</f>
        <v>0</v>
      </c>
      <c r="AI244" s="24" t="n">
        <f aca="false">IF(U244="Y",INDEX('Bieu phi VCX'!$AJ$8:$AL$33,MATCH(E244,'Bieu phi VCX'!$A$8:$A$33,0),MATCH(VLOOKUP(F244,Parameters!$I$2:$J$4,2),'Bieu phi VCX'!$AJ$7:$AL$7,0))-AD244, 0)</f>
        <v>0</v>
      </c>
      <c r="AJ244" s="0" t="n">
        <f aca="false">IF(V244="Y",$AJ$2,1)</f>
        <v>1</v>
      </c>
      <c r="AK244" s="24" t="n">
        <f aca="false">IF(W244="Y", INDEX('Bieu phi VCX'!$AE$8:$AE$33,MATCH(E244,'Bieu phi VCX'!$A$8:$A$33,0),0),0)</f>
        <v>0</v>
      </c>
      <c r="AL244" s="24" t="n">
        <f aca="false">IF(X244="Y",IF(AB244&lt;120,IF(OR(E244='Bieu phi VCX'!$A$24,E244='Bieu phi VCX'!$A$25,E244='Bieu phi VCX'!$A$27),0.2%,IF(OR(AND(OR(H244="SEDAN",H244="HATCHBACK"),J244&gt;$AL$2),AND(OR(H244="SEDAN",H244="HATCHBACK"),I244="GERMANY")),INDEX('Bieu phi VCX'!$AF$8:$AF$33,MATCH(E244,'Bieu phi VCX'!$A$8:$A$33,0),0),INDEX('Bieu phi VCX'!$AG$8:$AG$33,MATCH(E244,'Bieu phi VCX'!$A$8:$A$33,0),0))),"NA"),0)</f>
        <v>0</v>
      </c>
      <c r="AM244" s="25" t="n">
        <f aca="false">IF(Z244="Y",$AM$2,0)</f>
        <v>0</v>
      </c>
      <c r="AN244" s="26" t="n">
        <f aca="false">IF(Y244="Y",IF(P244-O244&gt;$AN$2,1.5%*15/365,1.5%*(P244-O244)/365),0)</f>
        <v>0</v>
      </c>
      <c r="AO244" s="27" t="n">
        <f aca="false">IF(P244&lt;=AA244,VLOOKUP(DATEDIF(O244,P244,"m"),Parameters!$L$2:$M$6,2,1),(DATEDIF(O244,P244,"m")+1)/12)</f>
        <v>1</v>
      </c>
      <c r="AP244" s="28" t="n">
        <f aca="false">(AJ244*(SUM(AD244,AE244,AF244,AH244,AI244,AK244,AL244,AM244)*K244+AG244)+AN244*K244)*AO244</f>
        <v>3600000</v>
      </c>
    </row>
    <row r="245" customFormat="false" ht="13.8" hidden="false" customHeight="false" outlineLevel="0" collapsed="false">
      <c r="A245" s="19"/>
      <c r="B245" s="19" t="s">
        <v>1963</v>
      </c>
      <c r="C245" s="19" t="s">
        <v>1989</v>
      </c>
      <c r="D245" s="19" t="s">
        <v>1912</v>
      </c>
      <c r="E245" s="21" t="s">
        <v>1999</v>
      </c>
      <c r="F245" s="22" t="n">
        <v>0</v>
      </c>
      <c r="G245" s="21" t="s">
        <v>1958</v>
      </c>
      <c r="H245" s="21" t="s">
        <v>1991</v>
      </c>
      <c r="I245" s="21" t="s">
        <v>1960</v>
      </c>
      <c r="J245" s="22" t="n">
        <v>390000000</v>
      </c>
      <c r="K245" s="22" t="n">
        <v>100000000</v>
      </c>
      <c r="L245" s="0" t="n">
        <v>2017</v>
      </c>
      <c r="M245" s="23" t="n">
        <v>42736</v>
      </c>
      <c r="N245" s="23" t="n">
        <v>43831</v>
      </c>
      <c r="O245" s="23" t="n">
        <v>43831</v>
      </c>
      <c r="P245" s="23" t="n">
        <v>44196</v>
      </c>
      <c r="Q245" s="2" t="s">
        <v>1961</v>
      </c>
      <c r="R245" s="2" t="s">
        <v>1961</v>
      </c>
      <c r="S245" s="22" t="s">
        <v>1962</v>
      </c>
      <c r="T245" s="2" t="s">
        <v>1961</v>
      </c>
      <c r="U245" s="2" t="s">
        <v>1961</v>
      </c>
      <c r="V245" s="2" t="s">
        <v>1961</v>
      </c>
      <c r="W245" s="2" t="s">
        <v>1961</v>
      </c>
      <c r="X245" s="2" t="s">
        <v>1961</v>
      </c>
      <c r="Y245" s="2" t="s">
        <v>1961</v>
      </c>
      <c r="Z245" s="2" t="s">
        <v>1961</v>
      </c>
      <c r="AA245" s="23" t="n">
        <f aca="false">DATE(YEAR(O245)+1,MONTH(O245),DAY(O245))</f>
        <v>44197</v>
      </c>
      <c r="AB245" s="0" t="n">
        <f aca="false">IF(G245="Trong nước", DATEDIF(DATE(YEAR(M245),MONTH(M245),1),DATE(YEAR(N245),MONTH(N245),1),"m"), DATEDIF(DATE(L245,1,1),DATE(YEAR(N245),MONTH(N245),1),"m"))</f>
        <v>36</v>
      </c>
      <c r="AC245" s="0" t="str">
        <f aca="false">VLOOKUP(AB245,Parameters!$A$2:$B$6,2,1)</f>
        <v>36-72</v>
      </c>
      <c r="AD245" s="24" t="n">
        <f aca="false">IF(J245&lt;=$AD$2,INDEX('Bieu phi VCX'!$D$8:$H$33,MATCH(E245,'Bieu phi VCX'!$A$8:$A$33,0),MATCH(AC245,'Bieu phi VCX'!$D$7:$H$7,)),INDEX('Bieu phi VCX'!$J$8:$N$33,MATCH(E245,'Bieu phi VCX'!$A$8:$A$33,0),MATCH(AC245,'Bieu phi VCX'!$J$7:$N$7,)))</f>
        <v>0.038</v>
      </c>
      <c r="AE245" s="24" t="n">
        <f aca="false">IF(Q245="Y",$AE$2,0)</f>
        <v>0</v>
      </c>
      <c r="AF245" s="24" t="n">
        <f aca="false">IF(R245="Y", INDEX('Bieu phi VCX'!$R$8:$W$33,MATCH(E245,'Bieu phi VCX'!$A$8:$A$33,0),MATCH(AC245,'Bieu phi VCX'!$R$7:$V$7,0)), 0)</f>
        <v>0</v>
      </c>
      <c r="AG245" s="22" t="n">
        <f aca="false">VLOOKUP(S245,Parameters!$F$2:$G$5,2,0)</f>
        <v>0</v>
      </c>
      <c r="AH245" s="24" t="n">
        <f aca="false">IF(T245="Y", INDEX('Bieu phi VCX'!$X$8:$AB$33,MATCH(E245,'Bieu phi VCX'!$A$8:$A$33,0),MATCH(AC245,'Bieu phi VCX'!$X$7:$AB$7,0)),0)</f>
        <v>0</v>
      </c>
      <c r="AI245" s="24" t="n">
        <f aca="false">IF(U245="Y",INDEX('Bieu phi VCX'!$AJ$8:$AL$33,MATCH(E245,'Bieu phi VCX'!$A$8:$A$33,0),MATCH(VLOOKUP(F245,Parameters!$I$2:$J$4,2),'Bieu phi VCX'!$AJ$7:$AL$7,0))-AD245, 0)</f>
        <v>0</v>
      </c>
      <c r="AJ245" s="0" t="n">
        <f aca="false">IF(V245="Y",$AJ$2,1)</f>
        <v>1</v>
      </c>
      <c r="AK245" s="24" t="n">
        <f aca="false">IF(W245="Y", INDEX('Bieu phi VCX'!$AE$8:$AE$33,MATCH(E245,'Bieu phi VCX'!$A$8:$A$33,0),0),0)</f>
        <v>0</v>
      </c>
      <c r="AL245" s="24" t="n">
        <f aca="false">IF(X245="Y",IF(AB245&lt;120,IF(OR(E245='Bieu phi VCX'!$A$24,E245='Bieu phi VCX'!$A$25,E245='Bieu phi VCX'!$A$27),0.2%,IF(OR(AND(OR(H245="SEDAN",H245="HATCHBACK"),J245&gt;$AL$2),AND(OR(H245="SEDAN",H245="HATCHBACK"),I245="GERMANY")),INDEX('Bieu phi VCX'!$AF$8:$AF$33,MATCH(E245,'Bieu phi VCX'!$A$8:$A$33,0),0),INDEX('Bieu phi VCX'!$AG$8:$AG$33,MATCH(E245,'Bieu phi VCX'!$A$8:$A$33,0),0))),"NA"),0)</f>
        <v>0</v>
      </c>
      <c r="AM245" s="25" t="n">
        <f aca="false">IF(Z245="Y",$AM$2,0)</f>
        <v>0</v>
      </c>
      <c r="AN245" s="26" t="n">
        <f aca="false">IF(Y245="Y",IF(P245-O245&gt;$AN$2,1.5%*15/365,1.5%*(P245-O245)/365),0)</f>
        <v>0</v>
      </c>
      <c r="AO245" s="27" t="n">
        <f aca="false">IF(P245&lt;=AA245,VLOOKUP(DATEDIF(O245,P245,"m"),Parameters!$L$2:$M$6,2,1),(DATEDIF(O245,P245,"m")+1)/12)</f>
        <v>1</v>
      </c>
      <c r="AP245" s="28" t="n">
        <f aca="false">(AJ245*(SUM(AD245,AE245,AF245,AH245,AI245,AK245,AL245,AM245)*K245+AG245)+AN245*K245)*AO245</f>
        <v>3800000</v>
      </c>
    </row>
    <row r="246" customFormat="false" ht="13.8" hidden="false" customHeight="false" outlineLevel="0" collapsed="false">
      <c r="A246" s="19"/>
      <c r="B246" s="19" t="s">
        <v>1964</v>
      </c>
      <c r="C246" s="19" t="s">
        <v>1989</v>
      </c>
      <c r="D246" s="19" t="s">
        <v>1912</v>
      </c>
      <c r="E246" s="21" t="s">
        <v>1999</v>
      </c>
      <c r="F246" s="22" t="n">
        <v>0</v>
      </c>
      <c r="G246" s="21" t="s">
        <v>1958</v>
      </c>
      <c r="H246" s="21" t="s">
        <v>1991</v>
      </c>
      <c r="I246" s="21" t="s">
        <v>1960</v>
      </c>
      <c r="J246" s="22" t="n">
        <v>390000000</v>
      </c>
      <c r="K246" s="22" t="n">
        <v>100000000</v>
      </c>
      <c r="L246" s="0" t="n">
        <v>2014</v>
      </c>
      <c r="M246" s="23" t="n">
        <v>41640</v>
      </c>
      <c r="N246" s="23" t="n">
        <v>43831</v>
      </c>
      <c r="O246" s="23" t="n">
        <v>43831</v>
      </c>
      <c r="P246" s="23" t="n">
        <v>44196</v>
      </c>
      <c r="Q246" s="2" t="s">
        <v>1961</v>
      </c>
      <c r="R246" s="2" t="s">
        <v>1961</v>
      </c>
      <c r="S246" s="22" t="s">
        <v>1962</v>
      </c>
      <c r="T246" s="2" t="s">
        <v>1961</v>
      </c>
      <c r="U246" s="2" t="s">
        <v>1961</v>
      </c>
      <c r="V246" s="2" t="s">
        <v>1961</v>
      </c>
      <c r="W246" s="2" t="s">
        <v>1961</v>
      </c>
      <c r="X246" s="2" t="s">
        <v>1961</v>
      </c>
      <c r="Y246" s="2" t="s">
        <v>1961</v>
      </c>
      <c r="Z246" s="2" t="s">
        <v>1961</v>
      </c>
      <c r="AA246" s="23" t="n">
        <f aca="false">DATE(YEAR(O246)+1,MONTH(O246),DAY(O246))</f>
        <v>44197</v>
      </c>
      <c r="AB246" s="0" t="n">
        <f aca="false">IF(G246="Trong nước", DATEDIF(DATE(YEAR(M246),MONTH(M246),1),DATE(YEAR(N246),MONTH(N246),1),"m"), DATEDIF(DATE(L246,1,1),DATE(YEAR(N246),MONTH(N246),1),"m"))</f>
        <v>72</v>
      </c>
      <c r="AC246" s="0" t="str">
        <f aca="false">VLOOKUP(AB246,Parameters!$A$2:$B$6,2,1)</f>
        <v>72-120</v>
      </c>
      <c r="AD246" s="24" t="n">
        <f aca="false">IF(J246&lt;=$AD$2,INDEX('Bieu phi VCX'!$D$8:$H$33,MATCH(E246,'Bieu phi VCX'!$A$8:$A$33,0),MATCH(AC246,'Bieu phi VCX'!$D$7:$H$7,)),INDEX('Bieu phi VCX'!$J$8:$N$33,MATCH(E246,'Bieu phi VCX'!$A$8:$A$33,0),MATCH(AC246,'Bieu phi VCX'!$J$7:$N$7,)))</f>
        <v>0.055</v>
      </c>
      <c r="AE246" s="24" t="n">
        <f aca="false">IF(Q246="Y",$AE$2,0)</f>
        <v>0</v>
      </c>
      <c r="AF246" s="24" t="n">
        <f aca="false">IF(R246="Y", INDEX('Bieu phi VCX'!$R$8:$W$33,MATCH(E246,'Bieu phi VCX'!$A$8:$A$33,0),MATCH(AC246,'Bieu phi VCX'!$R$7:$V$7,0)), 0)</f>
        <v>0</v>
      </c>
      <c r="AG246" s="22" t="n">
        <f aca="false">VLOOKUP(S246,Parameters!$F$2:$G$5,2,0)</f>
        <v>0</v>
      </c>
      <c r="AH246" s="24" t="n">
        <f aca="false">IF(T246="Y", INDEX('Bieu phi VCX'!$X$8:$AB$33,MATCH(E246,'Bieu phi VCX'!$A$8:$A$33,0),MATCH(AC246,'Bieu phi VCX'!$X$7:$AB$7,0)),0)</f>
        <v>0</v>
      </c>
      <c r="AI246" s="24" t="n">
        <f aca="false">IF(U246="Y",INDEX('Bieu phi VCX'!$AJ$8:$AL$33,MATCH(E246,'Bieu phi VCX'!$A$8:$A$33,0),MATCH(VLOOKUP(F246,Parameters!$I$2:$J$4,2),'Bieu phi VCX'!$AJ$7:$AL$7,0))-AD246, 0)</f>
        <v>0</v>
      </c>
      <c r="AJ246" s="0" t="n">
        <f aca="false">IF(V246="Y",$AJ$2,1)</f>
        <v>1</v>
      </c>
      <c r="AK246" s="24" t="n">
        <f aca="false">IF(W246="Y", INDEX('Bieu phi VCX'!$AE$8:$AE$33,MATCH(E246,'Bieu phi VCX'!$A$8:$A$33,0),0),0)</f>
        <v>0</v>
      </c>
      <c r="AL246" s="24" t="n">
        <f aca="false">IF(X246="Y",IF(AB246&lt;120,IF(OR(E246='Bieu phi VCX'!$A$24,E246='Bieu phi VCX'!$A$25,E246='Bieu phi VCX'!$A$27),0.2%,IF(OR(AND(OR(H246="SEDAN",H246="HATCHBACK"),J246&gt;$AL$2),AND(OR(H246="SEDAN",H246="HATCHBACK"),I246="GERMANY")),INDEX('Bieu phi VCX'!$AF$8:$AF$33,MATCH(E246,'Bieu phi VCX'!$A$8:$A$33,0),0),INDEX('Bieu phi VCX'!$AG$8:$AG$33,MATCH(E246,'Bieu phi VCX'!$A$8:$A$33,0),0))),"NA"),0)</f>
        <v>0</v>
      </c>
      <c r="AM246" s="25" t="n">
        <f aca="false">IF(Z246="Y",$AM$2,0)</f>
        <v>0</v>
      </c>
      <c r="AN246" s="26" t="n">
        <f aca="false">IF(Y246="Y",IF(P246-O246&gt;$AN$2,1.5%*15/365,1.5%*(P246-O246)/365),0)</f>
        <v>0</v>
      </c>
      <c r="AO246" s="27" t="n">
        <f aca="false">IF(P246&lt;=AA246,VLOOKUP(DATEDIF(O246,P246,"m"),Parameters!$L$2:$M$6,2,1),(DATEDIF(O246,P246,"m")+1)/12)</f>
        <v>1</v>
      </c>
      <c r="AP246" s="28" t="n">
        <f aca="false">(AJ246*(SUM(AD246,AE246,AF246,AH246,AI246,AK246,AL246,AM246)*K246+AG246)+AN246*K246)*AO246</f>
        <v>5500000</v>
      </c>
    </row>
    <row r="247" customFormat="false" ht="13.8" hidden="false" customHeight="false" outlineLevel="0" collapsed="false">
      <c r="A247" s="19"/>
      <c r="B247" s="19" t="s">
        <v>1965</v>
      </c>
      <c r="C247" s="19" t="s">
        <v>1989</v>
      </c>
      <c r="D247" s="19" t="s">
        <v>1912</v>
      </c>
      <c r="E247" s="21" t="s">
        <v>1999</v>
      </c>
      <c r="F247" s="22" t="n">
        <v>0</v>
      </c>
      <c r="G247" s="21" t="s">
        <v>1958</v>
      </c>
      <c r="H247" s="21" t="s">
        <v>1991</v>
      </c>
      <c r="I247" s="21" t="s">
        <v>1960</v>
      </c>
      <c r="J247" s="22" t="n">
        <v>390000000</v>
      </c>
      <c r="K247" s="22" t="n">
        <v>100000000</v>
      </c>
      <c r="L247" s="0" t="n">
        <v>2010</v>
      </c>
      <c r="M247" s="23" t="n">
        <v>40179</v>
      </c>
      <c r="N247" s="23" t="n">
        <v>43831</v>
      </c>
      <c r="O247" s="23" t="n">
        <v>43831</v>
      </c>
      <c r="P247" s="23" t="n">
        <v>44196</v>
      </c>
      <c r="Q247" s="2" t="s">
        <v>1961</v>
      </c>
      <c r="R247" s="2" t="s">
        <v>1961</v>
      </c>
      <c r="S247" s="22" t="s">
        <v>1962</v>
      </c>
      <c r="T247" s="2" t="s">
        <v>1961</v>
      </c>
      <c r="U247" s="2" t="s">
        <v>1961</v>
      </c>
      <c r="V247" s="2" t="s">
        <v>1961</v>
      </c>
      <c r="W247" s="2" t="s">
        <v>1961</v>
      </c>
      <c r="X247" s="2" t="s">
        <v>1961</v>
      </c>
      <c r="Y247" s="2" t="s">
        <v>1961</v>
      </c>
      <c r="Z247" s="2" t="s">
        <v>1961</v>
      </c>
      <c r="AA247" s="23" t="n">
        <f aca="false">DATE(YEAR(O247)+1,MONTH(O247),DAY(O247))</f>
        <v>44197</v>
      </c>
      <c r="AB247" s="0" t="n">
        <f aca="false">IF(G247="Trong nước", DATEDIF(DATE(YEAR(M247),MONTH(M247),1),DATE(YEAR(N247),MONTH(N247),1),"m"), DATEDIF(DATE(L247,1,1),DATE(YEAR(N247),MONTH(N247),1),"m"))</f>
        <v>120</v>
      </c>
      <c r="AC247" s="0" t="str">
        <f aca="false">VLOOKUP(AB247,Parameters!$A$2:$B$6,2,1)</f>
        <v>&gt;=120</v>
      </c>
      <c r="AD247" s="24" t="n">
        <f aca="false">IF(J247&lt;=$AD$2,INDEX('Bieu phi VCX'!$D$8:$H$33,MATCH(E247,'Bieu phi VCX'!$A$8:$A$33,0),MATCH(AC247,'Bieu phi VCX'!$D$7:$H$7,)),INDEX('Bieu phi VCX'!$J$8:$N$33,MATCH(E247,'Bieu phi VCX'!$A$8:$A$33,0),MATCH(AC247,'Bieu phi VCX'!$J$7:$N$7,)))</f>
        <v>0.06</v>
      </c>
      <c r="AE247" s="24" t="n">
        <f aca="false">IF(Q247="Y",$AE$2,0)</f>
        <v>0</v>
      </c>
      <c r="AF247" s="24" t="n">
        <f aca="false">IF(R247="Y", INDEX('Bieu phi VCX'!$R$8:$W$33,MATCH(E247,'Bieu phi VCX'!$A$8:$A$33,0),MATCH(AC247,'Bieu phi VCX'!$R$7:$V$7,0)), 0)</f>
        <v>0</v>
      </c>
      <c r="AG247" s="22" t="n">
        <f aca="false">VLOOKUP(S247,Parameters!$F$2:$G$5,2,0)</f>
        <v>0</v>
      </c>
      <c r="AH247" s="24" t="n">
        <f aca="false">IF(T247="Y", INDEX('Bieu phi VCX'!$X$8:$AB$33,MATCH(E247,'Bieu phi VCX'!$A$8:$A$33,0),MATCH(AC247,'Bieu phi VCX'!$X$7:$AB$7,0)),0)</f>
        <v>0</v>
      </c>
      <c r="AI247" s="24" t="n">
        <f aca="false">IF(U247="Y",INDEX('Bieu phi VCX'!$AJ$8:$AL$33,MATCH(E247,'Bieu phi VCX'!$A$8:$A$33,0),MATCH(VLOOKUP(F247,Parameters!$I$2:$J$4,2),'Bieu phi VCX'!$AJ$7:$AL$7,0))-AD247, 0)</f>
        <v>0</v>
      </c>
      <c r="AJ247" s="0" t="n">
        <f aca="false">IF(V247="Y",$AJ$2,1)</f>
        <v>1</v>
      </c>
      <c r="AK247" s="24" t="n">
        <f aca="false">IF(W247="Y", INDEX('Bieu phi VCX'!$AE$8:$AE$33,MATCH(E247,'Bieu phi VCX'!$A$8:$A$33,0),0),0)</f>
        <v>0</v>
      </c>
      <c r="AL247" s="24" t="n">
        <f aca="false">IF(X247="Y",IF(AB247&lt;120,IF(OR(E247='Bieu phi VCX'!$A$24,E247='Bieu phi VCX'!$A$25,E247='Bieu phi VCX'!$A$27),0.2%,IF(OR(AND(OR(H247="SEDAN",H247="HATCHBACK"),J247&gt;$AL$2),AND(OR(H247="SEDAN",H247="HATCHBACK"),I247="GERMANY")),INDEX('Bieu phi VCX'!$AF$8:$AF$33,MATCH(E247,'Bieu phi VCX'!$A$8:$A$33,0),0),INDEX('Bieu phi VCX'!$AG$8:$AG$33,MATCH(E247,'Bieu phi VCX'!$A$8:$A$33,0),0))),"NA"),0)</f>
        <v>0</v>
      </c>
      <c r="AM247" s="25" t="n">
        <f aca="false">IF(Z247="Y",$AM$2,0)</f>
        <v>0</v>
      </c>
      <c r="AN247" s="26" t="n">
        <f aca="false">IF(Y247="Y",IF(P247-O247&gt;$AN$2,1.5%*15/365,1.5%*(P247-O247)/365),0)</f>
        <v>0</v>
      </c>
      <c r="AO247" s="27" t="n">
        <f aca="false">IF(P247&lt;=AA247,VLOOKUP(DATEDIF(O247,P247,"m"),Parameters!$L$2:$M$6,2,1),(DATEDIF(O247,P247,"m")+1)/12)</f>
        <v>1</v>
      </c>
      <c r="AP247" s="28" t="n">
        <f aca="false">(AJ247*(SUM(AD247,AE247,AF247,AH247,AI247,AK247,AL247,AM247)*K247+AG247)+AN247*K247)*AO247</f>
        <v>6000000</v>
      </c>
    </row>
    <row r="248" customFormat="false" ht="13.8" hidden="false" customHeight="false" outlineLevel="0" collapsed="false">
      <c r="A248" s="19"/>
      <c r="B248" s="19" t="s">
        <v>1966</v>
      </c>
      <c r="C248" s="19" t="s">
        <v>1989</v>
      </c>
      <c r="D248" s="19" t="s">
        <v>1912</v>
      </c>
      <c r="E248" s="21" t="s">
        <v>1999</v>
      </c>
      <c r="F248" s="22" t="n">
        <v>0</v>
      </c>
      <c r="G248" s="21" t="s">
        <v>1958</v>
      </c>
      <c r="H248" s="21" t="s">
        <v>1991</v>
      </c>
      <c r="I248" s="21" t="s">
        <v>1960</v>
      </c>
      <c r="J248" s="22" t="n">
        <v>390000000</v>
      </c>
      <c r="K248" s="22" t="n">
        <v>400000000</v>
      </c>
      <c r="L248" s="0" t="n">
        <v>2005</v>
      </c>
      <c r="M248" s="23" t="n">
        <v>38353</v>
      </c>
      <c r="N248" s="23" t="n">
        <v>43831</v>
      </c>
      <c r="O248" s="23" t="n">
        <v>43831</v>
      </c>
      <c r="P248" s="23" t="n">
        <v>44196</v>
      </c>
      <c r="Q248" s="2" t="s">
        <v>1967</v>
      </c>
      <c r="R248" s="2" t="s">
        <v>1967</v>
      </c>
      <c r="S248" s="22" t="n">
        <v>9000000</v>
      </c>
      <c r="T248" s="2" t="s">
        <v>1967</v>
      </c>
      <c r="U248" s="2" t="s">
        <v>1967</v>
      </c>
      <c r="V248" s="2" t="s">
        <v>1967</v>
      </c>
      <c r="W248" s="2" t="s">
        <v>1967</v>
      </c>
      <c r="X248" s="2" t="s">
        <v>1967</v>
      </c>
      <c r="Y248" s="2" t="s">
        <v>1967</v>
      </c>
      <c r="Z248" s="2" t="s">
        <v>1967</v>
      </c>
      <c r="AA248" s="23" t="n">
        <f aca="false">DATE(YEAR(O248)+1,MONTH(O248),DAY(O248))</f>
        <v>44197</v>
      </c>
      <c r="AB248" s="0" t="n">
        <f aca="false">IF(G248="Trong nước", DATEDIF(DATE(YEAR(M248),MONTH(M248),1),DATE(YEAR(N248),MONTH(N248),1),"m"), DATEDIF(DATE(L248,1,1),DATE(YEAR(N248),MONTH(N248),1),"m"))</f>
        <v>180</v>
      </c>
      <c r="AC248" s="0" t="str">
        <f aca="false">VLOOKUP(AB248,Parameters!$A$2:$B$7,2,1)</f>
        <v>&gt;=180</v>
      </c>
      <c r="AD248" s="24" t="n">
        <f aca="false">IF(J248&lt;=$AD$2,INDEX('Bieu phi VCX'!$D$8:$N$33,MATCH(E248,'Bieu phi VCX'!$A$8:$A$33,0),MATCH(AC248,'Bieu phi VCX'!$D$7:$I$7,)),INDEX('Bieu phi VCX'!$J$8:$O$33,MATCH(E248,'Bieu phi VCX'!$A$8:$A$33,0),MATCH(AC248,'Bieu phi VCX'!$J$7:$O$7,)))</f>
        <v>0.06</v>
      </c>
      <c r="AE248" s="24" t="n">
        <f aca="false">IF(Q248="Y",$AE$2,0)</f>
        <v>0.0005</v>
      </c>
      <c r="AF248" s="24" t="n">
        <f aca="false">IF(R248="Y", INDEX('Bieu phi VCX'!$R$8:$W$33,MATCH(E248,'Bieu phi VCX'!$A$8:$A$33,0),MATCH(AC248,'Bieu phi VCX'!$R$7:$W$7,0)), 0)</f>
        <v>0.007</v>
      </c>
      <c r="AG248" s="22" t="n">
        <f aca="false">VLOOKUP(S248,Parameters!$F$2:$G$5,2,0)</f>
        <v>1400000</v>
      </c>
      <c r="AH248" s="24" t="n">
        <f aca="false">IF(T248="Y", INDEX('Bieu phi VCX'!$X$8:$AC$33,MATCH(E248,'Bieu phi VCX'!$A$8:$A$33,0),MATCH(AC248,'Bieu phi VCX'!$X$7:$AC$7,0)),0)</f>
        <v>0.0055</v>
      </c>
      <c r="AI248" s="24" t="n">
        <f aca="false">IF(U248="Y",INDEX('Bieu phi VCX'!$AJ$8:$AL$33,MATCH(E248,'Bieu phi VCX'!$A$8:$A$33,0),MATCH(VLOOKUP(F248,Parameters!$I$2:$J$4,2),'Bieu phi VCX'!$AJ$7:$AL$7,0))-AD248, 0)</f>
        <v>-0.01</v>
      </c>
      <c r="AJ248" s="0" t="n">
        <f aca="false">IF(V248="Y",$AJ$2,1)</f>
        <v>1.5</v>
      </c>
      <c r="AK248" s="24" t="n">
        <f aca="false">IF(W248="Y", INDEX('Bieu phi VCX'!$AE$8:$AE$33,MATCH(E248,'Bieu phi VCX'!$A$8:$A$33,0),0),0)</f>
        <v>0.0025</v>
      </c>
      <c r="AL248" s="24" t="n">
        <f aca="false">IF(X248="Y",IF(AB248&lt;120,IF(OR(E248='Bieu phi VCX'!$A$24,E248='Bieu phi VCX'!$A$25,E248='Bieu phi VCX'!$A$27),0.2%,IF(OR(AND(OR(H248="SEDAN",H248="HATCHBACK"),J248&gt;$AL$2),AND(OR(H248="SEDAN",H248="HATCHBACK"),I248="GERMANY")),INDEX('Bieu phi VCX'!$AF$8:$AF$33,MATCH(E248,'Bieu phi VCX'!$A$8:$A$33,0),0),INDEX('Bieu phi VCX'!$AG$8:$AG$33,MATCH(E248,'Bieu phi VCX'!$A$8:$A$33,0),0))),INDEX('Bieu phi VCX'!$AH$8:$AH$33,MATCH(E248,'Bieu phi VCX'!$A$8:$A$33,0),0)),0)</f>
        <v>0.003</v>
      </c>
      <c r="AM248" s="25" t="n">
        <f aca="false">IF(Z248="Y",$AM$2,0)</f>
        <v>0.003</v>
      </c>
      <c r="AN248" s="26" t="n">
        <f aca="false">IF(Y248="Y",IF(P248-O248&gt;$AN$2,1.5%*15/365,1.5%*(P248-O248)/365),0)</f>
        <v>0.000616438356164384</v>
      </c>
      <c r="AO248" s="27" t="n">
        <f aca="false">IF(P248&lt;=AA248,VLOOKUP(DATEDIF(O248,P248,"m"),Parameters!$L$2:$M$6,2,1),(DATEDIF(O248,P248,"m")+1)/12)</f>
        <v>1</v>
      </c>
      <c r="AP248" s="28" t="n">
        <f aca="false">(AJ248*(SUM(AD248,AE248,AF248,AH248,AI248,AK248,AL248,AM248)*K248+AG248)+AN248*K248)*AO248</f>
        <v>45246575.3424658</v>
      </c>
    </row>
    <row r="249" customFormat="false" ht="13.8" hidden="false" customHeight="false" outlineLevel="0" collapsed="false">
      <c r="A249" s="19" t="s">
        <v>1968</v>
      </c>
      <c r="B249" s="19" t="s">
        <v>1954</v>
      </c>
      <c r="C249" s="19" t="s">
        <v>1989</v>
      </c>
      <c r="D249" s="19" t="s">
        <v>1912</v>
      </c>
      <c r="E249" s="21" t="s">
        <v>1999</v>
      </c>
      <c r="F249" s="22" t="n">
        <v>0</v>
      </c>
      <c r="G249" s="21" t="s">
        <v>1958</v>
      </c>
      <c r="H249" s="21" t="s">
        <v>1991</v>
      </c>
      <c r="I249" s="21" t="s">
        <v>1960</v>
      </c>
      <c r="J249" s="22" t="n">
        <v>400000000</v>
      </c>
      <c r="K249" s="22" t="n">
        <v>100000000</v>
      </c>
      <c r="L249" s="0" t="n">
        <v>2020</v>
      </c>
      <c r="M249" s="23" t="n">
        <v>43831</v>
      </c>
      <c r="N249" s="23" t="n">
        <v>43831</v>
      </c>
      <c r="O249" s="23" t="n">
        <v>43831</v>
      </c>
      <c r="P249" s="23" t="n">
        <v>44196</v>
      </c>
      <c r="Q249" s="2" t="s">
        <v>1961</v>
      </c>
      <c r="R249" s="2" t="s">
        <v>1961</v>
      </c>
      <c r="S249" s="22" t="s">
        <v>1962</v>
      </c>
      <c r="T249" s="2" t="s">
        <v>1961</v>
      </c>
      <c r="U249" s="2" t="s">
        <v>1961</v>
      </c>
      <c r="V249" s="2" t="s">
        <v>1961</v>
      </c>
      <c r="W249" s="2" t="s">
        <v>1961</v>
      </c>
      <c r="X249" s="2" t="s">
        <v>1961</v>
      </c>
      <c r="Y249" s="2" t="s">
        <v>1961</v>
      </c>
      <c r="Z249" s="2" t="s">
        <v>1961</v>
      </c>
      <c r="AA249" s="23" t="n">
        <f aca="false">DATE(YEAR(O249)+1,MONTH(O249),DAY(O249))</f>
        <v>44197</v>
      </c>
      <c r="AB249" s="0" t="n">
        <f aca="false">IF(G249="Trong nước", DATEDIF(DATE(YEAR(M249),MONTH(M249),1),DATE(YEAR(N249),MONTH(N249),1),"m"), DATEDIF(DATE(L249,1,1),DATE(YEAR(N249),MONTH(N249),1),"m"))</f>
        <v>0</v>
      </c>
      <c r="AC249" s="0" t="str">
        <f aca="false">VLOOKUP(AB249,Parameters!$A$2:$B$6,2,1)</f>
        <v>&lt;6</v>
      </c>
      <c r="AD249" s="24" t="n">
        <f aca="false">IF(J249&lt;=$AD$2,INDEX('Bieu phi VCX'!$D$8:$H$33,MATCH(E249,'Bieu phi VCX'!$A$8:$A$33,0),MATCH(AC249,'Bieu phi VCX'!$D$7:$H$7,)),INDEX('Bieu phi VCX'!$J$8:$N$33,MATCH(E249,'Bieu phi VCX'!$A$8:$A$33,0),MATCH(AC249,'Bieu phi VCX'!$J$7:$N$7,)))</f>
        <v>0.036</v>
      </c>
      <c r="AE249" s="24" t="n">
        <f aca="false">IF(Q249="Y",$AE$2,0)</f>
        <v>0</v>
      </c>
      <c r="AF249" s="24" t="n">
        <f aca="false">IF(R249="Y", INDEX('Bieu phi VCX'!$R$8:$W$33,MATCH(E249,'Bieu phi VCX'!$A$8:$A$33,0),MATCH(AC249,'Bieu phi VCX'!$R$7:$V$7,0)), 0)</f>
        <v>0</v>
      </c>
      <c r="AG249" s="22" t="n">
        <f aca="false">VLOOKUP(S249,Parameters!$F$2:$G$5,2,0)</f>
        <v>0</v>
      </c>
      <c r="AH249" s="24" t="n">
        <f aca="false">IF(T249="Y", INDEX('Bieu phi VCX'!$X$8:$AB$33,MATCH(E249,'Bieu phi VCX'!$A$8:$A$33,0),MATCH(AC249,'Bieu phi VCX'!$X$7:$AB$7,0)),0)</f>
        <v>0</v>
      </c>
      <c r="AI249" s="24" t="n">
        <f aca="false">IF(U249="Y",INDEX('Bieu phi VCX'!$AJ$8:$AL$33,MATCH(E249,'Bieu phi VCX'!$A$8:$A$33,0),MATCH(VLOOKUP(F249,Parameters!$I$2:$J$4,2),'Bieu phi VCX'!$AJ$7:$AL$7,0))-AD249, 0)</f>
        <v>0</v>
      </c>
      <c r="AJ249" s="0" t="n">
        <f aca="false">IF(V249="Y",$AJ$2,1)</f>
        <v>1</v>
      </c>
      <c r="AK249" s="24" t="n">
        <f aca="false">IF(W249="Y", INDEX('Bieu phi VCX'!$AE$8:$AE$33,MATCH(E249,'Bieu phi VCX'!$A$8:$A$33,0),0),0)</f>
        <v>0</v>
      </c>
      <c r="AL249" s="24" t="n">
        <f aca="false">IF(X249="Y",IF(AB249&lt;120,IF(OR(E249='Bieu phi VCX'!$A$24,E249='Bieu phi VCX'!$A$25,E249='Bieu phi VCX'!$A$27),0.2%,IF(OR(AND(OR(H249="SEDAN",H249="HATCHBACK"),J249&gt;$AL$2),AND(OR(H249="SEDAN",H249="HATCHBACK"),I249="GERMANY")),INDEX('Bieu phi VCX'!$AF$8:$AF$33,MATCH(E249,'Bieu phi VCX'!$A$8:$A$33,0),0),INDEX('Bieu phi VCX'!$AG$8:$AG$33,MATCH(E249,'Bieu phi VCX'!$A$8:$A$33,0),0))),"NA"),0)</f>
        <v>0</v>
      </c>
      <c r="AM249" s="25" t="n">
        <f aca="false">IF(Z249="Y",$AM$2,0)</f>
        <v>0</v>
      </c>
      <c r="AN249" s="26" t="n">
        <f aca="false">IF(Y249="Y",IF(P249-O249&gt;$AN$2,1.5%*15/365,1.5%*(P249-O249)/365),0)</f>
        <v>0</v>
      </c>
      <c r="AO249" s="27" t="n">
        <f aca="false">IF(P249&lt;=AA249,VLOOKUP(DATEDIF(O249,P249,"m"),Parameters!$L$2:$M$6,2,1),(DATEDIF(O249,P249,"m")+1)/12)</f>
        <v>1</v>
      </c>
      <c r="AP249" s="28" t="n">
        <f aca="false">(AJ249*(SUM(AD249,AE249,AF249,AH249,AI249,AK249,AL249,AM249)*K249+AG249)+AN249*K249)*AO249</f>
        <v>3600000</v>
      </c>
    </row>
    <row r="250" customFormat="false" ht="13.8" hidden="false" customHeight="false" outlineLevel="0" collapsed="false">
      <c r="A250" s="19"/>
      <c r="B250" s="19" t="s">
        <v>1963</v>
      </c>
      <c r="C250" s="19" t="s">
        <v>1989</v>
      </c>
      <c r="D250" s="19" t="s">
        <v>1912</v>
      </c>
      <c r="E250" s="21" t="s">
        <v>1999</v>
      </c>
      <c r="F250" s="22" t="n">
        <v>0</v>
      </c>
      <c r="G250" s="21" t="s">
        <v>1958</v>
      </c>
      <c r="H250" s="21" t="s">
        <v>1991</v>
      </c>
      <c r="I250" s="21" t="s">
        <v>1960</v>
      </c>
      <c r="J250" s="22" t="n">
        <v>400000000</v>
      </c>
      <c r="K250" s="22" t="n">
        <v>100000000</v>
      </c>
      <c r="L250" s="0" t="n">
        <v>2017</v>
      </c>
      <c r="M250" s="23" t="n">
        <v>42736</v>
      </c>
      <c r="N250" s="23" t="n">
        <v>43831</v>
      </c>
      <c r="O250" s="23" t="n">
        <v>43831</v>
      </c>
      <c r="P250" s="23" t="n">
        <v>44196</v>
      </c>
      <c r="Q250" s="2" t="s">
        <v>1961</v>
      </c>
      <c r="R250" s="2" t="s">
        <v>1961</v>
      </c>
      <c r="S250" s="22" t="s">
        <v>1962</v>
      </c>
      <c r="T250" s="2" t="s">
        <v>1961</v>
      </c>
      <c r="U250" s="2" t="s">
        <v>1961</v>
      </c>
      <c r="V250" s="2" t="s">
        <v>1961</v>
      </c>
      <c r="W250" s="2" t="s">
        <v>1961</v>
      </c>
      <c r="X250" s="2" t="s">
        <v>1961</v>
      </c>
      <c r="Y250" s="2" t="s">
        <v>1961</v>
      </c>
      <c r="Z250" s="2" t="s">
        <v>1961</v>
      </c>
      <c r="AA250" s="23" t="n">
        <f aca="false">DATE(YEAR(O250)+1,MONTH(O250),DAY(O250))</f>
        <v>44197</v>
      </c>
      <c r="AB250" s="0" t="n">
        <f aca="false">IF(G250="Trong nước", DATEDIF(DATE(YEAR(M250),MONTH(M250),1),DATE(YEAR(N250),MONTH(N250),1),"m"), DATEDIF(DATE(L250,1,1),DATE(YEAR(N250),MONTH(N250),1),"m"))</f>
        <v>36</v>
      </c>
      <c r="AC250" s="0" t="str">
        <f aca="false">VLOOKUP(AB250,Parameters!$A$2:$B$6,2,1)</f>
        <v>36-72</v>
      </c>
      <c r="AD250" s="24" t="n">
        <f aca="false">IF(J250&lt;=$AD$2,INDEX('Bieu phi VCX'!$D$8:$H$33,MATCH(E250,'Bieu phi VCX'!$A$8:$A$33,0),MATCH(AC250,'Bieu phi VCX'!$D$7:$H$7,)),INDEX('Bieu phi VCX'!$J$8:$N$33,MATCH(E250,'Bieu phi VCX'!$A$8:$A$33,0),MATCH(AC250,'Bieu phi VCX'!$J$7:$N$7,)))</f>
        <v>0.038</v>
      </c>
      <c r="AE250" s="24" t="n">
        <f aca="false">IF(Q250="Y",$AE$2,0)</f>
        <v>0</v>
      </c>
      <c r="AF250" s="24" t="n">
        <f aca="false">IF(R250="Y", INDEX('Bieu phi VCX'!$R$8:$W$33,MATCH(E250,'Bieu phi VCX'!$A$8:$A$33,0),MATCH(AC250,'Bieu phi VCX'!$R$7:$V$7,0)), 0)</f>
        <v>0</v>
      </c>
      <c r="AG250" s="22" t="n">
        <f aca="false">VLOOKUP(S250,Parameters!$F$2:$G$5,2,0)</f>
        <v>0</v>
      </c>
      <c r="AH250" s="24" t="n">
        <f aca="false">IF(T250="Y", INDEX('Bieu phi VCX'!$X$8:$AB$33,MATCH(E250,'Bieu phi VCX'!$A$8:$A$33,0),MATCH(AC250,'Bieu phi VCX'!$X$7:$AB$7,0)),0)</f>
        <v>0</v>
      </c>
      <c r="AI250" s="24" t="n">
        <f aca="false">IF(U250="Y",INDEX('Bieu phi VCX'!$AJ$8:$AL$33,MATCH(E250,'Bieu phi VCX'!$A$8:$A$33,0),MATCH(VLOOKUP(F250,Parameters!$I$2:$J$4,2),'Bieu phi VCX'!$AJ$7:$AL$7,0))-AD250, 0)</f>
        <v>0</v>
      </c>
      <c r="AJ250" s="0" t="n">
        <f aca="false">IF(V250="Y",$AJ$2,1)</f>
        <v>1</v>
      </c>
      <c r="AK250" s="24" t="n">
        <f aca="false">IF(W250="Y", INDEX('Bieu phi VCX'!$AE$8:$AE$33,MATCH(E250,'Bieu phi VCX'!$A$8:$A$33,0),0),0)</f>
        <v>0</v>
      </c>
      <c r="AL250" s="24" t="n">
        <f aca="false">IF(X250="Y",IF(AB250&lt;120,IF(OR(E250='Bieu phi VCX'!$A$24,E250='Bieu phi VCX'!$A$25,E250='Bieu phi VCX'!$A$27),0.2%,IF(OR(AND(OR(H250="SEDAN",H250="HATCHBACK"),J250&gt;$AL$2),AND(OR(H250="SEDAN",H250="HATCHBACK"),I250="GERMANY")),INDEX('Bieu phi VCX'!$AF$8:$AF$33,MATCH(E250,'Bieu phi VCX'!$A$8:$A$33,0),0),INDEX('Bieu phi VCX'!$AG$8:$AG$33,MATCH(E250,'Bieu phi VCX'!$A$8:$A$33,0),0))),"NA"),0)</f>
        <v>0</v>
      </c>
      <c r="AM250" s="25" t="n">
        <f aca="false">IF(Z250="Y",$AM$2,0)</f>
        <v>0</v>
      </c>
      <c r="AN250" s="26" t="n">
        <f aca="false">IF(Y250="Y",IF(P250-O250&gt;$AN$2,1.5%*15/365,1.5%*(P250-O250)/365),0)</f>
        <v>0</v>
      </c>
      <c r="AO250" s="27" t="n">
        <f aca="false">IF(P250&lt;=AA250,VLOOKUP(DATEDIF(O250,P250,"m"),Parameters!$L$2:$M$6,2,1),(DATEDIF(O250,P250,"m")+1)/12)</f>
        <v>1</v>
      </c>
      <c r="AP250" s="28" t="n">
        <f aca="false">(AJ250*(SUM(AD250,AE250,AF250,AH250,AI250,AK250,AL250,AM250)*K250+AG250)+AN250*K250)*AO250</f>
        <v>3800000</v>
      </c>
    </row>
    <row r="251" customFormat="false" ht="13.8" hidden="false" customHeight="false" outlineLevel="0" collapsed="false">
      <c r="A251" s="19"/>
      <c r="B251" s="19" t="s">
        <v>1964</v>
      </c>
      <c r="C251" s="19" t="s">
        <v>1989</v>
      </c>
      <c r="D251" s="19" t="s">
        <v>1912</v>
      </c>
      <c r="E251" s="21" t="s">
        <v>1999</v>
      </c>
      <c r="F251" s="22" t="n">
        <v>0</v>
      </c>
      <c r="G251" s="21" t="s">
        <v>1958</v>
      </c>
      <c r="H251" s="21" t="s">
        <v>1991</v>
      </c>
      <c r="I251" s="21" t="s">
        <v>1960</v>
      </c>
      <c r="J251" s="22" t="n">
        <v>400000000</v>
      </c>
      <c r="K251" s="22" t="n">
        <v>100000000</v>
      </c>
      <c r="L251" s="0" t="n">
        <v>2014</v>
      </c>
      <c r="M251" s="23" t="n">
        <v>41640</v>
      </c>
      <c r="N251" s="23" t="n">
        <v>43831</v>
      </c>
      <c r="O251" s="23" t="n">
        <v>43831</v>
      </c>
      <c r="P251" s="23" t="n">
        <v>44196</v>
      </c>
      <c r="Q251" s="2" t="s">
        <v>1961</v>
      </c>
      <c r="R251" s="2" t="s">
        <v>1961</v>
      </c>
      <c r="S251" s="22" t="s">
        <v>1962</v>
      </c>
      <c r="T251" s="2" t="s">
        <v>1961</v>
      </c>
      <c r="U251" s="2" t="s">
        <v>1961</v>
      </c>
      <c r="V251" s="2" t="s">
        <v>1961</v>
      </c>
      <c r="W251" s="2" t="s">
        <v>1961</v>
      </c>
      <c r="X251" s="2" t="s">
        <v>1961</v>
      </c>
      <c r="Y251" s="2" t="s">
        <v>1961</v>
      </c>
      <c r="Z251" s="2" t="s">
        <v>1961</v>
      </c>
      <c r="AA251" s="23" t="n">
        <f aca="false">DATE(YEAR(O251)+1,MONTH(O251),DAY(O251))</f>
        <v>44197</v>
      </c>
      <c r="AB251" s="0" t="n">
        <f aca="false">IF(G251="Trong nước", DATEDIF(DATE(YEAR(M251),MONTH(M251),1),DATE(YEAR(N251),MONTH(N251),1),"m"), DATEDIF(DATE(L251,1,1),DATE(YEAR(N251),MONTH(N251),1),"m"))</f>
        <v>72</v>
      </c>
      <c r="AC251" s="0" t="str">
        <f aca="false">VLOOKUP(AB251,Parameters!$A$2:$B$6,2,1)</f>
        <v>72-120</v>
      </c>
      <c r="AD251" s="24" t="n">
        <f aca="false">IF(J251&lt;=$AD$2,INDEX('Bieu phi VCX'!$D$8:$H$33,MATCH(E251,'Bieu phi VCX'!$A$8:$A$33,0),MATCH(AC251,'Bieu phi VCX'!$D$7:$H$7,)),INDEX('Bieu phi VCX'!$J$8:$N$33,MATCH(E251,'Bieu phi VCX'!$A$8:$A$33,0),MATCH(AC251,'Bieu phi VCX'!$J$7:$N$7,)))</f>
        <v>0.055</v>
      </c>
      <c r="AE251" s="24" t="n">
        <f aca="false">IF(Q251="Y",$AE$2,0)</f>
        <v>0</v>
      </c>
      <c r="AF251" s="24" t="n">
        <f aca="false">IF(R251="Y", INDEX('Bieu phi VCX'!$R$8:$W$33,MATCH(E251,'Bieu phi VCX'!$A$8:$A$33,0),MATCH(AC251,'Bieu phi VCX'!$R$7:$V$7,0)), 0)</f>
        <v>0</v>
      </c>
      <c r="AG251" s="22" t="n">
        <f aca="false">VLOOKUP(S251,Parameters!$F$2:$G$5,2,0)</f>
        <v>0</v>
      </c>
      <c r="AH251" s="24" t="n">
        <f aca="false">IF(T251="Y", INDEX('Bieu phi VCX'!$X$8:$AB$33,MATCH(E251,'Bieu phi VCX'!$A$8:$A$33,0),MATCH(AC251,'Bieu phi VCX'!$X$7:$AB$7,0)),0)</f>
        <v>0</v>
      </c>
      <c r="AI251" s="24" t="n">
        <f aca="false">IF(U251="Y",INDEX('Bieu phi VCX'!$AJ$8:$AL$33,MATCH(E251,'Bieu phi VCX'!$A$8:$A$33,0),MATCH(VLOOKUP(F251,Parameters!$I$2:$J$4,2),'Bieu phi VCX'!$AJ$7:$AL$7,0))-AD251, 0)</f>
        <v>0</v>
      </c>
      <c r="AJ251" s="0" t="n">
        <f aca="false">IF(V251="Y",$AJ$2,1)</f>
        <v>1</v>
      </c>
      <c r="AK251" s="24" t="n">
        <f aca="false">IF(W251="Y", INDEX('Bieu phi VCX'!$AE$8:$AE$33,MATCH(E251,'Bieu phi VCX'!$A$8:$A$33,0),0),0)</f>
        <v>0</v>
      </c>
      <c r="AL251" s="24" t="n">
        <f aca="false">IF(X251="Y",IF(AB251&lt;120,IF(OR(E251='Bieu phi VCX'!$A$24,E251='Bieu phi VCX'!$A$25,E251='Bieu phi VCX'!$A$27),0.2%,IF(OR(AND(OR(H251="SEDAN",H251="HATCHBACK"),J251&gt;$AL$2),AND(OR(H251="SEDAN",H251="HATCHBACK"),I251="GERMANY")),INDEX('Bieu phi VCX'!$AF$8:$AF$33,MATCH(E251,'Bieu phi VCX'!$A$8:$A$33,0),0),INDEX('Bieu phi VCX'!$AG$8:$AG$33,MATCH(E251,'Bieu phi VCX'!$A$8:$A$33,0),0))),"NA"),0)</f>
        <v>0</v>
      </c>
      <c r="AM251" s="25" t="n">
        <f aca="false">IF(Z251="Y",$AM$2,0)</f>
        <v>0</v>
      </c>
      <c r="AN251" s="26" t="n">
        <f aca="false">IF(Y251="Y",IF(P251-O251&gt;$AN$2,1.5%*15/365,1.5%*(P251-O251)/365),0)</f>
        <v>0</v>
      </c>
      <c r="AO251" s="27" t="n">
        <f aca="false">IF(P251&lt;=AA251,VLOOKUP(DATEDIF(O251,P251,"m"),Parameters!$L$2:$M$6,2,1),(DATEDIF(O251,P251,"m")+1)/12)</f>
        <v>1</v>
      </c>
      <c r="AP251" s="28" t="n">
        <f aca="false">(AJ251*(SUM(AD251,AE251,AF251,AH251,AI251,AK251,AL251,AM251)*K251+AG251)+AN251*K251)*AO251</f>
        <v>5500000</v>
      </c>
    </row>
    <row r="252" customFormat="false" ht="13.8" hidden="false" customHeight="false" outlineLevel="0" collapsed="false">
      <c r="A252" s="19"/>
      <c r="B252" s="19" t="s">
        <v>1965</v>
      </c>
      <c r="C252" s="19" t="s">
        <v>1989</v>
      </c>
      <c r="D252" s="19" t="s">
        <v>1912</v>
      </c>
      <c r="E252" s="21" t="s">
        <v>1999</v>
      </c>
      <c r="F252" s="22" t="n">
        <v>0</v>
      </c>
      <c r="G252" s="21" t="s">
        <v>1958</v>
      </c>
      <c r="H252" s="21" t="s">
        <v>1991</v>
      </c>
      <c r="I252" s="21" t="s">
        <v>1960</v>
      </c>
      <c r="J252" s="22" t="n">
        <v>400000000</v>
      </c>
      <c r="K252" s="22" t="n">
        <v>100000000</v>
      </c>
      <c r="L252" s="0" t="n">
        <v>2010</v>
      </c>
      <c r="M252" s="23" t="n">
        <v>40179</v>
      </c>
      <c r="N252" s="23" t="n">
        <v>43831</v>
      </c>
      <c r="O252" s="23" t="n">
        <v>43831</v>
      </c>
      <c r="P252" s="23" t="n">
        <v>44196</v>
      </c>
      <c r="Q252" s="2" t="s">
        <v>1961</v>
      </c>
      <c r="R252" s="2" t="s">
        <v>1961</v>
      </c>
      <c r="S252" s="22" t="s">
        <v>1962</v>
      </c>
      <c r="T252" s="2" t="s">
        <v>1961</v>
      </c>
      <c r="U252" s="2" t="s">
        <v>1961</v>
      </c>
      <c r="V252" s="2" t="s">
        <v>1961</v>
      </c>
      <c r="W252" s="2" t="s">
        <v>1961</v>
      </c>
      <c r="X252" s="2" t="s">
        <v>1961</v>
      </c>
      <c r="Y252" s="2" t="s">
        <v>1961</v>
      </c>
      <c r="Z252" s="2" t="s">
        <v>1961</v>
      </c>
      <c r="AA252" s="23" t="n">
        <f aca="false">DATE(YEAR(O252)+1,MONTH(O252),DAY(O252))</f>
        <v>44197</v>
      </c>
      <c r="AB252" s="0" t="n">
        <f aca="false">IF(G252="Trong nước", DATEDIF(DATE(YEAR(M252),MONTH(M252),1),DATE(YEAR(N252),MONTH(N252),1),"m"), DATEDIF(DATE(L252,1,1),DATE(YEAR(N252),MONTH(N252),1),"m"))</f>
        <v>120</v>
      </c>
      <c r="AC252" s="0" t="str">
        <f aca="false">VLOOKUP(AB252,Parameters!$A$2:$B$6,2,1)</f>
        <v>&gt;=120</v>
      </c>
      <c r="AD252" s="24" t="n">
        <f aca="false">IF(J252&lt;=$AD$2,INDEX('Bieu phi VCX'!$D$8:$H$33,MATCH(E252,'Bieu phi VCX'!$A$8:$A$33,0),MATCH(AC252,'Bieu phi VCX'!$D$7:$H$7,)),INDEX('Bieu phi VCX'!$J$8:$N$33,MATCH(E252,'Bieu phi VCX'!$A$8:$A$33,0),MATCH(AC252,'Bieu phi VCX'!$J$7:$N$7,)))</f>
        <v>0.06</v>
      </c>
      <c r="AE252" s="24" t="n">
        <f aca="false">IF(Q252="Y",$AE$2,0)</f>
        <v>0</v>
      </c>
      <c r="AF252" s="24" t="n">
        <f aca="false">IF(R252="Y", INDEX('Bieu phi VCX'!$R$8:$W$33,MATCH(E252,'Bieu phi VCX'!$A$8:$A$33,0),MATCH(AC252,'Bieu phi VCX'!$R$7:$V$7,0)), 0)</f>
        <v>0</v>
      </c>
      <c r="AG252" s="22" t="n">
        <f aca="false">VLOOKUP(S252,Parameters!$F$2:$G$5,2,0)</f>
        <v>0</v>
      </c>
      <c r="AH252" s="24" t="n">
        <f aca="false">IF(T252="Y", INDEX('Bieu phi VCX'!$X$8:$AB$33,MATCH(E252,'Bieu phi VCX'!$A$8:$A$33,0),MATCH(AC252,'Bieu phi VCX'!$X$7:$AB$7,0)),0)</f>
        <v>0</v>
      </c>
      <c r="AI252" s="24" t="n">
        <f aca="false">IF(U252="Y",INDEX('Bieu phi VCX'!$AJ$8:$AL$33,MATCH(E252,'Bieu phi VCX'!$A$8:$A$33,0),MATCH(VLOOKUP(F252,Parameters!$I$2:$J$4,2),'Bieu phi VCX'!$AJ$7:$AL$7,0))-AD252, 0)</f>
        <v>0</v>
      </c>
      <c r="AJ252" s="0" t="n">
        <f aca="false">IF(V252="Y",$AJ$2,1)</f>
        <v>1</v>
      </c>
      <c r="AK252" s="24" t="n">
        <f aca="false">IF(W252="Y", INDEX('Bieu phi VCX'!$AE$8:$AE$33,MATCH(E252,'Bieu phi VCX'!$A$8:$A$33,0),0),0)</f>
        <v>0</v>
      </c>
      <c r="AL252" s="24" t="n">
        <f aca="false">IF(X252="Y",IF(AB252&lt;120,IF(OR(E252='Bieu phi VCX'!$A$24,E252='Bieu phi VCX'!$A$25,E252='Bieu phi VCX'!$A$27),0.2%,IF(OR(AND(OR(H252="SEDAN",H252="HATCHBACK"),J252&gt;$AL$2),AND(OR(H252="SEDAN",H252="HATCHBACK"),I252="GERMANY")),INDEX('Bieu phi VCX'!$AF$8:$AF$33,MATCH(E252,'Bieu phi VCX'!$A$8:$A$33,0),0),INDEX('Bieu phi VCX'!$AG$8:$AG$33,MATCH(E252,'Bieu phi VCX'!$A$8:$A$33,0),0))),"NA"),0)</f>
        <v>0</v>
      </c>
      <c r="AM252" s="25" t="n">
        <f aca="false">IF(Z252="Y",$AM$2,0)</f>
        <v>0</v>
      </c>
      <c r="AN252" s="26" t="n">
        <f aca="false">IF(Y252="Y",IF(P252-O252&gt;$AN$2,1.5%*15/365,1.5%*(P252-O252)/365),0)</f>
        <v>0</v>
      </c>
      <c r="AO252" s="27" t="n">
        <f aca="false">IF(P252&lt;=AA252,VLOOKUP(DATEDIF(O252,P252,"m"),Parameters!$L$2:$M$6,2,1),(DATEDIF(O252,P252,"m")+1)/12)</f>
        <v>1</v>
      </c>
      <c r="AP252" s="28" t="n">
        <f aca="false">(AJ252*(SUM(AD252,AE252,AF252,AH252,AI252,AK252,AL252,AM252)*K252+AG252)+AN252*K252)*AO252</f>
        <v>6000000</v>
      </c>
    </row>
    <row r="253" customFormat="false" ht="13.8" hidden="false" customHeight="false" outlineLevel="0" collapsed="false">
      <c r="A253" s="19"/>
      <c r="B253" s="19" t="s">
        <v>1966</v>
      </c>
      <c r="C253" s="19" t="s">
        <v>1989</v>
      </c>
      <c r="D253" s="19" t="s">
        <v>1912</v>
      </c>
      <c r="E253" s="21" t="s">
        <v>1999</v>
      </c>
      <c r="F253" s="22" t="n">
        <v>0</v>
      </c>
      <c r="G253" s="21" t="s">
        <v>1958</v>
      </c>
      <c r="H253" s="21" t="s">
        <v>1991</v>
      </c>
      <c r="I253" s="21" t="s">
        <v>1960</v>
      </c>
      <c r="J253" s="22" t="n">
        <v>400000000</v>
      </c>
      <c r="K253" s="22" t="n">
        <v>400000000</v>
      </c>
      <c r="L253" s="0" t="n">
        <v>2005</v>
      </c>
      <c r="M253" s="23" t="n">
        <v>38353</v>
      </c>
      <c r="N253" s="23" t="n">
        <v>43831</v>
      </c>
      <c r="O253" s="23" t="n">
        <v>43831</v>
      </c>
      <c r="P253" s="23" t="n">
        <v>44196</v>
      </c>
      <c r="Q253" s="2" t="s">
        <v>1967</v>
      </c>
      <c r="R253" s="2" t="s">
        <v>1967</v>
      </c>
      <c r="S253" s="22" t="n">
        <v>9000000</v>
      </c>
      <c r="T253" s="2" t="s">
        <v>1967</v>
      </c>
      <c r="U253" s="2" t="s">
        <v>1967</v>
      </c>
      <c r="V253" s="2" t="s">
        <v>1967</v>
      </c>
      <c r="W253" s="2" t="s">
        <v>1967</v>
      </c>
      <c r="X253" s="2" t="s">
        <v>1967</v>
      </c>
      <c r="Y253" s="2" t="s">
        <v>1967</v>
      </c>
      <c r="Z253" s="2" t="s">
        <v>1967</v>
      </c>
      <c r="AA253" s="23" t="n">
        <f aca="false">DATE(YEAR(O253)+1,MONTH(O253),DAY(O253))</f>
        <v>44197</v>
      </c>
      <c r="AB253" s="0" t="n">
        <f aca="false">IF(G253="Trong nước", DATEDIF(DATE(YEAR(M253),MONTH(M253),1),DATE(YEAR(N253),MONTH(N253),1),"m"), DATEDIF(DATE(L253,1,1),DATE(YEAR(N253),MONTH(N253),1),"m"))</f>
        <v>180</v>
      </c>
      <c r="AC253" s="0" t="str">
        <f aca="false">VLOOKUP(AB253,Parameters!$A$2:$B$7,2,1)</f>
        <v>&gt;=180</v>
      </c>
      <c r="AD253" s="24" t="n">
        <f aca="false">IF(J253&lt;=$AD$2,INDEX('Bieu phi VCX'!$D$8:$N$33,MATCH(E253,'Bieu phi VCX'!$A$8:$A$33,0),MATCH(AC253,'Bieu phi VCX'!$D$7:$I$7,)),INDEX('Bieu phi VCX'!$J$8:$O$33,MATCH(E253,'Bieu phi VCX'!$A$8:$A$33,0),MATCH(AC253,'Bieu phi VCX'!$J$7:$O$7,)))</f>
        <v>0.06</v>
      </c>
      <c r="AE253" s="24" t="n">
        <f aca="false">IF(Q253="Y",$AE$2,0)</f>
        <v>0.0005</v>
      </c>
      <c r="AF253" s="24" t="n">
        <f aca="false">IF(R253="Y", INDEX('Bieu phi VCX'!$R$8:$W$33,MATCH(E253,'Bieu phi VCX'!$A$8:$A$33,0),MATCH(AC253,'Bieu phi VCX'!$R$7:$W$7,0)), 0)</f>
        <v>0.007</v>
      </c>
      <c r="AG253" s="22" t="n">
        <f aca="false">VLOOKUP(S253,Parameters!$F$2:$G$5,2,0)</f>
        <v>1400000</v>
      </c>
      <c r="AH253" s="24" t="n">
        <f aca="false">IF(T253="Y", INDEX('Bieu phi VCX'!$X$8:$AC$33,MATCH(E253,'Bieu phi VCX'!$A$8:$A$33,0),MATCH(AC253,'Bieu phi VCX'!$X$7:$AC$7,0)),0)</f>
        <v>0.0055</v>
      </c>
      <c r="AI253" s="24" t="n">
        <f aca="false">IF(U253="Y",INDEX('Bieu phi VCX'!$AJ$8:$AL$33,MATCH(E253,'Bieu phi VCX'!$A$8:$A$33,0),MATCH(VLOOKUP(F253,Parameters!$I$2:$J$4,2),'Bieu phi VCX'!$AJ$7:$AL$7,0))-AD253, 0)</f>
        <v>-0.01</v>
      </c>
      <c r="AJ253" s="0" t="n">
        <f aca="false">IF(V253="Y",$AJ$2,1)</f>
        <v>1.5</v>
      </c>
      <c r="AK253" s="24" t="n">
        <f aca="false">IF(W253="Y", INDEX('Bieu phi VCX'!$AE$8:$AE$33,MATCH(E253,'Bieu phi VCX'!$A$8:$A$33,0),0),0)</f>
        <v>0.0025</v>
      </c>
      <c r="AL253" s="24" t="n">
        <f aca="false">IF(X253="Y",IF(AB253&lt;120,IF(OR(E253='Bieu phi VCX'!$A$24,E253='Bieu phi VCX'!$A$25,E253='Bieu phi VCX'!$A$27),0.2%,IF(OR(AND(OR(H253="SEDAN",H253="HATCHBACK"),J253&gt;$AL$2),AND(OR(H253="SEDAN",H253="HATCHBACK"),I253="GERMANY")),INDEX('Bieu phi VCX'!$AF$8:$AF$33,MATCH(E253,'Bieu phi VCX'!$A$8:$A$33,0),0),INDEX('Bieu phi VCX'!$AG$8:$AG$33,MATCH(E253,'Bieu phi VCX'!$A$8:$A$33,0),0))),INDEX('Bieu phi VCX'!$AH$8:$AH$33,MATCH(E253,'Bieu phi VCX'!$A$8:$A$33,0),0)),0)</f>
        <v>0.003</v>
      </c>
      <c r="AM253" s="25" t="n">
        <f aca="false">IF(Z253="Y",$AM$2,0)</f>
        <v>0.003</v>
      </c>
      <c r="AN253" s="26" t="n">
        <f aca="false">IF(Y253="Y",IF(P253-O253&gt;$AN$2,1.5%*15/365,1.5%*(P253-O253)/365),0)</f>
        <v>0.000616438356164384</v>
      </c>
      <c r="AO253" s="27" t="n">
        <f aca="false">IF(P253&lt;=AA253,VLOOKUP(DATEDIF(O253,P253,"m"),Parameters!$L$2:$M$6,2,1),(DATEDIF(O253,P253,"m")+1)/12)</f>
        <v>1</v>
      </c>
      <c r="AP253" s="28" t="n">
        <f aca="false">(AJ253*(SUM(AD253,AE253,AF253,AH253,AI253,AK253,AL253,AM253)*K253+AG253)+AN253*K253)*AO253</f>
        <v>45246575.3424658</v>
      </c>
    </row>
    <row r="254" customFormat="false" ht="13.8" hidden="false" customHeight="false" outlineLevel="0" collapsed="false">
      <c r="A254" s="19" t="s">
        <v>1969</v>
      </c>
      <c r="B254" s="19" t="s">
        <v>1954</v>
      </c>
      <c r="C254" s="19" t="s">
        <v>1989</v>
      </c>
      <c r="D254" s="19" t="s">
        <v>1912</v>
      </c>
      <c r="E254" s="21" t="s">
        <v>1999</v>
      </c>
      <c r="F254" s="22" t="n">
        <v>0</v>
      </c>
      <c r="G254" s="21" t="s">
        <v>1958</v>
      </c>
      <c r="H254" s="21" t="s">
        <v>1991</v>
      </c>
      <c r="I254" s="21" t="s">
        <v>1960</v>
      </c>
      <c r="J254" s="22" t="n">
        <v>410000000</v>
      </c>
      <c r="K254" s="22" t="n">
        <v>400000000</v>
      </c>
      <c r="L254" s="0" t="n">
        <v>2020</v>
      </c>
      <c r="M254" s="23" t="n">
        <v>43831</v>
      </c>
      <c r="N254" s="23" t="n">
        <v>43831</v>
      </c>
      <c r="O254" s="23" t="n">
        <v>43831</v>
      </c>
      <c r="P254" s="23" t="n">
        <v>44196</v>
      </c>
      <c r="Q254" s="2" t="s">
        <v>1961</v>
      </c>
      <c r="R254" s="2" t="s">
        <v>1961</v>
      </c>
      <c r="S254" s="22" t="s">
        <v>1962</v>
      </c>
      <c r="T254" s="2" t="s">
        <v>1961</v>
      </c>
      <c r="U254" s="2" t="s">
        <v>1961</v>
      </c>
      <c r="V254" s="2" t="s">
        <v>1961</v>
      </c>
      <c r="W254" s="2" t="s">
        <v>1961</v>
      </c>
      <c r="X254" s="2" t="s">
        <v>1961</v>
      </c>
      <c r="Y254" s="2" t="s">
        <v>1961</v>
      </c>
      <c r="Z254" s="2" t="s">
        <v>1961</v>
      </c>
      <c r="AA254" s="23" t="n">
        <f aca="false">DATE(YEAR(O254)+1,MONTH(O254),DAY(O254))</f>
        <v>44197</v>
      </c>
      <c r="AB254" s="0" t="n">
        <f aca="false">IF(G254="Trong nước", DATEDIF(DATE(YEAR(M254),MONTH(M254),1),DATE(YEAR(N254),MONTH(N254),1),"m"), DATEDIF(DATE(L254,1,1),DATE(YEAR(N254),MONTH(N254),1),"m"))</f>
        <v>0</v>
      </c>
      <c r="AC254" s="0" t="str">
        <f aca="false">VLOOKUP(AB254,Parameters!$A$2:$B$6,2,1)</f>
        <v>&lt;6</v>
      </c>
      <c r="AD254" s="24" t="n">
        <f aca="false">IF(J254&lt;=$AD$2,INDEX('Bieu phi VCX'!$D$8:$H$33,MATCH(E254,'Bieu phi VCX'!$A$8:$A$33,0),MATCH(AC254,'Bieu phi VCX'!$D$7:$H$7,)),INDEX('Bieu phi VCX'!$J$8:$N$33,MATCH(E254,'Bieu phi VCX'!$A$8:$A$33,0),MATCH(AC254,'Bieu phi VCX'!$J$7:$N$7,)))</f>
        <v>0.026</v>
      </c>
      <c r="AE254" s="24" t="n">
        <f aca="false">IF(Q254="Y",$AE$2,0)</f>
        <v>0</v>
      </c>
      <c r="AF254" s="24" t="n">
        <f aca="false">IF(R254="Y", INDEX('Bieu phi VCX'!$R$8:$W$33,MATCH(E254,'Bieu phi VCX'!$A$8:$A$33,0),MATCH(AC254,'Bieu phi VCX'!$R$7:$V$7,0)), 0)</f>
        <v>0</v>
      </c>
      <c r="AG254" s="22" t="n">
        <f aca="false">VLOOKUP(S254,Parameters!$F$2:$G$5,2,0)</f>
        <v>0</v>
      </c>
      <c r="AH254" s="24" t="n">
        <f aca="false">IF(T254="Y", INDEX('Bieu phi VCX'!$X$8:$AB$33,MATCH(E254,'Bieu phi VCX'!$A$8:$A$33,0),MATCH(AC254,'Bieu phi VCX'!$X$7:$AB$7,0)),0)</f>
        <v>0</v>
      </c>
      <c r="AI254" s="24" t="n">
        <f aca="false">IF(U254="Y",INDEX('Bieu phi VCX'!$AJ$8:$AL$33,MATCH(E254,'Bieu phi VCX'!$A$8:$A$33,0),MATCH(VLOOKUP(F254,Parameters!$I$2:$J$4,2),'Bieu phi VCX'!$AJ$7:$AL$7,0))-AD254, 0)</f>
        <v>0</v>
      </c>
      <c r="AJ254" s="0" t="n">
        <f aca="false">IF(V254="Y",$AJ$2,1)</f>
        <v>1</v>
      </c>
      <c r="AK254" s="24" t="n">
        <f aca="false">IF(W254="Y", INDEX('Bieu phi VCX'!$AE$8:$AE$33,MATCH(E254,'Bieu phi VCX'!$A$8:$A$33,0),0),0)</f>
        <v>0</v>
      </c>
      <c r="AL254" s="24" t="n">
        <f aca="false">IF(X254="Y",IF(AB254&lt;120,IF(OR(E254='Bieu phi VCX'!$A$24,E254='Bieu phi VCX'!$A$25,E254='Bieu phi VCX'!$A$27),0.2%,IF(OR(AND(OR(H254="SEDAN",H254="HATCHBACK"),J254&gt;$AL$2),AND(OR(H254="SEDAN",H254="HATCHBACK"),I254="GERMANY")),INDEX('Bieu phi VCX'!$AF$8:$AF$33,MATCH(E254,'Bieu phi VCX'!$A$8:$A$33,0),0),INDEX('Bieu phi VCX'!$AG$8:$AG$33,MATCH(E254,'Bieu phi VCX'!$A$8:$A$33,0),0))),"NA"),0)</f>
        <v>0</v>
      </c>
      <c r="AM254" s="25" t="n">
        <f aca="false">IF(Z254="Y",$AM$2,0)</f>
        <v>0</v>
      </c>
      <c r="AN254" s="26" t="n">
        <f aca="false">IF(Y254="Y",IF(P254-O254&gt;$AN$2,1.5%*15/365,1.5%*(P254-O254)/365),0)</f>
        <v>0</v>
      </c>
      <c r="AO254" s="27" t="n">
        <f aca="false">IF(P254&lt;=AA254,VLOOKUP(DATEDIF(O254,P254,"m"),Parameters!$L$2:$M$6,2,1),(DATEDIF(O254,P254,"m")+1)/12)</f>
        <v>1</v>
      </c>
      <c r="AP254" s="28" t="n">
        <f aca="false">(AJ254*(SUM(AD254,AE254,AF254,AH254,AI254,AK254,AL254,AM254)*K254+AG254)+AN254*K254)*AO254</f>
        <v>10400000</v>
      </c>
    </row>
    <row r="255" customFormat="false" ht="13.8" hidden="false" customHeight="false" outlineLevel="0" collapsed="false">
      <c r="A255" s="19"/>
      <c r="B255" s="19" t="s">
        <v>1963</v>
      </c>
      <c r="C255" s="19" t="s">
        <v>1989</v>
      </c>
      <c r="D255" s="19" t="s">
        <v>1912</v>
      </c>
      <c r="E255" s="21" t="s">
        <v>1999</v>
      </c>
      <c r="F255" s="22" t="n">
        <v>0</v>
      </c>
      <c r="G255" s="21" t="s">
        <v>1958</v>
      </c>
      <c r="H255" s="21" t="s">
        <v>1991</v>
      </c>
      <c r="I255" s="21" t="s">
        <v>1960</v>
      </c>
      <c r="J255" s="22" t="n">
        <v>500000000</v>
      </c>
      <c r="K255" s="22" t="n">
        <v>400000000</v>
      </c>
      <c r="L255" s="0" t="n">
        <v>2017</v>
      </c>
      <c r="M255" s="23" t="n">
        <v>42736</v>
      </c>
      <c r="N255" s="23" t="n">
        <v>43831</v>
      </c>
      <c r="O255" s="23" t="n">
        <v>43831</v>
      </c>
      <c r="P255" s="23" t="n">
        <v>44196</v>
      </c>
      <c r="Q255" s="2" t="s">
        <v>1961</v>
      </c>
      <c r="R255" s="2" t="s">
        <v>1961</v>
      </c>
      <c r="S255" s="22" t="s">
        <v>1962</v>
      </c>
      <c r="T255" s="2" t="s">
        <v>1961</v>
      </c>
      <c r="U255" s="2" t="s">
        <v>1961</v>
      </c>
      <c r="V255" s="2" t="s">
        <v>1961</v>
      </c>
      <c r="W255" s="2" t="s">
        <v>1961</v>
      </c>
      <c r="X255" s="2" t="s">
        <v>1961</v>
      </c>
      <c r="Y255" s="2" t="s">
        <v>1961</v>
      </c>
      <c r="Z255" s="2" t="s">
        <v>1961</v>
      </c>
      <c r="AA255" s="23" t="n">
        <f aca="false">DATE(YEAR(O255)+1,MONTH(O255),DAY(O255))</f>
        <v>44197</v>
      </c>
      <c r="AB255" s="0" t="n">
        <f aca="false">IF(G255="Trong nước", DATEDIF(DATE(YEAR(M255),MONTH(M255),1),DATE(YEAR(N255),MONTH(N255),1),"m"), DATEDIF(DATE(L255,1,1),DATE(YEAR(N255),MONTH(N255),1),"m"))</f>
        <v>36</v>
      </c>
      <c r="AC255" s="0" t="str">
        <f aca="false">VLOOKUP(AB255,Parameters!$A$2:$B$6,2,1)</f>
        <v>36-72</v>
      </c>
      <c r="AD255" s="24" t="n">
        <f aca="false">IF(J255&lt;=$AD$2,INDEX('Bieu phi VCX'!$D$8:$H$33,MATCH(E255,'Bieu phi VCX'!$A$8:$A$33,0),MATCH(AC255,'Bieu phi VCX'!$D$7:$H$7,)),INDEX('Bieu phi VCX'!$J$8:$N$33,MATCH(E255,'Bieu phi VCX'!$A$8:$A$33,0),MATCH(AC255,'Bieu phi VCX'!$J$7:$N$7,)))</f>
        <v>0.037</v>
      </c>
      <c r="AE255" s="24" t="n">
        <f aca="false">IF(Q255="Y",$AE$2,0)</f>
        <v>0</v>
      </c>
      <c r="AF255" s="24" t="n">
        <f aca="false">IF(R255="Y", INDEX('Bieu phi VCX'!$R$8:$W$33,MATCH(E255,'Bieu phi VCX'!$A$8:$A$33,0),MATCH(AC255,'Bieu phi VCX'!$R$7:$V$7,0)), 0)</f>
        <v>0</v>
      </c>
      <c r="AG255" s="22" t="n">
        <f aca="false">VLOOKUP(S255,Parameters!$F$2:$G$5,2,0)</f>
        <v>0</v>
      </c>
      <c r="AH255" s="24" t="n">
        <f aca="false">IF(T255="Y", INDEX('Bieu phi VCX'!$X$8:$AB$33,MATCH(E255,'Bieu phi VCX'!$A$8:$A$33,0),MATCH(AC255,'Bieu phi VCX'!$X$7:$AB$7,0)),0)</f>
        <v>0</v>
      </c>
      <c r="AI255" s="24" t="n">
        <f aca="false">IF(U255="Y",INDEX('Bieu phi VCX'!$AJ$8:$AL$33,MATCH(E255,'Bieu phi VCX'!$A$8:$A$33,0),MATCH(VLOOKUP(F255,Parameters!$I$2:$J$4,2),'Bieu phi VCX'!$AJ$7:$AL$7,0))-AD255, 0)</f>
        <v>0</v>
      </c>
      <c r="AJ255" s="0" t="n">
        <f aca="false">IF(V255="Y",$AJ$2,1)</f>
        <v>1</v>
      </c>
      <c r="AK255" s="24" t="n">
        <f aca="false">IF(W255="Y", INDEX('Bieu phi VCX'!$AE$8:$AE$33,MATCH(E255,'Bieu phi VCX'!$A$8:$A$33,0),0),0)</f>
        <v>0</v>
      </c>
      <c r="AL255" s="24" t="n">
        <f aca="false">IF(X255="Y",IF(AB255&lt;120,IF(OR(E255='Bieu phi VCX'!$A$24,E255='Bieu phi VCX'!$A$25,E255='Bieu phi VCX'!$A$27),0.2%,IF(OR(AND(OR(H255="SEDAN",H255="HATCHBACK"),J255&gt;$AL$2),AND(OR(H255="SEDAN",H255="HATCHBACK"),I255="GERMANY")),INDEX('Bieu phi VCX'!$AF$8:$AF$33,MATCH(E255,'Bieu phi VCX'!$A$8:$A$33,0),0),INDEX('Bieu phi VCX'!$AG$8:$AG$33,MATCH(E255,'Bieu phi VCX'!$A$8:$A$33,0),0))),"NA"),0)</f>
        <v>0</v>
      </c>
      <c r="AM255" s="25" t="n">
        <f aca="false">IF(Z255="Y",$AM$2,0)</f>
        <v>0</v>
      </c>
      <c r="AN255" s="26" t="n">
        <f aca="false">IF(Y255="Y",IF(P255-O255&gt;$AN$2,1.5%*15/365,1.5%*(P255-O255)/365),0)</f>
        <v>0</v>
      </c>
      <c r="AO255" s="27" t="n">
        <f aca="false">IF(P255&lt;=AA255,VLOOKUP(DATEDIF(O255,P255,"m"),Parameters!$L$2:$M$6,2,1),(DATEDIF(O255,P255,"m")+1)/12)</f>
        <v>1</v>
      </c>
      <c r="AP255" s="28" t="n">
        <f aca="false">(AJ255*(SUM(AD255,AE255,AF255,AH255,AI255,AK255,AL255,AM255)*K255+AG255)+AN255*K255)*AO255</f>
        <v>14800000</v>
      </c>
    </row>
    <row r="256" customFormat="false" ht="13.8" hidden="false" customHeight="false" outlineLevel="0" collapsed="false">
      <c r="A256" s="19"/>
      <c r="B256" s="19" t="s">
        <v>1964</v>
      </c>
      <c r="C256" s="19" t="s">
        <v>1989</v>
      </c>
      <c r="D256" s="19" t="s">
        <v>1912</v>
      </c>
      <c r="E256" s="21" t="s">
        <v>1999</v>
      </c>
      <c r="F256" s="22" t="n">
        <v>0</v>
      </c>
      <c r="G256" s="21" t="s">
        <v>1958</v>
      </c>
      <c r="H256" s="21" t="s">
        <v>1991</v>
      </c>
      <c r="I256" s="21" t="s">
        <v>1960</v>
      </c>
      <c r="J256" s="22" t="n">
        <v>450000000</v>
      </c>
      <c r="K256" s="22" t="n">
        <v>400000000</v>
      </c>
      <c r="L256" s="0" t="n">
        <v>2014</v>
      </c>
      <c r="M256" s="23" t="n">
        <v>41640</v>
      </c>
      <c r="N256" s="23" t="n">
        <v>43831</v>
      </c>
      <c r="O256" s="23" t="n">
        <v>43831</v>
      </c>
      <c r="P256" s="23" t="n">
        <v>44196</v>
      </c>
      <c r="Q256" s="2" t="s">
        <v>1961</v>
      </c>
      <c r="R256" s="2" t="s">
        <v>1961</v>
      </c>
      <c r="S256" s="22" t="s">
        <v>1962</v>
      </c>
      <c r="T256" s="2" t="s">
        <v>1961</v>
      </c>
      <c r="U256" s="2" t="s">
        <v>1961</v>
      </c>
      <c r="V256" s="2" t="s">
        <v>1961</v>
      </c>
      <c r="W256" s="2" t="s">
        <v>1961</v>
      </c>
      <c r="X256" s="2" t="s">
        <v>1961</v>
      </c>
      <c r="Y256" s="2" t="s">
        <v>1961</v>
      </c>
      <c r="Z256" s="2" t="s">
        <v>1961</v>
      </c>
      <c r="AA256" s="23" t="n">
        <f aca="false">DATE(YEAR(O256)+1,MONTH(O256),DAY(O256))</f>
        <v>44197</v>
      </c>
      <c r="AB256" s="0" t="n">
        <f aca="false">IF(G256="Trong nước", DATEDIF(DATE(YEAR(M256),MONTH(M256),1),DATE(YEAR(N256),MONTH(N256),1),"m"), DATEDIF(DATE(L256,1,1),DATE(YEAR(N256),MONTH(N256),1),"m"))</f>
        <v>72</v>
      </c>
      <c r="AC256" s="0" t="str">
        <f aca="false">VLOOKUP(AB256,Parameters!$A$2:$B$6,2,1)</f>
        <v>72-120</v>
      </c>
      <c r="AD256" s="24" t="n">
        <f aca="false">IF(J256&lt;=$AD$2,INDEX('Bieu phi VCX'!$D$8:$H$33,MATCH(E256,'Bieu phi VCX'!$A$8:$A$33,0),MATCH(AC256,'Bieu phi VCX'!$D$7:$H$7,)),INDEX('Bieu phi VCX'!$J$8:$N$33,MATCH(E256,'Bieu phi VCX'!$A$8:$A$33,0),MATCH(AC256,'Bieu phi VCX'!$J$7:$N$7,)))</f>
        <v>0.053</v>
      </c>
      <c r="AE256" s="24" t="n">
        <f aca="false">IF(Q256="Y",$AE$2,0)</f>
        <v>0</v>
      </c>
      <c r="AF256" s="24" t="n">
        <f aca="false">IF(R256="Y", INDEX('Bieu phi VCX'!$R$8:$W$33,MATCH(E256,'Bieu phi VCX'!$A$8:$A$33,0),MATCH(AC256,'Bieu phi VCX'!$R$7:$V$7,0)), 0)</f>
        <v>0</v>
      </c>
      <c r="AG256" s="22" t="n">
        <f aca="false">VLOOKUP(S256,Parameters!$F$2:$G$5,2,0)</f>
        <v>0</v>
      </c>
      <c r="AH256" s="24" t="n">
        <f aca="false">IF(T256="Y", INDEX('Bieu phi VCX'!$X$8:$AB$33,MATCH(E256,'Bieu phi VCX'!$A$8:$A$33,0),MATCH(AC256,'Bieu phi VCX'!$X$7:$AB$7,0)),0)</f>
        <v>0</v>
      </c>
      <c r="AI256" s="24" t="n">
        <f aca="false">IF(U256="Y",INDEX('Bieu phi VCX'!$AJ$8:$AL$33,MATCH(E256,'Bieu phi VCX'!$A$8:$A$33,0),MATCH(VLOOKUP(F256,Parameters!$I$2:$J$4,2),'Bieu phi VCX'!$AJ$7:$AL$7,0))-AD256, 0)</f>
        <v>0</v>
      </c>
      <c r="AJ256" s="0" t="n">
        <f aca="false">IF(V256="Y",$AJ$2,1)</f>
        <v>1</v>
      </c>
      <c r="AK256" s="24" t="n">
        <f aca="false">IF(W256="Y", INDEX('Bieu phi VCX'!$AE$8:$AE$33,MATCH(E256,'Bieu phi VCX'!$A$8:$A$33,0),0),0)</f>
        <v>0</v>
      </c>
      <c r="AL256" s="24" t="n">
        <f aca="false">IF(X256="Y",IF(AB256&lt;120,IF(OR(E256='Bieu phi VCX'!$A$24,E256='Bieu phi VCX'!$A$25,E256='Bieu phi VCX'!$A$27),0.2%,IF(OR(AND(OR(H256="SEDAN",H256="HATCHBACK"),J256&gt;$AL$2),AND(OR(H256="SEDAN",H256="HATCHBACK"),I256="GERMANY")),INDEX('Bieu phi VCX'!$AF$8:$AF$33,MATCH(E256,'Bieu phi VCX'!$A$8:$A$33,0),0),INDEX('Bieu phi VCX'!$AG$8:$AG$33,MATCH(E256,'Bieu phi VCX'!$A$8:$A$33,0),0))),"NA"),0)</f>
        <v>0</v>
      </c>
      <c r="AM256" s="25" t="n">
        <f aca="false">IF(Z256="Y",$AM$2,0)</f>
        <v>0</v>
      </c>
      <c r="AN256" s="26" t="n">
        <f aca="false">IF(Y256="Y",IF(P256-O256&gt;$AN$2,1.5%*15/365,1.5%*(P256-O256)/365),0)</f>
        <v>0</v>
      </c>
      <c r="AO256" s="27" t="n">
        <f aca="false">IF(P256&lt;=AA256,VLOOKUP(DATEDIF(O256,P256,"m"),Parameters!$L$2:$M$6,2,1),(DATEDIF(O256,P256,"m")+1)/12)</f>
        <v>1</v>
      </c>
      <c r="AP256" s="28" t="n">
        <f aca="false">(AJ256*(SUM(AD256,AE256,AF256,AH256,AI256,AK256,AL256,AM256)*K256+AG256)+AN256*K256)*AO256</f>
        <v>21200000</v>
      </c>
    </row>
    <row r="257" customFormat="false" ht="13.8" hidden="false" customHeight="false" outlineLevel="0" collapsed="false">
      <c r="A257" s="19"/>
      <c r="B257" s="19" t="s">
        <v>1965</v>
      </c>
      <c r="C257" s="19" t="s">
        <v>1989</v>
      </c>
      <c r="D257" s="19" t="s">
        <v>1912</v>
      </c>
      <c r="E257" s="21" t="s">
        <v>1999</v>
      </c>
      <c r="F257" s="22" t="n">
        <v>0</v>
      </c>
      <c r="G257" s="21" t="s">
        <v>1958</v>
      </c>
      <c r="H257" s="21" t="s">
        <v>1991</v>
      </c>
      <c r="I257" s="21" t="s">
        <v>1960</v>
      </c>
      <c r="J257" s="22" t="n">
        <v>600000000</v>
      </c>
      <c r="K257" s="22" t="n">
        <v>400000000</v>
      </c>
      <c r="L257" s="0" t="n">
        <v>2010</v>
      </c>
      <c r="M257" s="23" t="n">
        <v>40179</v>
      </c>
      <c r="N257" s="23" t="n">
        <v>43831</v>
      </c>
      <c r="O257" s="23" t="n">
        <v>43831</v>
      </c>
      <c r="P257" s="23" t="n">
        <v>44196</v>
      </c>
      <c r="Q257" s="2" t="s">
        <v>1961</v>
      </c>
      <c r="R257" s="2" t="s">
        <v>1961</v>
      </c>
      <c r="S257" s="22" t="s">
        <v>1962</v>
      </c>
      <c r="T257" s="2" t="s">
        <v>1961</v>
      </c>
      <c r="U257" s="2" t="s">
        <v>1961</v>
      </c>
      <c r="V257" s="2" t="s">
        <v>1961</v>
      </c>
      <c r="W257" s="2" t="s">
        <v>1961</v>
      </c>
      <c r="X257" s="2" t="s">
        <v>1961</v>
      </c>
      <c r="Y257" s="2" t="s">
        <v>1961</v>
      </c>
      <c r="Z257" s="2" t="s">
        <v>1961</v>
      </c>
      <c r="AA257" s="23" t="n">
        <f aca="false">DATE(YEAR(O257)+1,MONTH(O257),DAY(O257))</f>
        <v>44197</v>
      </c>
      <c r="AB257" s="0" t="n">
        <f aca="false">IF(G257="Trong nước", DATEDIF(DATE(YEAR(M257),MONTH(M257),1),DATE(YEAR(N257),MONTH(N257),1),"m"), DATEDIF(DATE(L257,1,1),DATE(YEAR(N257),MONTH(N257),1),"m"))</f>
        <v>120</v>
      </c>
      <c r="AC257" s="0" t="str">
        <f aca="false">VLOOKUP(AB257,Parameters!$A$2:$B$6,2,1)</f>
        <v>&gt;=120</v>
      </c>
      <c r="AD257" s="24" t="n">
        <f aca="false">IF(J257&lt;=$AD$2,INDEX('Bieu phi VCX'!$D$8:$H$33,MATCH(E257,'Bieu phi VCX'!$A$8:$A$33,0),MATCH(AC257,'Bieu phi VCX'!$D$7:$H$7,)),INDEX('Bieu phi VCX'!$J$8:$N$33,MATCH(E257,'Bieu phi VCX'!$A$8:$A$33,0),MATCH(AC257,'Bieu phi VCX'!$J$7:$N$7,)))</f>
        <v>0.055</v>
      </c>
      <c r="AE257" s="24" t="n">
        <f aca="false">IF(Q257="Y",$AE$2,0)</f>
        <v>0</v>
      </c>
      <c r="AF257" s="24" t="n">
        <f aca="false">IF(R257="Y", INDEX('Bieu phi VCX'!$R$8:$W$33,MATCH(E257,'Bieu phi VCX'!$A$8:$A$33,0),MATCH(AC257,'Bieu phi VCX'!$R$7:$V$7,0)), 0)</f>
        <v>0</v>
      </c>
      <c r="AG257" s="22" t="n">
        <f aca="false">VLOOKUP(S257,Parameters!$F$2:$G$5,2,0)</f>
        <v>0</v>
      </c>
      <c r="AH257" s="24" t="n">
        <f aca="false">IF(T257="Y", INDEX('Bieu phi VCX'!$X$8:$AB$33,MATCH(E257,'Bieu phi VCX'!$A$8:$A$33,0),MATCH(AC257,'Bieu phi VCX'!$X$7:$AB$7,0)),0)</f>
        <v>0</v>
      </c>
      <c r="AI257" s="24" t="n">
        <f aca="false">IF(U257="Y",INDEX('Bieu phi VCX'!$AJ$8:$AL$33,MATCH(E257,'Bieu phi VCX'!$A$8:$A$33,0),MATCH(VLOOKUP(F257,Parameters!$I$2:$J$4,2),'Bieu phi VCX'!$AJ$7:$AL$7,0))-AD257, 0)</f>
        <v>0</v>
      </c>
      <c r="AJ257" s="0" t="n">
        <f aca="false">IF(V257="Y",$AJ$2,1)</f>
        <v>1</v>
      </c>
      <c r="AK257" s="24" t="n">
        <f aca="false">IF(W257="Y", INDEX('Bieu phi VCX'!$AE$8:$AE$33,MATCH(E257,'Bieu phi VCX'!$A$8:$A$33,0),0),0)</f>
        <v>0</v>
      </c>
      <c r="AL257" s="24" t="n">
        <f aca="false">IF(X257="Y",IF(AB257&lt;120,IF(OR(E257='Bieu phi VCX'!$A$24,E257='Bieu phi VCX'!$A$25,E257='Bieu phi VCX'!$A$27),0.2%,IF(OR(AND(OR(H257="SEDAN",H257="HATCHBACK"),J257&gt;$AL$2),AND(OR(H257="SEDAN",H257="HATCHBACK"),I257="GERMANY")),INDEX('Bieu phi VCX'!$AF$8:$AF$33,MATCH(E257,'Bieu phi VCX'!$A$8:$A$33,0),0),INDEX('Bieu phi VCX'!$AG$8:$AG$33,MATCH(E257,'Bieu phi VCX'!$A$8:$A$33,0),0))),"NA"),0)</f>
        <v>0</v>
      </c>
      <c r="AM257" s="25" t="n">
        <f aca="false">IF(Z257="Y",$AM$2,0)</f>
        <v>0</v>
      </c>
      <c r="AN257" s="26" t="n">
        <f aca="false">IF(Y257="Y",IF(P257-O257&gt;$AN$2,1.5%*15/365,1.5%*(P257-O257)/365),0)</f>
        <v>0</v>
      </c>
      <c r="AO257" s="27" t="n">
        <f aca="false">IF(P257&lt;=AA257,VLOOKUP(DATEDIF(O257,P257,"m"),Parameters!$L$2:$M$6,2,1),(DATEDIF(O257,P257,"m")+1)/12)</f>
        <v>1</v>
      </c>
      <c r="AP257" s="28" t="n">
        <f aca="false">(AJ257*(SUM(AD257,AE257,AF257,AH257,AI257,AK257,AL257,AM257)*K257+AG257)+AN257*K257)*AO257</f>
        <v>22000000</v>
      </c>
    </row>
    <row r="258" customFormat="false" ht="13.8" hidden="false" customHeight="false" outlineLevel="0" collapsed="false">
      <c r="A258" s="19"/>
      <c r="B258" s="19" t="s">
        <v>1966</v>
      </c>
      <c r="C258" s="19" t="s">
        <v>1989</v>
      </c>
      <c r="D258" s="19" t="s">
        <v>1912</v>
      </c>
      <c r="E258" s="21" t="s">
        <v>1999</v>
      </c>
      <c r="F258" s="22" t="n">
        <v>0</v>
      </c>
      <c r="G258" s="21" t="s">
        <v>1958</v>
      </c>
      <c r="H258" s="21" t="s">
        <v>1991</v>
      </c>
      <c r="I258" s="21" t="s">
        <v>1960</v>
      </c>
      <c r="J258" s="22" t="n">
        <v>600000000</v>
      </c>
      <c r="K258" s="22" t="n">
        <v>400000000</v>
      </c>
      <c r="L258" s="0" t="n">
        <v>2005</v>
      </c>
      <c r="M258" s="23" t="n">
        <v>38353</v>
      </c>
      <c r="N258" s="23" t="n">
        <v>43831</v>
      </c>
      <c r="O258" s="23" t="n">
        <v>43831</v>
      </c>
      <c r="P258" s="23" t="n">
        <v>44196</v>
      </c>
      <c r="Q258" s="2" t="s">
        <v>1967</v>
      </c>
      <c r="R258" s="2" t="s">
        <v>1967</v>
      </c>
      <c r="S258" s="22" t="n">
        <v>9000000</v>
      </c>
      <c r="T258" s="2" t="s">
        <v>1967</v>
      </c>
      <c r="U258" s="2" t="s">
        <v>1967</v>
      </c>
      <c r="V258" s="2" t="s">
        <v>1967</v>
      </c>
      <c r="W258" s="2" t="s">
        <v>1967</v>
      </c>
      <c r="X258" s="2" t="s">
        <v>1967</v>
      </c>
      <c r="Y258" s="2" t="s">
        <v>1967</v>
      </c>
      <c r="Z258" s="2" t="s">
        <v>1967</v>
      </c>
      <c r="AA258" s="23" t="n">
        <f aca="false">DATE(YEAR(O258)+1,MONTH(O258),DAY(O258))</f>
        <v>44197</v>
      </c>
      <c r="AB258" s="0" t="n">
        <f aca="false">IF(G258="Trong nước", DATEDIF(DATE(YEAR(M258),MONTH(M258),1),DATE(YEAR(N258),MONTH(N258),1),"m"), DATEDIF(DATE(L258,1,1),DATE(YEAR(N258),MONTH(N258),1),"m"))</f>
        <v>180</v>
      </c>
      <c r="AC258" s="0" t="str">
        <f aca="false">VLOOKUP(AB258,Parameters!$A$2:$B$7,2,1)</f>
        <v>&gt;=180</v>
      </c>
      <c r="AD258" s="24" t="n">
        <f aca="false">IF(J258&lt;=$AD$2,INDEX('Bieu phi VCX'!$D$8:$N$33,MATCH(E258,'Bieu phi VCX'!$A$8:$A$33,0),MATCH(AC258,'Bieu phi VCX'!$D$7:$I$7,)),INDEX('Bieu phi VCX'!$J$8:$O$33,MATCH(E258,'Bieu phi VCX'!$A$8:$A$33,0),MATCH(AC258,'Bieu phi VCX'!$J$7:$O$7,)))</f>
        <v>0.055</v>
      </c>
      <c r="AE258" s="24" t="n">
        <f aca="false">IF(Q258="Y",$AE$2,0)</f>
        <v>0.0005</v>
      </c>
      <c r="AF258" s="24" t="n">
        <f aca="false">IF(R258="Y", INDEX('Bieu phi VCX'!$R$8:$W$33,MATCH(E258,'Bieu phi VCX'!$A$8:$A$33,0),MATCH(AC258,'Bieu phi VCX'!$R$7:$W$7,0)), 0)</f>
        <v>0.007</v>
      </c>
      <c r="AG258" s="22" t="n">
        <f aca="false">VLOOKUP(S258,Parameters!$F$2:$G$5,2,0)</f>
        <v>1400000</v>
      </c>
      <c r="AH258" s="24" t="n">
        <f aca="false">IF(T258="Y", INDEX('Bieu phi VCX'!$X$8:$AC$33,MATCH(E258,'Bieu phi VCX'!$A$8:$A$33,0),MATCH(AC258,'Bieu phi VCX'!$X$7:$AC$7,0)),0)</f>
        <v>0.0055</v>
      </c>
      <c r="AI258" s="24" t="n">
        <f aca="false">IF(U258="Y",INDEX('Bieu phi VCX'!$AJ$8:$AL$33,MATCH(E258,'Bieu phi VCX'!$A$8:$A$33,0),MATCH(VLOOKUP(F258,Parameters!$I$2:$J$4,2),'Bieu phi VCX'!$AJ$7:$AL$7,0))-AD258, 0)</f>
        <v>-0.005</v>
      </c>
      <c r="AJ258" s="0" t="n">
        <f aca="false">IF(V258="Y",$AJ$2,1)</f>
        <v>1.5</v>
      </c>
      <c r="AK258" s="24" t="n">
        <f aca="false">IF(W258="Y", INDEX('Bieu phi VCX'!$AE$8:$AE$33,MATCH(E258,'Bieu phi VCX'!$A$8:$A$33,0),0),0)</f>
        <v>0.0025</v>
      </c>
      <c r="AL258" s="24" t="n">
        <f aca="false">IF(X258="Y",IF(AB258&lt;120,IF(OR(E258='Bieu phi VCX'!$A$24,E258='Bieu phi VCX'!$A$25,E258='Bieu phi VCX'!$A$27),0.2%,IF(OR(AND(OR(H258="SEDAN",H258="HATCHBACK"),J258&gt;$AL$2),AND(OR(H258="SEDAN",H258="HATCHBACK"),I258="GERMANY")),INDEX('Bieu phi VCX'!$AF$8:$AF$33,MATCH(E258,'Bieu phi VCX'!$A$8:$A$33,0),0),INDEX('Bieu phi VCX'!$AG$8:$AG$33,MATCH(E258,'Bieu phi VCX'!$A$8:$A$33,0),0))),INDEX('Bieu phi VCX'!$AH$8:$AH$33,MATCH(E258,'Bieu phi VCX'!$A$8:$A$33,0),0)),0)</f>
        <v>0.003</v>
      </c>
      <c r="AM258" s="25" t="n">
        <f aca="false">IF(Z258="Y",$AM$2,0)</f>
        <v>0.003</v>
      </c>
      <c r="AN258" s="26" t="n">
        <f aca="false">IF(Y258="Y",IF(P258-O258&gt;$AN$2,1.5%*15/365,1.5%*(P258-O258)/365),0)</f>
        <v>0.000616438356164384</v>
      </c>
      <c r="AO258" s="27" t="n">
        <f aca="false">IF(P258&lt;=AA258,VLOOKUP(DATEDIF(O258,P258,"m"),Parameters!$L$2:$M$6,2,1),(DATEDIF(O258,P258,"m")+1)/12)</f>
        <v>1</v>
      </c>
      <c r="AP258" s="28" t="n">
        <f aca="false">(AJ258*(SUM(AD258,AE258,AF258,AH258,AI258,AK258,AL258,AM258)*K258+AG258)+AN258*K258)*AO258</f>
        <v>45246575.3424658</v>
      </c>
    </row>
    <row r="259" s="4" customFormat="true" ht="13.8" hidden="false" customHeight="false" outlineLevel="0" collapsed="false">
      <c r="A259" s="42" t="s">
        <v>1953</v>
      </c>
      <c r="B259" s="42" t="s">
        <v>1954</v>
      </c>
      <c r="C259" s="42" t="s">
        <v>1989</v>
      </c>
      <c r="D259" s="42" t="s">
        <v>2000</v>
      </c>
      <c r="E259" s="43" t="s">
        <v>2001</v>
      </c>
      <c r="F259" s="44" t="n">
        <v>0</v>
      </c>
      <c r="G259" s="43" t="s">
        <v>1958</v>
      </c>
      <c r="H259" s="43" t="s">
        <v>1991</v>
      </c>
      <c r="I259" s="43" t="s">
        <v>1960</v>
      </c>
      <c r="J259" s="44" t="n">
        <v>390000000</v>
      </c>
      <c r="K259" s="44" t="n">
        <v>100000000</v>
      </c>
      <c r="L259" s="4" t="n">
        <v>2020</v>
      </c>
      <c r="M259" s="45" t="n">
        <v>43831</v>
      </c>
      <c r="N259" s="45" t="n">
        <v>43831</v>
      </c>
      <c r="O259" s="45" t="n">
        <v>43831</v>
      </c>
      <c r="P259" s="45" t="n">
        <v>44196</v>
      </c>
      <c r="Q259" s="4" t="s">
        <v>1961</v>
      </c>
      <c r="R259" s="4" t="s">
        <v>1961</v>
      </c>
      <c r="S259" s="44" t="s">
        <v>1962</v>
      </c>
      <c r="T259" s="4" t="s">
        <v>1961</v>
      </c>
      <c r="U259" s="4" t="s">
        <v>1961</v>
      </c>
      <c r="V259" s="4" t="s">
        <v>1961</v>
      </c>
      <c r="W259" s="4" t="s">
        <v>1961</v>
      </c>
      <c r="X259" s="4" t="s">
        <v>1961</v>
      </c>
      <c r="Y259" s="4" t="s">
        <v>1961</v>
      </c>
      <c r="Z259" s="4" t="s">
        <v>1961</v>
      </c>
      <c r="AA259" s="45" t="n">
        <f aca="false">DATE(YEAR(O259)+1,MONTH(O259),DAY(O259))</f>
        <v>44197</v>
      </c>
      <c r="AB259" s="4" t="n">
        <f aca="false">IF(G259="Trong nước", DATEDIF(DATE(YEAR(M259),MONTH(M259),1),DATE(YEAR(N259),MONTH(N259),1),"m"), DATEDIF(DATE(L259,1,1),DATE(YEAR(N259),MONTH(N259),1),"m"))</f>
        <v>0</v>
      </c>
      <c r="AC259" s="4" t="str">
        <f aca="false">VLOOKUP(AB259,Parameters!$A$2:$B$6,2,1)</f>
        <v>&lt;6</v>
      </c>
      <c r="AD259" s="46" t="n">
        <f aca="false">IF(J259&lt;=$AD$2,INDEX('Bieu phi VCX'!$D$8:$H$33,MATCH(E259,'Bieu phi VCX'!$A$8:$A$33,0),MATCH(AC259,'Bieu phi VCX'!$D$7:$H$7,)),INDEX('Bieu phi VCX'!$J$8:$N$33,MATCH(E259,'Bieu phi VCX'!$A$8:$A$33,0),MATCH(AC259,'Bieu phi VCX'!$J$7:$N$7,)))</f>
        <v>0.036</v>
      </c>
      <c r="AE259" s="46" t="n">
        <f aca="false">IF(Q259="Y",$AE$2,0)</f>
        <v>0</v>
      </c>
      <c r="AF259" s="46" t="n">
        <f aca="false">IF(R259="Y", INDEX('Bieu phi VCX'!$R$8:$W$33,MATCH(E259,'Bieu phi VCX'!$A$8:$A$33,0),MATCH(AC259,'Bieu phi VCX'!$R$7:$V$7,0)), 0)</f>
        <v>0</v>
      </c>
      <c r="AG259" s="44" t="n">
        <f aca="false">VLOOKUP(S259,Parameters!$F$2:$G$5,2,0)</f>
        <v>0</v>
      </c>
      <c r="AH259" s="46" t="n">
        <f aca="false">IF(T259="Y", INDEX('Bieu phi VCX'!$X$8:$AB$33,MATCH(E259,'Bieu phi VCX'!$A$8:$A$33,0),MATCH(AC259,'Bieu phi VCX'!$X$7:$AB$7,0)),0)</f>
        <v>0</v>
      </c>
      <c r="AI259" s="46" t="n">
        <f aca="false">IF(U259="Y",INDEX('Bieu phi VCX'!$AJ$8:$AL$33,MATCH(E259,'Bieu phi VCX'!$A$8:$A$33,0),MATCH(VLOOKUP(F259,Parameters!$I$2:$J$4,2),'Bieu phi VCX'!$AJ$7:$AL$7,0))-AD259, 0)</f>
        <v>0</v>
      </c>
      <c r="AJ259" s="4" t="n">
        <f aca="false">IF(V259="Y",$AJ$2,1)</f>
        <v>1</v>
      </c>
      <c r="AK259" s="46" t="n">
        <f aca="false">IF(W259="Y", INDEX('Bieu phi VCX'!$AE$8:$AE$33,MATCH(E259,'Bieu phi VCX'!$A$8:$A$33,0),0),0)</f>
        <v>0</v>
      </c>
      <c r="AL259" s="46" t="n">
        <f aca="false">IF(X259="Y",IF(AB259&lt;120,IF(OR(E259='Bieu phi VCX'!$A$24,E259='Bieu phi VCX'!$A$25,E259='Bieu phi VCX'!$A$27),0.2%,IF(OR(AND(OR(H259="SEDAN",H259="HATCHBACK"),J259&gt;$AL$2),AND(OR(H259="SEDAN",H259="HATCHBACK"),I259="GERMANY")),INDEX('Bieu phi VCX'!$AF$8:$AF$33,MATCH(E259,'Bieu phi VCX'!$A$8:$A$33,0),0),INDEX('Bieu phi VCX'!$AG$8:$AG$33,MATCH(E259,'Bieu phi VCX'!$A$8:$A$33,0),0))),"NA"),0)</f>
        <v>0</v>
      </c>
      <c r="AM259" s="47" t="n">
        <f aca="false">IF(Z259="Y",$AM$2,0)</f>
        <v>0</v>
      </c>
      <c r="AN259" s="48" t="n">
        <f aca="false">IF(Y259="Y",IF(P259-O259&gt;$AN$2,1.5%*15/365,1.5%*(P259-O259)/365),0)</f>
        <v>0</v>
      </c>
      <c r="AO259" s="49" t="n">
        <f aca="false">IF(P259&lt;=AA259,VLOOKUP(DATEDIF(O259,P259,"m"),Parameters!$L$2:$M$6,2,1),(DATEDIF(O259,P259,"m")+1)/12)</f>
        <v>1</v>
      </c>
      <c r="AP259" s="50" t="n">
        <f aca="false">(AJ259*(SUM(AD259,AE259,AF259,AH259,AI259,AK259,AL259,AM259)*K259+AG259)+AN259*K259)*AO259</f>
        <v>3600000</v>
      </c>
      <c r="AQ259" s="5"/>
    </row>
    <row r="260" s="4" customFormat="true" ht="13.8" hidden="false" customHeight="false" outlineLevel="0" collapsed="false">
      <c r="A260" s="42"/>
      <c r="B260" s="42" t="s">
        <v>1963</v>
      </c>
      <c r="C260" s="42" t="s">
        <v>1989</v>
      </c>
      <c r="D260" s="42" t="s">
        <v>2000</v>
      </c>
      <c r="E260" s="43" t="s">
        <v>2001</v>
      </c>
      <c r="F260" s="44" t="n">
        <v>0</v>
      </c>
      <c r="G260" s="43" t="s">
        <v>1958</v>
      </c>
      <c r="H260" s="43" t="s">
        <v>1991</v>
      </c>
      <c r="I260" s="43" t="s">
        <v>1960</v>
      </c>
      <c r="J260" s="44" t="n">
        <v>390000000</v>
      </c>
      <c r="K260" s="44" t="n">
        <v>100000000</v>
      </c>
      <c r="L260" s="4" t="n">
        <v>2017</v>
      </c>
      <c r="M260" s="45" t="n">
        <v>42736</v>
      </c>
      <c r="N260" s="45" t="n">
        <v>43831</v>
      </c>
      <c r="O260" s="45" t="n">
        <v>43831</v>
      </c>
      <c r="P260" s="45" t="n">
        <v>44196</v>
      </c>
      <c r="Q260" s="4" t="s">
        <v>1961</v>
      </c>
      <c r="R260" s="4" t="s">
        <v>1961</v>
      </c>
      <c r="S260" s="44" t="s">
        <v>1962</v>
      </c>
      <c r="T260" s="4" t="s">
        <v>1961</v>
      </c>
      <c r="U260" s="4" t="s">
        <v>1961</v>
      </c>
      <c r="V260" s="4" t="s">
        <v>1961</v>
      </c>
      <c r="W260" s="4" t="s">
        <v>1961</v>
      </c>
      <c r="X260" s="4" t="s">
        <v>1961</v>
      </c>
      <c r="Y260" s="4" t="s">
        <v>1961</v>
      </c>
      <c r="Z260" s="4" t="s">
        <v>1961</v>
      </c>
      <c r="AA260" s="45" t="n">
        <f aca="false">DATE(YEAR(O260)+1,MONTH(O260),DAY(O260))</f>
        <v>44197</v>
      </c>
      <c r="AB260" s="4" t="n">
        <f aca="false">IF(G260="Trong nước", DATEDIF(DATE(YEAR(M260),MONTH(M260),1),DATE(YEAR(N260),MONTH(N260),1),"m"), DATEDIF(DATE(L260,1,1),DATE(YEAR(N260),MONTH(N260),1),"m"))</f>
        <v>36</v>
      </c>
      <c r="AC260" s="4" t="str">
        <f aca="false">VLOOKUP(AB260,Parameters!$A$2:$B$6,2,1)</f>
        <v>36-72</v>
      </c>
      <c r="AD260" s="46" t="n">
        <f aca="false">IF(J260&lt;=$AD$2,INDEX('Bieu phi VCX'!$D$8:$H$33,MATCH(E260,'Bieu phi VCX'!$A$8:$A$33,0),MATCH(AC260,'Bieu phi VCX'!$D$7:$H$7,)),INDEX('Bieu phi VCX'!$J$8:$N$33,MATCH(E260,'Bieu phi VCX'!$A$8:$A$33,0),MATCH(AC260,'Bieu phi VCX'!$J$7:$N$7,)))</f>
        <v>0.038</v>
      </c>
      <c r="AE260" s="46" t="n">
        <f aca="false">IF(Q260="Y",$AE$2,0)</f>
        <v>0</v>
      </c>
      <c r="AF260" s="46" t="n">
        <f aca="false">IF(R260="Y", INDEX('Bieu phi VCX'!$R$8:$W$33,MATCH(E260,'Bieu phi VCX'!$A$8:$A$33,0),MATCH(AC260,'Bieu phi VCX'!$R$7:$V$7,0)), 0)</f>
        <v>0</v>
      </c>
      <c r="AG260" s="44" t="n">
        <f aca="false">VLOOKUP(S260,Parameters!$F$2:$G$5,2,0)</f>
        <v>0</v>
      </c>
      <c r="AH260" s="46" t="n">
        <f aca="false">IF(T260="Y", INDEX('Bieu phi VCX'!$X$8:$AB$33,MATCH(E260,'Bieu phi VCX'!$A$8:$A$33,0),MATCH(AC260,'Bieu phi VCX'!$X$7:$AB$7,0)),0)</f>
        <v>0</v>
      </c>
      <c r="AI260" s="46" t="n">
        <f aca="false">IF(U260="Y",INDEX('Bieu phi VCX'!$AJ$8:$AL$33,MATCH(E260,'Bieu phi VCX'!$A$8:$A$33,0),MATCH(VLOOKUP(F260,Parameters!$I$2:$J$4,2),'Bieu phi VCX'!$AJ$7:$AL$7,0))-AD260, 0)</f>
        <v>0</v>
      </c>
      <c r="AJ260" s="4" t="n">
        <f aca="false">IF(V260="Y",$AJ$2,1)</f>
        <v>1</v>
      </c>
      <c r="AK260" s="46" t="n">
        <f aca="false">IF(W260="Y", INDEX('Bieu phi VCX'!$AE$8:$AE$33,MATCH(E260,'Bieu phi VCX'!$A$8:$A$33,0),0),0)</f>
        <v>0</v>
      </c>
      <c r="AL260" s="46" t="n">
        <f aca="false">IF(X260="Y",IF(AB260&lt;120,IF(OR(E260='Bieu phi VCX'!$A$24,E260='Bieu phi VCX'!$A$25,E260='Bieu phi VCX'!$A$27),0.2%,IF(OR(AND(OR(H260="SEDAN",H260="HATCHBACK"),J260&gt;$AL$2),AND(OR(H260="SEDAN",H260="HATCHBACK"),I260="GERMANY")),INDEX('Bieu phi VCX'!$AF$8:$AF$33,MATCH(E260,'Bieu phi VCX'!$A$8:$A$33,0),0),INDEX('Bieu phi VCX'!$AG$8:$AG$33,MATCH(E260,'Bieu phi VCX'!$A$8:$A$33,0),0))),"NA"),0)</f>
        <v>0</v>
      </c>
      <c r="AM260" s="47" t="n">
        <f aca="false">IF(Z260="Y",$AM$2,0)</f>
        <v>0</v>
      </c>
      <c r="AN260" s="48" t="n">
        <f aca="false">IF(Y260="Y",IF(P260-O260&gt;$AN$2,1.5%*15/365,1.5%*(P260-O260)/365),0)</f>
        <v>0</v>
      </c>
      <c r="AO260" s="49" t="n">
        <f aca="false">IF(P260&lt;=AA260,VLOOKUP(DATEDIF(O260,P260,"m"),Parameters!$L$2:$M$6,2,1),(DATEDIF(O260,P260,"m")+1)/12)</f>
        <v>1</v>
      </c>
      <c r="AP260" s="50" t="n">
        <f aca="false">(AJ260*(SUM(AD260,AE260,AF260,AH260,AI260,AK260,AL260,AM260)*K260+AG260)+AN260*K260)*AO260</f>
        <v>3800000</v>
      </c>
      <c r="AQ260" s="5"/>
    </row>
    <row r="261" s="4" customFormat="true" ht="13.8" hidden="false" customHeight="false" outlineLevel="0" collapsed="false">
      <c r="A261" s="42"/>
      <c r="B261" s="42" t="s">
        <v>1964</v>
      </c>
      <c r="C261" s="42" t="s">
        <v>1989</v>
      </c>
      <c r="D261" s="42" t="s">
        <v>2000</v>
      </c>
      <c r="E261" s="43" t="s">
        <v>2001</v>
      </c>
      <c r="F261" s="44" t="n">
        <v>0</v>
      </c>
      <c r="G261" s="43" t="s">
        <v>1958</v>
      </c>
      <c r="H261" s="43" t="s">
        <v>1991</v>
      </c>
      <c r="I261" s="43" t="s">
        <v>1960</v>
      </c>
      <c r="J261" s="44" t="n">
        <v>390000000</v>
      </c>
      <c r="K261" s="44" t="n">
        <v>100000000</v>
      </c>
      <c r="L261" s="4" t="n">
        <v>2014</v>
      </c>
      <c r="M261" s="45" t="n">
        <v>41640</v>
      </c>
      <c r="N261" s="45" t="n">
        <v>43831</v>
      </c>
      <c r="O261" s="45" t="n">
        <v>43831</v>
      </c>
      <c r="P261" s="45" t="n">
        <v>44196</v>
      </c>
      <c r="Q261" s="4" t="s">
        <v>1961</v>
      </c>
      <c r="R261" s="4" t="s">
        <v>1961</v>
      </c>
      <c r="S261" s="44" t="s">
        <v>1962</v>
      </c>
      <c r="T261" s="4" t="s">
        <v>1961</v>
      </c>
      <c r="U261" s="4" t="s">
        <v>1961</v>
      </c>
      <c r="V261" s="4" t="s">
        <v>1961</v>
      </c>
      <c r="W261" s="4" t="s">
        <v>1961</v>
      </c>
      <c r="X261" s="4" t="s">
        <v>1961</v>
      </c>
      <c r="Y261" s="4" t="s">
        <v>1961</v>
      </c>
      <c r="Z261" s="4" t="s">
        <v>1961</v>
      </c>
      <c r="AA261" s="45" t="n">
        <f aca="false">DATE(YEAR(O261)+1,MONTH(O261),DAY(O261))</f>
        <v>44197</v>
      </c>
      <c r="AB261" s="4" t="n">
        <f aca="false">IF(G261="Trong nước", DATEDIF(DATE(YEAR(M261),MONTH(M261),1),DATE(YEAR(N261),MONTH(N261),1),"m"), DATEDIF(DATE(L261,1,1),DATE(YEAR(N261),MONTH(N261),1),"m"))</f>
        <v>72</v>
      </c>
      <c r="AC261" s="4" t="str">
        <f aca="false">VLOOKUP(AB261,Parameters!$A$2:$B$6,2,1)</f>
        <v>72-120</v>
      </c>
      <c r="AD261" s="46" t="n">
        <f aca="false">IF(J261&lt;=$AD$2,INDEX('Bieu phi VCX'!$D$8:$H$33,MATCH(E261,'Bieu phi VCX'!$A$8:$A$33,0),MATCH(AC261,'Bieu phi VCX'!$D$7:$H$7,)),INDEX('Bieu phi VCX'!$J$8:$N$33,MATCH(E261,'Bieu phi VCX'!$A$8:$A$33,0),MATCH(AC261,'Bieu phi VCX'!$J$7:$N$7,)))</f>
        <v>0.055</v>
      </c>
      <c r="AE261" s="46" t="n">
        <f aca="false">IF(Q261="Y",$AE$2,0)</f>
        <v>0</v>
      </c>
      <c r="AF261" s="46" t="n">
        <f aca="false">IF(R261="Y", INDEX('Bieu phi VCX'!$R$8:$W$33,MATCH(E261,'Bieu phi VCX'!$A$8:$A$33,0),MATCH(AC261,'Bieu phi VCX'!$R$7:$V$7,0)), 0)</f>
        <v>0</v>
      </c>
      <c r="AG261" s="44" t="n">
        <f aca="false">VLOOKUP(S261,Parameters!$F$2:$G$5,2,0)</f>
        <v>0</v>
      </c>
      <c r="AH261" s="46" t="n">
        <f aca="false">IF(T261="Y", INDEX('Bieu phi VCX'!$X$8:$AB$33,MATCH(E261,'Bieu phi VCX'!$A$8:$A$33,0),MATCH(AC261,'Bieu phi VCX'!$X$7:$AB$7,0)),0)</f>
        <v>0</v>
      </c>
      <c r="AI261" s="46" t="n">
        <f aca="false">IF(U261="Y",INDEX('Bieu phi VCX'!$AJ$8:$AL$33,MATCH(E261,'Bieu phi VCX'!$A$8:$A$33,0),MATCH(VLOOKUP(F261,Parameters!$I$2:$J$4,2),'Bieu phi VCX'!$AJ$7:$AL$7,0))-AD261, 0)</f>
        <v>0</v>
      </c>
      <c r="AJ261" s="4" t="n">
        <f aca="false">IF(V261="Y",$AJ$2,1)</f>
        <v>1</v>
      </c>
      <c r="AK261" s="46" t="n">
        <f aca="false">IF(W261="Y", INDEX('Bieu phi VCX'!$AE$8:$AE$33,MATCH(E261,'Bieu phi VCX'!$A$8:$A$33,0),0),0)</f>
        <v>0</v>
      </c>
      <c r="AL261" s="46" t="n">
        <f aca="false">IF(X261="Y",IF(AB261&lt;120,IF(OR(E261='Bieu phi VCX'!$A$24,E261='Bieu phi VCX'!$A$25,E261='Bieu phi VCX'!$A$27),0.2%,IF(OR(AND(OR(H261="SEDAN",H261="HATCHBACK"),J261&gt;$AL$2),AND(OR(H261="SEDAN",H261="HATCHBACK"),I261="GERMANY")),INDEX('Bieu phi VCX'!$AF$8:$AF$33,MATCH(E261,'Bieu phi VCX'!$A$8:$A$33,0),0),INDEX('Bieu phi VCX'!$AG$8:$AG$33,MATCH(E261,'Bieu phi VCX'!$A$8:$A$33,0),0))),"NA"),0)</f>
        <v>0</v>
      </c>
      <c r="AM261" s="47" t="n">
        <f aca="false">IF(Z261="Y",$AM$2,0)</f>
        <v>0</v>
      </c>
      <c r="AN261" s="48" t="n">
        <f aca="false">IF(Y261="Y",IF(P261-O261&gt;$AN$2,1.5%*15/365,1.5%*(P261-O261)/365),0)</f>
        <v>0</v>
      </c>
      <c r="AO261" s="49" t="n">
        <f aca="false">IF(P261&lt;=AA261,VLOOKUP(DATEDIF(O261,P261,"m"),Parameters!$L$2:$M$6,2,1),(DATEDIF(O261,P261,"m")+1)/12)</f>
        <v>1</v>
      </c>
      <c r="AP261" s="50" t="n">
        <f aca="false">(AJ261*(SUM(AD261,AE261,AF261,AH261,AI261,AK261,AL261,AM261)*K261+AG261)+AN261*K261)*AO261</f>
        <v>5500000</v>
      </c>
      <c r="AQ261" s="5"/>
    </row>
    <row r="262" s="4" customFormat="true" ht="13.8" hidden="false" customHeight="false" outlineLevel="0" collapsed="false">
      <c r="A262" s="42"/>
      <c r="B262" s="42" t="s">
        <v>1965</v>
      </c>
      <c r="C262" s="42" t="s">
        <v>1989</v>
      </c>
      <c r="D262" s="42" t="s">
        <v>2000</v>
      </c>
      <c r="E262" s="43" t="s">
        <v>2001</v>
      </c>
      <c r="F262" s="44" t="n">
        <v>0</v>
      </c>
      <c r="G262" s="43" t="s">
        <v>1958</v>
      </c>
      <c r="H262" s="43" t="s">
        <v>1991</v>
      </c>
      <c r="I262" s="43" t="s">
        <v>1960</v>
      </c>
      <c r="J262" s="44" t="n">
        <v>390000000</v>
      </c>
      <c r="K262" s="44" t="n">
        <v>100000000</v>
      </c>
      <c r="L262" s="4" t="n">
        <v>2010</v>
      </c>
      <c r="M262" s="45" t="n">
        <v>40179</v>
      </c>
      <c r="N262" s="45" t="n">
        <v>43831</v>
      </c>
      <c r="O262" s="45" t="n">
        <v>43831</v>
      </c>
      <c r="P262" s="45" t="n">
        <v>44196</v>
      </c>
      <c r="Q262" s="4" t="s">
        <v>1961</v>
      </c>
      <c r="R262" s="4" t="s">
        <v>1961</v>
      </c>
      <c r="S262" s="44" t="s">
        <v>1962</v>
      </c>
      <c r="T262" s="4" t="s">
        <v>1961</v>
      </c>
      <c r="U262" s="4" t="s">
        <v>1961</v>
      </c>
      <c r="V262" s="4" t="s">
        <v>1961</v>
      </c>
      <c r="W262" s="4" t="s">
        <v>1961</v>
      </c>
      <c r="X262" s="4" t="s">
        <v>1961</v>
      </c>
      <c r="Y262" s="4" t="s">
        <v>1961</v>
      </c>
      <c r="Z262" s="4" t="s">
        <v>1961</v>
      </c>
      <c r="AA262" s="45" t="n">
        <f aca="false">DATE(YEAR(O262)+1,MONTH(O262),DAY(O262))</f>
        <v>44197</v>
      </c>
      <c r="AB262" s="4" t="n">
        <f aca="false">IF(G262="Trong nước", DATEDIF(DATE(YEAR(M262),MONTH(M262),1),DATE(YEAR(N262),MONTH(N262),1),"m"), DATEDIF(DATE(L262,1,1),DATE(YEAR(N262),MONTH(N262),1),"m"))</f>
        <v>120</v>
      </c>
      <c r="AC262" s="4" t="str">
        <f aca="false">VLOOKUP(AB262,Parameters!$A$2:$B$6,2,1)</f>
        <v>&gt;=120</v>
      </c>
      <c r="AD262" s="46" t="n">
        <f aca="false">IF(J262&lt;=$AD$2,INDEX('Bieu phi VCX'!$D$8:$H$33,MATCH(E262,'Bieu phi VCX'!$A$8:$A$33,0),MATCH(AC262,'Bieu phi VCX'!$D$7:$H$7,)),INDEX('Bieu phi VCX'!$J$8:$N$33,MATCH(E262,'Bieu phi VCX'!$A$8:$A$33,0),MATCH(AC262,'Bieu phi VCX'!$J$7:$N$7,)))</f>
        <v>0.06</v>
      </c>
      <c r="AE262" s="46" t="n">
        <f aca="false">IF(Q262="Y",$AE$2,0)</f>
        <v>0</v>
      </c>
      <c r="AF262" s="46" t="n">
        <f aca="false">IF(R262="Y", INDEX('Bieu phi VCX'!$R$8:$W$33,MATCH(E262,'Bieu phi VCX'!$A$8:$A$33,0),MATCH(AC262,'Bieu phi VCX'!$R$7:$V$7,0)), 0)</f>
        <v>0</v>
      </c>
      <c r="AG262" s="44" t="n">
        <f aca="false">VLOOKUP(S262,Parameters!$F$2:$G$5,2,0)</f>
        <v>0</v>
      </c>
      <c r="AH262" s="46" t="n">
        <f aca="false">IF(T262="Y", INDEX('Bieu phi VCX'!$X$8:$AB$33,MATCH(E262,'Bieu phi VCX'!$A$8:$A$33,0),MATCH(AC262,'Bieu phi VCX'!$X$7:$AB$7,0)),0)</f>
        <v>0</v>
      </c>
      <c r="AI262" s="46" t="n">
        <f aca="false">IF(U262="Y",INDEX('Bieu phi VCX'!$AJ$8:$AL$33,MATCH(E262,'Bieu phi VCX'!$A$8:$A$33,0),MATCH(VLOOKUP(F262,Parameters!$I$2:$J$4,2),'Bieu phi VCX'!$AJ$7:$AL$7,0))-AD262, 0)</f>
        <v>0</v>
      </c>
      <c r="AJ262" s="4" t="n">
        <f aca="false">IF(V262="Y",$AJ$2,1)</f>
        <v>1</v>
      </c>
      <c r="AK262" s="46" t="n">
        <f aca="false">IF(W262="Y", INDEX('Bieu phi VCX'!$AE$8:$AE$33,MATCH(E262,'Bieu phi VCX'!$A$8:$A$33,0),0),0)</f>
        <v>0</v>
      </c>
      <c r="AL262" s="46" t="n">
        <f aca="false">IF(X262="Y",IF(AB262&lt;120,IF(OR(E262='Bieu phi VCX'!$A$24,E262='Bieu phi VCX'!$A$25,E262='Bieu phi VCX'!$A$27),0.2%,IF(OR(AND(OR(H262="SEDAN",H262="HATCHBACK"),J262&gt;$AL$2),AND(OR(H262="SEDAN",H262="HATCHBACK"),I262="GERMANY")),INDEX('Bieu phi VCX'!$AF$8:$AF$33,MATCH(E262,'Bieu phi VCX'!$A$8:$A$33,0),0),INDEX('Bieu phi VCX'!$AG$8:$AG$33,MATCH(E262,'Bieu phi VCX'!$A$8:$A$33,0),0))),"NA"),0)</f>
        <v>0</v>
      </c>
      <c r="AM262" s="47" t="n">
        <f aca="false">IF(Z262="Y",$AM$2,0)</f>
        <v>0</v>
      </c>
      <c r="AN262" s="48" t="n">
        <f aca="false">IF(Y262="Y",IF(P262-O262&gt;$AN$2,1.5%*15/365,1.5%*(P262-O262)/365),0)</f>
        <v>0</v>
      </c>
      <c r="AO262" s="49" t="n">
        <f aca="false">IF(P262&lt;=AA262,VLOOKUP(DATEDIF(O262,P262,"m"),Parameters!$L$2:$M$6,2,1),(DATEDIF(O262,P262,"m")+1)/12)</f>
        <v>1</v>
      </c>
      <c r="AP262" s="50" t="n">
        <f aca="false">(AJ262*(SUM(AD262,AE262,AF262,AH262,AI262,AK262,AL262,AM262)*K262+AG262)+AN262*K262)*AO262</f>
        <v>6000000</v>
      </c>
      <c r="AQ262" s="5"/>
    </row>
    <row r="263" s="4" customFormat="true" ht="13.8" hidden="false" customHeight="false" outlineLevel="0" collapsed="false">
      <c r="A263" s="42"/>
      <c r="B263" s="42" t="s">
        <v>1966</v>
      </c>
      <c r="C263" s="42" t="s">
        <v>1989</v>
      </c>
      <c r="D263" s="42" t="s">
        <v>2000</v>
      </c>
      <c r="E263" s="43" t="s">
        <v>2001</v>
      </c>
      <c r="F263" s="44" t="n">
        <v>0</v>
      </c>
      <c r="G263" s="43" t="s">
        <v>1958</v>
      </c>
      <c r="H263" s="43" t="s">
        <v>1991</v>
      </c>
      <c r="I263" s="43" t="s">
        <v>1960</v>
      </c>
      <c r="J263" s="44" t="n">
        <v>390000000</v>
      </c>
      <c r="K263" s="44" t="n">
        <v>400000000</v>
      </c>
      <c r="L263" s="4" t="n">
        <v>2005</v>
      </c>
      <c r="M263" s="45" t="n">
        <v>38353</v>
      </c>
      <c r="N263" s="45" t="n">
        <v>43831</v>
      </c>
      <c r="O263" s="45" t="n">
        <v>43831</v>
      </c>
      <c r="P263" s="45" t="n">
        <v>44196</v>
      </c>
      <c r="Q263" s="4" t="s">
        <v>1967</v>
      </c>
      <c r="R263" s="4" t="s">
        <v>1967</v>
      </c>
      <c r="S263" s="44" t="n">
        <v>9000000</v>
      </c>
      <c r="T263" s="4" t="s">
        <v>1967</v>
      </c>
      <c r="U263" s="4" t="s">
        <v>1967</v>
      </c>
      <c r="V263" s="4" t="s">
        <v>1967</v>
      </c>
      <c r="W263" s="4" t="s">
        <v>1967</v>
      </c>
      <c r="X263" s="4" t="s">
        <v>1967</v>
      </c>
      <c r="Y263" s="4" t="s">
        <v>1967</v>
      </c>
      <c r="Z263" s="4" t="s">
        <v>1967</v>
      </c>
      <c r="AA263" s="45" t="n">
        <f aca="false">DATE(YEAR(O263)+1,MONTH(O263),DAY(O263))</f>
        <v>44197</v>
      </c>
      <c r="AB263" s="4" t="n">
        <f aca="false">IF(G263="Trong nước", DATEDIF(DATE(YEAR(M263),MONTH(M263),1),DATE(YEAR(N263),MONTH(N263),1),"m"), DATEDIF(DATE(L263,1,1),DATE(YEAR(N263),MONTH(N263),1),"m"))</f>
        <v>180</v>
      </c>
      <c r="AC263" s="4" t="str">
        <f aca="false">VLOOKUP(AB263,Parameters!$A$2:$B$7,2,1)</f>
        <v>&gt;=180</v>
      </c>
      <c r="AD263" s="46" t="n">
        <f aca="false">IF(J263&lt;=$AD$2,INDEX('Bieu phi VCX'!$D$8:$N$33,MATCH(E263,'Bieu phi VCX'!$A$8:$A$33,0),MATCH(AC263,'Bieu phi VCX'!$D$7:$I$7,)),INDEX('Bieu phi VCX'!$J$8:$O$33,MATCH(E263,'Bieu phi VCX'!$A$8:$A$33,0),MATCH(AC263,'Bieu phi VCX'!$J$7:$O$7,)))</f>
        <v>0.06</v>
      </c>
      <c r="AE263" s="46" t="n">
        <f aca="false">IF(Q263="Y",$AE$2,0)</f>
        <v>0.0005</v>
      </c>
      <c r="AF263" s="46" t="n">
        <f aca="false">IF(R263="Y", INDEX('Bieu phi VCX'!$R$8:$W$33,MATCH(E263,'Bieu phi VCX'!$A$8:$A$33,0),MATCH(AC263,'Bieu phi VCX'!$R$7:$W$7,0)), 0)</f>
        <v>0.006</v>
      </c>
      <c r="AG263" s="44" t="n">
        <f aca="false">VLOOKUP(S263,Parameters!$F$2:$G$5,2,0)</f>
        <v>1400000</v>
      </c>
      <c r="AH263" s="46" t="n">
        <f aca="false">IF(T263="Y", INDEX('Bieu phi VCX'!$X$8:$AC$33,MATCH(E263,'Bieu phi VCX'!$A$8:$A$33,0),MATCH(AC263,'Bieu phi VCX'!$X$7:$AC$7,0)),0)</f>
        <v>0.0055</v>
      </c>
      <c r="AI263" s="46" t="n">
        <f aca="false">IF(U263="Y",INDEX('Bieu phi VCX'!$AJ$8:$AL$33,MATCH(E263,'Bieu phi VCX'!$A$8:$A$33,0),MATCH(VLOOKUP(F263,Parameters!$I$2:$J$4,2),'Bieu phi VCX'!$AJ$7:$AL$7,0))-AD263, 0)</f>
        <v>-0.01</v>
      </c>
      <c r="AJ263" s="4" t="n">
        <f aca="false">IF(V263="Y",$AJ$2,1)</f>
        <v>1.5</v>
      </c>
      <c r="AK263" s="46" t="n">
        <f aca="false">IF(W263="Y", INDEX('Bieu phi VCX'!$AE$8:$AE$33,MATCH(E263,'Bieu phi VCX'!$A$8:$A$33,0),0),0)</f>
        <v>0.0025</v>
      </c>
      <c r="AL263" s="46" t="n">
        <f aca="false">IF(X263="Y",IF(AB263&lt;120,IF(OR(E263='Bieu phi VCX'!$A$24,E263='Bieu phi VCX'!$A$25,E263='Bieu phi VCX'!$A$27),0.2%,IF(OR(AND(OR(H263="SEDAN",H263="HATCHBACK"),J263&gt;$AL$2),AND(OR(H263="SEDAN",H263="HATCHBACK"),I263="GERMANY")),INDEX('Bieu phi VCX'!$AF$8:$AF$33,MATCH(E263,'Bieu phi VCX'!$A$8:$A$33,0),0),INDEX('Bieu phi VCX'!$AG$8:$AG$33,MATCH(E263,'Bieu phi VCX'!$A$8:$A$33,0),0))),INDEX('Bieu phi VCX'!$AH$8:$AH$33,MATCH(E263,'Bieu phi VCX'!$A$8:$A$33,0),0)),0)</f>
        <v>0.003</v>
      </c>
      <c r="AM263" s="47" t="n">
        <f aca="false">IF(Z263="Y",$AM$2,0)</f>
        <v>0.003</v>
      </c>
      <c r="AN263" s="48" t="n">
        <f aca="false">IF(Y263="Y",IF(P263-O263&gt;$AN$2,1.5%*15/365,1.5%*(P263-O263)/365),0)</f>
        <v>0.000616438356164384</v>
      </c>
      <c r="AO263" s="49" t="n">
        <f aca="false">IF(P263&lt;=AA263,VLOOKUP(DATEDIF(O263,P263,"m"),Parameters!$L$2:$M$6,2,1),(DATEDIF(O263,P263,"m")+1)/12)</f>
        <v>1</v>
      </c>
      <c r="AP263" s="50" t="n">
        <f aca="false">(AJ263*(SUM(AD263,AE263,AF263,AH263,AI263,AK263,AL263,AM263)*K263+AG263)+AN263*K263)*AO263</f>
        <v>44646575.3424658</v>
      </c>
      <c r="AQ263" s="5"/>
    </row>
    <row r="264" s="4" customFormat="true" ht="13.8" hidden="false" customHeight="false" outlineLevel="0" collapsed="false">
      <c r="A264" s="42" t="s">
        <v>1968</v>
      </c>
      <c r="B264" s="42" t="s">
        <v>1954</v>
      </c>
      <c r="C264" s="42" t="s">
        <v>1989</v>
      </c>
      <c r="D264" s="42" t="s">
        <v>2000</v>
      </c>
      <c r="E264" s="43" t="s">
        <v>2001</v>
      </c>
      <c r="F264" s="44" t="n">
        <v>0</v>
      </c>
      <c r="G264" s="43" t="s">
        <v>1958</v>
      </c>
      <c r="H264" s="43" t="s">
        <v>1991</v>
      </c>
      <c r="I264" s="43" t="s">
        <v>1960</v>
      </c>
      <c r="J264" s="44" t="n">
        <v>400000000</v>
      </c>
      <c r="K264" s="44" t="n">
        <v>100000000</v>
      </c>
      <c r="L264" s="4" t="n">
        <v>2020</v>
      </c>
      <c r="M264" s="45" t="n">
        <v>43831</v>
      </c>
      <c r="N264" s="45" t="n">
        <v>43831</v>
      </c>
      <c r="O264" s="45" t="n">
        <v>43831</v>
      </c>
      <c r="P264" s="45" t="n">
        <v>44196</v>
      </c>
      <c r="Q264" s="4" t="s">
        <v>1961</v>
      </c>
      <c r="R264" s="4" t="s">
        <v>1961</v>
      </c>
      <c r="S264" s="44" t="s">
        <v>1962</v>
      </c>
      <c r="T264" s="4" t="s">
        <v>1961</v>
      </c>
      <c r="U264" s="4" t="s">
        <v>1961</v>
      </c>
      <c r="V264" s="4" t="s">
        <v>1961</v>
      </c>
      <c r="W264" s="4" t="s">
        <v>1961</v>
      </c>
      <c r="X264" s="4" t="s">
        <v>1961</v>
      </c>
      <c r="Y264" s="4" t="s">
        <v>1961</v>
      </c>
      <c r="Z264" s="4" t="s">
        <v>1961</v>
      </c>
      <c r="AA264" s="45" t="n">
        <f aca="false">DATE(YEAR(O264)+1,MONTH(O264),DAY(O264))</f>
        <v>44197</v>
      </c>
      <c r="AB264" s="4" t="n">
        <f aca="false">IF(G264="Trong nước", DATEDIF(DATE(YEAR(M264),MONTH(M264),1),DATE(YEAR(N264),MONTH(N264),1),"m"), DATEDIF(DATE(L264,1,1),DATE(YEAR(N264),MONTH(N264),1),"m"))</f>
        <v>0</v>
      </c>
      <c r="AC264" s="4" t="str">
        <f aca="false">VLOOKUP(AB264,Parameters!$A$2:$B$6,2,1)</f>
        <v>&lt;6</v>
      </c>
      <c r="AD264" s="46" t="n">
        <f aca="false">IF(J264&lt;=$AD$2,INDEX('Bieu phi VCX'!$D$8:$H$33,MATCH(E264,'Bieu phi VCX'!$A$8:$A$33,0),MATCH(AC264,'Bieu phi VCX'!$D$7:$H$7,)),INDEX('Bieu phi VCX'!$J$8:$N$33,MATCH(E264,'Bieu phi VCX'!$A$8:$A$33,0),MATCH(AC264,'Bieu phi VCX'!$J$7:$N$7,)))</f>
        <v>0.036</v>
      </c>
      <c r="AE264" s="46" t="n">
        <f aca="false">IF(Q264="Y",$AE$2,0)</f>
        <v>0</v>
      </c>
      <c r="AF264" s="46" t="n">
        <f aca="false">IF(R264="Y", INDEX('Bieu phi VCX'!$R$8:$W$33,MATCH(E264,'Bieu phi VCX'!$A$8:$A$33,0),MATCH(AC264,'Bieu phi VCX'!$R$7:$V$7,0)), 0)</f>
        <v>0</v>
      </c>
      <c r="AG264" s="44" t="n">
        <f aca="false">VLOOKUP(S264,Parameters!$F$2:$G$5,2,0)</f>
        <v>0</v>
      </c>
      <c r="AH264" s="46" t="n">
        <f aca="false">IF(T264="Y", INDEX('Bieu phi VCX'!$X$8:$AB$33,MATCH(E264,'Bieu phi VCX'!$A$8:$A$33,0),MATCH(AC264,'Bieu phi VCX'!$X$7:$AB$7,0)),0)</f>
        <v>0</v>
      </c>
      <c r="AI264" s="46" t="n">
        <f aca="false">IF(U264="Y",INDEX('Bieu phi VCX'!$AJ$8:$AL$33,MATCH(E264,'Bieu phi VCX'!$A$8:$A$33,0),MATCH(VLOOKUP(F264,Parameters!$I$2:$J$4,2),'Bieu phi VCX'!$AJ$7:$AL$7,0))-AD264, 0)</f>
        <v>0</v>
      </c>
      <c r="AJ264" s="4" t="n">
        <f aca="false">IF(V264="Y",$AJ$2,1)</f>
        <v>1</v>
      </c>
      <c r="AK264" s="46" t="n">
        <f aca="false">IF(W264="Y", INDEX('Bieu phi VCX'!$AE$8:$AE$33,MATCH(E264,'Bieu phi VCX'!$A$8:$A$33,0),0),0)</f>
        <v>0</v>
      </c>
      <c r="AL264" s="46" t="n">
        <f aca="false">IF(X264="Y",IF(AB264&lt;120,IF(OR(E264='Bieu phi VCX'!$A$24,E264='Bieu phi VCX'!$A$25,E264='Bieu phi VCX'!$A$27),0.2%,IF(OR(AND(OR(H264="SEDAN",H264="HATCHBACK"),J264&gt;$AL$2),AND(OR(H264="SEDAN",H264="HATCHBACK"),I264="GERMANY")),INDEX('Bieu phi VCX'!$AF$8:$AF$33,MATCH(E264,'Bieu phi VCX'!$A$8:$A$33,0),0),INDEX('Bieu phi VCX'!$AG$8:$AG$33,MATCH(E264,'Bieu phi VCX'!$A$8:$A$33,0),0))),"NA"),0)</f>
        <v>0</v>
      </c>
      <c r="AM264" s="47" t="n">
        <f aca="false">IF(Z264="Y",$AM$2,0)</f>
        <v>0</v>
      </c>
      <c r="AN264" s="48" t="n">
        <f aca="false">IF(Y264="Y",IF(P264-O264&gt;$AN$2,1.5%*15/365,1.5%*(P264-O264)/365),0)</f>
        <v>0</v>
      </c>
      <c r="AO264" s="49" t="n">
        <f aca="false">IF(P264&lt;=AA264,VLOOKUP(DATEDIF(O264,P264,"m"),Parameters!$L$2:$M$6,2,1),(DATEDIF(O264,P264,"m")+1)/12)</f>
        <v>1</v>
      </c>
      <c r="AP264" s="50" t="n">
        <f aca="false">(AJ264*(SUM(AD264,AE264,AF264,AH264,AI264,AK264,AL264,AM264)*K264+AG264)+AN264*K264)*AO264</f>
        <v>3600000</v>
      </c>
      <c r="AQ264" s="5"/>
    </row>
    <row r="265" s="4" customFormat="true" ht="13.8" hidden="false" customHeight="false" outlineLevel="0" collapsed="false">
      <c r="A265" s="42"/>
      <c r="B265" s="42" t="s">
        <v>1963</v>
      </c>
      <c r="C265" s="42" t="s">
        <v>1989</v>
      </c>
      <c r="D265" s="42" t="s">
        <v>2000</v>
      </c>
      <c r="E265" s="43" t="s">
        <v>2001</v>
      </c>
      <c r="F265" s="44" t="n">
        <v>0</v>
      </c>
      <c r="G265" s="43" t="s">
        <v>1958</v>
      </c>
      <c r="H265" s="43" t="s">
        <v>1991</v>
      </c>
      <c r="I265" s="43" t="s">
        <v>1960</v>
      </c>
      <c r="J265" s="44" t="n">
        <v>400000000</v>
      </c>
      <c r="K265" s="44" t="n">
        <v>100000000</v>
      </c>
      <c r="L265" s="4" t="n">
        <v>2017</v>
      </c>
      <c r="M265" s="45" t="n">
        <v>42736</v>
      </c>
      <c r="N265" s="45" t="n">
        <v>43831</v>
      </c>
      <c r="O265" s="45" t="n">
        <v>43831</v>
      </c>
      <c r="P265" s="45" t="n">
        <v>44196</v>
      </c>
      <c r="Q265" s="4" t="s">
        <v>1961</v>
      </c>
      <c r="R265" s="4" t="s">
        <v>1961</v>
      </c>
      <c r="S265" s="44" t="s">
        <v>1962</v>
      </c>
      <c r="T265" s="4" t="s">
        <v>1961</v>
      </c>
      <c r="U265" s="4" t="s">
        <v>1961</v>
      </c>
      <c r="V265" s="4" t="s">
        <v>1961</v>
      </c>
      <c r="W265" s="4" t="s">
        <v>1961</v>
      </c>
      <c r="X265" s="4" t="s">
        <v>1961</v>
      </c>
      <c r="Y265" s="4" t="s">
        <v>1961</v>
      </c>
      <c r="Z265" s="4" t="s">
        <v>1961</v>
      </c>
      <c r="AA265" s="45" t="n">
        <f aca="false">DATE(YEAR(O265)+1,MONTH(O265),DAY(O265))</f>
        <v>44197</v>
      </c>
      <c r="AB265" s="4" t="n">
        <f aca="false">IF(G265="Trong nước", DATEDIF(DATE(YEAR(M265),MONTH(M265),1),DATE(YEAR(N265),MONTH(N265),1),"m"), DATEDIF(DATE(L265,1,1),DATE(YEAR(N265),MONTH(N265),1),"m"))</f>
        <v>36</v>
      </c>
      <c r="AC265" s="4" t="str">
        <f aca="false">VLOOKUP(AB265,Parameters!$A$2:$B$6,2,1)</f>
        <v>36-72</v>
      </c>
      <c r="AD265" s="46" t="n">
        <f aca="false">IF(J265&lt;=$AD$2,INDEX('Bieu phi VCX'!$D$8:$H$33,MATCH(E265,'Bieu phi VCX'!$A$8:$A$33,0),MATCH(AC265,'Bieu phi VCX'!$D$7:$H$7,)),INDEX('Bieu phi VCX'!$J$8:$N$33,MATCH(E265,'Bieu phi VCX'!$A$8:$A$33,0),MATCH(AC265,'Bieu phi VCX'!$J$7:$N$7,)))</f>
        <v>0.038</v>
      </c>
      <c r="AE265" s="46" t="n">
        <f aca="false">IF(Q265="Y",$AE$2,0)</f>
        <v>0</v>
      </c>
      <c r="AF265" s="46" t="n">
        <f aca="false">IF(R265="Y", INDEX('Bieu phi VCX'!$R$8:$W$33,MATCH(E265,'Bieu phi VCX'!$A$8:$A$33,0),MATCH(AC265,'Bieu phi VCX'!$R$7:$V$7,0)), 0)</f>
        <v>0</v>
      </c>
      <c r="AG265" s="44" t="n">
        <f aca="false">VLOOKUP(S265,Parameters!$F$2:$G$5,2,0)</f>
        <v>0</v>
      </c>
      <c r="AH265" s="46" t="n">
        <f aca="false">IF(T265="Y", INDEX('Bieu phi VCX'!$X$8:$AB$33,MATCH(E265,'Bieu phi VCX'!$A$8:$A$33,0),MATCH(AC265,'Bieu phi VCX'!$X$7:$AB$7,0)),0)</f>
        <v>0</v>
      </c>
      <c r="AI265" s="46" t="n">
        <f aca="false">IF(U265="Y",INDEX('Bieu phi VCX'!$AJ$8:$AL$33,MATCH(E265,'Bieu phi VCX'!$A$8:$A$33,0),MATCH(VLOOKUP(F265,Parameters!$I$2:$J$4,2),'Bieu phi VCX'!$AJ$7:$AL$7,0))-AD265, 0)</f>
        <v>0</v>
      </c>
      <c r="AJ265" s="4" t="n">
        <f aca="false">IF(V265="Y",$AJ$2,1)</f>
        <v>1</v>
      </c>
      <c r="AK265" s="46" t="n">
        <f aca="false">IF(W265="Y", INDEX('Bieu phi VCX'!$AE$8:$AE$33,MATCH(E265,'Bieu phi VCX'!$A$8:$A$33,0),0),0)</f>
        <v>0</v>
      </c>
      <c r="AL265" s="46" t="n">
        <f aca="false">IF(X265="Y",IF(AB265&lt;120,IF(OR(E265='Bieu phi VCX'!$A$24,E265='Bieu phi VCX'!$A$25,E265='Bieu phi VCX'!$A$27),0.2%,IF(OR(AND(OR(H265="SEDAN",H265="HATCHBACK"),J265&gt;$AL$2),AND(OR(H265="SEDAN",H265="HATCHBACK"),I265="GERMANY")),INDEX('Bieu phi VCX'!$AF$8:$AF$33,MATCH(E265,'Bieu phi VCX'!$A$8:$A$33,0),0),INDEX('Bieu phi VCX'!$AG$8:$AG$33,MATCH(E265,'Bieu phi VCX'!$A$8:$A$33,0),0))),"NA"),0)</f>
        <v>0</v>
      </c>
      <c r="AM265" s="47" t="n">
        <f aca="false">IF(Z265="Y",$AM$2,0)</f>
        <v>0</v>
      </c>
      <c r="AN265" s="48" t="n">
        <f aca="false">IF(Y265="Y",IF(P265-O265&gt;$AN$2,1.5%*15/365,1.5%*(P265-O265)/365),0)</f>
        <v>0</v>
      </c>
      <c r="AO265" s="49" t="n">
        <f aca="false">IF(P265&lt;=AA265,VLOOKUP(DATEDIF(O265,P265,"m"),Parameters!$L$2:$M$6,2,1),(DATEDIF(O265,P265,"m")+1)/12)</f>
        <v>1</v>
      </c>
      <c r="AP265" s="50" t="n">
        <f aca="false">(AJ265*(SUM(AD265,AE265,AF265,AH265,AI265,AK265,AL265,AM265)*K265+AG265)+AN265*K265)*AO265</f>
        <v>3800000</v>
      </c>
      <c r="AQ265" s="5"/>
    </row>
    <row r="266" s="4" customFormat="true" ht="13.8" hidden="false" customHeight="false" outlineLevel="0" collapsed="false">
      <c r="A266" s="42"/>
      <c r="B266" s="42" t="s">
        <v>1964</v>
      </c>
      <c r="C266" s="42" t="s">
        <v>1989</v>
      </c>
      <c r="D266" s="42" t="s">
        <v>2000</v>
      </c>
      <c r="E266" s="43" t="s">
        <v>2001</v>
      </c>
      <c r="F266" s="44" t="n">
        <v>0</v>
      </c>
      <c r="G266" s="43" t="s">
        <v>1958</v>
      </c>
      <c r="H266" s="43" t="s">
        <v>1991</v>
      </c>
      <c r="I266" s="43" t="s">
        <v>1960</v>
      </c>
      <c r="J266" s="44" t="n">
        <v>400000000</v>
      </c>
      <c r="K266" s="44" t="n">
        <v>100000000</v>
      </c>
      <c r="L266" s="4" t="n">
        <v>2014</v>
      </c>
      <c r="M266" s="45" t="n">
        <v>41640</v>
      </c>
      <c r="N266" s="45" t="n">
        <v>43831</v>
      </c>
      <c r="O266" s="45" t="n">
        <v>43831</v>
      </c>
      <c r="P266" s="45" t="n">
        <v>44196</v>
      </c>
      <c r="Q266" s="4" t="s">
        <v>1961</v>
      </c>
      <c r="R266" s="4" t="s">
        <v>1961</v>
      </c>
      <c r="S266" s="44" t="s">
        <v>1962</v>
      </c>
      <c r="T266" s="4" t="s">
        <v>1961</v>
      </c>
      <c r="U266" s="4" t="s">
        <v>1961</v>
      </c>
      <c r="V266" s="4" t="s">
        <v>1961</v>
      </c>
      <c r="W266" s="4" t="s">
        <v>1961</v>
      </c>
      <c r="X266" s="4" t="s">
        <v>1961</v>
      </c>
      <c r="Y266" s="4" t="s">
        <v>1961</v>
      </c>
      <c r="Z266" s="4" t="s">
        <v>1961</v>
      </c>
      <c r="AA266" s="45" t="n">
        <f aca="false">DATE(YEAR(O266)+1,MONTH(O266),DAY(O266))</f>
        <v>44197</v>
      </c>
      <c r="AB266" s="4" t="n">
        <f aca="false">IF(G266="Trong nước", DATEDIF(DATE(YEAR(M266),MONTH(M266),1),DATE(YEAR(N266),MONTH(N266),1),"m"), DATEDIF(DATE(L266,1,1),DATE(YEAR(N266),MONTH(N266),1),"m"))</f>
        <v>72</v>
      </c>
      <c r="AC266" s="4" t="str">
        <f aca="false">VLOOKUP(AB266,Parameters!$A$2:$B$6,2,1)</f>
        <v>72-120</v>
      </c>
      <c r="AD266" s="46" t="n">
        <f aca="false">IF(J266&lt;=$AD$2,INDEX('Bieu phi VCX'!$D$8:$H$33,MATCH(E266,'Bieu phi VCX'!$A$8:$A$33,0),MATCH(AC266,'Bieu phi VCX'!$D$7:$H$7,)),INDEX('Bieu phi VCX'!$J$8:$N$33,MATCH(E266,'Bieu phi VCX'!$A$8:$A$33,0),MATCH(AC266,'Bieu phi VCX'!$J$7:$N$7,)))</f>
        <v>0.055</v>
      </c>
      <c r="AE266" s="46" t="n">
        <f aca="false">IF(Q266="Y",$AE$2,0)</f>
        <v>0</v>
      </c>
      <c r="AF266" s="46" t="n">
        <f aca="false">IF(R266="Y", INDEX('Bieu phi VCX'!$R$8:$W$33,MATCH(E266,'Bieu phi VCX'!$A$8:$A$33,0),MATCH(AC266,'Bieu phi VCX'!$R$7:$V$7,0)), 0)</f>
        <v>0</v>
      </c>
      <c r="AG266" s="44" t="n">
        <f aca="false">VLOOKUP(S266,Parameters!$F$2:$G$5,2,0)</f>
        <v>0</v>
      </c>
      <c r="AH266" s="46" t="n">
        <f aca="false">IF(T266="Y", INDEX('Bieu phi VCX'!$X$8:$AB$33,MATCH(E266,'Bieu phi VCX'!$A$8:$A$33,0),MATCH(AC266,'Bieu phi VCX'!$X$7:$AB$7,0)),0)</f>
        <v>0</v>
      </c>
      <c r="AI266" s="46" t="n">
        <f aca="false">IF(U266="Y",INDEX('Bieu phi VCX'!$AJ$8:$AL$33,MATCH(E266,'Bieu phi VCX'!$A$8:$A$33,0),MATCH(VLOOKUP(F266,Parameters!$I$2:$J$4,2),'Bieu phi VCX'!$AJ$7:$AL$7,0))-AD266, 0)</f>
        <v>0</v>
      </c>
      <c r="AJ266" s="4" t="n">
        <f aca="false">IF(V266="Y",$AJ$2,1)</f>
        <v>1</v>
      </c>
      <c r="AK266" s="46" t="n">
        <f aca="false">IF(W266="Y", INDEX('Bieu phi VCX'!$AE$8:$AE$33,MATCH(E266,'Bieu phi VCX'!$A$8:$A$33,0),0),0)</f>
        <v>0</v>
      </c>
      <c r="AL266" s="46" t="n">
        <f aca="false">IF(X266="Y",IF(AB266&lt;120,IF(OR(E266='Bieu phi VCX'!$A$24,E266='Bieu phi VCX'!$A$25,E266='Bieu phi VCX'!$A$27),0.2%,IF(OR(AND(OR(H266="SEDAN",H266="HATCHBACK"),J266&gt;$AL$2),AND(OR(H266="SEDAN",H266="HATCHBACK"),I266="GERMANY")),INDEX('Bieu phi VCX'!$AF$8:$AF$33,MATCH(E266,'Bieu phi VCX'!$A$8:$A$33,0),0),INDEX('Bieu phi VCX'!$AG$8:$AG$33,MATCH(E266,'Bieu phi VCX'!$A$8:$A$33,0),0))),"NA"),0)</f>
        <v>0</v>
      </c>
      <c r="AM266" s="47" t="n">
        <f aca="false">IF(Z266="Y",$AM$2,0)</f>
        <v>0</v>
      </c>
      <c r="AN266" s="48" t="n">
        <f aca="false">IF(Y266="Y",IF(P266-O266&gt;$AN$2,1.5%*15/365,1.5%*(P266-O266)/365),0)</f>
        <v>0</v>
      </c>
      <c r="AO266" s="49" t="n">
        <f aca="false">IF(P266&lt;=AA266,VLOOKUP(DATEDIF(O266,P266,"m"),Parameters!$L$2:$M$6,2,1),(DATEDIF(O266,P266,"m")+1)/12)</f>
        <v>1</v>
      </c>
      <c r="AP266" s="50" t="n">
        <f aca="false">(AJ266*(SUM(AD266,AE266,AF266,AH266,AI266,AK266,AL266,AM266)*K266+AG266)+AN266*K266)*AO266</f>
        <v>5500000</v>
      </c>
      <c r="AQ266" s="5"/>
    </row>
    <row r="267" s="4" customFormat="true" ht="13.8" hidden="false" customHeight="false" outlineLevel="0" collapsed="false">
      <c r="A267" s="42"/>
      <c r="B267" s="42" t="s">
        <v>1965</v>
      </c>
      <c r="C267" s="42" t="s">
        <v>1989</v>
      </c>
      <c r="D267" s="42" t="s">
        <v>2000</v>
      </c>
      <c r="E267" s="43" t="s">
        <v>2001</v>
      </c>
      <c r="F267" s="44" t="n">
        <v>0</v>
      </c>
      <c r="G267" s="43" t="s">
        <v>1958</v>
      </c>
      <c r="H267" s="43" t="s">
        <v>1991</v>
      </c>
      <c r="I267" s="43" t="s">
        <v>1960</v>
      </c>
      <c r="J267" s="44" t="n">
        <v>400000000</v>
      </c>
      <c r="K267" s="44" t="n">
        <v>100000000</v>
      </c>
      <c r="L267" s="4" t="n">
        <v>2010</v>
      </c>
      <c r="M267" s="45" t="n">
        <v>40179</v>
      </c>
      <c r="N267" s="45" t="n">
        <v>43831</v>
      </c>
      <c r="O267" s="45" t="n">
        <v>43831</v>
      </c>
      <c r="P267" s="45" t="n">
        <v>44196</v>
      </c>
      <c r="Q267" s="4" t="s">
        <v>1961</v>
      </c>
      <c r="R267" s="4" t="s">
        <v>1961</v>
      </c>
      <c r="S267" s="44" t="s">
        <v>1962</v>
      </c>
      <c r="T267" s="4" t="s">
        <v>1961</v>
      </c>
      <c r="U267" s="4" t="s">
        <v>1961</v>
      </c>
      <c r="V267" s="4" t="s">
        <v>1961</v>
      </c>
      <c r="W267" s="4" t="s">
        <v>1961</v>
      </c>
      <c r="X267" s="4" t="s">
        <v>1961</v>
      </c>
      <c r="Y267" s="4" t="s">
        <v>1961</v>
      </c>
      <c r="Z267" s="4" t="s">
        <v>1961</v>
      </c>
      <c r="AA267" s="45" t="n">
        <f aca="false">DATE(YEAR(O267)+1,MONTH(O267),DAY(O267))</f>
        <v>44197</v>
      </c>
      <c r="AB267" s="4" t="n">
        <f aca="false">IF(G267="Trong nước", DATEDIF(DATE(YEAR(M267),MONTH(M267),1),DATE(YEAR(N267),MONTH(N267),1),"m"), DATEDIF(DATE(L267,1,1),DATE(YEAR(N267),MONTH(N267),1),"m"))</f>
        <v>120</v>
      </c>
      <c r="AC267" s="4" t="str">
        <f aca="false">VLOOKUP(AB267,Parameters!$A$2:$B$6,2,1)</f>
        <v>&gt;=120</v>
      </c>
      <c r="AD267" s="46" t="n">
        <f aca="false">IF(J267&lt;=$AD$2,INDEX('Bieu phi VCX'!$D$8:$H$33,MATCH(E267,'Bieu phi VCX'!$A$8:$A$33,0),MATCH(AC267,'Bieu phi VCX'!$D$7:$H$7,)),INDEX('Bieu phi VCX'!$J$8:$N$33,MATCH(E267,'Bieu phi VCX'!$A$8:$A$33,0),MATCH(AC267,'Bieu phi VCX'!$J$7:$N$7,)))</f>
        <v>0.06</v>
      </c>
      <c r="AE267" s="46" t="n">
        <f aca="false">IF(Q267="Y",$AE$2,0)</f>
        <v>0</v>
      </c>
      <c r="AF267" s="46" t="n">
        <f aca="false">IF(R267="Y", INDEX('Bieu phi VCX'!$R$8:$W$33,MATCH(E267,'Bieu phi VCX'!$A$8:$A$33,0),MATCH(AC267,'Bieu phi VCX'!$R$7:$V$7,0)), 0)</f>
        <v>0</v>
      </c>
      <c r="AG267" s="44" t="n">
        <f aca="false">VLOOKUP(S267,Parameters!$F$2:$G$5,2,0)</f>
        <v>0</v>
      </c>
      <c r="AH267" s="46" t="n">
        <f aca="false">IF(T267="Y", INDEX('Bieu phi VCX'!$X$8:$AB$33,MATCH(E267,'Bieu phi VCX'!$A$8:$A$33,0),MATCH(AC267,'Bieu phi VCX'!$X$7:$AB$7,0)),0)</f>
        <v>0</v>
      </c>
      <c r="AI267" s="46" t="n">
        <f aca="false">IF(U267="Y",INDEX('Bieu phi VCX'!$AJ$8:$AL$33,MATCH(E267,'Bieu phi VCX'!$A$8:$A$33,0),MATCH(VLOOKUP(F267,Parameters!$I$2:$J$4,2),'Bieu phi VCX'!$AJ$7:$AL$7,0))-AD267, 0)</f>
        <v>0</v>
      </c>
      <c r="AJ267" s="4" t="n">
        <f aca="false">IF(V267="Y",$AJ$2,1)</f>
        <v>1</v>
      </c>
      <c r="AK267" s="46" t="n">
        <f aca="false">IF(W267="Y", INDEX('Bieu phi VCX'!$AE$8:$AE$33,MATCH(E267,'Bieu phi VCX'!$A$8:$A$33,0),0),0)</f>
        <v>0</v>
      </c>
      <c r="AL267" s="46" t="n">
        <f aca="false">IF(X267="Y",IF(AB267&lt;120,IF(OR(E267='Bieu phi VCX'!$A$24,E267='Bieu phi VCX'!$A$25,E267='Bieu phi VCX'!$A$27),0.2%,IF(OR(AND(OR(H267="SEDAN",H267="HATCHBACK"),J267&gt;$AL$2),AND(OR(H267="SEDAN",H267="HATCHBACK"),I267="GERMANY")),INDEX('Bieu phi VCX'!$AF$8:$AF$33,MATCH(E267,'Bieu phi VCX'!$A$8:$A$33,0),0),INDEX('Bieu phi VCX'!$AG$8:$AG$33,MATCH(E267,'Bieu phi VCX'!$A$8:$A$33,0),0))),"NA"),0)</f>
        <v>0</v>
      </c>
      <c r="AM267" s="47" t="n">
        <f aca="false">IF(Z267="Y",$AM$2,0)</f>
        <v>0</v>
      </c>
      <c r="AN267" s="48" t="n">
        <f aca="false">IF(Y267="Y",IF(P267-O267&gt;$AN$2,1.5%*15/365,1.5%*(P267-O267)/365),0)</f>
        <v>0</v>
      </c>
      <c r="AO267" s="49" t="n">
        <f aca="false">IF(P267&lt;=AA267,VLOOKUP(DATEDIF(O267,P267,"m"),Parameters!$L$2:$M$6,2,1),(DATEDIF(O267,P267,"m")+1)/12)</f>
        <v>1</v>
      </c>
      <c r="AP267" s="50" t="n">
        <f aca="false">(AJ267*(SUM(AD267,AE267,AF267,AH267,AI267,AK267,AL267,AM267)*K267+AG267)+AN267*K267)*AO267</f>
        <v>6000000</v>
      </c>
      <c r="AQ267" s="5"/>
    </row>
    <row r="268" s="4" customFormat="true" ht="13.8" hidden="false" customHeight="false" outlineLevel="0" collapsed="false">
      <c r="A268" s="42"/>
      <c r="B268" s="42" t="s">
        <v>1966</v>
      </c>
      <c r="C268" s="42" t="s">
        <v>1989</v>
      </c>
      <c r="D268" s="42" t="s">
        <v>2000</v>
      </c>
      <c r="E268" s="43" t="s">
        <v>2001</v>
      </c>
      <c r="F268" s="44" t="n">
        <v>0</v>
      </c>
      <c r="G268" s="43" t="s">
        <v>1958</v>
      </c>
      <c r="H268" s="43" t="s">
        <v>1991</v>
      </c>
      <c r="I268" s="43" t="s">
        <v>1960</v>
      </c>
      <c r="J268" s="44" t="n">
        <v>400000000</v>
      </c>
      <c r="K268" s="44" t="n">
        <v>400000000</v>
      </c>
      <c r="L268" s="4" t="n">
        <v>2005</v>
      </c>
      <c r="M268" s="45" t="n">
        <v>38353</v>
      </c>
      <c r="N268" s="45" t="n">
        <v>43831</v>
      </c>
      <c r="O268" s="45" t="n">
        <v>43831</v>
      </c>
      <c r="P268" s="45" t="n">
        <v>44196</v>
      </c>
      <c r="Q268" s="4" t="s">
        <v>1967</v>
      </c>
      <c r="R268" s="4" t="s">
        <v>1967</v>
      </c>
      <c r="S268" s="44" t="n">
        <v>9000000</v>
      </c>
      <c r="T268" s="4" t="s">
        <v>1967</v>
      </c>
      <c r="U268" s="4" t="s">
        <v>1967</v>
      </c>
      <c r="V268" s="4" t="s">
        <v>1967</v>
      </c>
      <c r="W268" s="4" t="s">
        <v>1967</v>
      </c>
      <c r="X268" s="4" t="s">
        <v>1967</v>
      </c>
      <c r="Y268" s="4" t="s">
        <v>1967</v>
      </c>
      <c r="Z268" s="4" t="s">
        <v>1967</v>
      </c>
      <c r="AA268" s="45" t="n">
        <f aca="false">DATE(YEAR(O268)+1,MONTH(O268),DAY(O268))</f>
        <v>44197</v>
      </c>
      <c r="AB268" s="4" t="n">
        <f aca="false">IF(G268="Trong nước", DATEDIF(DATE(YEAR(M268),MONTH(M268),1),DATE(YEAR(N268),MONTH(N268),1),"m"), DATEDIF(DATE(L268,1,1),DATE(YEAR(N268),MONTH(N268),1),"m"))</f>
        <v>180</v>
      </c>
      <c r="AC268" s="4" t="str">
        <f aca="false">VLOOKUP(AB268,Parameters!$A$2:$B$7,2,1)</f>
        <v>&gt;=180</v>
      </c>
      <c r="AD268" s="46" t="n">
        <f aca="false">IF(J268&lt;=$AD$2,INDEX('Bieu phi VCX'!$D$8:$N$33,MATCH(E268,'Bieu phi VCX'!$A$8:$A$33,0),MATCH(AC268,'Bieu phi VCX'!$D$7:$I$7,)),INDEX('Bieu phi VCX'!$J$8:$O$33,MATCH(E268,'Bieu phi VCX'!$A$8:$A$33,0),MATCH(AC268,'Bieu phi VCX'!$J$7:$O$7,)))</f>
        <v>0.06</v>
      </c>
      <c r="AE268" s="46" t="n">
        <f aca="false">IF(Q268="Y",$AE$2,0)</f>
        <v>0.0005</v>
      </c>
      <c r="AF268" s="46" t="n">
        <f aca="false">IF(R268="Y", INDEX('Bieu phi VCX'!$R$8:$W$33,MATCH(E268,'Bieu phi VCX'!$A$8:$A$33,0),MATCH(AC268,'Bieu phi VCX'!$R$7:$W$7,0)), 0)</f>
        <v>0.006</v>
      </c>
      <c r="AG268" s="44" t="n">
        <f aca="false">VLOOKUP(S268,Parameters!$F$2:$G$5,2,0)</f>
        <v>1400000</v>
      </c>
      <c r="AH268" s="46" t="n">
        <f aca="false">IF(T268="Y", INDEX('Bieu phi VCX'!$X$8:$AC$33,MATCH(E268,'Bieu phi VCX'!$A$8:$A$33,0),MATCH(AC268,'Bieu phi VCX'!$X$7:$AC$7,0)),0)</f>
        <v>0.0055</v>
      </c>
      <c r="AI268" s="46" t="n">
        <f aca="false">IF(U268="Y",INDEX('Bieu phi VCX'!$AJ$8:$AL$33,MATCH(E268,'Bieu phi VCX'!$A$8:$A$33,0),MATCH(VLOOKUP(F268,Parameters!$I$2:$J$4,2),'Bieu phi VCX'!$AJ$7:$AL$7,0))-AD268, 0)</f>
        <v>-0.01</v>
      </c>
      <c r="AJ268" s="4" t="n">
        <f aca="false">IF(V268="Y",$AJ$2,1)</f>
        <v>1.5</v>
      </c>
      <c r="AK268" s="46" t="n">
        <f aca="false">IF(W268="Y", INDEX('Bieu phi VCX'!$AE$8:$AE$33,MATCH(E268,'Bieu phi VCX'!$A$8:$A$33,0),0),0)</f>
        <v>0.0025</v>
      </c>
      <c r="AL268" s="46" t="n">
        <f aca="false">IF(X268="Y",IF(AB268&lt;120,IF(OR(E268='Bieu phi VCX'!$A$24,E268='Bieu phi VCX'!$A$25,E268='Bieu phi VCX'!$A$27),0.2%,IF(OR(AND(OR(H268="SEDAN",H268="HATCHBACK"),J268&gt;$AL$2),AND(OR(H268="SEDAN",H268="HATCHBACK"),I268="GERMANY")),INDEX('Bieu phi VCX'!$AF$8:$AF$33,MATCH(E268,'Bieu phi VCX'!$A$8:$A$33,0),0),INDEX('Bieu phi VCX'!$AG$8:$AG$33,MATCH(E268,'Bieu phi VCX'!$A$8:$A$33,0),0))),INDEX('Bieu phi VCX'!$AH$8:$AH$33,MATCH(E268,'Bieu phi VCX'!$A$8:$A$33,0),0)),0)</f>
        <v>0.003</v>
      </c>
      <c r="AM268" s="47" t="n">
        <f aca="false">IF(Z268="Y",$AM$2,0)</f>
        <v>0.003</v>
      </c>
      <c r="AN268" s="48" t="n">
        <f aca="false">IF(Y268="Y",IF(P268-O268&gt;$AN$2,1.5%*15/365,1.5%*(P268-O268)/365),0)</f>
        <v>0.000616438356164384</v>
      </c>
      <c r="AO268" s="49" t="n">
        <f aca="false">IF(P268&lt;=AA268,VLOOKUP(DATEDIF(O268,P268,"m"),Parameters!$L$2:$M$6,2,1),(DATEDIF(O268,P268,"m")+1)/12)</f>
        <v>1</v>
      </c>
      <c r="AP268" s="50" t="n">
        <f aca="false">(AJ268*(SUM(AD268,AE268,AF268,AH268,AI268,AK268,AL268,AM268)*K268+AG268)+AN268*K268)*AO268</f>
        <v>44646575.3424658</v>
      </c>
      <c r="AQ268" s="5"/>
    </row>
    <row r="269" s="4" customFormat="true" ht="13.8" hidden="false" customHeight="false" outlineLevel="0" collapsed="false">
      <c r="A269" s="42" t="s">
        <v>1969</v>
      </c>
      <c r="B269" s="42" t="s">
        <v>1954</v>
      </c>
      <c r="C269" s="42" t="s">
        <v>1989</v>
      </c>
      <c r="D269" s="42" t="s">
        <v>2000</v>
      </c>
      <c r="E269" s="43" t="s">
        <v>2001</v>
      </c>
      <c r="F269" s="44" t="n">
        <v>0</v>
      </c>
      <c r="G269" s="43" t="s">
        <v>1958</v>
      </c>
      <c r="H269" s="43" t="s">
        <v>1991</v>
      </c>
      <c r="I269" s="43" t="s">
        <v>1960</v>
      </c>
      <c r="J269" s="44" t="n">
        <v>410000000</v>
      </c>
      <c r="K269" s="44" t="n">
        <v>400000000</v>
      </c>
      <c r="L269" s="4" t="n">
        <v>2020</v>
      </c>
      <c r="M269" s="45" t="n">
        <v>43831</v>
      </c>
      <c r="N269" s="45" t="n">
        <v>43831</v>
      </c>
      <c r="O269" s="45" t="n">
        <v>43831</v>
      </c>
      <c r="P269" s="45" t="n">
        <v>44196</v>
      </c>
      <c r="Q269" s="4" t="s">
        <v>1961</v>
      </c>
      <c r="R269" s="4" t="s">
        <v>1961</v>
      </c>
      <c r="S269" s="44" t="s">
        <v>1962</v>
      </c>
      <c r="T269" s="4" t="s">
        <v>1961</v>
      </c>
      <c r="U269" s="4" t="s">
        <v>1961</v>
      </c>
      <c r="V269" s="4" t="s">
        <v>1961</v>
      </c>
      <c r="W269" s="4" t="s">
        <v>1961</v>
      </c>
      <c r="X269" s="4" t="s">
        <v>1961</v>
      </c>
      <c r="Y269" s="4" t="s">
        <v>1961</v>
      </c>
      <c r="Z269" s="4" t="s">
        <v>1961</v>
      </c>
      <c r="AA269" s="45" t="n">
        <f aca="false">DATE(YEAR(O269)+1,MONTH(O269),DAY(O269))</f>
        <v>44197</v>
      </c>
      <c r="AB269" s="4" t="n">
        <f aca="false">IF(G269="Trong nước", DATEDIF(DATE(YEAR(M269),MONTH(M269),1),DATE(YEAR(N269),MONTH(N269),1),"m"), DATEDIF(DATE(L269,1,1),DATE(YEAR(N269),MONTH(N269),1),"m"))</f>
        <v>0</v>
      </c>
      <c r="AC269" s="4" t="str">
        <f aca="false">VLOOKUP(AB269,Parameters!$A$2:$B$6,2,1)</f>
        <v>&lt;6</v>
      </c>
      <c r="AD269" s="46" t="n">
        <f aca="false">IF(J269&lt;=$AD$2,INDEX('Bieu phi VCX'!$D$8:$H$33,MATCH(E269,'Bieu phi VCX'!$A$8:$A$33,0),MATCH(AC269,'Bieu phi VCX'!$D$7:$H$7,)),INDEX('Bieu phi VCX'!$J$8:$N$33,MATCH(E269,'Bieu phi VCX'!$A$8:$A$33,0),MATCH(AC269,'Bieu phi VCX'!$J$7:$N$7,)))</f>
        <v>0.026</v>
      </c>
      <c r="AE269" s="46" t="n">
        <f aca="false">IF(Q269="Y",$AE$2,0)</f>
        <v>0</v>
      </c>
      <c r="AF269" s="46" t="n">
        <f aca="false">IF(R269="Y", INDEX('Bieu phi VCX'!$R$8:$W$33,MATCH(E269,'Bieu phi VCX'!$A$8:$A$33,0),MATCH(AC269,'Bieu phi VCX'!$R$7:$V$7,0)), 0)</f>
        <v>0</v>
      </c>
      <c r="AG269" s="44" t="n">
        <f aca="false">VLOOKUP(S269,Parameters!$F$2:$G$5,2,0)</f>
        <v>0</v>
      </c>
      <c r="AH269" s="46" t="n">
        <f aca="false">IF(T269="Y", INDEX('Bieu phi VCX'!$X$8:$AB$33,MATCH(E269,'Bieu phi VCX'!$A$8:$A$33,0),MATCH(AC269,'Bieu phi VCX'!$X$7:$AB$7,0)),0)</f>
        <v>0</v>
      </c>
      <c r="AI269" s="46" t="n">
        <f aca="false">IF(U269="Y",INDEX('Bieu phi VCX'!$AJ$8:$AL$33,MATCH(E269,'Bieu phi VCX'!$A$8:$A$33,0),MATCH(VLOOKUP(F269,Parameters!$I$2:$J$4,2),'Bieu phi VCX'!$AJ$7:$AL$7,0))-AD269, 0)</f>
        <v>0</v>
      </c>
      <c r="AJ269" s="4" t="n">
        <f aca="false">IF(V269="Y",$AJ$2,1)</f>
        <v>1</v>
      </c>
      <c r="AK269" s="46" t="n">
        <f aca="false">IF(W269="Y", INDEX('Bieu phi VCX'!$AE$8:$AE$33,MATCH(E269,'Bieu phi VCX'!$A$8:$A$33,0),0),0)</f>
        <v>0</v>
      </c>
      <c r="AL269" s="46" t="n">
        <f aca="false">IF(X269="Y",IF(AB269&lt;120,IF(OR(E269='Bieu phi VCX'!$A$24,E269='Bieu phi VCX'!$A$25,E269='Bieu phi VCX'!$A$27),0.2%,IF(OR(AND(OR(H269="SEDAN",H269="HATCHBACK"),J269&gt;$AL$2),AND(OR(H269="SEDAN",H269="HATCHBACK"),I269="GERMANY")),INDEX('Bieu phi VCX'!$AF$8:$AF$33,MATCH(E269,'Bieu phi VCX'!$A$8:$A$33,0),0),INDEX('Bieu phi VCX'!$AG$8:$AG$33,MATCH(E269,'Bieu phi VCX'!$A$8:$A$33,0),0))),"NA"),0)</f>
        <v>0</v>
      </c>
      <c r="AM269" s="47" t="n">
        <f aca="false">IF(Z269="Y",$AM$2,0)</f>
        <v>0</v>
      </c>
      <c r="AN269" s="48" t="n">
        <f aca="false">IF(Y269="Y",IF(P269-O269&gt;$AN$2,1.5%*15/365,1.5%*(P269-O269)/365),0)</f>
        <v>0</v>
      </c>
      <c r="AO269" s="49" t="n">
        <f aca="false">IF(P269&lt;=AA269,VLOOKUP(DATEDIF(O269,P269,"m"),Parameters!$L$2:$M$6,2,1),(DATEDIF(O269,P269,"m")+1)/12)</f>
        <v>1</v>
      </c>
      <c r="AP269" s="50" t="n">
        <f aca="false">(AJ269*(SUM(AD269,AE269,AF269,AH269,AI269,AK269,AL269,AM269)*K269+AG269)+AN269*K269)*AO269</f>
        <v>10400000</v>
      </c>
      <c r="AQ269" s="5"/>
    </row>
    <row r="270" s="4" customFormat="true" ht="13.8" hidden="false" customHeight="false" outlineLevel="0" collapsed="false">
      <c r="A270" s="42"/>
      <c r="B270" s="42" t="s">
        <v>1963</v>
      </c>
      <c r="C270" s="42" t="s">
        <v>1989</v>
      </c>
      <c r="D270" s="42" t="s">
        <v>2000</v>
      </c>
      <c r="E270" s="43" t="s">
        <v>2001</v>
      </c>
      <c r="F270" s="44" t="n">
        <v>0</v>
      </c>
      <c r="G270" s="43" t="s">
        <v>1958</v>
      </c>
      <c r="H270" s="43" t="s">
        <v>1991</v>
      </c>
      <c r="I270" s="43" t="s">
        <v>1960</v>
      </c>
      <c r="J270" s="44" t="n">
        <v>500000000</v>
      </c>
      <c r="K270" s="44" t="n">
        <v>400000000</v>
      </c>
      <c r="L270" s="4" t="n">
        <v>2017</v>
      </c>
      <c r="M270" s="45" t="n">
        <v>42736</v>
      </c>
      <c r="N270" s="45" t="n">
        <v>43831</v>
      </c>
      <c r="O270" s="45" t="n">
        <v>43831</v>
      </c>
      <c r="P270" s="45" t="n">
        <v>44196</v>
      </c>
      <c r="Q270" s="4" t="s">
        <v>1961</v>
      </c>
      <c r="R270" s="4" t="s">
        <v>1961</v>
      </c>
      <c r="S270" s="44" t="s">
        <v>1962</v>
      </c>
      <c r="T270" s="4" t="s">
        <v>1961</v>
      </c>
      <c r="U270" s="4" t="s">
        <v>1961</v>
      </c>
      <c r="V270" s="4" t="s">
        <v>1961</v>
      </c>
      <c r="W270" s="4" t="s">
        <v>1961</v>
      </c>
      <c r="X270" s="4" t="s">
        <v>1961</v>
      </c>
      <c r="Y270" s="4" t="s">
        <v>1961</v>
      </c>
      <c r="Z270" s="4" t="s">
        <v>1961</v>
      </c>
      <c r="AA270" s="45" t="n">
        <f aca="false">DATE(YEAR(O270)+1,MONTH(O270),DAY(O270))</f>
        <v>44197</v>
      </c>
      <c r="AB270" s="4" t="n">
        <f aca="false">IF(G270="Trong nước", DATEDIF(DATE(YEAR(M270),MONTH(M270),1),DATE(YEAR(N270),MONTH(N270),1),"m"), DATEDIF(DATE(L270,1,1),DATE(YEAR(N270),MONTH(N270),1),"m"))</f>
        <v>36</v>
      </c>
      <c r="AC270" s="4" t="str">
        <f aca="false">VLOOKUP(AB270,Parameters!$A$2:$B$6,2,1)</f>
        <v>36-72</v>
      </c>
      <c r="AD270" s="46" t="n">
        <f aca="false">IF(J270&lt;=$AD$2,INDEX('Bieu phi VCX'!$D$8:$H$33,MATCH(E270,'Bieu phi VCX'!$A$8:$A$33,0),MATCH(AC270,'Bieu phi VCX'!$D$7:$H$7,)),INDEX('Bieu phi VCX'!$J$8:$N$33,MATCH(E270,'Bieu phi VCX'!$A$8:$A$33,0),MATCH(AC270,'Bieu phi VCX'!$J$7:$N$7,)))</f>
        <v>0.037</v>
      </c>
      <c r="AE270" s="46" t="n">
        <f aca="false">IF(Q270="Y",$AE$2,0)</f>
        <v>0</v>
      </c>
      <c r="AF270" s="46" t="n">
        <f aca="false">IF(R270="Y", INDEX('Bieu phi VCX'!$R$8:$W$33,MATCH(E270,'Bieu phi VCX'!$A$8:$A$33,0),MATCH(AC270,'Bieu phi VCX'!$R$7:$V$7,0)), 0)</f>
        <v>0</v>
      </c>
      <c r="AG270" s="44" t="n">
        <f aca="false">VLOOKUP(S270,Parameters!$F$2:$G$5,2,0)</f>
        <v>0</v>
      </c>
      <c r="AH270" s="46" t="n">
        <f aca="false">IF(T270="Y", INDEX('Bieu phi VCX'!$X$8:$AB$33,MATCH(E270,'Bieu phi VCX'!$A$8:$A$33,0),MATCH(AC270,'Bieu phi VCX'!$X$7:$AB$7,0)),0)</f>
        <v>0</v>
      </c>
      <c r="AI270" s="46" t="n">
        <f aca="false">IF(U270="Y",INDEX('Bieu phi VCX'!$AJ$8:$AL$33,MATCH(E270,'Bieu phi VCX'!$A$8:$A$33,0),MATCH(VLOOKUP(F270,Parameters!$I$2:$J$4,2),'Bieu phi VCX'!$AJ$7:$AL$7,0))-AD270, 0)</f>
        <v>0</v>
      </c>
      <c r="AJ270" s="4" t="n">
        <f aca="false">IF(V270="Y",$AJ$2,1)</f>
        <v>1</v>
      </c>
      <c r="AK270" s="46" t="n">
        <f aca="false">IF(W270="Y", INDEX('Bieu phi VCX'!$AE$8:$AE$33,MATCH(E270,'Bieu phi VCX'!$A$8:$A$33,0),0),0)</f>
        <v>0</v>
      </c>
      <c r="AL270" s="46" t="n">
        <f aca="false">IF(X270="Y",IF(AB270&lt;120,IF(OR(E270='Bieu phi VCX'!$A$24,E270='Bieu phi VCX'!$A$25,E270='Bieu phi VCX'!$A$27),0.2%,IF(OR(AND(OR(H270="SEDAN",H270="HATCHBACK"),J270&gt;$AL$2),AND(OR(H270="SEDAN",H270="HATCHBACK"),I270="GERMANY")),INDEX('Bieu phi VCX'!$AF$8:$AF$33,MATCH(E270,'Bieu phi VCX'!$A$8:$A$33,0),0),INDEX('Bieu phi VCX'!$AG$8:$AG$33,MATCH(E270,'Bieu phi VCX'!$A$8:$A$33,0),0))),"NA"),0)</f>
        <v>0</v>
      </c>
      <c r="AM270" s="47" t="n">
        <f aca="false">IF(Z270="Y",$AM$2,0)</f>
        <v>0</v>
      </c>
      <c r="AN270" s="48" t="n">
        <f aca="false">IF(Y270="Y",IF(P270-O270&gt;$AN$2,1.5%*15/365,1.5%*(P270-O270)/365),0)</f>
        <v>0</v>
      </c>
      <c r="AO270" s="49" t="n">
        <f aca="false">IF(P270&lt;=AA270,VLOOKUP(DATEDIF(O270,P270,"m"),Parameters!$L$2:$M$6,2,1),(DATEDIF(O270,P270,"m")+1)/12)</f>
        <v>1</v>
      </c>
      <c r="AP270" s="50" t="n">
        <f aca="false">(AJ270*(SUM(AD270,AE270,AF270,AH270,AI270,AK270,AL270,AM270)*K270+AG270)+AN270*K270)*AO270</f>
        <v>14800000</v>
      </c>
      <c r="AQ270" s="5"/>
    </row>
    <row r="271" s="4" customFormat="true" ht="13.8" hidden="false" customHeight="false" outlineLevel="0" collapsed="false">
      <c r="A271" s="42"/>
      <c r="B271" s="42" t="s">
        <v>1964</v>
      </c>
      <c r="C271" s="42" t="s">
        <v>1989</v>
      </c>
      <c r="D271" s="42" t="s">
        <v>2000</v>
      </c>
      <c r="E271" s="43" t="s">
        <v>2001</v>
      </c>
      <c r="F271" s="44" t="n">
        <v>0</v>
      </c>
      <c r="G271" s="43" t="s">
        <v>1958</v>
      </c>
      <c r="H271" s="43" t="s">
        <v>1991</v>
      </c>
      <c r="I271" s="43" t="s">
        <v>1960</v>
      </c>
      <c r="J271" s="44" t="n">
        <v>450000000</v>
      </c>
      <c r="K271" s="44" t="n">
        <v>400000000</v>
      </c>
      <c r="L271" s="4" t="n">
        <v>2014</v>
      </c>
      <c r="M271" s="45" t="n">
        <v>41640</v>
      </c>
      <c r="N271" s="45" t="n">
        <v>43831</v>
      </c>
      <c r="O271" s="45" t="n">
        <v>43831</v>
      </c>
      <c r="P271" s="45" t="n">
        <v>44196</v>
      </c>
      <c r="Q271" s="4" t="s">
        <v>1961</v>
      </c>
      <c r="R271" s="4" t="s">
        <v>1961</v>
      </c>
      <c r="S271" s="44" t="s">
        <v>1962</v>
      </c>
      <c r="T271" s="4" t="s">
        <v>1961</v>
      </c>
      <c r="U271" s="4" t="s">
        <v>1961</v>
      </c>
      <c r="V271" s="4" t="s">
        <v>1961</v>
      </c>
      <c r="W271" s="4" t="s">
        <v>1961</v>
      </c>
      <c r="X271" s="4" t="s">
        <v>1961</v>
      </c>
      <c r="Y271" s="4" t="s">
        <v>1961</v>
      </c>
      <c r="Z271" s="4" t="s">
        <v>1961</v>
      </c>
      <c r="AA271" s="45" t="n">
        <f aca="false">DATE(YEAR(O271)+1,MONTH(O271),DAY(O271))</f>
        <v>44197</v>
      </c>
      <c r="AB271" s="4" t="n">
        <f aca="false">IF(G271="Trong nước", DATEDIF(DATE(YEAR(M271),MONTH(M271),1),DATE(YEAR(N271),MONTH(N271),1),"m"), DATEDIF(DATE(L271,1,1),DATE(YEAR(N271),MONTH(N271),1),"m"))</f>
        <v>72</v>
      </c>
      <c r="AC271" s="4" t="str">
        <f aca="false">VLOOKUP(AB271,Parameters!$A$2:$B$6,2,1)</f>
        <v>72-120</v>
      </c>
      <c r="AD271" s="46" t="n">
        <f aca="false">IF(J271&lt;=$AD$2,INDEX('Bieu phi VCX'!$D$8:$H$33,MATCH(E271,'Bieu phi VCX'!$A$8:$A$33,0),MATCH(AC271,'Bieu phi VCX'!$D$7:$H$7,)),INDEX('Bieu phi VCX'!$J$8:$N$33,MATCH(E271,'Bieu phi VCX'!$A$8:$A$33,0),MATCH(AC271,'Bieu phi VCX'!$J$7:$N$7,)))</f>
        <v>0.053</v>
      </c>
      <c r="AE271" s="46" t="n">
        <f aca="false">IF(Q271="Y",$AE$2,0)</f>
        <v>0</v>
      </c>
      <c r="AF271" s="46" t="n">
        <f aca="false">IF(R271="Y", INDEX('Bieu phi VCX'!$R$8:$W$33,MATCH(E271,'Bieu phi VCX'!$A$8:$A$33,0),MATCH(AC271,'Bieu phi VCX'!$R$7:$V$7,0)), 0)</f>
        <v>0</v>
      </c>
      <c r="AG271" s="44" t="n">
        <f aca="false">VLOOKUP(S271,Parameters!$F$2:$G$5,2,0)</f>
        <v>0</v>
      </c>
      <c r="AH271" s="46" t="n">
        <f aca="false">IF(T271="Y", INDEX('Bieu phi VCX'!$X$8:$AB$33,MATCH(E271,'Bieu phi VCX'!$A$8:$A$33,0),MATCH(AC271,'Bieu phi VCX'!$X$7:$AB$7,0)),0)</f>
        <v>0</v>
      </c>
      <c r="AI271" s="46" t="n">
        <f aca="false">IF(U271="Y",INDEX('Bieu phi VCX'!$AJ$8:$AL$33,MATCH(E271,'Bieu phi VCX'!$A$8:$A$33,0),MATCH(VLOOKUP(F271,Parameters!$I$2:$J$4,2),'Bieu phi VCX'!$AJ$7:$AL$7,0))-AD271, 0)</f>
        <v>0</v>
      </c>
      <c r="AJ271" s="4" t="n">
        <f aca="false">IF(V271="Y",$AJ$2,1)</f>
        <v>1</v>
      </c>
      <c r="AK271" s="46" t="n">
        <f aca="false">IF(W271="Y", INDEX('Bieu phi VCX'!$AE$8:$AE$33,MATCH(E271,'Bieu phi VCX'!$A$8:$A$33,0),0),0)</f>
        <v>0</v>
      </c>
      <c r="AL271" s="46" t="n">
        <f aca="false">IF(X271="Y",IF(AB271&lt;120,IF(OR(E271='Bieu phi VCX'!$A$24,E271='Bieu phi VCX'!$A$25,E271='Bieu phi VCX'!$A$27),0.2%,IF(OR(AND(OR(H271="SEDAN",H271="HATCHBACK"),J271&gt;$AL$2),AND(OR(H271="SEDAN",H271="HATCHBACK"),I271="GERMANY")),INDEX('Bieu phi VCX'!$AF$8:$AF$33,MATCH(E271,'Bieu phi VCX'!$A$8:$A$33,0),0),INDEX('Bieu phi VCX'!$AG$8:$AG$33,MATCH(E271,'Bieu phi VCX'!$A$8:$A$33,0),0))),"NA"),0)</f>
        <v>0</v>
      </c>
      <c r="AM271" s="47" t="n">
        <f aca="false">IF(Z271="Y",$AM$2,0)</f>
        <v>0</v>
      </c>
      <c r="AN271" s="48" t="n">
        <f aca="false">IF(Y271="Y",IF(P271-O271&gt;$AN$2,1.5%*15/365,1.5%*(P271-O271)/365),0)</f>
        <v>0</v>
      </c>
      <c r="AO271" s="49" t="n">
        <f aca="false">IF(P271&lt;=AA271,VLOOKUP(DATEDIF(O271,P271,"m"),Parameters!$L$2:$M$6,2,1),(DATEDIF(O271,P271,"m")+1)/12)</f>
        <v>1</v>
      </c>
      <c r="AP271" s="50" t="n">
        <f aca="false">(AJ271*(SUM(AD271,AE271,AF271,AH271,AI271,AK271,AL271,AM271)*K271+AG271)+AN271*K271)*AO271</f>
        <v>21200000</v>
      </c>
      <c r="AQ271" s="5"/>
    </row>
    <row r="272" s="4" customFormat="true" ht="13.8" hidden="false" customHeight="false" outlineLevel="0" collapsed="false">
      <c r="A272" s="42"/>
      <c r="B272" s="42" t="s">
        <v>1965</v>
      </c>
      <c r="C272" s="42" t="s">
        <v>1989</v>
      </c>
      <c r="D272" s="42" t="s">
        <v>2000</v>
      </c>
      <c r="E272" s="43" t="s">
        <v>2001</v>
      </c>
      <c r="F272" s="44" t="n">
        <v>0</v>
      </c>
      <c r="G272" s="43" t="s">
        <v>1958</v>
      </c>
      <c r="H272" s="43" t="s">
        <v>1991</v>
      </c>
      <c r="I272" s="43" t="s">
        <v>1960</v>
      </c>
      <c r="J272" s="44" t="n">
        <v>600000000</v>
      </c>
      <c r="K272" s="44" t="n">
        <v>400000000</v>
      </c>
      <c r="L272" s="4" t="n">
        <v>2010</v>
      </c>
      <c r="M272" s="45" t="n">
        <v>40179</v>
      </c>
      <c r="N272" s="45" t="n">
        <v>43831</v>
      </c>
      <c r="O272" s="45" t="n">
        <v>43831</v>
      </c>
      <c r="P272" s="45" t="n">
        <v>44196</v>
      </c>
      <c r="Q272" s="4" t="s">
        <v>1961</v>
      </c>
      <c r="R272" s="4" t="s">
        <v>1961</v>
      </c>
      <c r="S272" s="44" t="s">
        <v>1962</v>
      </c>
      <c r="T272" s="4" t="s">
        <v>1961</v>
      </c>
      <c r="U272" s="4" t="s">
        <v>1961</v>
      </c>
      <c r="V272" s="4" t="s">
        <v>1961</v>
      </c>
      <c r="W272" s="4" t="s">
        <v>1961</v>
      </c>
      <c r="X272" s="4" t="s">
        <v>1961</v>
      </c>
      <c r="Y272" s="4" t="s">
        <v>1961</v>
      </c>
      <c r="Z272" s="4" t="s">
        <v>1961</v>
      </c>
      <c r="AA272" s="45" t="n">
        <f aca="false">DATE(YEAR(O272)+1,MONTH(O272),DAY(O272))</f>
        <v>44197</v>
      </c>
      <c r="AB272" s="4" t="n">
        <f aca="false">IF(G272="Trong nước", DATEDIF(DATE(YEAR(M272),MONTH(M272),1),DATE(YEAR(N272),MONTH(N272),1),"m"), DATEDIF(DATE(L272,1,1),DATE(YEAR(N272),MONTH(N272),1),"m"))</f>
        <v>120</v>
      </c>
      <c r="AC272" s="4" t="str">
        <f aca="false">VLOOKUP(AB272,Parameters!$A$2:$B$6,2,1)</f>
        <v>&gt;=120</v>
      </c>
      <c r="AD272" s="46" t="n">
        <f aca="false">IF(J272&lt;=$AD$2,INDEX('Bieu phi VCX'!$D$8:$H$33,MATCH(E272,'Bieu phi VCX'!$A$8:$A$33,0),MATCH(AC272,'Bieu phi VCX'!$D$7:$H$7,)),INDEX('Bieu phi VCX'!$J$8:$N$33,MATCH(E272,'Bieu phi VCX'!$A$8:$A$33,0),MATCH(AC272,'Bieu phi VCX'!$J$7:$N$7,)))</f>
        <v>0.055</v>
      </c>
      <c r="AE272" s="46" t="n">
        <f aca="false">IF(Q272="Y",$AE$2,0)</f>
        <v>0</v>
      </c>
      <c r="AF272" s="46" t="n">
        <f aca="false">IF(R272="Y", INDEX('Bieu phi VCX'!$R$8:$W$33,MATCH(E272,'Bieu phi VCX'!$A$8:$A$33,0),MATCH(AC272,'Bieu phi VCX'!$R$7:$V$7,0)), 0)</f>
        <v>0</v>
      </c>
      <c r="AG272" s="44" t="n">
        <f aca="false">VLOOKUP(S272,Parameters!$F$2:$G$5,2,0)</f>
        <v>0</v>
      </c>
      <c r="AH272" s="46" t="n">
        <f aca="false">IF(T272="Y", INDEX('Bieu phi VCX'!$X$8:$AB$33,MATCH(E272,'Bieu phi VCX'!$A$8:$A$33,0),MATCH(AC272,'Bieu phi VCX'!$X$7:$AB$7,0)),0)</f>
        <v>0</v>
      </c>
      <c r="AI272" s="46" t="n">
        <f aca="false">IF(U272="Y",INDEX('Bieu phi VCX'!$AJ$8:$AL$33,MATCH(E272,'Bieu phi VCX'!$A$8:$A$33,0),MATCH(VLOOKUP(F272,Parameters!$I$2:$J$4,2),'Bieu phi VCX'!$AJ$7:$AL$7,0))-AD272, 0)</f>
        <v>0</v>
      </c>
      <c r="AJ272" s="4" t="n">
        <f aca="false">IF(V272="Y",$AJ$2,1)</f>
        <v>1</v>
      </c>
      <c r="AK272" s="46" t="n">
        <f aca="false">IF(W272="Y", INDEX('Bieu phi VCX'!$AE$8:$AE$33,MATCH(E272,'Bieu phi VCX'!$A$8:$A$33,0),0),0)</f>
        <v>0</v>
      </c>
      <c r="AL272" s="46" t="n">
        <f aca="false">IF(X272="Y",IF(AB272&lt;120,IF(OR(E272='Bieu phi VCX'!$A$24,E272='Bieu phi VCX'!$A$25,E272='Bieu phi VCX'!$A$27),0.2%,IF(OR(AND(OR(H272="SEDAN",H272="HATCHBACK"),J272&gt;$AL$2),AND(OR(H272="SEDAN",H272="HATCHBACK"),I272="GERMANY")),INDEX('Bieu phi VCX'!$AF$8:$AF$33,MATCH(E272,'Bieu phi VCX'!$A$8:$A$33,0),0),INDEX('Bieu phi VCX'!$AG$8:$AG$33,MATCH(E272,'Bieu phi VCX'!$A$8:$A$33,0),0))),"NA"),0)</f>
        <v>0</v>
      </c>
      <c r="AM272" s="47" t="n">
        <f aca="false">IF(Z272="Y",$AM$2,0)</f>
        <v>0</v>
      </c>
      <c r="AN272" s="48" t="n">
        <f aca="false">IF(Y272="Y",IF(P272-O272&gt;$AN$2,1.5%*15/365,1.5%*(P272-O272)/365),0)</f>
        <v>0</v>
      </c>
      <c r="AO272" s="49" t="n">
        <f aca="false">IF(P272&lt;=AA272,VLOOKUP(DATEDIF(O272,P272,"m"),Parameters!$L$2:$M$6,2,1),(DATEDIF(O272,P272,"m")+1)/12)</f>
        <v>1</v>
      </c>
      <c r="AP272" s="50" t="n">
        <f aca="false">(AJ272*(SUM(AD272,AE272,AF272,AH272,AI272,AK272,AL272,AM272)*K272+AG272)+AN272*K272)*AO272</f>
        <v>22000000</v>
      </c>
      <c r="AQ272" s="5"/>
    </row>
    <row r="273" s="4" customFormat="true" ht="13.8" hidden="false" customHeight="false" outlineLevel="0" collapsed="false">
      <c r="A273" s="42"/>
      <c r="B273" s="42" t="s">
        <v>1966</v>
      </c>
      <c r="C273" s="42" t="s">
        <v>1989</v>
      </c>
      <c r="D273" s="42" t="s">
        <v>2000</v>
      </c>
      <c r="E273" s="43" t="s">
        <v>2001</v>
      </c>
      <c r="F273" s="44" t="n">
        <v>0</v>
      </c>
      <c r="G273" s="43" t="s">
        <v>1958</v>
      </c>
      <c r="H273" s="43" t="s">
        <v>1991</v>
      </c>
      <c r="I273" s="43" t="s">
        <v>1960</v>
      </c>
      <c r="J273" s="44" t="n">
        <v>600000000</v>
      </c>
      <c r="K273" s="44" t="n">
        <v>400000000</v>
      </c>
      <c r="L273" s="4" t="n">
        <v>2005</v>
      </c>
      <c r="M273" s="45" t="n">
        <v>38353</v>
      </c>
      <c r="N273" s="45" t="n">
        <v>43831</v>
      </c>
      <c r="O273" s="45" t="n">
        <v>43831</v>
      </c>
      <c r="P273" s="45" t="n">
        <v>44196</v>
      </c>
      <c r="Q273" s="4" t="s">
        <v>1967</v>
      </c>
      <c r="R273" s="4" t="s">
        <v>1967</v>
      </c>
      <c r="S273" s="44" t="n">
        <v>9000000</v>
      </c>
      <c r="T273" s="4" t="s">
        <v>1967</v>
      </c>
      <c r="U273" s="4" t="s">
        <v>1967</v>
      </c>
      <c r="V273" s="4" t="s">
        <v>1967</v>
      </c>
      <c r="W273" s="4" t="s">
        <v>1967</v>
      </c>
      <c r="X273" s="4" t="s">
        <v>1967</v>
      </c>
      <c r="Y273" s="4" t="s">
        <v>1967</v>
      </c>
      <c r="Z273" s="4" t="s">
        <v>1967</v>
      </c>
      <c r="AA273" s="45" t="n">
        <f aca="false">DATE(YEAR(O273)+1,MONTH(O273),DAY(O273))</f>
        <v>44197</v>
      </c>
      <c r="AB273" s="4" t="n">
        <f aca="false">IF(G273="Trong nước", DATEDIF(DATE(YEAR(M273),MONTH(M273),1),DATE(YEAR(N273),MONTH(N273),1),"m"), DATEDIF(DATE(L273,1,1),DATE(YEAR(N273),MONTH(N273),1),"m"))</f>
        <v>180</v>
      </c>
      <c r="AC273" s="4" t="str">
        <f aca="false">VLOOKUP(AB273,Parameters!$A$2:$B$7,2,1)</f>
        <v>&gt;=180</v>
      </c>
      <c r="AD273" s="46" t="n">
        <f aca="false">IF(J273&lt;=$AD$2,INDEX('Bieu phi VCX'!$D$8:$N$33,MATCH(E273,'Bieu phi VCX'!$A$8:$A$33,0),MATCH(AC273,'Bieu phi VCX'!$D$7:$I$7,)),INDEX('Bieu phi VCX'!$J$8:$O$33,MATCH(E273,'Bieu phi VCX'!$A$8:$A$33,0),MATCH(AC273,'Bieu phi VCX'!$J$7:$O$7,)))</f>
        <v>0.055</v>
      </c>
      <c r="AE273" s="46" t="n">
        <f aca="false">IF(Q273="Y",$AE$2,0)</f>
        <v>0.0005</v>
      </c>
      <c r="AF273" s="46" t="n">
        <f aca="false">IF(R273="Y", INDEX('Bieu phi VCX'!$R$8:$W$33,MATCH(E273,'Bieu phi VCX'!$A$8:$A$33,0),MATCH(AC273,'Bieu phi VCX'!$R$7:$W$7,0)), 0)</f>
        <v>0.006</v>
      </c>
      <c r="AG273" s="44" t="n">
        <f aca="false">VLOOKUP(S273,Parameters!$F$2:$G$5,2,0)</f>
        <v>1400000</v>
      </c>
      <c r="AH273" s="46" t="n">
        <f aca="false">IF(T273="Y", INDEX('Bieu phi VCX'!$X$8:$AC$33,MATCH(E273,'Bieu phi VCX'!$A$8:$A$33,0),MATCH(AC273,'Bieu phi VCX'!$X$7:$AC$7,0)),0)</f>
        <v>0.0055</v>
      </c>
      <c r="AI273" s="46" t="n">
        <f aca="false">IF(U273="Y",INDEX('Bieu phi VCX'!$AJ$8:$AL$33,MATCH(E273,'Bieu phi VCX'!$A$8:$A$33,0),MATCH(VLOOKUP(F273,Parameters!$I$2:$J$4,2),'Bieu phi VCX'!$AJ$7:$AL$7,0))-AD273, 0)</f>
        <v>-0.005</v>
      </c>
      <c r="AJ273" s="4" t="n">
        <f aca="false">IF(V273="Y",$AJ$2,1)</f>
        <v>1.5</v>
      </c>
      <c r="AK273" s="46" t="n">
        <f aca="false">IF(W273="Y", INDEX('Bieu phi VCX'!$AE$8:$AE$33,MATCH(E273,'Bieu phi VCX'!$A$8:$A$33,0),0),0)</f>
        <v>0.0025</v>
      </c>
      <c r="AL273" s="46" t="n">
        <f aca="false">IF(X273="Y",IF(AB273&lt;120,IF(OR(E273='Bieu phi VCX'!$A$24,E273='Bieu phi VCX'!$A$25,E273='Bieu phi VCX'!$A$27),0.2%,IF(OR(AND(OR(H273="SEDAN",H273="HATCHBACK"),J273&gt;$AL$2),AND(OR(H273="SEDAN",H273="HATCHBACK"),I273="GERMANY")),INDEX('Bieu phi VCX'!$AF$8:$AF$33,MATCH(E273,'Bieu phi VCX'!$A$8:$A$33,0),0),INDEX('Bieu phi VCX'!$AG$8:$AG$33,MATCH(E273,'Bieu phi VCX'!$A$8:$A$33,0),0))),INDEX('Bieu phi VCX'!$AH$8:$AH$33,MATCH(E273,'Bieu phi VCX'!$A$8:$A$33,0),0)),0)</f>
        <v>0.003</v>
      </c>
      <c r="AM273" s="47" t="n">
        <f aca="false">IF(Z273="Y",$AM$2,0)</f>
        <v>0.003</v>
      </c>
      <c r="AN273" s="48" t="n">
        <f aca="false">IF(Y273="Y",IF(P273-O273&gt;$AN$2,1.5%*15/365,1.5%*(P273-O273)/365),0)</f>
        <v>0.000616438356164384</v>
      </c>
      <c r="AO273" s="49" t="n">
        <f aca="false">IF(P273&lt;=AA273,VLOOKUP(DATEDIF(O273,P273,"m"),Parameters!$L$2:$M$6,2,1),(DATEDIF(O273,P273,"m")+1)/12)</f>
        <v>1</v>
      </c>
      <c r="AP273" s="50" t="n">
        <f aca="false">(AJ273*(SUM(AD273,AE273,AF273,AH273,AI273,AK273,AL273,AM273)*K273+AG273)+AN273*K273)*AO273</f>
        <v>44646575.3424658</v>
      </c>
      <c r="AQ273" s="5"/>
    </row>
    <row r="274" customFormat="false" ht="13.8" hidden="false" customHeight="false" outlineLevel="0" collapsed="false">
      <c r="A274" s="19" t="s">
        <v>1953</v>
      </c>
      <c r="B274" s="19" t="s">
        <v>1954</v>
      </c>
      <c r="C274" s="19" t="s">
        <v>1989</v>
      </c>
      <c r="D274" s="19" t="s">
        <v>1913</v>
      </c>
      <c r="E274" s="21" t="s">
        <v>2002</v>
      </c>
      <c r="F274" s="22" t="n">
        <v>0</v>
      </c>
      <c r="G274" s="21" t="s">
        <v>1958</v>
      </c>
      <c r="H274" s="21" t="s">
        <v>1991</v>
      </c>
      <c r="I274" s="21" t="s">
        <v>1960</v>
      </c>
      <c r="J274" s="22" t="n">
        <v>390000000</v>
      </c>
      <c r="K274" s="22" t="n">
        <v>100000000</v>
      </c>
      <c r="L274" s="0" t="n">
        <v>2020</v>
      </c>
      <c r="M274" s="23" t="n">
        <v>43831</v>
      </c>
      <c r="N274" s="23" t="n">
        <v>43831</v>
      </c>
      <c r="O274" s="23" t="n">
        <v>43831</v>
      </c>
      <c r="P274" s="23" t="n">
        <v>44196</v>
      </c>
      <c r="Q274" s="2" t="s">
        <v>1961</v>
      </c>
      <c r="R274" s="2" t="s">
        <v>1961</v>
      </c>
      <c r="S274" s="22" t="s">
        <v>1962</v>
      </c>
      <c r="T274" s="2" t="s">
        <v>1961</v>
      </c>
      <c r="U274" s="2" t="s">
        <v>1961</v>
      </c>
      <c r="V274" s="2" t="s">
        <v>1961</v>
      </c>
      <c r="W274" s="2" t="s">
        <v>1961</v>
      </c>
      <c r="X274" s="2" t="s">
        <v>1961</v>
      </c>
      <c r="Y274" s="2" t="s">
        <v>1961</v>
      </c>
      <c r="Z274" s="2" t="s">
        <v>1961</v>
      </c>
      <c r="AA274" s="23" t="n">
        <f aca="false">DATE(YEAR(O274)+1,MONTH(O274),DAY(O274))</f>
        <v>44197</v>
      </c>
      <c r="AB274" s="0" t="n">
        <f aca="false">IF(G274="Trong nước", DATEDIF(DATE(YEAR(M274),MONTH(M274),1),DATE(YEAR(N274),MONTH(N274),1),"m"), DATEDIF(DATE(L274,1,1),DATE(YEAR(N274),MONTH(N274),1),"m"))</f>
        <v>0</v>
      </c>
      <c r="AC274" s="0" t="str">
        <f aca="false">VLOOKUP(AB274,Parameters!$A$2:$B$6,2,1)</f>
        <v>&lt;6</v>
      </c>
      <c r="AD274" s="24" t="n">
        <f aca="false">IF(J274&lt;=$AD$2,INDEX('Bieu phi VCX'!$D$8:$H$33,MATCH(E274,'Bieu phi VCX'!$A$8:$A$33,0),MATCH(AC274,'Bieu phi VCX'!$D$7:$H$7,)),INDEX('Bieu phi VCX'!$J$8:$N$33,MATCH(E274,'Bieu phi VCX'!$A$8:$A$33,0),MATCH(AC274,'Bieu phi VCX'!$J$7:$N$7,)))</f>
        <v>0.032</v>
      </c>
      <c r="AE274" s="24" t="n">
        <f aca="false">IF(Q274="Y",$AE$2,0)</f>
        <v>0</v>
      </c>
      <c r="AF274" s="24" t="n">
        <f aca="false">IF(R274="Y", INDEX('Bieu phi VCX'!$R$8:$W$33,MATCH(E274,'Bieu phi VCX'!$A$8:$A$33,0),MATCH(AC274,'Bieu phi VCX'!$R$7:$V$7,0)), 0)</f>
        <v>0</v>
      </c>
      <c r="AG274" s="22" t="n">
        <f aca="false">VLOOKUP(S274,Parameters!$F$2:$G$5,2,0)</f>
        <v>0</v>
      </c>
      <c r="AH274" s="24" t="n">
        <f aca="false">IF(T274="Y", INDEX('Bieu phi VCX'!$X$8:$AB$33,MATCH(E274,'Bieu phi VCX'!$A$8:$A$33,0),MATCH(AC274,'Bieu phi VCX'!$X$7:$AB$7,0)),0)</f>
        <v>0</v>
      </c>
      <c r="AI274" s="24" t="n">
        <f aca="false">IF(U274="Y",INDEX('Bieu phi VCX'!$AJ$8:$AL$33,MATCH(E274,'Bieu phi VCX'!$A$8:$A$33,0),MATCH(VLOOKUP(F274,Parameters!$I$2:$J$4,2),'Bieu phi VCX'!$AJ$7:$AL$7,0))-AD274, 0)</f>
        <v>0</v>
      </c>
      <c r="AJ274" s="0" t="n">
        <f aca="false">IF(V274="Y",$AJ$2,1)</f>
        <v>1</v>
      </c>
      <c r="AK274" s="24" t="n">
        <f aca="false">IF(W274="Y", INDEX('Bieu phi VCX'!$AE$8:$AE$33,MATCH(E274,'Bieu phi VCX'!$A$8:$A$33,0),0),0)</f>
        <v>0</v>
      </c>
      <c r="AL274" s="24" t="n">
        <f aca="false">IF(X274="Y",IF(AB274&lt;120,IF(OR(E274='Bieu phi VCX'!$A$24,E274='Bieu phi VCX'!$A$25,E274='Bieu phi VCX'!$A$27),0.2%,IF(OR(AND(OR(H274="SEDAN",H274="HATCHBACK"),J274&gt;$AL$2),AND(OR(H274="SEDAN",H274="HATCHBACK"),I274="GERMANY")),INDEX('Bieu phi VCX'!$AF$8:$AF$33,MATCH(E274,'Bieu phi VCX'!$A$8:$A$33,0),0),INDEX('Bieu phi VCX'!$AG$8:$AG$33,MATCH(E274,'Bieu phi VCX'!$A$8:$A$33,0),0))),"NA"),0)</f>
        <v>0</v>
      </c>
      <c r="AM274" s="25" t="n">
        <f aca="false">IF(Z274="Y",$AM$2,0)</f>
        <v>0</v>
      </c>
      <c r="AN274" s="26" t="n">
        <f aca="false">IF(Y274="Y",IF(P274-O274&gt;$AN$2,1.5%*15/365,1.5%*(P274-O274)/365),0)</f>
        <v>0</v>
      </c>
      <c r="AO274" s="27" t="n">
        <f aca="false">IF(P274&lt;=AA274,VLOOKUP(DATEDIF(O274,P274,"m"),Parameters!$L$2:$M$6,2,1),(DATEDIF(O274,P274,"m")+1)/12)</f>
        <v>1</v>
      </c>
      <c r="AP274" s="28" t="n">
        <f aca="false">(AJ274*(SUM(AD274,AE274,AF274,AH274,AI274,AK274,AL274,AM274)*K274+AG274)+AN274*K274)*AO274</f>
        <v>3200000</v>
      </c>
    </row>
    <row r="275" customFormat="false" ht="13.8" hidden="false" customHeight="false" outlineLevel="0" collapsed="false">
      <c r="A275" s="19"/>
      <c r="B275" s="19" t="s">
        <v>1963</v>
      </c>
      <c r="C275" s="19" t="s">
        <v>1989</v>
      </c>
      <c r="D275" s="19" t="s">
        <v>1913</v>
      </c>
      <c r="E275" s="21" t="s">
        <v>2002</v>
      </c>
      <c r="F275" s="22" t="n">
        <v>0</v>
      </c>
      <c r="G275" s="21" t="s">
        <v>1958</v>
      </c>
      <c r="H275" s="21" t="s">
        <v>1991</v>
      </c>
      <c r="I275" s="21" t="s">
        <v>1960</v>
      </c>
      <c r="J275" s="22" t="n">
        <v>390000000</v>
      </c>
      <c r="K275" s="22" t="n">
        <v>100000000</v>
      </c>
      <c r="L275" s="0" t="n">
        <v>2017</v>
      </c>
      <c r="M275" s="23" t="n">
        <v>42736</v>
      </c>
      <c r="N275" s="23" t="n">
        <v>43831</v>
      </c>
      <c r="O275" s="23" t="n">
        <v>43831</v>
      </c>
      <c r="P275" s="23" t="n">
        <v>44196</v>
      </c>
      <c r="Q275" s="2" t="s">
        <v>1961</v>
      </c>
      <c r="R275" s="2" t="s">
        <v>1961</v>
      </c>
      <c r="S275" s="22" t="s">
        <v>1962</v>
      </c>
      <c r="T275" s="2" t="s">
        <v>1961</v>
      </c>
      <c r="U275" s="2" t="s">
        <v>1961</v>
      </c>
      <c r="V275" s="2" t="s">
        <v>1961</v>
      </c>
      <c r="W275" s="2" t="s">
        <v>1961</v>
      </c>
      <c r="X275" s="2" t="s">
        <v>1961</v>
      </c>
      <c r="Y275" s="2" t="s">
        <v>1961</v>
      </c>
      <c r="Z275" s="2" t="s">
        <v>1961</v>
      </c>
      <c r="AA275" s="23" t="n">
        <f aca="false">DATE(YEAR(O275)+1,MONTH(O275),DAY(O275))</f>
        <v>44197</v>
      </c>
      <c r="AB275" s="0" t="n">
        <f aca="false">IF(G275="Trong nước", DATEDIF(DATE(YEAR(M275),MONTH(M275),1),DATE(YEAR(N275),MONTH(N275),1),"m"), DATEDIF(DATE(L275,1,1),DATE(YEAR(N275),MONTH(N275),1),"m"))</f>
        <v>36</v>
      </c>
      <c r="AC275" s="0" t="str">
        <f aca="false">VLOOKUP(AB275,Parameters!$A$2:$B$6,2,1)</f>
        <v>36-72</v>
      </c>
      <c r="AD275" s="24" t="n">
        <f aca="false">IF(J275&lt;=$AD$2,INDEX('Bieu phi VCX'!$D$8:$H$33,MATCH(E275,'Bieu phi VCX'!$A$8:$A$33,0),MATCH(AC275,'Bieu phi VCX'!$D$7:$H$7,)),INDEX('Bieu phi VCX'!$J$8:$N$33,MATCH(E275,'Bieu phi VCX'!$A$8:$A$33,0),MATCH(AC275,'Bieu phi VCX'!$J$7:$N$7,)))</f>
        <v>0.038</v>
      </c>
      <c r="AE275" s="24" t="n">
        <f aca="false">IF(Q275="Y",$AE$2,0)</f>
        <v>0</v>
      </c>
      <c r="AF275" s="24" t="n">
        <f aca="false">IF(R275="Y", INDEX('Bieu phi VCX'!$R$8:$W$33,MATCH(E275,'Bieu phi VCX'!$A$8:$A$33,0),MATCH(AC275,'Bieu phi VCX'!$R$7:$V$7,0)), 0)</f>
        <v>0</v>
      </c>
      <c r="AG275" s="22" t="n">
        <f aca="false">VLOOKUP(S275,Parameters!$F$2:$G$5,2,0)</f>
        <v>0</v>
      </c>
      <c r="AH275" s="24" t="n">
        <f aca="false">IF(T275="Y", INDEX('Bieu phi VCX'!$X$8:$AB$33,MATCH(E275,'Bieu phi VCX'!$A$8:$A$33,0),MATCH(AC275,'Bieu phi VCX'!$X$7:$AB$7,0)),0)</f>
        <v>0</v>
      </c>
      <c r="AI275" s="24" t="n">
        <f aca="false">IF(U275="Y",INDEX('Bieu phi VCX'!$AJ$8:$AL$33,MATCH(E275,'Bieu phi VCX'!$A$8:$A$33,0),MATCH(VLOOKUP(F275,Parameters!$I$2:$J$4,2),'Bieu phi VCX'!$AJ$7:$AL$7,0))-AD275, 0)</f>
        <v>0</v>
      </c>
      <c r="AJ275" s="0" t="n">
        <f aca="false">IF(V275="Y",$AJ$2,1)</f>
        <v>1</v>
      </c>
      <c r="AK275" s="24" t="n">
        <f aca="false">IF(W275="Y", INDEX('Bieu phi VCX'!$AE$8:$AE$33,MATCH(E275,'Bieu phi VCX'!$A$8:$A$33,0),0),0)</f>
        <v>0</v>
      </c>
      <c r="AL275" s="24" t="n">
        <f aca="false">IF(X275="Y",IF(AB275&lt;120,IF(OR(E275='Bieu phi VCX'!$A$24,E275='Bieu phi VCX'!$A$25,E275='Bieu phi VCX'!$A$27),0.2%,IF(OR(AND(OR(H275="SEDAN",H275="HATCHBACK"),J275&gt;$AL$2),AND(OR(H275="SEDAN",H275="HATCHBACK"),I275="GERMANY")),INDEX('Bieu phi VCX'!$AF$8:$AF$33,MATCH(E275,'Bieu phi VCX'!$A$8:$A$33,0),0),INDEX('Bieu phi VCX'!$AG$8:$AG$33,MATCH(E275,'Bieu phi VCX'!$A$8:$A$33,0),0))),"NA"),0)</f>
        <v>0</v>
      </c>
      <c r="AM275" s="25" t="n">
        <f aca="false">IF(Z275="Y",$AM$2,0)</f>
        <v>0</v>
      </c>
      <c r="AN275" s="26" t="n">
        <f aca="false">IF(Y275="Y",IF(P275-O275&gt;$AN$2,1.5%*15/365,1.5%*(P275-O275)/365),0)</f>
        <v>0</v>
      </c>
      <c r="AO275" s="27" t="n">
        <f aca="false">IF(P275&lt;=AA275,VLOOKUP(DATEDIF(O275,P275,"m"),Parameters!$L$2:$M$6,2,1),(DATEDIF(O275,P275,"m")+1)/12)</f>
        <v>1</v>
      </c>
      <c r="AP275" s="28" t="n">
        <f aca="false">(AJ275*(SUM(AD275,AE275,AF275,AH275,AI275,AK275,AL275,AM275)*K275+AG275)+AN275*K275)*AO275</f>
        <v>3800000</v>
      </c>
    </row>
    <row r="276" customFormat="false" ht="13.8" hidden="false" customHeight="false" outlineLevel="0" collapsed="false">
      <c r="A276" s="19"/>
      <c r="B276" s="19" t="s">
        <v>1964</v>
      </c>
      <c r="C276" s="19" t="s">
        <v>1989</v>
      </c>
      <c r="D276" s="19" t="s">
        <v>1913</v>
      </c>
      <c r="E276" s="21" t="s">
        <v>2002</v>
      </c>
      <c r="F276" s="22" t="n">
        <v>0</v>
      </c>
      <c r="G276" s="21" t="s">
        <v>1958</v>
      </c>
      <c r="H276" s="21" t="s">
        <v>1991</v>
      </c>
      <c r="I276" s="21" t="s">
        <v>1960</v>
      </c>
      <c r="J276" s="22" t="n">
        <v>390000000</v>
      </c>
      <c r="K276" s="22" t="n">
        <v>100000000</v>
      </c>
      <c r="L276" s="0" t="n">
        <v>2014</v>
      </c>
      <c r="M276" s="23" t="n">
        <v>41640</v>
      </c>
      <c r="N276" s="23" t="n">
        <v>43831</v>
      </c>
      <c r="O276" s="23" t="n">
        <v>43831</v>
      </c>
      <c r="P276" s="23" t="n">
        <v>44196</v>
      </c>
      <c r="Q276" s="2" t="s">
        <v>1961</v>
      </c>
      <c r="R276" s="2" t="s">
        <v>1961</v>
      </c>
      <c r="S276" s="22" t="s">
        <v>1962</v>
      </c>
      <c r="T276" s="2" t="s">
        <v>1961</v>
      </c>
      <c r="U276" s="2" t="s">
        <v>1961</v>
      </c>
      <c r="V276" s="2" t="s">
        <v>1961</v>
      </c>
      <c r="W276" s="2" t="s">
        <v>1961</v>
      </c>
      <c r="X276" s="2" t="s">
        <v>1961</v>
      </c>
      <c r="Y276" s="2" t="s">
        <v>1961</v>
      </c>
      <c r="Z276" s="2" t="s">
        <v>1961</v>
      </c>
      <c r="AA276" s="23" t="n">
        <f aca="false">DATE(YEAR(O276)+1,MONTH(O276),DAY(O276))</f>
        <v>44197</v>
      </c>
      <c r="AB276" s="0" t="n">
        <f aca="false">IF(G276="Trong nước", DATEDIF(DATE(YEAR(M276),MONTH(M276),1),DATE(YEAR(N276),MONTH(N276),1),"m"), DATEDIF(DATE(L276,1,1),DATE(YEAR(N276),MONTH(N276),1),"m"))</f>
        <v>72</v>
      </c>
      <c r="AC276" s="0" t="str">
        <f aca="false">VLOOKUP(AB276,Parameters!$A$2:$B$6,2,1)</f>
        <v>72-120</v>
      </c>
      <c r="AD276" s="24" t="n">
        <f aca="false">IF(J276&lt;=$AD$2,INDEX('Bieu phi VCX'!$D$8:$H$33,MATCH(E276,'Bieu phi VCX'!$A$8:$A$33,0),MATCH(AC276,'Bieu phi VCX'!$D$7:$H$7,)),INDEX('Bieu phi VCX'!$J$8:$N$33,MATCH(E276,'Bieu phi VCX'!$A$8:$A$33,0),MATCH(AC276,'Bieu phi VCX'!$J$7:$N$7,)))</f>
        <v>0.055</v>
      </c>
      <c r="AE276" s="24" t="n">
        <f aca="false">IF(Q276="Y",$AE$2,0)</f>
        <v>0</v>
      </c>
      <c r="AF276" s="24" t="n">
        <f aca="false">IF(R276="Y", INDEX('Bieu phi VCX'!$R$8:$W$33,MATCH(E276,'Bieu phi VCX'!$A$8:$A$33,0),MATCH(AC276,'Bieu phi VCX'!$R$7:$V$7,0)), 0)</f>
        <v>0</v>
      </c>
      <c r="AG276" s="22" t="n">
        <f aca="false">VLOOKUP(S276,Parameters!$F$2:$G$5,2,0)</f>
        <v>0</v>
      </c>
      <c r="AH276" s="24" t="n">
        <f aca="false">IF(T276="Y", INDEX('Bieu phi VCX'!$X$8:$AB$33,MATCH(E276,'Bieu phi VCX'!$A$8:$A$33,0),MATCH(AC276,'Bieu phi VCX'!$X$7:$AB$7,0)),0)</f>
        <v>0</v>
      </c>
      <c r="AI276" s="24" t="n">
        <f aca="false">IF(U276="Y",INDEX('Bieu phi VCX'!$AJ$8:$AL$33,MATCH(E276,'Bieu phi VCX'!$A$8:$A$33,0),MATCH(VLOOKUP(F276,Parameters!$I$2:$J$4,2),'Bieu phi VCX'!$AJ$7:$AL$7,0))-AD276, 0)</f>
        <v>0</v>
      </c>
      <c r="AJ276" s="0" t="n">
        <f aca="false">IF(V276="Y",$AJ$2,1)</f>
        <v>1</v>
      </c>
      <c r="AK276" s="24" t="n">
        <f aca="false">IF(W276="Y", INDEX('Bieu phi VCX'!$AE$8:$AE$33,MATCH(E276,'Bieu phi VCX'!$A$8:$A$33,0),0),0)</f>
        <v>0</v>
      </c>
      <c r="AL276" s="24" t="n">
        <f aca="false">IF(X276="Y",IF(AB276&lt;120,IF(OR(E276='Bieu phi VCX'!$A$24,E276='Bieu phi VCX'!$A$25,E276='Bieu phi VCX'!$A$27),0.2%,IF(OR(AND(OR(H276="SEDAN",H276="HATCHBACK"),J276&gt;$AL$2),AND(OR(H276="SEDAN",H276="HATCHBACK"),I276="GERMANY")),INDEX('Bieu phi VCX'!$AF$8:$AF$33,MATCH(E276,'Bieu phi VCX'!$A$8:$A$33,0),0),INDEX('Bieu phi VCX'!$AG$8:$AG$33,MATCH(E276,'Bieu phi VCX'!$A$8:$A$33,0),0))),"NA"),0)</f>
        <v>0</v>
      </c>
      <c r="AM276" s="25" t="n">
        <f aca="false">IF(Z276="Y",$AM$2,0)</f>
        <v>0</v>
      </c>
      <c r="AN276" s="26" t="n">
        <f aca="false">IF(Y276="Y",IF(P276-O276&gt;$AN$2,1.5%*15/365,1.5%*(P276-O276)/365),0)</f>
        <v>0</v>
      </c>
      <c r="AO276" s="27" t="n">
        <f aca="false">IF(P276&lt;=AA276,VLOOKUP(DATEDIF(O276,P276,"m"),Parameters!$L$2:$M$6,2,1),(DATEDIF(O276,P276,"m")+1)/12)</f>
        <v>1</v>
      </c>
      <c r="AP276" s="28" t="n">
        <f aca="false">(AJ276*(SUM(AD276,AE276,AF276,AH276,AI276,AK276,AL276,AM276)*K276+AG276)+AN276*K276)*AO276</f>
        <v>5500000</v>
      </c>
    </row>
    <row r="277" customFormat="false" ht="13.8" hidden="false" customHeight="false" outlineLevel="0" collapsed="false">
      <c r="A277" s="19"/>
      <c r="B277" s="19" t="s">
        <v>1965</v>
      </c>
      <c r="C277" s="19" t="s">
        <v>1989</v>
      </c>
      <c r="D277" s="19" t="s">
        <v>1913</v>
      </c>
      <c r="E277" s="21" t="s">
        <v>2002</v>
      </c>
      <c r="F277" s="22" t="n">
        <v>0</v>
      </c>
      <c r="G277" s="21" t="s">
        <v>1958</v>
      </c>
      <c r="H277" s="21" t="s">
        <v>1991</v>
      </c>
      <c r="I277" s="21" t="s">
        <v>1960</v>
      </c>
      <c r="J277" s="22" t="n">
        <v>390000000</v>
      </c>
      <c r="K277" s="22" t="n">
        <v>100000000</v>
      </c>
      <c r="L277" s="0" t="n">
        <v>2010</v>
      </c>
      <c r="M277" s="23" t="n">
        <v>40179</v>
      </c>
      <c r="N277" s="23" t="n">
        <v>43831</v>
      </c>
      <c r="O277" s="23" t="n">
        <v>43831</v>
      </c>
      <c r="P277" s="23" t="n">
        <v>44196</v>
      </c>
      <c r="Q277" s="2" t="s">
        <v>1961</v>
      </c>
      <c r="R277" s="2" t="s">
        <v>1961</v>
      </c>
      <c r="S277" s="22" t="s">
        <v>1962</v>
      </c>
      <c r="T277" s="2" t="s">
        <v>1961</v>
      </c>
      <c r="U277" s="2" t="s">
        <v>1961</v>
      </c>
      <c r="V277" s="2" t="s">
        <v>1961</v>
      </c>
      <c r="W277" s="2" t="s">
        <v>1961</v>
      </c>
      <c r="X277" s="2" t="s">
        <v>1961</v>
      </c>
      <c r="Y277" s="2" t="s">
        <v>1961</v>
      </c>
      <c r="Z277" s="2" t="s">
        <v>1961</v>
      </c>
      <c r="AA277" s="23" t="n">
        <f aca="false">DATE(YEAR(O277)+1,MONTH(O277),DAY(O277))</f>
        <v>44197</v>
      </c>
      <c r="AB277" s="0" t="n">
        <f aca="false">IF(G277="Trong nước", DATEDIF(DATE(YEAR(M277),MONTH(M277),1),DATE(YEAR(N277),MONTH(N277),1),"m"), DATEDIF(DATE(L277,1,1),DATE(YEAR(N277),MONTH(N277),1),"m"))</f>
        <v>120</v>
      </c>
      <c r="AC277" s="0" t="str">
        <f aca="false">VLOOKUP(AB277,Parameters!$A$2:$B$6,2,1)</f>
        <v>&gt;=120</v>
      </c>
      <c r="AD277" s="24" t="n">
        <f aca="false">IF(J277&lt;=$AD$2,INDEX('Bieu phi VCX'!$D$8:$H$33,MATCH(E277,'Bieu phi VCX'!$A$8:$A$33,0),MATCH(AC277,'Bieu phi VCX'!$D$7:$H$7,)),INDEX('Bieu phi VCX'!$J$8:$N$33,MATCH(E277,'Bieu phi VCX'!$A$8:$A$33,0),MATCH(AC277,'Bieu phi VCX'!$J$7:$N$7,)))</f>
        <v>0.06</v>
      </c>
      <c r="AE277" s="24" t="n">
        <f aca="false">IF(Q277="Y",$AE$2,0)</f>
        <v>0</v>
      </c>
      <c r="AF277" s="24" t="n">
        <f aca="false">IF(R277="Y", INDEX('Bieu phi VCX'!$R$8:$W$33,MATCH(E277,'Bieu phi VCX'!$A$8:$A$33,0),MATCH(AC277,'Bieu phi VCX'!$R$7:$V$7,0)), 0)</f>
        <v>0</v>
      </c>
      <c r="AG277" s="22" t="n">
        <f aca="false">VLOOKUP(S277,Parameters!$F$2:$G$5,2,0)</f>
        <v>0</v>
      </c>
      <c r="AH277" s="24" t="n">
        <f aca="false">IF(T277="Y", INDEX('Bieu phi VCX'!$X$8:$AB$33,MATCH(E277,'Bieu phi VCX'!$A$8:$A$33,0),MATCH(AC277,'Bieu phi VCX'!$X$7:$AB$7,0)),0)</f>
        <v>0</v>
      </c>
      <c r="AI277" s="24" t="n">
        <f aca="false">IF(U277="Y",INDEX('Bieu phi VCX'!$AJ$8:$AL$33,MATCH(E277,'Bieu phi VCX'!$A$8:$A$33,0),MATCH(VLOOKUP(F277,Parameters!$I$2:$J$4,2),'Bieu phi VCX'!$AJ$7:$AL$7,0))-AD277, 0)</f>
        <v>0</v>
      </c>
      <c r="AJ277" s="0" t="n">
        <f aca="false">IF(V277="Y",$AJ$2,1)</f>
        <v>1</v>
      </c>
      <c r="AK277" s="24" t="n">
        <f aca="false">IF(W277="Y", INDEX('Bieu phi VCX'!$AE$8:$AE$33,MATCH(E277,'Bieu phi VCX'!$A$8:$A$33,0),0),0)</f>
        <v>0</v>
      </c>
      <c r="AL277" s="24" t="n">
        <f aca="false">IF(X277="Y",IF(AB277&lt;120,IF(OR(E277='Bieu phi VCX'!$A$24,E277='Bieu phi VCX'!$A$25,E277='Bieu phi VCX'!$A$27),0.2%,IF(OR(AND(OR(H277="SEDAN",H277="HATCHBACK"),J277&gt;$AL$2),AND(OR(H277="SEDAN",H277="HATCHBACK"),I277="GERMANY")),INDEX('Bieu phi VCX'!$AF$8:$AF$33,MATCH(E277,'Bieu phi VCX'!$A$8:$A$33,0),0),INDEX('Bieu phi VCX'!$AG$8:$AG$33,MATCH(E277,'Bieu phi VCX'!$A$8:$A$33,0),0))),"NA"),0)</f>
        <v>0</v>
      </c>
      <c r="AM277" s="25" t="n">
        <f aca="false">IF(Z277="Y",$AM$2,0)</f>
        <v>0</v>
      </c>
      <c r="AN277" s="26" t="n">
        <f aca="false">IF(Y277="Y",IF(P277-O277&gt;$AN$2,1.5%*15/365,1.5%*(P277-O277)/365),0)</f>
        <v>0</v>
      </c>
      <c r="AO277" s="27" t="n">
        <f aca="false">IF(P277&lt;=AA277,VLOOKUP(DATEDIF(O277,P277,"m"),Parameters!$L$2:$M$6,2,1),(DATEDIF(O277,P277,"m")+1)/12)</f>
        <v>1</v>
      </c>
      <c r="AP277" s="28" t="n">
        <f aca="false">(AJ277*(SUM(AD277,AE277,AF277,AH277,AI277,AK277,AL277,AM277)*K277+AG277)+AN277*K277)*AO277</f>
        <v>6000000</v>
      </c>
    </row>
    <row r="278" customFormat="false" ht="13.8" hidden="false" customHeight="false" outlineLevel="0" collapsed="false">
      <c r="A278" s="19"/>
      <c r="B278" s="19" t="s">
        <v>1966</v>
      </c>
      <c r="C278" s="19" t="s">
        <v>1989</v>
      </c>
      <c r="D278" s="19" t="s">
        <v>1913</v>
      </c>
      <c r="E278" s="21" t="s">
        <v>2002</v>
      </c>
      <c r="F278" s="22" t="n">
        <v>0</v>
      </c>
      <c r="G278" s="21" t="s">
        <v>1958</v>
      </c>
      <c r="H278" s="21" t="s">
        <v>1991</v>
      </c>
      <c r="I278" s="21" t="s">
        <v>1960</v>
      </c>
      <c r="J278" s="22" t="n">
        <v>390000000</v>
      </c>
      <c r="K278" s="22" t="n">
        <v>400000000</v>
      </c>
      <c r="L278" s="0" t="n">
        <v>2005</v>
      </c>
      <c r="M278" s="23" t="n">
        <v>38353</v>
      </c>
      <c r="N278" s="23" t="n">
        <v>43831</v>
      </c>
      <c r="O278" s="23" t="n">
        <v>43831</v>
      </c>
      <c r="P278" s="23" t="n">
        <v>44196</v>
      </c>
      <c r="Q278" s="2" t="s">
        <v>1967</v>
      </c>
      <c r="R278" s="2" t="s">
        <v>1967</v>
      </c>
      <c r="S278" s="22" t="n">
        <v>9000000</v>
      </c>
      <c r="T278" s="2" t="s">
        <v>1967</v>
      </c>
      <c r="U278" s="2" t="s">
        <v>1967</v>
      </c>
      <c r="V278" s="2" t="s">
        <v>1967</v>
      </c>
      <c r="W278" s="2" t="s">
        <v>1967</v>
      </c>
      <c r="X278" s="2" t="s">
        <v>1967</v>
      </c>
      <c r="Y278" s="2" t="s">
        <v>1967</v>
      </c>
      <c r="Z278" s="2" t="s">
        <v>1967</v>
      </c>
      <c r="AA278" s="23" t="n">
        <f aca="false">DATE(YEAR(O278)+1,MONTH(O278),DAY(O278))</f>
        <v>44197</v>
      </c>
      <c r="AB278" s="0" t="n">
        <f aca="false">IF(G278="Trong nước", DATEDIF(DATE(YEAR(M278),MONTH(M278),1),DATE(YEAR(N278),MONTH(N278),1),"m"), DATEDIF(DATE(L278,1,1),DATE(YEAR(N278),MONTH(N278),1),"m"))</f>
        <v>180</v>
      </c>
      <c r="AC278" s="0" t="str">
        <f aca="false">VLOOKUP(AB278,Parameters!$A$2:$B$7,2,1)</f>
        <v>&gt;=180</v>
      </c>
      <c r="AD278" s="24" t="n">
        <f aca="false">IF(J278&lt;=$AD$2,INDEX('Bieu phi VCX'!$D$8:$N$33,MATCH(E278,'Bieu phi VCX'!$A$8:$A$33,0),MATCH(AC278,'Bieu phi VCX'!$D$7:$I$7,)),INDEX('Bieu phi VCX'!$J$8:$O$33,MATCH(E278,'Bieu phi VCX'!$A$8:$A$33,0),MATCH(AC278,'Bieu phi VCX'!$J$7:$O$7,)))</f>
        <v>0.06</v>
      </c>
      <c r="AE278" s="24" t="n">
        <f aca="false">IF(Q278="Y",$AE$2,0)</f>
        <v>0.0005</v>
      </c>
      <c r="AF278" s="24" t="n">
        <f aca="false">IF(R278="Y", INDEX('Bieu phi VCX'!$R$8:$W$33,MATCH(E278,'Bieu phi VCX'!$A$8:$A$33,0),MATCH(AC278,'Bieu phi VCX'!$R$7:$W$7,0)), 0)</f>
        <v>0.006</v>
      </c>
      <c r="AG278" s="22" t="n">
        <f aca="false">VLOOKUP(S278,Parameters!$F$2:$G$5,2,0)</f>
        <v>1400000</v>
      </c>
      <c r="AH278" s="24" t="n">
        <f aca="false">IF(T278="Y", INDEX('Bieu phi VCX'!$X$8:$AC$33,MATCH(E278,'Bieu phi VCX'!$A$8:$A$33,0),MATCH(AC278,'Bieu phi VCX'!$X$7:$AC$7,0)),0)</f>
        <v>0.0055</v>
      </c>
      <c r="AI278" s="24" t="n">
        <f aca="false">IF(U278="Y",INDEX('Bieu phi VCX'!$AJ$8:$AL$33,MATCH(E278,'Bieu phi VCX'!$A$8:$A$33,0),MATCH(VLOOKUP(F278,Parameters!$I$2:$J$4,2),'Bieu phi VCX'!$AJ$7:$AL$7,0))-AD278, 0)</f>
        <v>-0.01</v>
      </c>
      <c r="AJ278" s="0" t="n">
        <f aca="false">IF(V278="Y",$AJ$2,1)</f>
        <v>1.5</v>
      </c>
      <c r="AK278" s="24" t="n">
        <f aca="false">IF(W278="Y", INDEX('Bieu phi VCX'!$AE$8:$AE$33,MATCH(E278,'Bieu phi VCX'!$A$8:$A$33,0),0),0)</f>
        <v>0.0025</v>
      </c>
      <c r="AL278" s="24" t="n">
        <f aca="false">IF(X278="Y",IF(AB278&lt;120,IF(OR(E278='Bieu phi VCX'!$A$24,E278='Bieu phi VCX'!$A$25,E278='Bieu phi VCX'!$A$27),0.2%,IF(OR(AND(OR(H278="SEDAN",H278="HATCHBACK"),J278&gt;$AL$2),AND(OR(H278="SEDAN",H278="HATCHBACK"),I278="GERMANY")),INDEX('Bieu phi VCX'!$AF$8:$AF$33,MATCH(E278,'Bieu phi VCX'!$A$8:$A$33,0),0),INDEX('Bieu phi VCX'!$AG$8:$AG$33,MATCH(E278,'Bieu phi VCX'!$A$8:$A$33,0),0))),INDEX('Bieu phi VCX'!$AH$8:$AH$33,MATCH(E278,'Bieu phi VCX'!$A$8:$A$33,0),0)),0)</f>
        <v>0.0015</v>
      </c>
      <c r="AM278" s="25" t="n">
        <f aca="false">IF(Z278="Y",$AM$2,0)</f>
        <v>0.003</v>
      </c>
      <c r="AN278" s="26" t="n">
        <f aca="false">IF(Y278="Y",IF(P278-O278&gt;$AN$2,1.5%*15/365,1.5%*(P278-O278)/365),0)</f>
        <v>0.000616438356164384</v>
      </c>
      <c r="AO278" s="27" t="n">
        <f aca="false">IF(P278&lt;=AA278,VLOOKUP(DATEDIF(O278,P278,"m"),Parameters!$L$2:$M$6,2,1),(DATEDIF(O278,P278,"m")+1)/12)</f>
        <v>1</v>
      </c>
      <c r="AP278" s="28" t="n">
        <f aca="false">(AJ278*(SUM(AD278,AE278,AF278,AH278,AI278,AK278,AL278,AM278)*K278+AG278)+AN278*K278)*AO278</f>
        <v>43746575.3424658</v>
      </c>
    </row>
    <row r="279" customFormat="false" ht="13.8" hidden="false" customHeight="false" outlineLevel="0" collapsed="false">
      <c r="A279" s="19" t="s">
        <v>1968</v>
      </c>
      <c r="B279" s="19" t="s">
        <v>1954</v>
      </c>
      <c r="C279" s="19" t="s">
        <v>1989</v>
      </c>
      <c r="D279" s="19" t="s">
        <v>1913</v>
      </c>
      <c r="E279" s="21" t="s">
        <v>2002</v>
      </c>
      <c r="F279" s="22" t="n">
        <v>0</v>
      </c>
      <c r="G279" s="21" t="s">
        <v>1958</v>
      </c>
      <c r="H279" s="21" t="s">
        <v>1991</v>
      </c>
      <c r="I279" s="21" t="s">
        <v>1960</v>
      </c>
      <c r="J279" s="22" t="n">
        <v>400000000</v>
      </c>
      <c r="K279" s="22" t="n">
        <v>100000000</v>
      </c>
      <c r="L279" s="0" t="n">
        <v>2020</v>
      </c>
      <c r="M279" s="23" t="n">
        <v>43831</v>
      </c>
      <c r="N279" s="23" t="n">
        <v>43831</v>
      </c>
      <c r="O279" s="23" t="n">
        <v>43831</v>
      </c>
      <c r="P279" s="23" t="n">
        <v>44196</v>
      </c>
      <c r="Q279" s="2" t="s">
        <v>1961</v>
      </c>
      <c r="R279" s="2" t="s">
        <v>1961</v>
      </c>
      <c r="S279" s="22" t="s">
        <v>1962</v>
      </c>
      <c r="T279" s="2" t="s">
        <v>1961</v>
      </c>
      <c r="U279" s="2" t="s">
        <v>1961</v>
      </c>
      <c r="V279" s="2" t="s">
        <v>1961</v>
      </c>
      <c r="W279" s="2" t="s">
        <v>1961</v>
      </c>
      <c r="X279" s="2" t="s">
        <v>1961</v>
      </c>
      <c r="Y279" s="2" t="s">
        <v>1961</v>
      </c>
      <c r="Z279" s="2" t="s">
        <v>1961</v>
      </c>
      <c r="AA279" s="23" t="n">
        <f aca="false">DATE(YEAR(O279)+1,MONTH(O279),DAY(O279))</f>
        <v>44197</v>
      </c>
      <c r="AB279" s="0" t="n">
        <f aca="false">IF(G279="Trong nước", DATEDIF(DATE(YEAR(M279),MONTH(M279),1),DATE(YEAR(N279),MONTH(N279),1),"m"), DATEDIF(DATE(L279,1,1),DATE(YEAR(N279),MONTH(N279),1),"m"))</f>
        <v>0</v>
      </c>
      <c r="AC279" s="0" t="str">
        <f aca="false">VLOOKUP(AB279,Parameters!$A$2:$B$6,2,1)</f>
        <v>&lt;6</v>
      </c>
      <c r="AD279" s="24" t="n">
        <f aca="false">IF(J279&lt;=$AD$2,INDEX('Bieu phi VCX'!$D$8:$H$33,MATCH(E279,'Bieu phi VCX'!$A$8:$A$33,0),MATCH(AC279,'Bieu phi VCX'!$D$7:$H$7,)),INDEX('Bieu phi VCX'!$J$8:$N$33,MATCH(E279,'Bieu phi VCX'!$A$8:$A$33,0),MATCH(AC279,'Bieu phi VCX'!$J$7:$N$7,)))</f>
        <v>0.032</v>
      </c>
      <c r="AE279" s="24" t="n">
        <f aca="false">IF(Q279="Y",$AE$2,0)</f>
        <v>0</v>
      </c>
      <c r="AF279" s="24" t="n">
        <f aca="false">IF(R279="Y", INDEX('Bieu phi VCX'!$R$8:$W$33,MATCH(E279,'Bieu phi VCX'!$A$8:$A$33,0),MATCH(AC279,'Bieu phi VCX'!$R$7:$V$7,0)), 0)</f>
        <v>0</v>
      </c>
      <c r="AG279" s="22" t="n">
        <f aca="false">VLOOKUP(S279,Parameters!$F$2:$G$5,2,0)</f>
        <v>0</v>
      </c>
      <c r="AH279" s="24" t="n">
        <f aca="false">IF(T279="Y", INDEX('Bieu phi VCX'!$X$8:$AB$33,MATCH(E279,'Bieu phi VCX'!$A$8:$A$33,0),MATCH(AC279,'Bieu phi VCX'!$X$7:$AB$7,0)),0)</f>
        <v>0</v>
      </c>
      <c r="AI279" s="24" t="n">
        <f aca="false">IF(U279="Y",INDEX('Bieu phi VCX'!$AJ$8:$AL$33,MATCH(E279,'Bieu phi VCX'!$A$8:$A$33,0),MATCH(VLOOKUP(F279,Parameters!$I$2:$J$4,2),'Bieu phi VCX'!$AJ$7:$AL$7,0))-AD279, 0)</f>
        <v>0</v>
      </c>
      <c r="AJ279" s="0" t="n">
        <f aca="false">IF(V279="Y",$AJ$2,1)</f>
        <v>1</v>
      </c>
      <c r="AK279" s="24" t="n">
        <f aca="false">IF(W279="Y", INDEX('Bieu phi VCX'!$AE$8:$AE$33,MATCH(E279,'Bieu phi VCX'!$A$8:$A$33,0),0),0)</f>
        <v>0</v>
      </c>
      <c r="AL279" s="24" t="n">
        <f aca="false">IF(X279="Y",IF(AB279&lt;120,IF(OR(E279='Bieu phi VCX'!$A$24,E279='Bieu phi VCX'!$A$25,E279='Bieu phi VCX'!$A$27),0.2%,IF(OR(AND(OR(H279="SEDAN",H279="HATCHBACK"),J279&gt;$AL$2),AND(OR(H279="SEDAN",H279="HATCHBACK"),I279="GERMANY")),INDEX('Bieu phi VCX'!$AF$8:$AF$33,MATCH(E279,'Bieu phi VCX'!$A$8:$A$33,0),0),INDEX('Bieu phi VCX'!$AG$8:$AG$33,MATCH(E279,'Bieu phi VCX'!$A$8:$A$33,0),0))),"NA"),0)</f>
        <v>0</v>
      </c>
      <c r="AM279" s="25" t="n">
        <f aca="false">IF(Z279="Y",$AM$2,0)</f>
        <v>0</v>
      </c>
      <c r="AN279" s="26" t="n">
        <f aca="false">IF(Y279="Y",IF(P279-O279&gt;$AN$2,1.5%*15/365,1.5%*(P279-O279)/365),0)</f>
        <v>0</v>
      </c>
      <c r="AO279" s="27" t="n">
        <f aca="false">IF(P279&lt;=AA279,VLOOKUP(DATEDIF(O279,P279,"m"),Parameters!$L$2:$M$6,2,1),(DATEDIF(O279,P279,"m")+1)/12)</f>
        <v>1</v>
      </c>
      <c r="AP279" s="28" t="n">
        <f aca="false">(AJ279*(SUM(AD279,AE279,AF279,AH279,AI279,AK279,AL279,AM279)*K279+AG279)+AN279*K279)*AO279</f>
        <v>3200000</v>
      </c>
    </row>
    <row r="280" customFormat="false" ht="13.8" hidden="false" customHeight="false" outlineLevel="0" collapsed="false">
      <c r="A280" s="19"/>
      <c r="B280" s="19" t="s">
        <v>1963</v>
      </c>
      <c r="C280" s="19" t="s">
        <v>1989</v>
      </c>
      <c r="D280" s="19" t="s">
        <v>1913</v>
      </c>
      <c r="E280" s="21" t="s">
        <v>2002</v>
      </c>
      <c r="F280" s="22" t="n">
        <v>0</v>
      </c>
      <c r="G280" s="21" t="s">
        <v>1958</v>
      </c>
      <c r="H280" s="21" t="s">
        <v>1991</v>
      </c>
      <c r="I280" s="21" t="s">
        <v>1960</v>
      </c>
      <c r="J280" s="22" t="n">
        <v>400000000</v>
      </c>
      <c r="K280" s="22" t="n">
        <v>100000000</v>
      </c>
      <c r="L280" s="0" t="n">
        <v>2017</v>
      </c>
      <c r="M280" s="23" t="n">
        <v>42736</v>
      </c>
      <c r="N280" s="23" t="n">
        <v>43831</v>
      </c>
      <c r="O280" s="23" t="n">
        <v>43831</v>
      </c>
      <c r="P280" s="23" t="n">
        <v>44196</v>
      </c>
      <c r="Q280" s="2" t="s">
        <v>1961</v>
      </c>
      <c r="R280" s="2" t="s">
        <v>1961</v>
      </c>
      <c r="S280" s="22" t="s">
        <v>1962</v>
      </c>
      <c r="T280" s="2" t="s">
        <v>1961</v>
      </c>
      <c r="U280" s="2" t="s">
        <v>1961</v>
      </c>
      <c r="V280" s="2" t="s">
        <v>1961</v>
      </c>
      <c r="W280" s="2" t="s">
        <v>1961</v>
      </c>
      <c r="X280" s="2" t="s">
        <v>1961</v>
      </c>
      <c r="Y280" s="2" t="s">
        <v>1961</v>
      </c>
      <c r="Z280" s="2" t="s">
        <v>1961</v>
      </c>
      <c r="AA280" s="23" t="n">
        <f aca="false">DATE(YEAR(O280)+1,MONTH(O280),DAY(O280))</f>
        <v>44197</v>
      </c>
      <c r="AB280" s="0" t="n">
        <f aca="false">IF(G280="Trong nước", DATEDIF(DATE(YEAR(M280),MONTH(M280),1),DATE(YEAR(N280),MONTH(N280),1),"m"), DATEDIF(DATE(L280,1,1),DATE(YEAR(N280),MONTH(N280),1),"m"))</f>
        <v>36</v>
      </c>
      <c r="AC280" s="0" t="str">
        <f aca="false">VLOOKUP(AB280,Parameters!$A$2:$B$6,2,1)</f>
        <v>36-72</v>
      </c>
      <c r="AD280" s="24" t="n">
        <f aca="false">IF(J280&lt;=$AD$2,INDEX('Bieu phi VCX'!$D$8:$H$33,MATCH(E280,'Bieu phi VCX'!$A$8:$A$33,0),MATCH(AC280,'Bieu phi VCX'!$D$7:$H$7,)),INDEX('Bieu phi VCX'!$J$8:$N$33,MATCH(E280,'Bieu phi VCX'!$A$8:$A$33,0),MATCH(AC280,'Bieu phi VCX'!$J$7:$N$7,)))</f>
        <v>0.038</v>
      </c>
      <c r="AE280" s="24" t="n">
        <f aca="false">IF(Q280="Y",$AE$2,0)</f>
        <v>0</v>
      </c>
      <c r="AF280" s="24" t="n">
        <f aca="false">IF(R280="Y", INDEX('Bieu phi VCX'!$R$8:$W$33,MATCH(E280,'Bieu phi VCX'!$A$8:$A$33,0),MATCH(AC280,'Bieu phi VCX'!$R$7:$V$7,0)), 0)</f>
        <v>0</v>
      </c>
      <c r="AG280" s="22" t="n">
        <f aca="false">VLOOKUP(S280,Parameters!$F$2:$G$5,2,0)</f>
        <v>0</v>
      </c>
      <c r="AH280" s="24" t="n">
        <f aca="false">IF(T280="Y", INDEX('Bieu phi VCX'!$X$8:$AB$33,MATCH(E280,'Bieu phi VCX'!$A$8:$A$33,0),MATCH(AC280,'Bieu phi VCX'!$X$7:$AB$7,0)),0)</f>
        <v>0</v>
      </c>
      <c r="AI280" s="24" t="n">
        <f aca="false">IF(U280="Y",INDEX('Bieu phi VCX'!$AJ$8:$AL$33,MATCH(E280,'Bieu phi VCX'!$A$8:$A$33,0),MATCH(VLOOKUP(F280,Parameters!$I$2:$J$4,2),'Bieu phi VCX'!$AJ$7:$AL$7,0))-AD280, 0)</f>
        <v>0</v>
      </c>
      <c r="AJ280" s="0" t="n">
        <f aca="false">IF(V280="Y",$AJ$2,1)</f>
        <v>1</v>
      </c>
      <c r="AK280" s="24" t="n">
        <f aca="false">IF(W280="Y", INDEX('Bieu phi VCX'!$AE$8:$AE$33,MATCH(E280,'Bieu phi VCX'!$A$8:$A$33,0),0),0)</f>
        <v>0</v>
      </c>
      <c r="AL280" s="24" t="n">
        <f aca="false">IF(X280="Y",IF(AB280&lt;120,IF(OR(E280='Bieu phi VCX'!$A$24,E280='Bieu phi VCX'!$A$25,E280='Bieu phi VCX'!$A$27),0.2%,IF(OR(AND(OR(H280="SEDAN",H280="HATCHBACK"),J280&gt;$AL$2),AND(OR(H280="SEDAN",H280="HATCHBACK"),I280="GERMANY")),INDEX('Bieu phi VCX'!$AF$8:$AF$33,MATCH(E280,'Bieu phi VCX'!$A$8:$A$33,0),0),INDEX('Bieu phi VCX'!$AG$8:$AG$33,MATCH(E280,'Bieu phi VCX'!$A$8:$A$33,0),0))),"NA"),0)</f>
        <v>0</v>
      </c>
      <c r="AM280" s="25" t="n">
        <f aca="false">IF(Z280="Y",$AM$2,0)</f>
        <v>0</v>
      </c>
      <c r="AN280" s="26" t="n">
        <f aca="false">IF(Y280="Y",IF(P280-O280&gt;$AN$2,1.5%*15/365,1.5%*(P280-O280)/365),0)</f>
        <v>0</v>
      </c>
      <c r="AO280" s="27" t="n">
        <f aca="false">IF(P280&lt;=AA280,VLOOKUP(DATEDIF(O280,P280,"m"),Parameters!$L$2:$M$6,2,1),(DATEDIF(O280,P280,"m")+1)/12)</f>
        <v>1</v>
      </c>
      <c r="AP280" s="28" t="n">
        <f aca="false">(AJ280*(SUM(AD280,AE280,AF280,AH280,AI280,AK280,AL280,AM280)*K280+AG280)+AN280*K280)*AO280</f>
        <v>3800000</v>
      </c>
    </row>
    <row r="281" customFormat="false" ht="13.8" hidden="false" customHeight="false" outlineLevel="0" collapsed="false">
      <c r="A281" s="19"/>
      <c r="B281" s="19" t="s">
        <v>1964</v>
      </c>
      <c r="C281" s="19" t="s">
        <v>1989</v>
      </c>
      <c r="D281" s="19" t="s">
        <v>1913</v>
      </c>
      <c r="E281" s="21" t="s">
        <v>2002</v>
      </c>
      <c r="F281" s="22" t="n">
        <v>0</v>
      </c>
      <c r="G281" s="21" t="s">
        <v>1958</v>
      </c>
      <c r="H281" s="21" t="s">
        <v>1991</v>
      </c>
      <c r="I281" s="21" t="s">
        <v>1960</v>
      </c>
      <c r="J281" s="22" t="n">
        <v>400000000</v>
      </c>
      <c r="K281" s="22" t="n">
        <v>100000000</v>
      </c>
      <c r="L281" s="0" t="n">
        <v>2014</v>
      </c>
      <c r="M281" s="23" t="n">
        <v>41640</v>
      </c>
      <c r="N281" s="23" t="n">
        <v>43831</v>
      </c>
      <c r="O281" s="23" t="n">
        <v>43831</v>
      </c>
      <c r="P281" s="23" t="n">
        <v>44196</v>
      </c>
      <c r="Q281" s="2" t="s">
        <v>1961</v>
      </c>
      <c r="R281" s="2" t="s">
        <v>1961</v>
      </c>
      <c r="S281" s="22" t="s">
        <v>1962</v>
      </c>
      <c r="T281" s="2" t="s">
        <v>1961</v>
      </c>
      <c r="U281" s="2" t="s">
        <v>1961</v>
      </c>
      <c r="V281" s="2" t="s">
        <v>1961</v>
      </c>
      <c r="W281" s="2" t="s">
        <v>1961</v>
      </c>
      <c r="X281" s="2" t="s">
        <v>1961</v>
      </c>
      <c r="Y281" s="2" t="s">
        <v>1961</v>
      </c>
      <c r="Z281" s="2" t="s">
        <v>1961</v>
      </c>
      <c r="AA281" s="23" t="n">
        <f aca="false">DATE(YEAR(O281)+1,MONTH(O281),DAY(O281))</f>
        <v>44197</v>
      </c>
      <c r="AB281" s="0" t="n">
        <f aca="false">IF(G281="Trong nước", DATEDIF(DATE(YEAR(M281),MONTH(M281),1),DATE(YEAR(N281),MONTH(N281),1),"m"), DATEDIF(DATE(L281,1,1),DATE(YEAR(N281),MONTH(N281),1),"m"))</f>
        <v>72</v>
      </c>
      <c r="AC281" s="0" t="str">
        <f aca="false">VLOOKUP(AB281,Parameters!$A$2:$B$6,2,1)</f>
        <v>72-120</v>
      </c>
      <c r="AD281" s="24" t="n">
        <f aca="false">IF(J281&lt;=$AD$2,INDEX('Bieu phi VCX'!$D$8:$H$33,MATCH(E281,'Bieu phi VCX'!$A$8:$A$33,0),MATCH(AC281,'Bieu phi VCX'!$D$7:$H$7,)),INDEX('Bieu phi VCX'!$J$8:$N$33,MATCH(E281,'Bieu phi VCX'!$A$8:$A$33,0),MATCH(AC281,'Bieu phi VCX'!$J$7:$N$7,)))</f>
        <v>0.055</v>
      </c>
      <c r="AE281" s="24" t="n">
        <f aca="false">IF(Q281="Y",$AE$2,0)</f>
        <v>0</v>
      </c>
      <c r="AF281" s="24" t="n">
        <f aca="false">IF(R281="Y", INDEX('Bieu phi VCX'!$R$8:$W$33,MATCH(E281,'Bieu phi VCX'!$A$8:$A$33,0),MATCH(AC281,'Bieu phi VCX'!$R$7:$V$7,0)), 0)</f>
        <v>0</v>
      </c>
      <c r="AG281" s="22" t="n">
        <f aca="false">VLOOKUP(S281,Parameters!$F$2:$G$5,2,0)</f>
        <v>0</v>
      </c>
      <c r="AH281" s="24" t="n">
        <f aca="false">IF(T281="Y", INDEX('Bieu phi VCX'!$X$8:$AB$33,MATCH(E281,'Bieu phi VCX'!$A$8:$A$33,0),MATCH(AC281,'Bieu phi VCX'!$X$7:$AB$7,0)),0)</f>
        <v>0</v>
      </c>
      <c r="AI281" s="24" t="n">
        <f aca="false">IF(U281="Y",INDEX('Bieu phi VCX'!$AJ$8:$AL$33,MATCH(E281,'Bieu phi VCX'!$A$8:$A$33,0),MATCH(VLOOKUP(F281,Parameters!$I$2:$J$4,2),'Bieu phi VCX'!$AJ$7:$AL$7,0))-AD281, 0)</f>
        <v>0</v>
      </c>
      <c r="AJ281" s="0" t="n">
        <f aca="false">IF(V281="Y",$AJ$2,1)</f>
        <v>1</v>
      </c>
      <c r="AK281" s="24" t="n">
        <f aca="false">IF(W281="Y", INDEX('Bieu phi VCX'!$AE$8:$AE$33,MATCH(E281,'Bieu phi VCX'!$A$8:$A$33,0),0),0)</f>
        <v>0</v>
      </c>
      <c r="AL281" s="24" t="n">
        <f aca="false">IF(X281="Y",IF(AB281&lt;120,IF(OR(E281='Bieu phi VCX'!$A$24,E281='Bieu phi VCX'!$A$25,E281='Bieu phi VCX'!$A$27),0.2%,IF(OR(AND(OR(H281="SEDAN",H281="HATCHBACK"),J281&gt;$AL$2),AND(OR(H281="SEDAN",H281="HATCHBACK"),I281="GERMANY")),INDEX('Bieu phi VCX'!$AF$8:$AF$33,MATCH(E281,'Bieu phi VCX'!$A$8:$A$33,0),0),INDEX('Bieu phi VCX'!$AG$8:$AG$33,MATCH(E281,'Bieu phi VCX'!$A$8:$A$33,0),0))),"NA"),0)</f>
        <v>0</v>
      </c>
      <c r="AM281" s="25" t="n">
        <f aca="false">IF(Z281="Y",$AM$2,0)</f>
        <v>0</v>
      </c>
      <c r="AN281" s="26" t="n">
        <f aca="false">IF(Y281="Y",IF(P281-O281&gt;$AN$2,1.5%*15/365,1.5%*(P281-O281)/365),0)</f>
        <v>0</v>
      </c>
      <c r="AO281" s="27" t="n">
        <f aca="false">IF(P281&lt;=AA281,VLOOKUP(DATEDIF(O281,P281,"m"),Parameters!$L$2:$M$6,2,1),(DATEDIF(O281,P281,"m")+1)/12)</f>
        <v>1</v>
      </c>
      <c r="AP281" s="28" t="n">
        <f aca="false">(AJ281*(SUM(AD281,AE281,AF281,AH281,AI281,AK281,AL281,AM281)*K281+AG281)+AN281*K281)*AO281</f>
        <v>5500000</v>
      </c>
    </row>
    <row r="282" customFormat="false" ht="13.8" hidden="false" customHeight="false" outlineLevel="0" collapsed="false">
      <c r="A282" s="19"/>
      <c r="B282" s="19" t="s">
        <v>1965</v>
      </c>
      <c r="C282" s="19" t="s">
        <v>1989</v>
      </c>
      <c r="D282" s="19" t="s">
        <v>1913</v>
      </c>
      <c r="E282" s="21" t="s">
        <v>2002</v>
      </c>
      <c r="F282" s="22" t="n">
        <v>0</v>
      </c>
      <c r="G282" s="21" t="s">
        <v>1958</v>
      </c>
      <c r="H282" s="21" t="s">
        <v>1991</v>
      </c>
      <c r="I282" s="21" t="s">
        <v>1960</v>
      </c>
      <c r="J282" s="22" t="n">
        <v>400000000</v>
      </c>
      <c r="K282" s="22" t="n">
        <v>100000000</v>
      </c>
      <c r="L282" s="0" t="n">
        <v>2010</v>
      </c>
      <c r="M282" s="23" t="n">
        <v>40179</v>
      </c>
      <c r="N282" s="23" t="n">
        <v>43831</v>
      </c>
      <c r="O282" s="23" t="n">
        <v>43831</v>
      </c>
      <c r="P282" s="23" t="n">
        <v>44196</v>
      </c>
      <c r="Q282" s="2" t="s">
        <v>1961</v>
      </c>
      <c r="R282" s="2" t="s">
        <v>1961</v>
      </c>
      <c r="S282" s="22" t="s">
        <v>1962</v>
      </c>
      <c r="T282" s="2" t="s">
        <v>1961</v>
      </c>
      <c r="U282" s="2" t="s">
        <v>1961</v>
      </c>
      <c r="V282" s="2" t="s">
        <v>1961</v>
      </c>
      <c r="W282" s="2" t="s">
        <v>1961</v>
      </c>
      <c r="X282" s="2" t="s">
        <v>1961</v>
      </c>
      <c r="Y282" s="2" t="s">
        <v>1961</v>
      </c>
      <c r="Z282" s="2" t="s">
        <v>1961</v>
      </c>
      <c r="AA282" s="23" t="n">
        <f aca="false">DATE(YEAR(O282)+1,MONTH(O282),DAY(O282))</f>
        <v>44197</v>
      </c>
      <c r="AB282" s="0" t="n">
        <f aca="false">IF(G282="Trong nước", DATEDIF(DATE(YEAR(M282),MONTH(M282),1),DATE(YEAR(N282),MONTH(N282),1),"m"), DATEDIF(DATE(L282,1,1),DATE(YEAR(N282),MONTH(N282),1),"m"))</f>
        <v>120</v>
      </c>
      <c r="AC282" s="0" t="str">
        <f aca="false">VLOOKUP(AB282,Parameters!$A$2:$B$6,2,1)</f>
        <v>&gt;=120</v>
      </c>
      <c r="AD282" s="24" t="n">
        <f aca="false">IF(J282&lt;=$AD$2,INDEX('Bieu phi VCX'!$D$8:$H$33,MATCH(E282,'Bieu phi VCX'!$A$8:$A$33,0),MATCH(AC282,'Bieu phi VCX'!$D$7:$H$7,)),INDEX('Bieu phi VCX'!$J$8:$N$33,MATCH(E282,'Bieu phi VCX'!$A$8:$A$33,0),MATCH(AC282,'Bieu phi VCX'!$J$7:$N$7,)))</f>
        <v>0.06</v>
      </c>
      <c r="AE282" s="24" t="n">
        <f aca="false">IF(Q282="Y",$AE$2,0)</f>
        <v>0</v>
      </c>
      <c r="AF282" s="24" t="n">
        <f aca="false">IF(R282="Y", INDEX('Bieu phi VCX'!$R$8:$W$33,MATCH(E282,'Bieu phi VCX'!$A$8:$A$33,0),MATCH(AC282,'Bieu phi VCX'!$R$7:$V$7,0)), 0)</f>
        <v>0</v>
      </c>
      <c r="AG282" s="22" t="n">
        <f aca="false">VLOOKUP(S282,Parameters!$F$2:$G$5,2,0)</f>
        <v>0</v>
      </c>
      <c r="AH282" s="24" t="n">
        <f aca="false">IF(T282="Y", INDEX('Bieu phi VCX'!$X$8:$AB$33,MATCH(E282,'Bieu phi VCX'!$A$8:$A$33,0),MATCH(AC282,'Bieu phi VCX'!$X$7:$AB$7,0)),0)</f>
        <v>0</v>
      </c>
      <c r="AI282" s="24" t="n">
        <f aca="false">IF(U282="Y",INDEX('Bieu phi VCX'!$AJ$8:$AL$33,MATCH(E282,'Bieu phi VCX'!$A$8:$A$33,0),MATCH(VLOOKUP(F282,Parameters!$I$2:$J$4,2),'Bieu phi VCX'!$AJ$7:$AL$7,0))-AD282, 0)</f>
        <v>0</v>
      </c>
      <c r="AJ282" s="0" t="n">
        <f aca="false">IF(V282="Y",$AJ$2,1)</f>
        <v>1</v>
      </c>
      <c r="AK282" s="24" t="n">
        <f aca="false">IF(W282="Y", INDEX('Bieu phi VCX'!$AE$8:$AE$33,MATCH(E282,'Bieu phi VCX'!$A$8:$A$33,0),0),0)</f>
        <v>0</v>
      </c>
      <c r="AL282" s="24" t="n">
        <f aca="false">IF(X282="Y",IF(AB282&lt;120,IF(OR(E282='Bieu phi VCX'!$A$24,E282='Bieu phi VCX'!$A$25,E282='Bieu phi VCX'!$A$27),0.2%,IF(OR(AND(OR(H282="SEDAN",H282="HATCHBACK"),J282&gt;$AL$2),AND(OR(H282="SEDAN",H282="HATCHBACK"),I282="GERMANY")),INDEX('Bieu phi VCX'!$AF$8:$AF$33,MATCH(E282,'Bieu phi VCX'!$A$8:$A$33,0),0),INDEX('Bieu phi VCX'!$AG$8:$AG$33,MATCH(E282,'Bieu phi VCX'!$A$8:$A$33,0),0))),"NA"),0)</f>
        <v>0</v>
      </c>
      <c r="AM282" s="25" t="n">
        <f aca="false">IF(Z282="Y",$AM$2,0)</f>
        <v>0</v>
      </c>
      <c r="AN282" s="26" t="n">
        <f aca="false">IF(Y282="Y",IF(P282-O282&gt;$AN$2,1.5%*15/365,1.5%*(P282-O282)/365),0)</f>
        <v>0</v>
      </c>
      <c r="AO282" s="27" t="n">
        <f aca="false">IF(P282&lt;=AA282,VLOOKUP(DATEDIF(O282,P282,"m"),Parameters!$L$2:$M$6,2,1),(DATEDIF(O282,P282,"m")+1)/12)</f>
        <v>1</v>
      </c>
      <c r="AP282" s="28" t="n">
        <f aca="false">(AJ282*(SUM(AD282,AE282,AF282,AH282,AI282,AK282,AL282,AM282)*K282+AG282)+AN282*K282)*AO282</f>
        <v>6000000</v>
      </c>
    </row>
    <row r="283" customFormat="false" ht="13.8" hidden="false" customHeight="false" outlineLevel="0" collapsed="false">
      <c r="A283" s="19"/>
      <c r="B283" s="19" t="s">
        <v>1966</v>
      </c>
      <c r="C283" s="19" t="s">
        <v>1989</v>
      </c>
      <c r="D283" s="19" t="s">
        <v>1913</v>
      </c>
      <c r="E283" s="21" t="s">
        <v>2002</v>
      </c>
      <c r="F283" s="22" t="n">
        <v>0</v>
      </c>
      <c r="G283" s="21" t="s">
        <v>1958</v>
      </c>
      <c r="H283" s="21" t="s">
        <v>1991</v>
      </c>
      <c r="I283" s="21" t="s">
        <v>1960</v>
      </c>
      <c r="J283" s="22" t="n">
        <v>400000000</v>
      </c>
      <c r="K283" s="22" t="n">
        <v>400000000</v>
      </c>
      <c r="L283" s="0" t="n">
        <v>2005</v>
      </c>
      <c r="M283" s="23" t="n">
        <v>38353</v>
      </c>
      <c r="N283" s="23" t="n">
        <v>43831</v>
      </c>
      <c r="O283" s="23" t="n">
        <v>43831</v>
      </c>
      <c r="P283" s="23" t="n">
        <v>44196</v>
      </c>
      <c r="Q283" s="2" t="s">
        <v>1967</v>
      </c>
      <c r="R283" s="2" t="s">
        <v>1967</v>
      </c>
      <c r="S283" s="22" t="n">
        <v>9000000</v>
      </c>
      <c r="T283" s="2" t="s">
        <v>1967</v>
      </c>
      <c r="U283" s="2" t="s">
        <v>1967</v>
      </c>
      <c r="V283" s="2" t="s">
        <v>1967</v>
      </c>
      <c r="W283" s="2" t="s">
        <v>1967</v>
      </c>
      <c r="X283" s="2" t="s">
        <v>1967</v>
      </c>
      <c r="Y283" s="2" t="s">
        <v>1967</v>
      </c>
      <c r="Z283" s="2" t="s">
        <v>1967</v>
      </c>
      <c r="AA283" s="23" t="n">
        <f aca="false">DATE(YEAR(O283)+1,MONTH(O283),DAY(O283))</f>
        <v>44197</v>
      </c>
      <c r="AB283" s="0" t="n">
        <f aca="false">IF(G283="Trong nước", DATEDIF(DATE(YEAR(M283),MONTH(M283),1),DATE(YEAR(N283),MONTH(N283),1),"m"), DATEDIF(DATE(L283,1,1),DATE(YEAR(N283),MONTH(N283),1),"m"))</f>
        <v>180</v>
      </c>
      <c r="AC283" s="0" t="str">
        <f aca="false">VLOOKUP(AB283,Parameters!$A$2:$B$7,2,1)</f>
        <v>&gt;=180</v>
      </c>
      <c r="AD283" s="24" t="n">
        <f aca="false">IF(J283&lt;=$AD$2,INDEX('Bieu phi VCX'!$D$8:$N$33,MATCH(E283,'Bieu phi VCX'!$A$8:$A$33,0),MATCH(AC283,'Bieu phi VCX'!$D$7:$I$7,)),INDEX('Bieu phi VCX'!$J$8:$O$33,MATCH(E283,'Bieu phi VCX'!$A$8:$A$33,0),MATCH(AC283,'Bieu phi VCX'!$J$7:$O$7,)))</f>
        <v>0.06</v>
      </c>
      <c r="AE283" s="24" t="n">
        <f aca="false">IF(Q283="Y",$AE$2,0)</f>
        <v>0.0005</v>
      </c>
      <c r="AF283" s="24" t="n">
        <f aca="false">IF(R283="Y", INDEX('Bieu phi VCX'!$R$8:$W$33,MATCH(E283,'Bieu phi VCX'!$A$8:$A$33,0),MATCH(AC283,'Bieu phi VCX'!$R$7:$W$7,0)), 0)</f>
        <v>0.006</v>
      </c>
      <c r="AG283" s="22" t="n">
        <f aca="false">VLOOKUP(S283,Parameters!$F$2:$G$5,2,0)</f>
        <v>1400000</v>
      </c>
      <c r="AH283" s="24" t="n">
        <f aca="false">IF(T283="Y", INDEX('Bieu phi VCX'!$X$8:$AC$33,MATCH(E283,'Bieu phi VCX'!$A$8:$A$33,0),MATCH(AC283,'Bieu phi VCX'!$X$7:$AC$7,0)),0)</f>
        <v>0.0055</v>
      </c>
      <c r="AI283" s="24" t="n">
        <f aca="false">IF(U283="Y",INDEX('Bieu phi VCX'!$AJ$8:$AL$33,MATCH(E283,'Bieu phi VCX'!$A$8:$A$33,0),MATCH(VLOOKUP(F283,Parameters!$I$2:$J$4,2),'Bieu phi VCX'!$AJ$7:$AL$7,0))-AD283, 0)</f>
        <v>-0.01</v>
      </c>
      <c r="AJ283" s="0" t="n">
        <f aca="false">IF(V283="Y",$AJ$2,1)</f>
        <v>1.5</v>
      </c>
      <c r="AK283" s="24" t="n">
        <f aca="false">IF(W283="Y", INDEX('Bieu phi VCX'!$AE$8:$AE$33,MATCH(E283,'Bieu phi VCX'!$A$8:$A$33,0),0),0)</f>
        <v>0.0025</v>
      </c>
      <c r="AL283" s="24" t="n">
        <f aca="false">IF(X283="Y",IF(AB283&lt;120,IF(OR(E283='Bieu phi VCX'!$A$24,E283='Bieu phi VCX'!$A$25,E283='Bieu phi VCX'!$A$27),0.2%,IF(OR(AND(OR(H283="SEDAN",H283="HATCHBACK"),J283&gt;$AL$2),AND(OR(H283="SEDAN",H283="HATCHBACK"),I283="GERMANY")),INDEX('Bieu phi VCX'!$AF$8:$AF$33,MATCH(E283,'Bieu phi VCX'!$A$8:$A$33,0),0),INDEX('Bieu phi VCX'!$AG$8:$AG$33,MATCH(E283,'Bieu phi VCX'!$A$8:$A$33,0),0))),INDEX('Bieu phi VCX'!$AH$8:$AH$33,MATCH(E283,'Bieu phi VCX'!$A$8:$A$33,0),0)),0)</f>
        <v>0.0015</v>
      </c>
      <c r="AM283" s="25" t="n">
        <f aca="false">IF(Z283="Y",$AM$2,0)</f>
        <v>0.003</v>
      </c>
      <c r="AN283" s="26" t="n">
        <f aca="false">IF(Y283="Y",IF(P283-O283&gt;$AN$2,1.5%*15/365,1.5%*(P283-O283)/365),0)</f>
        <v>0.000616438356164384</v>
      </c>
      <c r="AO283" s="27" t="n">
        <f aca="false">IF(P283&lt;=AA283,VLOOKUP(DATEDIF(O283,P283,"m"),Parameters!$L$2:$M$6,2,1),(DATEDIF(O283,P283,"m")+1)/12)</f>
        <v>1</v>
      </c>
      <c r="AP283" s="28" t="n">
        <f aca="false">(AJ283*(SUM(AD283,AE283,AF283,AH283,AI283,AK283,AL283,AM283)*K283+AG283)+AN283*K283)*AO283</f>
        <v>43746575.3424658</v>
      </c>
    </row>
    <row r="284" customFormat="false" ht="13.8" hidden="false" customHeight="false" outlineLevel="0" collapsed="false">
      <c r="A284" s="19" t="s">
        <v>1969</v>
      </c>
      <c r="B284" s="19" t="s">
        <v>1954</v>
      </c>
      <c r="C284" s="19" t="s">
        <v>1989</v>
      </c>
      <c r="D284" s="19" t="s">
        <v>1913</v>
      </c>
      <c r="E284" s="21" t="s">
        <v>2002</v>
      </c>
      <c r="F284" s="22" t="n">
        <v>0</v>
      </c>
      <c r="G284" s="21" t="s">
        <v>1958</v>
      </c>
      <c r="H284" s="21" t="s">
        <v>1991</v>
      </c>
      <c r="I284" s="21" t="s">
        <v>1960</v>
      </c>
      <c r="J284" s="22" t="n">
        <v>410000000</v>
      </c>
      <c r="K284" s="22" t="n">
        <v>400000000</v>
      </c>
      <c r="L284" s="0" t="n">
        <v>2020</v>
      </c>
      <c r="M284" s="23" t="n">
        <v>43831</v>
      </c>
      <c r="N284" s="23" t="n">
        <v>43831</v>
      </c>
      <c r="O284" s="23" t="n">
        <v>43831</v>
      </c>
      <c r="P284" s="23" t="n">
        <v>44196</v>
      </c>
      <c r="Q284" s="2" t="s">
        <v>1961</v>
      </c>
      <c r="R284" s="2" t="s">
        <v>1961</v>
      </c>
      <c r="S284" s="22" t="s">
        <v>1962</v>
      </c>
      <c r="T284" s="2" t="s">
        <v>1961</v>
      </c>
      <c r="U284" s="2" t="s">
        <v>1961</v>
      </c>
      <c r="V284" s="2" t="s">
        <v>1961</v>
      </c>
      <c r="W284" s="2" t="s">
        <v>1961</v>
      </c>
      <c r="X284" s="2" t="s">
        <v>1961</v>
      </c>
      <c r="Y284" s="2" t="s">
        <v>1961</v>
      </c>
      <c r="Z284" s="2" t="s">
        <v>1961</v>
      </c>
      <c r="AA284" s="23" t="n">
        <f aca="false">DATE(YEAR(O284)+1,MONTH(O284),DAY(O284))</f>
        <v>44197</v>
      </c>
      <c r="AB284" s="0" t="n">
        <f aca="false">IF(G284="Trong nước", DATEDIF(DATE(YEAR(M284),MONTH(M284),1),DATE(YEAR(N284),MONTH(N284),1),"m"), DATEDIF(DATE(L284,1,1),DATE(YEAR(N284),MONTH(N284),1),"m"))</f>
        <v>0</v>
      </c>
      <c r="AC284" s="0" t="str">
        <f aca="false">VLOOKUP(AB284,Parameters!$A$2:$B$6,2,1)</f>
        <v>&lt;6</v>
      </c>
      <c r="AD284" s="24" t="n">
        <f aca="false">IF(J284&lt;=$AD$2,INDEX('Bieu phi VCX'!$D$8:$H$33,MATCH(E284,'Bieu phi VCX'!$A$8:$A$33,0),MATCH(AC284,'Bieu phi VCX'!$D$7:$H$7,)),INDEX('Bieu phi VCX'!$J$8:$N$33,MATCH(E284,'Bieu phi VCX'!$A$8:$A$33,0),MATCH(AC284,'Bieu phi VCX'!$J$7:$N$7,)))</f>
        <v>0.028</v>
      </c>
      <c r="AE284" s="24" t="n">
        <f aca="false">IF(Q284="Y",$AE$2,0)</f>
        <v>0</v>
      </c>
      <c r="AF284" s="24" t="n">
        <f aca="false">IF(R284="Y", INDEX('Bieu phi VCX'!$R$8:$W$33,MATCH(E284,'Bieu phi VCX'!$A$8:$A$33,0),MATCH(AC284,'Bieu phi VCX'!$R$7:$V$7,0)), 0)</f>
        <v>0</v>
      </c>
      <c r="AG284" s="22" t="n">
        <f aca="false">VLOOKUP(S284,Parameters!$F$2:$G$5,2,0)</f>
        <v>0</v>
      </c>
      <c r="AH284" s="24" t="n">
        <f aca="false">IF(T284="Y", INDEX('Bieu phi VCX'!$X$8:$AB$33,MATCH(E284,'Bieu phi VCX'!$A$8:$A$33,0),MATCH(AC284,'Bieu phi VCX'!$X$7:$AB$7,0)),0)</f>
        <v>0</v>
      </c>
      <c r="AI284" s="24" t="n">
        <f aca="false">IF(U284="Y",INDEX('Bieu phi VCX'!$AJ$8:$AL$33,MATCH(E284,'Bieu phi VCX'!$A$8:$A$33,0),MATCH(VLOOKUP(F284,Parameters!$I$2:$J$4,2),'Bieu phi VCX'!$AJ$7:$AL$7,0))-AD284, 0)</f>
        <v>0</v>
      </c>
      <c r="AJ284" s="0" t="n">
        <f aca="false">IF(V284="Y",$AJ$2,1)</f>
        <v>1</v>
      </c>
      <c r="AK284" s="24" t="n">
        <f aca="false">IF(W284="Y", INDEX('Bieu phi VCX'!$AE$8:$AE$33,MATCH(E284,'Bieu phi VCX'!$A$8:$A$33,0),0),0)</f>
        <v>0</v>
      </c>
      <c r="AL284" s="24" t="n">
        <f aca="false">IF(X284="Y",IF(AB284&lt;120,IF(OR(E284='Bieu phi VCX'!$A$24,E284='Bieu phi VCX'!$A$25,E284='Bieu phi VCX'!$A$27),0.2%,IF(OR(AND(OR(H284="SEDAN",H284="HATCHBACK"),J284&gt;$AL$2),AND(OR(H284="SEDAN",H284="HATCHBACK"),I284="GERMANY")),INDEX('Bieu phi VCX'!$AF$8:$AF$33,MATCH(E284,'Bieu phi VCX'!$A$8:$A$33,0),0),INDEX('Bieu phi VCX'!$AG$8:$AG$33,MATCH(E284,'Bieu phi VCX'!$A$8:$A$33,0),0))),"NA"),0)</f>
        <v>0</v>
      </c>
      <c r="AM284" s="25" t="n">
        <f aca="false">IF(Z284="Y",$AM$2,0)</f>
        <v>0</v>
      </c>
      <c r="AN284" s="26" t="n">
        <f aca="false">IF(Y284="Y",IF(P284-O284&gt;$AN$2,1.5%*15/365,1.5%*(P284-O284)/365),0)</f>
        <v>0</v>
      </c>
      <c r="AO284" s="27" t="n">
        <f aca="false">IF(P284&lt;=AA284,VLOOKUP(DATEDIF(O284,P284,"m"),Parameters!$L$2:$M$6,2,1),(DATEDIF(O284,P284,"m")+1)/12)</f>
        <v>1</v>
      </c>
      <c r="AP284" s="28" t="n">
        <f aca="false">(AJ284*(SUM(AD284,AE284,AF284,AH284,AI284,AK284,AL284,AM284)*K284+AG284)+AN284*K284)*AO284</f>
        <v>11200000</v>
      </c>
    </row>
    <row r="285" customFormat="false" ht="13.8" hidden="false" customHeight="false" outlineLevel="0" collapsed="false">
      <c r="A285" s="19"/>
      <c r="B285" s="19" t="s">
        <v>1963</v>
      </c>
      <c r="C285" s="19" t="s">
        <v>1989</v>
      </c>
      <c r="D285" s="19" t="s">
        <v>1913</v>
      </c>
      <c r="E285" s="21" t="s">
        <v>2002</v>
      </c>
      <c r="F285" s="22" t="n">
        <v>0</v>
      </c>
      <c r="G285" s="21" t="s">
        <v>1958</v>
      </c>
      <c r="H285" s="21" t="s">
        <v>1991</v>
      </c>
      <c r="I285" s="21" t="s">
        <v>1960</v>
      </c>
      <c r="J285" s="22" t="n">
        <v>500000000</v>
      </c>
      <c r="K285" s="22" t="n">
        <v>400000000</v>
      </c>
      <c r="L285" s="0" t="n">
        <v>2017</v>
      </c>
      <c r="M285" s="23" t="n">
        <v>42736</v>
      </c>
      <c r="N285" s="23" t="n">
        <v>43831</v>
      </c>
      <c r="O285" s="23" t="n">
        <v>43831</v>
      </c>
      <c r="P285" s="23" t="n">
        <v>44196</v>
      </c>
      <c r="Q285" s="2" t="s">
        <v>1961</v>
      </c>
      <c r="R285" s="2" t="s">
        <v>1961</v>
      </c>
      <c r="S285" s="22" t="s">
        <v>1962</v>
      </c>
      <c r="T285" s="2" t="s">
        <v>1961</v>
      </c>
      <c r="U285" s="2" t="s">
        <v>1961</v>
      </c>
      <c r="V285" s="2" t="s">
        <v>1961</v>
      </c>
      <c r="W285" s="2" t="s">
        <v>1961</v>
      </c>
      <c r="X285" s="2" t="s">
        <v>1961</v>
      </c>
      <c r="Y285" s="2" t="s">
        <v>1961</v>
      </c>
      <c r="Z285" s="2" t="s">
        <v>1961</v>
      </c>
      <c r="AA285" s="23" t="n">
        <f aca="false">DATE(YEAR(O285)+1,MONTH(O285),DAY(O285))</f>
        <v>44197</v>
      </c>
      <c r="AB285" s="0" t="n">
        <f aca="false">IF(G285="Trong nước", DATEDIF(DATE(YEAR(M285),MONTH(M285),1),DATE(YEAR(N285),MONTH(N285),1),"m"), DATEDIF(DATE(L285,1,1),DATE(YEAR(N285),MONTH(N285),1),"m"))</f>
        <v>36</v>
      </c>
      <c r="AC285" s="0" t="str">
        <f aca="false">VLOOKUP(AB285,Parameters!$A$2:$B$6,2,1)</f>
        <v>36-72</v>
      </c>
      <c r="AD285" s="24" t="n">
        <f aca="false">IF(J285&lt;=$AD$2,INDEX('Bieu phi VCX'!$D$8:$H$33,MATCH(E285,'Bieu phi VCX'!$A$8:$A$33,0),MATCH(AC285,'Bieu phi VCX'!$D$7:$H$7,)),INDEX('Bieu phi VCX'!$J$8:$N$33,MATCH(E285,'Bieu phi VCX'!$A$8:$A$33,0),MATCH(AC285,'Bieu phi VCX'!$J$7:$N$7,)))</f>
        <v>0.035</v>
      </c>
      <c r="AE285" s="24" t="n">
        <f aca="false">IF(Q285="Y",$AE$2,0)</f>
        <v>0</v>
      </c>
      <c r="AF285" s="24" t="n">
        <f aca="false">IF(R285="Y", INDEX('Bieu phi VCX'!$R$8:$W$33,MATCH(E285,'Bieu phi VCX'!$A$8:$A$33,0),MATCH(AC285,'Bieu phi VCX'!$R$7:$V$7,0)), 0)</f>
        <v>0</v>
      </c>
      <c r="AG285" s="22" t="n">
        <f aca="false">VLOOKUP(S285,Parameters!$F$2:$G$5,2,0)</f>
        <v>0</v>
      </c>
      <c r="AH285" s="24" t="n">
        <f aca="false">IF(T285="Y", INDEX('Bieu phi VCX'!$X$8:$AB$33,MATCH(E285,'Bieu phi VCX'!$A$8:$A$33,0),MATCH(AC285,'Bieu phi VCX'!$X$7:$AB$7,0)),0)</f>
        <v>0</v>
      </c>
      <c r="AI285" s="24" t="n">
        <f aca="false">IF(U285="Y",INDEX('Bieu phi VCX'!$AJ$8:$AL$33,MATCH(E285,'Bieu phi VCX'!$A$8:$A$33,0),MATCH(VLOOKUP(F285,Parameters!$I$2:$J$4,2),'Bieu phi VCX'!$AJ$7:$AL$7,0))-AD285, 0)</f>
        <v>0</v>
      </c>
      <c r="AJ285" s="0" t="n">
        <f aca="false">IF(V285="Y",$AJ$2,1)</f>
        <v>1</v>
      </c>
      <c r="AK285" s="24" t="n">
        <f aca="false">IF(W285="Y", INDEX('Bieu phi VCX'!$AE$8:$AE$33,MATCH(E285,'Bieu phi VCX'!$A$8:$A$33,0),0),0)</f>
        <v>0</v>
      </c>
      <c r="AL285" s="24" t="n">
        <f aca="false">IF(X285="Y",IF(AB285&lt;120,IF(OR(E285='Bieu phi VCX'!$A$24,E285='Bieu phi VCX'!$A$25,E285='Bieu phi VCX'!$A$27),0.2%,IF(OR(AND(OR(H285="SEDAN",H285="HATCHBACK"),J285&gt;$AL$2),AND(OR(H285="SEDAN",H285="HATCHBACK"),I285="GERMANY")),INDEX('Bieu phi VCX'!$AF$8:$AF$33,MATCH(E285,'Bieu phi VCX'!$A$8:$A$33,0),0),INDEX('Bieu phi VCX'!$AG$8:$AG$33,MATCH(E285,'Bieu phi VCX'!$A$8:$A$33,0),0))),"NA"),0)</f>
        <v>0</v>
      </c>
      <c r="AM285" s="25" t="n">
        <f aca="false">IF(Z285="Y",$AM$2,0)</f>
        <v>0</v>
      </c>
      <c r="AN285" s="26" t="n">
        <f aca="false">IF(Y285="Y",IF(P285-O285&gt;$AN$2,1.5%*15/365,1.5%*(P285-O285)/365),0)</f>
        <v>0</v>
      </c>
      <c r="AO285" s="27" t="n">
        <f aca="false">IF(P285&lt;=AA285,VLOOKUP(DATEDIF(O285,P285,"m"),Parameters!$L$2:$M$6,2,1),(DATEDIF(O285,P285,"m")+1)/12)</f>
        <v>1</v>
      </c>
      <c r="AP285" s="28" t="n">
        <f aca="false">(AJ285*(SUM(AD285,AE285,AF285,AH285,AI285,AK285,AL285,AM285)*K285+AG285)+AN285*K285)*AO285</f>
        <v>14000000</v>
      </c>
    </row>
    <row r="286" customFormat="false" ht="13.8" hidden="false" customHeight="false" outlineLevel="0" collapsed="false">
      <c r="A286" s="19"/>
      <c r="B286" s="19" t="s">
        <v>1964</v>
      </c>
      <c r="C286" s="19" t="s">
        <v>1989</v>
      </c>
      <c r="D286" s="19" t="s">
        <v>1913</v>
      </c>
      <c r="E286" s="21" t="s">
        <v>2002</v>
      </c>
      <c r="F286" s="22" t="n">
        <v>0</v>
      </c>
      <c r="G286" s="21" t="s">
        <v>1958</v>
      </c>
      <c r="H286" s="21" t="s">
        <v>1991</v>
      </c>
      <c r="I286" s="21" t="s">
        <v>1960</v>
      </c>
      <c r="J286" s="22" t="n">
        <v>450000000</v>
      </c>
      <c r="K286" s="22" t="n">
        <v>400000000</v>
      </c>
      <c r="L286" s="0" t="n">
        <v>2014</v>
      </c>
      <c r="M286" s="23" t="n">
        <v>41640</v>
      </c>
      <c r="N286" s="23" t="n">
        <v>43831</v>
      </c>
      <c r="O286" s="23" t="n">
        <v>43831</v>
      </c>
      <c r="P286" s="23" t="n">
        <v>44196</v>
      </c>
      <c r="Q286" s="2" t="s">
        <v>1961</v>
      </c>
      <c r="R286" s="2" t="s">
        <v>1961</v>
      </c>
      <c r="S286" s="22" t="s">
        <v>1962</v>
      </c>
      <c r="T286" s="2" t="s">
        <v>1961</v>
      </c>
      <c r="U286" s="2" t="s">
        <v>1961</v>
      </c>
      <c r="V286" s="2" t="s">
        <v>1961</v>
      </c>
      <c r="W286" s="2" t="s">
        <v>1961</v>
      </c>
      <c r="X286" s="2" t="s">
        <v>1961</v>
      </c>
      <c r="Y286" s="2" t="s">
        <v>1961</v>
      </c>
      <c r="Z286" s="2" t="s">
        <v>1961</v>
      </c>
      <c r="AA286" s="23" t="n">
        <f aca="false">DATE(YEAR(O286)+1,MONTH(O286),DAY(O286))</f>
        <v>44197</v>
      </c>
      <c r="AB286" s="0" t="n">
        <f aca="false">IF(G286="Trong nước", DATEDIF(DATE(YEAR(M286),MONTH(M286),1),DATE(YEAR(N286),MONTH(N286),1),"m"), DATEDIF(DATE(L286,1,1),DATE(YEAR(N286),MONTH(N286),1),"m"))</f>
        <v>72</v>
      </c>
      <c r="AC286" s="0" t="str">
        <f aca="false">VLOOKUP(AB286,Parameters!$A$2:$B$6,2,1)</f>
        <v>72-120</v>
      </c>
      <c r="AD286" s="24" t="n">
        <f aca="false">IF(J286&lt;=$AD$2,INDEX('Bieu phi VCX'!$D$8:$H$33,MATCH(E286,'Bieu phi VCX'!$A$8:$A$33,0),MATCH(AC286,'Bieu phi VCX'!$D$7:$H$7,)),INDEX('Bieu phi VCX'!$J$8:$N$33,MATCH(E286,'Bieu phi VCX'!$A$8:$A$33,0),MATCH(AC286,'Bieu phi VCX'!$J$7:$N$7,)))</f>
        <v>0.05</v>
      </c>
      <c r="AE286" s="24" t="n">
        <f aca="false">IF(Q286="Y",$AE$2,0)</f>
        <v>0</v>
      </c>
      <c r="AF286" s="24" t="n">
        <f aca="false">IF(R286="Y", INDEX('Bieu phi VCX'!$R$8:$W$33,MATCH(E286,'Bieu phi VCX'!$A$8:$A$33,0),MATCH(AC286,'Bieu phi VCX'!$R$7:$V$7,0)), 0)</f>
        <v>0</v>
      </c>
      <c r="AG286" s="22" t="n">
        <f aca="false">VLOOKUP(S286,Parameters!$F$2:$G$5,2,0)</f>
        <v>0</v>
      </c>
      <c r="AH286" s="24" t="n">
        <f aca="false">IF(T286="Y", INDEX('Bieu phi VCX'!$X$8:$AB$33,MATCH(E286,'Bieu phi VCX'!$A$8:$A$33,0),MATCH(AC286,'Bieu phi VCX'!$X$7:$AB$7,0)),0)</f>
        <v>0</v>
      </c>
      <c r="AI286" s="24" t="n">
        <f aca="false">IF(U286="Y",INDEX('Bieu phi VCX'!$AJ$8:$AL$33,MATCH(E286,'Bieu phi VCX'!$A$8:$A$33,0),MATCH(VLOOKUP(F286,Parameters!$I$2:$J$4,2),'Bieu phi VCX'!$AJ$7:$AL$7,0))-AD286, 0)</f>
        <v>0</v>
      </c>
      <c r="AJ286" s="0" t="n">
        <f aca="false">IF(V286="Y",$AJ$2,1)</f>
        <v>1</v>
      </c>
      <c r="AK286" s="24" t="n">
        <f aca="false">IF(W286="Y", INDEX('Bieu phi VCX'!$AE$8:$AE$33,MATCH(E286,'Bieu phi VCX'!$A$8:$A$33,0),0),0)</f>
        <v>0</v>
      </c>
      <c r="AL286" s="24" t="n">
        <f aca="false">IF(X286="Y",IF(AB286&lt;120,IF(OR(E286='Bieu phi VCX'!$A$24,E286='Bieu phi VCX'!$A$25,E286='Bieu phi VCX'!$A$27),0.2%,IF(OR(AND(OR(H286="SEDAN",H286="HATCHBACK"),J286&gt;$AL$2),AND(OR(H286="SEDAN",H286="HATCHBACK"),I286="GERMANY")),INDEX('Bieu phi VCX'!$AF$8:$AF$33,MATCH(E286,'Bieu phi VCX'!$A$8:$A$33,0),0),INDEX('Bieu phi VCX'!$AG$8:$AG$33,MATCH(E286,'Bieu phi VCX'!$A$8:$A$33,0),0))),"NA"),0)</f>
        <v>0</v>
      </c>
      <c r="AM286" s="25" t="n">
        <f aca="false">IF(Z286="Y",$AM$2,0)</f>
        <v>0</v>
      </c>
      <c r="AN286" s="26" t="n">
        <f aca="false">IF(Y286="Y",IF(P286-O286&gt;$AN$2,1.5%*15/365,1.5%*(P286-O286)/365),0)</f>
        <v>0</v>
      </c>
      <c r="AO286" s="27" t="n">
        <f aca="false">IF(P286&lt;=AA286,VLOOKUP(DATEDIF(O286,P286,"m"),Parameters!$L$2:$M$6,2,1),(DATEDIF(O286,P286,"m")+1)/12)</f>
        <v>1</v>
      </c>
      <c r="AP286" s="28" t="n">
        <f aca="false">(AJ286*(SUM(AD286,AE286,AF286,AH286,AI286,AK286,AL286,AM286)*K286+AG286)+AN286*K286)*AO286</f>
        <v>20000000</v>
      </c>
    </row>
    <row r="287" customFormat="false" ht="13.8" hidden="false" customHeight="false" outlineLevel="0" collapsed="false">
      <c r="A287" s="19"/>
      <c r="B287" s="19" t="s">
        <v>1965</v>
      </c>
      <c r="C287" s="19" t="s">
        <v>1989</v>
      </c>
      <c r="D287" s="19" t="s">
        <v>1913</v>
      </c>
      <c r="E287" s="21" t="s">
        <v>2002</v>
      </c>
      <c r="F287" s="22" t="n">
        <v>0</v>
      </c>
      <c r="G287" s="21" t="s">
        <v>1958</v>
      </c>
      <c r="H287" s="21" t="s">
        <v>1991</v>
      </c>
      <c r="I287" s="21" t="s">
        <v>1960</v>
      </c>
      <c r="J287" s="22" t="n">
        <v>600000000</v>
      </c>
      <c r="K287" s="22" t="n">
        <v>400000000</v>
      </c>
      <c r="L287" s="0" t="n">
        <v>2010</v>
      </c>
      <c r="M287" s="23" t="n">
        <v>40179</v>
      </c>
      <c r="N287" s="23" t="n">
        <v>43831</v>
      </c>
      <c r="O287" s="23" t="n">
        <v>43831</v>
      </c>
      <c r="P287" s="23" t="n">
        <v>44196</v>
      </c>
      <c r="Q287" s="2" t="s">
        <v>1961</v>
      </c>
      <c r="R287" s="2" t="s">
        <v>1961</v>
      </c>
      <c r="S287" s="22" t="s">
        <v>1962</v>
      </c>
      <c r="T287" s="2" t="s">
        <v>1961</v>
      </c>
      <c r="U287" s="2" t="s">
        <v>1961</v>
      </c>
      <c r="V287" s="2" t="s">
        <v>1961</v>
      </c>
      <c r="W287" s="2" t="s">
        <v>1961</v>
      </c>
      <c r="X287" s="2" t="s">
        <v>1961</v>
      </c>
      <c r="Y287" s="2" t="s">
        <v>1961</v>
      </c>
      <c r="Z287" s="2" t="s">
        <v>1961</v>
      </c>
      <c r="AA287" s="23" t="n">
        <f aca="false">DATE(YEAR(O287)+1,MONTH(O287),DAY(O287))</f>
        <v>44197</v>
      </c>
      <c r="AB287" s="0" t="n">
        <f aca="false">IF(G287="Trong nước", DATEDIF(DATE(YEAR(M287),MONTH(M287),1),DATE(YEAR(N287),MONTH(N287),1),"m"), DATEDIF(DATE(L287,1,1),DATE(YEAR(N287),MONTH(N287),1),"m"))</f>
        <v>120</v>
      </c>
      <c r="AC287" s="0" t="str">
        <f aca="false">VLOOKUP(AB287,Parameters!$A$2:$B$6,2,1)</f>
        <v>&gt;=120</v>
      </c>
      <c r="AD287" s="24" t="n">
        <f aca="false">IF(J287&lt;=$AD$2,INDEX('Bieu phi VCX'!$D$8:$H$33,MATCH(E287,'Bieu phi VCX'!$A$8:$A$33,0),MATCH(AC287,'Bieu phi VCX'!$D$7:$H$7,)),INDEX('Bieu phi VCX'!$J$8:$N$33,MATCH(E287,'Bieu phi VCX'!$A$8:$A$33,0),MATCH(AC287,'Bieu phi VCX'!$J$7:$N$7,)))</f>
        <v>0.055</v>
      </c>
      <c r="AE287" s="24" t="n">
        <f aca="false">IF(Q287="Y",$AE$2,0)</f>
        <v>0</v>
      </c>
      <c r="AF287" s="24" t="n">
        <f aca="false">IF(R287="Y", INDEX('Bieu phi VCX'!$R$8:$W$33,MATCH(E287,'Bieu phi VCX'!$A$8:$A$33,0),MATCH(AC287,'Bieu phi VCX'!$R$7:$V$7,0)), 0)</f>
        <v>0</v>
      </c>
      <c r="AG287" s="22" t="n">
        <f aca="false">VLOOKUP(S287,Parameters!$F$2:$G$5,2,0)</f>
        <v>0</v>
      </c>
      <c r="AH287" s="24" t="n">
        <f aca="false">IF(T287="Y", INDEX('Bieu phi VCX'!$X$8:$AB$33,MATCH(E287,'Bieu phi VCX'!$A$8:$A$33,0),MATCH(AC287,'Bieu phi VCX'!$X$7:$AB$7,0)),0)</f>
        <v>0</v>
      </c>
      <c r="AI287" s="24" t="n">
        <f aca="false">IF(U287="Y",INDEX('Bieu phi VCX'!$AJ$8:$AL$33,MATCH(E287,'Bieu phi VCX'!$A$8:$A$33,0),MATCH(VLOOKUP(F287,Parameters!$I$2:$J$4,2),'Bieu phi VCX'!$AJ$7:$AL$7,0))-AD287, 0)</f>
        <v>0</v>
      </c>
      <c r="AJ287" s="0" t="n">
        <f aca="false">IF(V287="Y",$AJ$2,1)</f>
        <v>1</v>
      </c>
      <c r="AK287" s="24" t="n">
        <f aca="false">IF(W287="Y", INDEX('Bieu phi VCX'!$AE$8:$AE$33,MATCH(E287,'Bieu phi VCX'!$A$8:$A$33,0),0),0)</f>
        <v>0</v>
      </c>
      <c r="AL287" s="24" t="n">
        <f aca="false">IF(X287="Y",IF(AB287&lt;120,IF(OR(E287='Bieu phi VCX'!$A$24,E287='Bieu phi VCX'!$A$25,E287='Bieu phi VCX'!$A$27),0.2%,IF(OR(AND(OR(H287="SEDAN",H287="HATCHBACK"),J287&gt;$AL$2),AND(OR(H287="SEDAN",H287="HATCHBACK"),I287="GERMANY")),INDEX('Bieu phi VCX'!$AF$8:$AF$33,MATCH(E287,'Bieu phi VCX'!$A$8:$A$33,0),0),INDEX('Bieu phi VCX'!$AG$8:$AG$33,MATCH(E287,'Bieu phi VCX'!$A$8:$A$33,0),0))),"NA"),0)</f>
        <v>0</v>
      </c>
      <c r="AM287" s="25" t="n">
        <f aca="false">IF(Z287="Y",$AM$2,0)</f>
        <v>0</v>
      </c>
      <c r="AN287" s="26" t="n">
        <f aca="false">IF(Y287="Y",IF(P287-O287&gt;$AN$2,1.5%*15/365,1.5%*(P287-O287)/365),0)</f>
        <v>0</v>
      </c>
      <c r="AO287" s="27" t="n">
        <f aca="false">IF(P287&lt;=AA287,VLOOKUP(DATEDIF(O287,P287,"m"),Parameters!$L$2:$M$6,2,1),(DATEDIF(O287,P287,"m")+1)/12)</f>
        <v>1</v>
      </c>
      <c r="AP287" s="28" t="n">
        <f aca="false">(AJ287*(SUM(AD287,AE287,AF287,AH287,AI287,AK287,AL287,AM287)*K287+AG287)+AN287*K287)*AO287</f>
        <v>22000000</v>
      </c>
    </row>
    <row r="288" customFormat="false" ht="13.8" hidden="false" customHeight="false" outlineLevel="0" collapsed="false">
      <c r="A288" s="19"/>
      <c r="B288" s="19" t="s">
        <v>1966</v>
      </c>
      <c r="C288" s="19" t="s">
        <v>1989</v>
      </c>
      <c r="D288" s="19" t="s">
        <v>1913</v>
      </c>
      <c r="E288" s="21" t="s">
        <v>2002</v>
      </c>
      <c r="F288" s="22" t="n">
        <v>0</v>
      </c>
      <c r="G288" s="21" t="s">
        <v>1958</v>
      </c>
      <c r="H288" s="21" t="s">
        <v>1991</v>
      </c>
      <c r="I288" s="21" t="s">
        <v>1960</v>
      </c>
      <c r="J288" s="22" t="n">
        <v>600000000</v>
      </c>
      <c r="K288" s="22" t="n">
        <v>400000000</v>
      </c>
      <c r="L288" s="0" t="n">
        <v>2005</v>
      </c>
      <c r="M288" s="23" t="n">
        <v>38353</v>
      </c>
      <c r="N288" s="23" t="n">
        <v>43831</v>
      </c>
      <c r="O288" s="23" t="n">
        <v>43831</v>
      </c>
      <c r="P288" s="23" t="n">
        <v>44196</v>
      </c>
      <c r="Q288" s="2" t="s">
        <v>1967</v>
      </c>
      <c r="R288" s="2" t="s">
        <v>1967</v>
      </c>
      <c r="S288" s="22" t="n">
        <v>9000000</v>
      </c>
      <c r="T288" s="2" t="s">
        <v>1967</v>
      </c>
      <c r="U288" s="2" t="s">
        <v>1967</v>
      </c>
      <c r="V288" s="2" t="s">
        <v>1967</v>
      </c>
      <c r="W288" s="2" t="s">
        <v>1967</v>
      </c>
      <c r="X288" s="2" t="s">
        <v>1967</v>
      </c>
      <c r="Y288" s="2" t="s">
        <v>1967</v>
      </c>
      <c r="Z288" s="2" t="s">
        <v>1967</v>
      </c>
      <c r="AA288" s="23" t="n">
        <f aca="false">DATE(YEAR(O288)+1,MONTH(O288),DAY(O288))</f>
        <v>44197</v>
      </c>
      <c r="AB288" s="0" t="n">
        <f aca="false">IF(G288="Trong nước", DATEDIF(DATE(YEAR(M288),MONTH(M288),1),DATE(YEAR(N288),MONTH(N288),1),"m"), DATEDIF(DATE(L288,1,1),DATE(YEAR(N288),MONTH(N288),1),"m"))</f>
        <v>180</v>
      </c>
      <c r="AC288" s="0" t="str">
        <f aca="false">VLOOKUP(AB288,Parameters!$A$2:$B$7,2,1)</f>
        <v>&gt;=180</v>
      </c>
      <c r="AD288" s="24" t="n">
        <f aca="false">IF(J288&lt;=$AD$2,INDEX('Bieu phi VCX'!$D$8:$N$33,MATCH(E288,'Bieu phi VCX'!$A$8:$A$33,0),MATCH(AC288,'Bieu phi VCX'!$D$7:$I$7,)),INDEX('Bieu phi VCX'!$J$8:$O$33,MATCH(E288,'Bieu phi VCX'!$A$8:$A$33,0),MATCH(AC288,'Bieu phi VCX'!$J$7:$O$7,)))</f>
        <v>0.055</v>
      </c>
      <c r="AE288" s="24" t="n">
        <f aca="false">IF(Q288="Y",$AE$2,0)</f>
        <v>0.0005</v>
      </c>
      <c r="AF288" s="24" t="n">
        <f aca="false">IF(R288="Y", INDEX('Bieu phi VCX'!$R$8:$W$33,MATCH(E288,'Bieu phi VCX'!$A$8:$A$33,0),MATCH(AC288,'Bieu phi VCX'!$R$7:$W$7,0)), 0)</f>
        <v>0.006</v>
      </c>
      <c r="AG288" s="22" t="n">
        <f aca="false">VLOOKUP(S288,Parameters!$F$2:$G$5,2,0)</f>
        <v>1400000</v>
      </c>
      <c r="AH288" s="24" t="n">
        <f aca="false">IF(T288="Y", INDEX('Bieu phi VCX'!$X$8:$AC$33,MATCH(E288,'Bieu phi VCX'!$A$8:$A$33,0),MATCH(AC288,'Bieu phi VCX'!$X$7:$AC$7,0)),0)</f>
        <v>0.0055</v>
      </c>
      <c r="AI288" s="24" t="n">
        <f aca="false">IF(U288="Y",INDEX('Bieu phi VCX'!$AJ$8:$AL$33,MATCH(E288,'Bieu phi VCX'!$A$8:$A$33,0),MATCH(VLOOKUP(F288,Parameters!$I$2:$J$4,2),'Bieu phi VCX'!$AJ$7:$AL$7,0))-AD288, 0)</f>
        <v>-0.005</v>
      </c>
      <c r="AJ288" s="0" t="n">
        <f aca="false">IF(V288="Y",$AJ$2,1)</f>
        <v>1.5</v>
      </c>
      <c r="AK288" s="24" t="n">
        <f aca="false">IF(W288="Y", INDEX('Bieu phi VCX'!$AE$8:$AE$33,MATCH(E288,'Bieu phi VCX'!$A$8:$A$33,0),0),0)</f>
        <v>0.0025</v>
      </c>
      <c r="AL288" s="24" t="n">
        <f aca="false">IF(X288="Y",IF(AB288&lt;120,IF(OR(E288='Bieu phi VCX'!$A$24,E288='Bieu phi VCX'!$A$25,E288='Bieu phi VCX'!$A$27),0.2%,IF(OR(AND(OR(H288="SEDAN",H288="HATCHBACK"),J288&gt;$AL$2),AND(OR(H288="SEDAN",H288="HATCHBACK"),I288="GERMANY")),INDEX('Bieu phi VCX'!$AF$8:$AF$33,MATCH(E288,'Bieu phi VCX'!$A$8:$A$33,0),0),INDEX('Bieu phi VCX'!$AG$8:$AG$33,MATCH(E288,'Bieu phi VCX'!$A$8:$A$33,0),0))),INDEX('Bieu phi VCX'!$AH$8:$AH$33,MATCH(E288,'Bieu phi VCX'!$A$8:$A$33,0),0)),0)</f>
        <v>0.0015</v>
      </c>
      <c r="AM288" s="25" t="n">
        <f aca="false">IF(Z288="Y",$AM$2,0)</f>
        <v>0.003</v>
      </c>
      <c r="AN288" s="26" t="n">
        <f aca="false">IF(Y288="Y",IF(P288-O288&gt;$AN$2,1.5%*15/365,1.5%*(P288-O288)/365),0)</f>
        <v>0.000616438356164384</v>
      </c>
      <c r="AO288" s="27" t="n">
        <f aca="false">IF(P288&lt;=AA288,VLOOKUP(DATEDIF(O288,P288,"m"),Parameters!$L$2:$M$6,2,1),(DATEDIF(O288,P288,"m")+1)/12)</f>
        <v>1</v>
      </c>
      <c r="AP288" s="28" t="n">
        <f aca="false">(AJ288*(SUM(AD288,AE288,AF288,AH288,AI288,AK288,AL288,AM288)*K288+AG288)+AN288*K288)*AO288</f>
        <v>43746575.3424658</v>
      </c>
    </row>
    <row r="289" customFormat="false" ht="13.8" hidden="false" customHeight="false" outlineLevel="0" collapsed="false">
      <c r="A289" s="19" t="s">
        <v>1953</v>
      </c>
      <c r="B289" s="19" t="s">
        <v>1954</v>
      </c>
      <c r="C289" s="19" t="s">
        <v>1989</v>
      </c>
      <c r="D289" s="19" t="s">
        <v>1905</v>
      </c>
      <c r="E289" s="21" t="s">
        <v>2003</v>
      </c>
      <c r="F289" s="22" t="n">
        <v>0</v>
      </c>
      <c r="G289" s="21" t="s">
        <v>1958</v>
      </c>
      <c r="H289" s="21" t="s">
        <v>1991</v>
      </c>
      <c r="I289" s="21" t="s">
        <v>1960</v>
      </c>
      <c r="J289" s="22" t="n">
        <v>390000000</v>
      </c>
      <c r="K289" s="22" t="n">
        <v>100000000</v>
      </c>
      <c r="L289" s="0" t="n">
        <v>2020</v>
      </c>
      <c r="M289" s="23" t="n">
        <v>43831</v>
      </c>
      <c r="N289" s="23" t="n">
        <v>43831</v>
      </c>
      <c r="O289" s="23" t="n">
        <v>43831</v>
      </c>
      <c r="P289" s="23" t="n">
        <v>44196</v>
      </c>
      <c r="Q289" s="2" t="s">
        <v>1961</v>
      </c>
      <c r="R289" s="2" t="s">
        <v>1961</v>
      </c>
      <c r="S289" s="22" t="s">
        <v>1962</v>
      </c>
      <c r="T289" s="2" t="s">
        <v>1961</v>
      </c>
      <c r="U289" s="2" t="s">
        <v>1961</v>
      </c>
      <c r="V289" s="2" t="s">
        <v>1961</v>
      </c>
      <c r="W289" s="2" t="s">
        <v>1961</v>
      </c>
      <c r="X289" s="2" t="s">
        <v>1961</v>
      </c>
      <c r="Y289" s="2" t="s">
        <v>1961</v>
      </c>
      <c r="Z289" s="2" t="s">
        <v>1961</v>
      </c>
      <c r="AA289" s="23" t="n">
        <f aca="false">DATE(YEAR(O289)+1,MONTH(O289),DAY(O289))</f>
        <v>44197</v>
      </c>
      <c r="AB289" s="0" t="n">
        <f aca="false">IF(G289="Trong nước", DATEDIF(DATE(YEAR(M289),MONTH(M289),1),DATE(YEAR(N289),MONTH(N289),1),"m"), DATEDIF(DATE(L289,1,1),DATE(YEAR(N289),MONTH(N289),1),"m"))</f>
        <v>0</v>
      </c>
      <c r="AC289" s="0" t="str">
        <f aca="false">VLOOKUP(AB289,Parameters!$A$2:$B$6,2,1)</f>
        <v>&lt;6</v>
      </c>
      <c r="AD289" s="24" t="n">
        <f aca="false">IF(J289&lt;=$AD$2,INDEX('Bieu phi VCX'!$D$8:$H$33,MATCH(E289,'Bieu phi VCX'!$A$8:$A$33,0),MATCH(AC289,'Bieu phi VCX'!$D$7:$H$7,)),INDEX('Bieu phi VCX'!$J$8:$N$33,MATCH(E289,'Bieu phi VCX'!$A$8:$A$33,0),MATCH(AC289,'Bieu phi VCX'!$J$7:$N$7,)))</f>
        <v>0.0352</v>
      </c>
      <c r="AE289" s="24" t="n">
        <f aca="false">IF(Q289="Y",$AE$2,0)</f>
        <v>0</v>
      </c>
      <c r="AF289" s="24" t="n">
        <f aca="false">IF(R289="Y", INDEX('Bieu phi VCX'!$R$8:$W$33,MATCH(E289,'Bieu phi VCX'!$A$8:$A$33,0),MATCH(AC289,'Bieu phi VCX'!$R$7:$V$7,0)), 0)</f>
        <v>0</v>
      </c>
      <c r="AG289" s="22" t="n">
        <f aca="false">VLOOKUP(S289,Parameters!$F$2:$G$5,2,0)</f>
        <v>0</v>
      </c>
      <c r="AH289" s="24" t="n">
        <f aca="false">IF(T289="Y", INDEX('Bieu phi VCX'!$X$8:$AB$33,MATCH(E289,'Bieu phi VCX'!$A$8:$A$33,0),MATCH(AC289,'Bieu phi VCX'!$X$7:$AB$7,0)),0)</f>
        <v>0</v>
      </c>
      <c r="AI289" s="24" t="n">
        <f aca="false">IF(U289="Y",INDEX('Bieu phi VCX'!$AJ$8:$AL$33,MATCH(E289,'Bieu phi VCX'!$A$8:$A$33,0),MATCH(VLOOKUP(F289,Parameters!$I$2:$J$4,2),'Bieu phi VCX'!$AJ$7:$AL$7,0))-AD289, 0)</f>
        <v>0</v>
      </c>
      <c r="AJ289" s="0" t="n">
        <f aca="false">IF(V289="Y",$AJ$2,1)</f>
        <v>1</v>
      </c>
      <c r="AK289" s="24" t="n">
        <f aca="false">IF(W289="Y", INDEX('Bieu phi VCX'!$AE$8:$AE$33,MATCH(E289,'Bieu phi VCX'!$A$8:$A$33,0),0),0)</f>
        <v>0</v>
      </c>
      <c r="AL289" s="24" t="n">
        <f aca="false">IF(X289="Y",IF(AB289&lt;120,IF(OR(E289='Bieu phi VCX'!$A$24,E289='Bieu phi VCX'!$A$25,E289='Bieu phi VCX'!$A$27),0.2%,IF(OR(AND(OR(H289="SEDAN",H289="HATCHBACK"),J289&gt;$AL$2),AND(OR(H289="SEDAN",H289="HATCHBACK"),I289="GERMANY")),INDEX('Bieu phi VCX'!$AF$8:$AF$33,MATCH(E289,'Bieu phi VCX'!$A$8:$A$33,0),0),INDEX('Bieu phi VCX'!$AG$8:$AG$33,MATCH(E289,'Bieu phi VCX'!$A$8:$A$33,0),0))),"NA"),0)</f>
        <v>0</v>
      </c>
      <c r="AM289" s="25" t="n">
        <f aca="false">IF(Z289="Y",$AM$2,0)</f>
        <v>0</v>
      </c>
      <c r="AN289" s="26" t="n">
        <f aca="false">IF(Y289="Y",IF(P289-O289&gt;$AN$2,1.5%*15/365,1.5%*(P289-O289)/365),0)</f>
        <v>0</v>
      </c>
      <c r="AO289" s="27" t="n">
        <f aca="false">IF(P289&lt;=AA289,VLOOKUP(DATEDIF(O289,P289,"m"),Parameters!$L$2:$M$6,2,1),(DATEDIF(O289,P289,"m")+1)/12)</f>
        <v>1</v>
      </c>
      <c r="AP289" s="28" t="n">
        <f aca="false">(AJ289*(SUM(AD289,AE289,AF289,AH289,AI289,AK289,AL289,AM289)*K289+AG289)+AN289*K289)*AO289</f>
        <v>3520000</v>
      </c>
    </row>
    <row r="290" customFormat="false" ht="13.8" hidden="false" customHeight="false" outlineLevel="0" collapsed="false">
      <c r="A290" s="19"/>
      <c r="B290" s="19" t="s">
        <v>1963</v>
      </c>
      <c r="C290" s="19" t="s">
        <v>1989</v>
      </c>
      <c r="D290" s="19" t="s">
        <v>1905</v>
      </c>
      <c r="E290" s="21" t="s">
        <v>2003</v>
      </c>
      <c r="F290" s="22" t="n">
        <v>0</v>
      </c>
      <c r="G290" s="21" t="s">
        <v>1958</v>
      </c>
      <c r="H290" s="21" t="s">
        <v>1991</v>
      </c>
      <c r="I290" s="21" t="s">
        <v>1960</v>
      </c>
      <c r="J290" s="22" t="n">
        <v>390000000</v>
      </c>
      <c r="K290" s="22" t="n">
        <v>100000000</v>
      </c>
      <c r="L290" s="0" t="n">
        <v>2017</v>
      </c>
      <c r="M290" s="23" t="n">
        <v>42736</v>
      </c>
      <c r="N290" s="23" t="n">
        <v>43831</v>
      </c>
      <c r="O290" s="23" t="n">
        <v>43831</v>
      </c>
      <c r="P290" s="23" t="n">
        <v>44196</v>
      </c>
      <c r="Q290" s="2" t="s">
        <v>1961</v>
      </c>
      <c r="R290" s="2" t="s">
        <v>1961</v>
      </c>
      <c r="S290" s="22" t="s">
        <v>1962</v>
      </c>
      <c r="T290" s="2" t="s">
        <v>1961</v>
      </c>
      <c r="U290" s="2" t="s">
        <v>1961</v>
      </c>
      <c r="V290" s="2" t="s">
        <v>1961</v>
      </c>
      <c r="W290" s="2" t="s">
        <v>1961</v>
      </c>
      <c r="X290" s="2" t="s">
        <v>1961</v>
      </c>
      <c r="Y290" s="2" t="s">
        <v>1961</v>
      </c>
      <c r="Z290" s="2" t="s">
        <v>1961</v>
      </c>
      <c r="AA290" s="23" t="n">
        <f aca="false">DATE(YEAR(O290)+1,MONTH(O290),DAY(O290))</f>
        <v>44197</v>
      </c>
      <c r="AB290" s="0" t="n">
        <f aca="false">IF(G290="Trong nước", DATEDIF(DATE(YEAR(M290),MONTH(M290),1),DATE(YEAR(N290),MONTH(N290),1),"m"), DATEDIF(DATE(L290,1,1),DATE(YEAR(N290),MONTH(N290),1),"m"))</f>
        <v>36</v>
      </c>
      <c r="AC290" s="0" t="str">
        <f aca="false">VLOOKUP(AB290,Parameters!$A$2:$B$6,2,1)</f>
        <v>36-72</v>
      </c>
      <c r="AD290" s="24" t="n">
        <f aca="false">IF(J290&lt;=$AD$2,INDEX('Bieu phi VCX'!$D$8:$H$33,MATCH(E290,'Bieu phi VCX'!$A$8:$A$33,0),MATCH(AC290,'Bieu phi VCX'!$D$7:$H$7,)),INDEX('Bieu phi VCX'!$J$8:$N$33,MATCH(E290,'Bieu phi VCX'!$A$8:$A$33,0),MATCH(AC290,'Bieu phi VCX'!$J$7:$N$7,)))</f>
        <v>0.038</v>
      </c>
      <c r="AE290" s="24" t="n">
        <f aca="false">IF(Q290="Y",$AE$2,0)</f>
        <v>0</v>
      </c>
      <c r="AF290" s="24" t="n">
        <f aca="false">IF(R290="Y", INDEX('Bieu phi VCX'!$R$8:$W$33,MATCH(E290,'Bieu phi VCX'!$A$8:$A$33,0),MATCH(AC290,'Bieu phi VCX'!$R$7:$V$7,0)), 0)</f>
        <v>0</v>
      </c>
      <c r="AG290" s="22" t="n">
        <f aca="false">VLOOKUP(S290,Parameters!$F$2:$G$5,2,0)</f>
        <v>0</v>
      </c>
      <c r="AH290" s="24" t="n">
        <f aca="false">IF(T290="Y", INDEX('Bieu phi VCX'!$X$8:$AB$33,MATCH(E290,'Bieu phi VCX'!$A$8:$A$33,0),MATCH(AC290,'Bieu phi VCX'!$X$7:$AB$7,0)),0)</f>
        <v>0</v>
      </c>
      <c r="AI290" s="24" t="n">
        <f aca="false">IF(U290="Y",INDEX('Bieu phi VCX'!$AJ$8:$AL$33,MATCH(E290,'Bieu phi VCX'!$A$8:$A$33,0),MATCH(VLOOKUP(F290,Parameters!$I$2:$J$4,2),'Bieu phi VCX'!$AJ$7:$AL$7,0))-AD290, 0)</f>
        <v>0</v>
      </c>
      <c r="AJ290" s="0" t="n">
        <f aca="false">IF(V290="Y",$AJ$2,1)</f>
        <v>1</v>
      </c>
      <c r="AK290" s="24" t="n">
        <f aca="false">IF(W290="Y", INDEX('Bieu phi VCX'!$AE$8:$AE$33,MATCH(E290,'Bieu phi VCX'!$A$8:$A$33,0),0),0)</f>
        <v>0</v>
      </c>
      <c r="AL290" s="24" t="n">
        <f aca="false">IF(X290="Y",IF(AB290&lt;120,IF(OR(E290='Bieu phi VCX'!$A$24,E290='Bieu phi VCX'!$A$25,E290='Bieu phi VCX'!$A$27),0.2%,IF(OR(AND(OR(H290="SEDAN",H290="HATCHBACK"),J290&gt;$AL$2),AND(OR(H290="SEDAN",H290="HATCHBACK"),I290="GERMANY")),INDEX('Bieu phi VCX'!$AF$8:$AF$33,MATCH(E290,'Bieu phi VCX'!$A$8:$A$33,0),0),INDEX('Bieu phi VCX'!$AG$8:$AG$33,MATCH(E290,'Bieu phi VCX'!$A$8:$A$33,0),0))),"NA"),0)</f>
        <v>0</v>
      </c>
      <c r="AM290" s="25" t="n">
        <f aca="false">IF(Z290="Y",$AM$2,0)</f>
        <v>0</v>
      </c>
      <c r="AN290" s="26" t="n">
        <f aca="false">IF(Y290="Y",IF(P290-O290&gt;$AN$2,1.5%*15/365,1.5%*(P290-O290)/365),0)</f>
        <v>0</v>
      </c>
      <c r="AO290" s="27" t="n">
        <f aca="false">IF(P290&lt;=AA290,VLOOKUP(DATEDIF(O290,P290,"m"),Parameters!$L$2:$M$6,2,1),(DATEDIF(O290,P290,"m")+1)/12)</f>
        <v>1</v>
      </c>
      <c r="AP290" s="28" t="n">
        <f aca="false">(AJ290*(SUM(AD290,AE290,AF290,AH290,AI290,AK290,AL290,AM290)*K290+AG290)+AN290*K290)*AO290</f>
        <v>3800000</v>
      </c>
    </row>
    <row r="291" customFormat="false" ht="13.8" hidden="false" customHeight="false" outlineLevel="0" collapsed="false">
      <c r="A291" s="19"/>
      <c r="B291" s="19" t="s">
        <v>1964</v>
      </c>
      <c r="C291" s="19" t="s">
        <v>1989</v>
      </c>
      <c r="D291" s="19" t="s">
        <v>1905</v>
      </c>
      <c r="E291" s="21" t="s">
        <v>2003</v>
      </c>
      <c r="F291" s="22" t="n">
        <v>0</v>
      </c>
      <c r="G291" s="21" t="s">
        <v>1958</v>
      </c>
      <c r="H291" s="21" t="s">
        <v>1991</v>
      </c>
      <c r="I291" s="21" t="s">
        <v>1960</v>
      </c>
      <c r="J291" s="22" t="n">
        <v>390000000</v>
      </c>
      <c r="K291" s="22" t="n">
        <v>100000000</v>
      </c>
      <c r="L291" s="0" t="n">
        <v>2014</v>
      </c>
      <c r="M291" s="23" t="n">
        <v>41640</v>
      </c>
      <c r="N291" s="23" t="n">
        <v>43831</v>
      </c>
      <c r="O291" s="23" t="n">
        <v>43831</v>
      </c>
      <c r="P291" s="23" t="n">
        <v>44196</v>
      </c>
      <c r="Q291" s="2" t="s">
        <v>1961</v>
      </c>
      <c r="R291" s="2" t="s">
        <v>1961</v>
      </c>
      <c r="S291" s="22" t="s">
        <v>1962</v>
      </c>
      <c r="T291" s="2" t="s">
        <v>1961</v>
      </c>
      <c r="U291" s="2" t="s">
        <v>1961</v>
      </c>
      <c r="V291" s="2" t="s">
        <v>1961</v>
      </c>
      <c r="W291" s="2" t="s">
        <v>1961</v>
      </c>
      <c r="X291" s="2" t="s">
        <v>1961</v>
      </c>
      <c r="Y291" s="2" t="s">
        <v>1961</v>
      </c>
      <c r="Z291" s="2" t="s">
        <v>1961</v>
      </c>
      <c r="AA291" s="23" t="n">
        <f aca="false">DATE(YEAR(O291)+1,MONTH(O291),DAY(O291))</f>
        <v>44197</v>
      </c>
      <c r="AB291" s="0" t="n">
        <f aca="false">IF(G291="Trong nước", DATEDIF(DATE(YEAR(M291),MONTH(M291),1),DATE(YEAR(N291),MONTH(N291),1),"m"), DATEDIF(DATE(L291,1,1),DATE(YEAR(N291),MONTH(N291),1),"m"))</f>
        <v>72</v>
      </c>
      <c r="AC291" s="0" t="str">
        <f aca="false">VLOOKUP(AB291,Parameters!$A$2:$B$6,2,1)</f>
        <v>72-120</v>
      </c>
      <c r="AD291" s="24" t="n">
        <f aca="false">IF(J291&lt;=$AD$2,INDEX('Bieu phi VCX'!$D$8:$H$33,MATCH(E291,'Bieu phi VCX'!$A$8:$A$33,0),MATCH(AC291,'Bieu phi VCX'!$D$7:$H$7,)),INDEX('Bieu phi VCX'!$J$8:$N$33,MATCH(E291,'Bieu phi VCX'!$A$8:$A$33,0),MATCH(AC291,'Bieu phi VCX'!$J$7:$N$7,)))</f>
        <v>0.055</v>
      </c>
      <c r="AE291" s="24" t="n">
        <f aca="false">IF(Q291="Y",$AE$2,0)</f>
        <v>0</v>
      </c>
      <c r="AF291" s="24" t="n">
        <f aca="false">IF(R291="Y", INDEX('Bieu phi VCX'!$R$8:$W$33,MATCH(E291,'Bieu phi VCX'!$A$8:$A$33,0),MATCH(AC291,'Bieu phi VCX'!$R$7:$V$7,0)), 0)</f>
        <v>0</v>
      </c>
      <c r="AG291" s="22" t="n">
        <f aca="false">VLOOKUP(S291,Parameters!$F$2:$G$5,2,0)</f>
        <v>0</v>
      </c>
      <c r="AH291" s="24" t="n">
        <f aca="false">IF(T291="Y", INDEX('Bieu phi VCX'!$X$8:$AB$33,MATCH(E291,'Bieu phi VCX'!$A$8:$A$33,0),MATCH(AC291,'Bieu phi VCX'!$X$7:$AB$7,0)),0)</f>
        <v>0</v>
      </c>
      <c r="AI291" s="24" t="n">
        <f aca="false">IF(U291="Y",INDEX('Bieu phi VCX'!$AJ$8:$AL$33,MATCH(E291,'Bieu phi VCX'!$A$8:$A$33,0),MATCH(VLOOKUP(F291,Parameters!$I$2:$J$4,2),'Bieu phi VCX'!$AJ$7:$AL$7,0))-AD291, 0)</f>
        <v>0</v>
      </c>
      <c r="AJ291" s="0" t="n">
        <f aca="false">IF(V291="Y",$AJ$2,1)</f>
        <v>1</v>
      </c>
      <c r="AK291" s="24" t="n">
        <f aca="false">IF(W291="Y", INDEX('Bieu phi VCX'!$AE$8:$AE$33,MATCH(E291,'Bieu phi VCX'!$A$8:$A$33,0),0),0)</f>
        <v>0</v>
      </c>
      <c r="AL291" s="24" t="n">
        <f aca="false">IF(X291="Y",IF(AB291&lt;120,IF(OR(E291='Bieu phi VCX'!$A$24,E291='Bieu phi VCX'!$A$25,E291='Bieu phi VCX'!$A$27),0.2%,IF(OR(AND(OR(H291="SEDAN",H291="HATCHBACK"),J291&gt;$AL$2),AND(OR(H291="SEDAN",H291="HATCHBACK"),I291="GERMANY")),INDEX('Bieu phi VCX'!$AF$8:$AF$33,MATCH(E291,'Bieu phi VCX'!$A$8:$A$33,0),0),INDEX('Bieu phi VCX'!$AG$8:$AG$33,MATCH(E291,'Bieu phi VCX'!$A$8:$A$33,0),0))),"NA"),0)</f>
        <v>0</v>
      </c>
      <c r="AM291" s="25" t="n">
        <f aca="false">IF(Z291="Y",$AM$2,0)</f>
        <v>0</v>
      </c>
      <c r="AN291" s="26" t="n">
        <f aca="false">IF(Y291="Y",IF(P291-O291&gt;$AN$2,1.5%*15/365,1.5%*(P291-O291)/365),0)</f>
        <v>0</v>
      </c>
      <c r="AO291" s="27" t="n">
        <f aca="false">IF(P291&lt;=AA291,VLOOKUP(DATEDIF(O291,P291,"m"),Parameters!$L$2:$M$6,2,1),(DATEDIF(O291,P291,"m")+1)/12)</f>
        <v>1</v>
      </c>
      <c r="AP291" s="28" t="n">
        <f aca="false">(AJ291*(SUM(AD291,AE291,AF291,AH291,AI291,AK291,AL291,AM291)*K291+AG291)+AN291*K291)*AO291</f>
        <v>5500000</v>
      </c>
    </row>
    <row r="292" customFormat="false" ht="13.8" hidden="false" customHeight="false" outlineLevel="0" collapsed="false">
      <c r="A292" s="19"/>
      <c r="B292" s="19" t="s">
        <v>1965</v>
      </c>
      <c r="C292" s="19" t="s">
        <v>1989</v>
      </c>
      <c r="D292" s="19" t="s">
        <v>1905</v>
      </c>
      <c r="E292" s="21" t="s">
        <v>2003</v>
      </c>
      <c r="F292" s="22" t="n">
        <v>0</v>
      </c>
      <c r="G292" s="21" t="s">
        <v>1958</v>
      </c>
      <c r="H292" s="21" t="s">
        <v>1991</v>
      </c>
      <c r="I292" s="21" t="s">
        <v>1960</v>
      </c>
      <c r="J292" s="22" t="n">
        <v>390000000</v>
      </c>
      <c r="K292" s="22" t="n">
        <v>100000000</v>
      </c>
      <c r="L292" s="0" t="n">
        <v>2010</v>
      </c>
      <c r="M292" s="23" t="n">
        <v>40179</v>
      </c>
      <c r="N292" s="23" t="n">
        <v>43831</v>
      </c>
      <c r="O292" s="23" t="n">
        <v>43831</v>
      </c>
      <c r="P292" s="23" t="n">
        <v>44196</v>
      </c>
      <c r="Q292" s="2" t="s">
        <v>1961</v>
      </c>
      <c r="R292" s="2" t="s">
        <v>1961</v>
      </c>
      <c r="S292" s="22" t="s">
        <v>1962</v>
      </c>
      <c r="T292" s="2" t="s">
        <v>1961</v>
      </c>
      <c r="U292" s="2" t="s">
        <v>1961</v>
      </c>
      <c r="V292" s="2" t="s">
        <v>1961</v>
      </c>
      <c r="W292" s="2" t="s">
        <v>1961</v>
      </c>
      <c r="X292" s="2" t="s">
        <v>1961</v>
      </c>
      <c r="Y292" s="2" t="s">
        <v>1961</v>
      </c>
      <c r="Z292" s="2" t="s">
        <v>1961</v>
      </c>
      <c r="AA292" s="23" t="n">
        <f aca="false">DATE(YEAR(O292)+1,MONTH(O292),DAY(O292))</f>
        <v>44197</v>
      </c>
      <c r="AB292" s="0" t="n">
        <f aca="false">IF(G292="Trong nước", DATEDIF(DATE(YEAR(M292),MONTH(M292),1),DATE(YEAR(N292),MONTH(N292),1),"m"), DATEDIF(DATE(L292,1,1),DATE(YEAR(N292),MONTH(N292),1),"m"))</f>
        <v>120</v>
      </c>
      <c r="AC292" s="0" t="str">
        <f aca="false">VLOOKUP(AB292,Parameters!$A$2:$B$6,2,1)</f>
        <v>&gt;=120</v>
      </c>
      <c r="AD292" s="24" t="n">
        <f aca="false">IF(J292&lt;=$AD$2,INDEX('Bieu phi VCX'!$D$8:$H$33,MATCH(E292,'Bieu phi VCX'!$A$8:$A$33,0),MATCH(AC292,'Bieu phi VCX'!$D$7:$H$7,)),INDEX('Bieu phi VCX'!$J$8:$N$33,MATCH(E292,'Bieu phi VCX'!$A$8:$A$33,0),MATCH(AC292,'Bieu phi VCX'!$J$7:$N$7,)))</f>
        <v>0.06</v>
      </c>
      <c r="AE292" s="24" t="n">
        <f aca="false">IF(Q292="Y",$AE$2,0)</f>
        <v>0</v>
      </c>
      <c r="AF292" s="24" t="n">
        <f aca="false">IF(R292="Y", INDEX('Bieu phi VCX'!$R$8:$W$33,MATCH(E292,'Bieu phi VCX'!$A$8:$A$33,0),MATCH(AC292,'Bieu phi VCX'!$R$7:$V$7,0)), 0)</f>
        <v>0</v>
      </c>
      <c r="AG292" s="22" t="n">
        <f aca="false">VLOOKUP(S292,Parameters!$F$2:$G$5,2,0)</f>
        <v>0</v>
      </c>
      <c r="AH292" s="24" t="n">
        <f aca="false">IF(T292="Y", INDEX('Bieu phi VCX'!$X$8:$AB$33,MATCH(E292,'Bieu phi VCX'!$A$8:$A$33,0),MATCH(AC292,'Bieu phi VCX'!$X$7:$AB$7,0)),0)</f>
        <v>0</v>
      </c>
      <c r="AI292" s="24" t="n">
        <f aca="false">IF(U292="Y",INDEX('Bieu phi VCX'!$AJ$8:$AL$33,MATCH(E292,'Bieu phi VCX'!$A$8:$A$33,0),MATCH(VLOOKUP(F292,Parameters!$I$2:$J$4,2),'Bieu phi VCX'!$AJ$7:$AL$7,0))-AD292, 0)</f>
        <v>0</v>
      </c>
      <c r="AJ292" s="0" t="n">
        <f aca="false">IF(V292="Y",$AJ$2,1)</f>
        <v>1</v>
      </c>
      <c r="AK292" s="24" t="n">
        <f aca="false">IF(W292="Y", INDEX('Bieu phi VCX'!$AE$8:$AE$33,MATCH(E292,'Bieu phi VCX'!$A$8:$A$33,0),0),0)</f>
        <v>0</v>
      </c>
      <c r="AL292" s="24" t="n">
        <f aca="false">IF(X292="Y",IF(AB292&lt;120,IF(OR(E292='Bieu phi VCX'!$A$24,E292='Bieu phi VCX'!$A$25,E292='Bieu phi VCX'!$A$27),0.2%,IF(OR(AND(OR(H292="SEDAN",H292="HATCHBACK"),J292&gt;$AL$2),AND(OR(H292="SEDAN",H292="HATCHBACK"),I292="GERMANY")),INDEX('Bieu phi VCX'!$AF$8:$AF$33,MATCH(E292,'Bieu phi VCX'!$A$8:$A$33,0),0),INDEX('Bieu phi VCX'!$AG$8:$AG$33,MATCH(E292,'Bieu phi VCX'!$A$8:$A$33,0),0))),"NA"),0)</f>
        <v>0</v>
      </c>
      <c r="AM292" s="25" t="n">
        <f aca="false">IF(Z292="Y",$AM$2,0)</f>
        <v>0</v>
      </c>
      <c r="AN292" s="26" t="n">
        <f aca="false">IF(Y292="Y",IF(P292-O292&gt;$AN$2,1.5%*15/365,1.5%*(P292-O292)/365),0)</f>
        <v>0</v>
      </c>
      <c r="AO292" s="27" t="n">
        <f aca="false">IF(P292&lt;=AA292,VLOOKUP(DATEDIF(O292,P292,"m"),Parameters!$L$2:$M$6,2,1),(DATEDIF(O292,P292,"m")+1)/12)</f>
        <v>1</v>
      </c>
      <c r="AP292" s="28" t="n">
        <f aca="false">(AJ292*(SUM(AD292,AE292,AF292,AH292,AI292,AK292,AL292,AM292)*K292+AG292)+AN292*K292)*AO292</f>
        <v>6000000</v>
      </c>
    </row>
    <row r="293" customFormat="false" ht="13.8" hidden="false" customHeight="false" outlineLevel="0" collapsed="false">
      <c r="A293" s="19"/>
      <c r="B293" s="19" t="s">
        <v>1966</v>
      </c>
      <c r="C293" s="19" t="s">
        <v>1989</v>
      </c>
      <c r="D293" s="19" t="s">
        <v>1905</v>
      </c>
      <c r="E293" s="21" t="s">
        <v>2003</v>
      </c>
      <c r="F293" s="22" t="n">
        <v>0</v>
      </c>
      <c r="G293" s="21" t="s">
        <v>1958</v>
      </c>
      <c r="H293" s="21" t="s">
        <v>1991</v>
      </c>
      <c r="I293" s="21" t="s">
        <v>1960</v>
      </c>
      <c r="J293" s="22" t="n">
        <v>390000000</v>
      </c>
      <c r="K293" s="22" t="n">
        <v>400000000</v>
      </c>
      <c r="L293" s="0" t="n">
        <v>2005</v>
      </c>
      <c r="M293" s="23" t="n">
        <v>38353</v>
      </c>
      <c r="N293" s="23" t="n">
        <v>43831</v>
      </c>
      <c r="O293" s="23" t="n">
        <v>43831</v>
      </c>
      <c r="P293" s="23" t="n">
        <v>44196</v>
      </c>
      <c r="Q293" s="2" t="s">
        <v>1967</v>
      </c>
      <c r="R293" s="2" t="s">
        <v>1967</v>
      </c>
      <c r="S293" s="22" t="n">
        <v>9000000</v>
      </c>
      <c r="T293" s="2" t="s">
        <v>1967</v>
      </c>
      <c r="U293" s="2" t="s">
        <v>1967</v>
      </c>
      <c r="V293" s="2" t="s">
        <v>1967</v>
      </c>
      <c r="W293" s="2" t="s">
        <v>1967</v>
      </c>
      <c r="X293" s="2" t="s">
        <v>1967</v>
      </c>
      <c r="Y293" s="2" t="s">
        <v>1967</v>
      </c>
      <c r="Z293" s="2" t="s">
        <v>1967</v>
      </c>
      <c r="AA293" s="23" t="n">
        <f aca="false">DATE(YEAR(O293)+1,MONTH(O293),DAY(O293))</f>
        <v>44197</v>
      </c>
      <c r="AB293" s="0" t="n">
        <f aca="false">IF(G293="Trong nước", DATEDIF(DATE(YEAR(M293),MONTH(M293),1),DATE(YEAR(N293),MONTH(N293),1),"m"), DATEDIF(DATE(L293,1,1),DATE(YEAR(N293),MONTH(N293),1),"m"))</f>
        <v>180</v>
      </c>
      <c r="AC293" s="0" t="str">
        <f aca="false">VLOOKUP(AB293,Parameters!$A$2:$B$7,2,1)</f>
        <v>&gt;=180</v>
      </c>
      <c r="AD293" s="24" t="n">
        <f aca="false">IF(J293&lt;=$AD$2,INDEX('Bieu phi VCX'!$D$8:$N$33,MATCH(E293,'Bieu phi VCX'!$A$8:$A$33,0),MATCH(AC293,'Bieu phi VCX'!$D$7:$I$7,)),INDEX('Bieu phi VCX'!$J$8:$O$33,MATCH(E293,'Bieu phi VCX'!$A$8:$A$33,0),MATCH(AC293,'Bieu phi VCX'!$J$7:$O$7,)))</f>
        <v>0.06</v>
      </c>
      <c r="AE293" s="24" t="n">
        <f aca="false">IF(Q293="Y",$AE$2,0)</f>
        <v>0.0005</v>
      </c>
      <c r="AF293" s="24" t="n">
        <f aca="false">IF(R293="Y", INDEX('Bieu phi VCX'!$R$8:$W$33,MATCH(E293,'Bieu phi VCX'!$A$8:$A$33,0),MATCH(AC293,'Bieu phi VCX'!$R$7:$W$7,0)), 0)</f>
        <v>0.007</v>
      </c>
      <c r="AG293" s="22" t="n">
        <f aca="false">VLOOKUP(S293,Parameters!$F$2:$G$5,2,0)</f>
        <v>1400000</v>
      </c>
      <c r="AH293" s="24" t="n">
        <f aca="false">IF(T293="Y", INDEX('Bieu phi VCX'!$X$8:$AC$33,MATCH(E293,'Bieu phi VCX'!$A$8:$A$33,0),MATCH(AC293,'Bieu phi VCX'!$X$7:$AC$7,0)),0)</f>
        <v>0.0055</v>
      </c>
      <c r="AI293" s="24" t="n">
        <f aca="false">IF(U293="Y",INDEX('Bieu phi VCX'!$AJ$8:$AL$33,MATCH(E293,'Bieu phi VCX'!$A$8:$A$33,0),MATCH(VLOOKUP(F293,Parameters!$I$2:$J$4,2),'Bieu phi VCX'!$AJ$7:$AL$7,0))-AD293, 0)</f>
        <v>-0.01</v>
      </c>
      <c r="AJ293" s="0" t="n">
        <f aca="false">IF(V293="Y",$AJ$2,1)</f>
        <v>1.5</v>
      </c>
      <c r="AK293" s="24" t="n">
        <f aca="false">IF(W293="Y", INDEX('Bieu phi VCX'!$AE$8:$AE$33,MATCH(E293,'Bieu phi VCX'!$A$8:$A$33,0),0),0)</f>
        <v>0.0025</v>
      </c>
      <c r="AL293" s="24" t="n">
        <f aca="false">IF(X293="Y",IF(AB293&lt;120,IF(OR(E293='Bieu phi VCX'!$A$24,E293='Bieu phi VCX'!$A$25,E293='Bieu phi VCX'!$A$27),0.2%,IF(OR(AND(OR(H293="SEDAN",H293="HATCHBACK"),J293&gt;$AL$2),AND(OR(H293="SEDAN",H293="HATCHBACK"),I293="GERMANY")),INDEX('Bieu phi VCX'!$AF$8:$AF$33,MATCH(E293,'Bieu phi VCX'!$A$8:$A$33,0),0),INDEX('Bieu phi VCX'!$AG$8:$AG$33,MATCH(E293,'Bieu phi VCX'!$A$8:$A$33,0),0))),INDEX('Bieu phi VCX'!$AH$8:$AH$33,MATCH(E293,'Bieu phi VCX'!$A$8:$A$33,0),0)),0)</f>
        <v>0.003</v>
      </c>
      <c r="AM293" s="25" t="n">
        <f aca="false">IF(Z293="Y",$AM$2,0)</f>
        <v>0.003</v>
      </c>
      <c r="AN293" s="26" t="n">
        <f aca="false">IF(Y293="Y",IF(P293-O293&gt;$AN$2,1.5%*15/365,1.5%*(P293-O293)/365),0)</f>
        <v>0.000616438356164384</v>
      </c>
      <c r="AO293" s="27" t="n">
        <f aca="false">IF(P293&lt;=AA293,VLOOKUP(DATEDIF(O293,P293,"m"),Parameters!$L$2:$M$6,2,1),(DATEDIF(O293,P293,"m")+1)/12)</f>
        <v>1</v>
      </c>
      <c r="AP293" s="28" t="n">
        <f aca="false">(AJ293*(SUM(AD293,AE293,AF293,AH293,AI293,AK293,AL293,AM293)*K293+AG293)+AN293*K293)*AO293</f>
        <v>45246575.3424658</v>
      </c>
    </row>
    <row r="294" customFormat="false" ht="13.8" hidden="false" customHeight="false" outlineLevel="0" collapsed="false">
      <c r="A294" s="19" t="s">
        <v>1968</v>
      </c>
      <c r="B294" s="19" t="s">
        <v>1954</v>
      </c>
      <c r="C294" s="19" t="s">
        <v>1989</v>
      </c>
      <c r="D294" s="19" t="s">
        <v>1905</v>
      </c>
      <c r="E294" s="21" t="s">
        <v>2003</v>
      </c>
      <c r="F294" s="22" t="n">
        <v>0</v>
      </c>
      <c r="G294" s="21" t="s">
        <v>1958</v>
      </c>
      <c r="H294" s="21" t="s">
        <v>1991</v>
      </c>
      <c r="I294" s="21" t="s">
        <v>1960</v>
      </c>
      <c r="J294" s="22" t="n">
        <v>400000000</v>
      </c>
      <c r="K294" s="22" t="n">
        <v>100000000</v>
      </c>
      <c r="L294" s="0" t="n">
        <v>2020</v>
      </c>
      <c r="M294" s="23" t="n">
        <v>43831</v>
      </c>
      <c r="N294" s="23" t="n">
        <v>43831</v>
      </c>
      <c r="O294" s="23" t="n">
        <v>43831</v>
      </c>
      <c r="P294" s="23" t="n">
        <v>44196</v>
      </c>
      <c r="Q294" s="2" t="s">
        <v>1961</v>
      </c>
      <c r="R294" s="2" t="s">
        <v>1961</v>
      </c>
      <c r="S294" s="22" t="s">
        <v>1962</v>
      </c>
      <c r="T294" s="2" t="s">
        <v>1961</v>
      </c>
      <c r="U294" s="2" t="s">
        <v>1961</v>
      </c>
      <c r="V294" s="2" t="s">
        <v>1961</v>
      </c>
      <c r="W294" s="2" t="s">
        <v>1961</v>
      </c>
      <c r="X294" s="2" t="s">
        <v>1961</v>
      </c>
      <c r="Y294" s="2" t="s">
        <v>1961</v>
      </c>
      <c r="Z294" s="2" t="s">
        <v>1961</v>
      </c>
      <c r="AA294" s="23" t="n">
        <f aca="false">DATE(YEAR(O294)+1,MONTH(O294),DAY(O294))</f>
        <v>44197</v>
      </c>
      <c r="AB294" s="0" t="n">
        <f aca="false">IF(G294="Trong nước", DATEDIF(DATE(YEAR(M294),MONTH(M294),1),DATE(YEAR(N294),MONTH(N294),1),"m"), DATEDIF(DATE(L294,1,1),DATE(YEAR(N294),MONTH(N294),1),"m"))</f>
        <v>0</v>
      </c>
      <c r="AC294" s="0" t="str">
        <f aca="false">VLOOKUP(AB294,Parameters!$A$2:$B$6,2,1)</f>
        <v>&lt;6</v>
      </c>
      <c r="AD294" s="24" t="n">
        <f aca="false">IF(J294&lt;=$AD$2,INDEX('Bieu phi VCX'!$D$8:$H$33,MATCH(E294,'Bieu phi VCX'!$A$8:$A$33,0),MATCH(AC294,'Bieu phi VCX'!$D$7:$H$7,)),INDEX('Bieu phi VCX'!$J$8:$N$33,MATCH(E294,'Bieu phi VCX'!$A$8:$A$33,0),MATCH(AC294,'Bieu phi VCX'!$J$7:$N$7,)))</f>
        <v>0.0352</v>
      </c>
      <c r="AE294" s="24" t="n">
        <f aca="false">IF(Q294="Y",$AE$2,0)</f>
        <v>0</v>
      </c>
      <c r="AF294" s="24" t="n">
        <f aca="false">IF(R294="Y", INDEX('Bieu phi VCX'!$R$8:$W$33,MATCH(E294,'Bieu phi VCX'!$A$8:$A$33,0),MATCH(AC294,'Bieu phi VCX'!$R$7:$V$7,0)), 0)</f>
        <v>0</v>
      </c>
      <c r="AG294" s="22" t="n">
        <f aca="false">VLOOKUP(S294,Parameters!$F$2:$G$5,2,0)</f>
        <v>0</v>
      </c>
      <c r="AH294" s="24" t="n">
        <f aca="false">IF(T294="Y", INDEX('Bieu phi VCX'!$X$8:$AB$33,MATCH(E294,'Bieu phi VCX'!$A$8:$A$33,0),MATCH(AC294,'Bieu phi VCX'!$X$7:$AB$7,0)),0)</f>
        <v>0</v>
      </c>
      <c r="AI294" s="24" t="n">
        <f aca="false">IF(U294="Y",INDEX('Bieu phi VCX'!$AJ$8:$AL$33,MATCH(E294,'Bieu phi VCX'!$A$8:$A$33,0),MATCH(VLOOKUP(F294,Parameters!$I$2:$J$4,2),'Bieu phi VCX'!$AJ$7:$AL$7,0))-AD294, 0)</f>
        <v>0</v>
      </c>
      <c r="AJ294" s="0" t="n">
        <f aca="false">IF(V294="Y",$AJ$2,1)</f>
        <v>1</v>
      </c>
      <c r="AK294" s="24" t="n">
        <f aca="false">IF(W294="Y", INDEX('Bieu phi VCX'!$AE$8:$AE$33,MATCH(E294,'Bieu phi VCX'!$A$8:$A$33,0),0),0)</f>
        <v>0</v>
      </c>
      <c r="AL294" s="24" t="n">
        <f aca="false">IF(X294="Y",IF(AB294&lt;120,IF(OR(E294='Bieu phi VCX'!$A$24,E294='Bieu phi VCX'!$A$25,E294='Bieu phi VCX'!$A$27),0.2%,IF(OR(AND(OR(H294="SEDAN",H294="HATCHBACK"),J294&gt;$AL$2),AND(OR(H294="SEDAN",H294="HATCHBACK"),I294="GERMANY")),INDEX('Bieu phi VCX'!$AF$8:$AF$33,MATCH(E294,'Bieu phi VCX'!$A$8:$A$33,0),0),INDEX('Bieu phi VCX'!$AG$8:$AG$33,MATCH(E294,'Bieu phi VCX'!$A$8:$A$33,0),0))),"NA"),0)</f>
        <v>0</v>
      </c>
      <c r="AM294" s="25" t="n">
        <f aca="false">IF(Z294="Y",$AM$2,0)</f>
        <v>0</v>
      </c>
      <c r="AN294" s="26" t="n">
        <f aca="false">IF(Y294="Y",IF(P294-O294&gt;$AN$2,1.5%*15/365,1.5%*(P294-O294)/365),0)</f>
        <v>0</v>
      </c>
      <c r="AO294" s="27" t="n">
        <f aca="false">IF(P294&lt;=AA294,VLOOKUP(DATEDIF(O294,P294,"m"),Parameters!$L$2:$M$6,2,1),(DATEDIF(O294,P294,"m")+1)/12)</f>
        <v>1</v>
      </c>
      <c r="AP294" s="28" t="n">
        <f aca="false">(AJ294*(SUM(AD294,AE294,AF294,AH294,AI294,AK294,AL294,AM294)*K294+AG294)+AN294*K294)*AO294</f>
        <v>3520000</v>
      </c>
    </row>
    <row r="295" customFormat="false" ht="13.8" hidden="false" customHeight="false" outlineLevel="0" collapsed="false">
      <c r="A295" s="19"/>
      <c r="B295" s="19" t="s">
        <v>1963</v>
      </c>
      <c r="C295" s="19" t="s">
        <v>1989</v>
      </c>
      <c r="D295" s="19" t="s">
        <v>1905</v>
      </c>
      <c r="E295" s="21" t="s">
        <v>2003</v>
      </c>
      <c r="F295" s="22" t="n">
        <v>0</v>
      </c>
      <c r="G295" s="21" t="s">
        <v>1958</v>
      </c>
      <c r="H295" s="21" t="s">
        <v>1991</v>
      </c>
      <c r="I295" s="21" t="s">
        <v>1960</v>
      </c>
      <c r="J295" s="22" t="n">
        <v>400000000</v>
      </c>
      <c r="K295" s="22" t="n">
        <v>100000000</v>
      </c>
      <c r="L295" s="0" t="n">
        <v>2017</v>
      </c>
      <c r="M295" s="23" t="n">
        <v>42736</v>
      </c>
      <c r="N295" s="23" t="n">
        <v>43831</v>
      </c>
      <c r="O295" s="23" t="n">
        <v>43831</v>
      </c>
      <c r="P295" s="23" t="n">
        <v>44196</v>
      </c>
      <c r="Q295" s="2" t="s">
        <v>1961</v>
      </c>
      <c r="R295" s="2" t="s">
        <v>1961</v>
      </c>
      <c r="S295" s="22" t="s">
        <v>1962</v>
      </c>
      <c r="T295" s="2" t="s">
        <v>1961</v>
      </c>
      <c r="U295" s="2" t="s">
        <v>1961</v>
      </c>
      <c r="V295" s="2" t="s">
        <v>1961</v>
      </c>
      <c r="W295" s="2" t="s">
        <v>1961</v>
      </c>
      <c r="X295" s="2" t="s">
        <v>1961</v>
      </c>
      <c r="Y295" s="2" t="s">
        <v>1961</v>
      </c>
      <c r="Z295" s="2" t="s">
        <v>1961</v>
      </c>
      <c r="AA295" s="23" t="n">
        <f aca="false">DATE(YEAR(O295)+1,MONTH(O295),DAY(O295))</f>
        <v>44197</v>
      </c>
      <c r="AB295" s="0" t="n">
        <f aca="false">IF(G295="Trong nước", DATEDIF(DATE(YEAR(M295),MONTH(M295),1),DATE(YEAR(N295),MONTH(N295),1),"m"), DATEDIF(DATE(L295,1,1),DATE(YEAR(N295),MONTH(N295),1),"m"))</f>
        <v>36</v>
      </c>
      <c r="AC295" s="0" t="str">
        <f aca="false">VLOOKUP(AB295,Parameters!$A$2:$B$6,2,1)</f>
        <v>36-72</v>
      </c>
      <c r="AD295" s="24" t="n">
        <f aca="false">IF(J295&lt;=$AD$2,INDEX('Bieu phi VCX'!$D$8:$H$33,MATCH(E295,'Bieu phi VCX'!$A$8:$A$33,0),MATCH(AC295,'Bieu phi VCX'!$D$7:$H$7,)),INDEX('Bieu phi VCX'!$J$8:$N$33,MATCH(E295,'Bieu phi VCX'!$A$8:$A$33,0),MATCH(AC295,'Bieu phi VCX'!$J$7:$N$7,)))</f>
        <v>0.038</v>
      </c>
      <c r="AE295" s="24" t="n">
        <f aca="false">IF(Q295="Y",$AE$2,0)</f>
        <v>0</v>
      </c>
      <c r="AF295" s="24" t="n">
        <f aca="false">IF(R295="Y", INDEX('Bieu phi VCX'!$R$8:$W$33,MATCH(E295,'Bieu phi VCX'!$A$8:$A$33,0),MATCH(AC295,'Bieu phi VCX'!$R$7:$V$7,0)), 0)</f>
        <v>0</v>
      </c>
      <c r="AG295" s="22" t="n">
        <f aca="false">VLOOKUP(S295,Parameters!$F$2:$G$5,2,0)</f>
        <v>0</v>
      </c>
      <c r="AH295" s="24" t="n">
        <f aca="false">IF(T295="Y", INDEX('Bieu phi VCX'!$X$8:$AB$33,MATCH(E295,'Bieu phi VCX'!$A$8:$A$33,0),MATCH(AC295,'Bieu phi VCX'!$X$7:$AB$7,0)),0)</f>
        <v>0</v>
      </c>
      <c r="AI295" s="24" t="n">
        <f aca="false">IF(U295="Y",INDEX('Bieu phi VCX'!$AJ$8:$AL$33,MATCH(E295,'Bieu phi VCX'!$A$8:$A$33,0),MATCH(VLOOKUP(F295,Parameters!$I$2:$J$4,2),'Bieu phi VCX'!$AJ$7:$AL$7,0))-AD295, 0)</f>
        <v>0</v>
      </c>
      <c r="AJ295" s="0" t="n">
        <f aca="false">IF(V295="Y",$AJ$2,1)</f>
        <v>1</v>
      </c>
      <c r="AK295" s="24" t="n">
        <f aca="false">IF(W295="Y", INDEX('Bieu phi VCX'!$AE$8:$AE$33,MATCH(E295,'Bieu phi VCX'!$A$8:$A$33,0),0),0)</f>
        <v>0</v>
      </c>
      <c r="AL295" s="24" t="n">
        <f aca="false">IF(X295="Y",IF(AB295&lt;120,IF(OR(E295='Bieu phi VCX'!$A$24,E295='Bieu phi VCX'!$A$25,E295='Bieu phi VCX'!$A$27),0.2%,IF(OR(AND(OR(H295="SEDAN",H295="HATCHBACK"),J295&gt;$AL$2),AND(OR(H295="SEDAN",H295="HATCHBACK"),I295="GERMANY")),INDEX('Bieu phi VCX'!$AF$8:$AF$33,MATCH(E295,'Bieu phi VCX'!$A$8:$A$33,0),0),INDEX('Bieu phi VCX'!$AG$8:$AG$33,MATCH(E295,'Bieu phi VCX'!$A$8:$A$33,0),0))),"NA"),0)</f>
        <v>0</v>
      </c>
      <c r="AM295" s="25" t="n">
        <f aca="false">IF(Z295="Y",$AM$2,0)</f>
        <v>0</v>
      </c>
      <c r="AN295" s="26" t="n">
        <f aca="false">IF(Y295="Y",IF(P295-O295&gt;$AN$2,1.5%*15/365,1.5%*(P295-O295)/365),0)</f>
        <v>0</v>
      </c>
      <c r="AO295" s="27" t="n">
        <f aca="false">IF(P295&lt;=AA295,VLOOKUP(DATEDIF(O295,P295,"m"),Parameters!$L$2:$M$6,2,1),(DATEDIF(O295,P295,"m")+1)/12)</f>
        <v>1</v>
      </c>
      <c r="AP295" s="28" t="n">
        <f aca="false">(AJ295*(SUM(AD295,AE295,AF295,AH295,AI295,AK295,AL295,AM295)*K295+AG295)+AN295*K295)*AO295</f>
        <v>3800000</v>
      </c>
    </row>
    <row r="296" customFormat="false" ht="13.8" hidden="false" customHeight="false" outlineLevel="0" collapsed="false">
      <c r="A296" s="19"/>
      <c r="B296" s="19" t="s">
        <v>1964</v>
      </c>
      <c r="C296" s="19" t="s">
        <v>1989</v>
      </c>
      <c r="D296" s="19" t="s">
        <v>1905</v>
      </c>
      <c r="E296" s="21" t="s">
        <v>2003</v>
      </c>
      <c r="F296" s="22" t="n">
        <v>0</v>
      </c>
      <c r="G296" s="21" t="s">
        <v>1958</v>
      </c>
      <c r="H296" s="21" t="s">
        <v>1991</v>
      </c>
      <c r="I296" s="21" t="s">
        <v>1960</v>
      </c>
      <c r="J296" s="22" t="n">
        <v>400000000</v>
      </c>
      <c r="K296" s="22" t="n">
        <v>100000000</v>
      </c>
      <c r="L296" s="0" t="n">
        <v>2014</v>
      </c>
      <c r="M296" s="23" t="n">
        <v>41640</v>
      </c>
      <c r="N296" s="23" t="n">
        <v>43831</v>
      </c>
      <c r="O296" s="23" t="n">
        <v>43831</v>
      </c>
      <c r="P296" s="23" t="n">
        <v>44196</v>
      </c>
      <c r="Q296" s="2" t="s">
        <v>1961</v>
      </c>
      <c r="R296" s="2" t="s">
        <v>1961</v>
      </c>
      <c r="S296" s="22" t="s">
        <v>1962</v>
      </c>
      <c r="T296" s="2" t="s">
        <v>1961</v>
      </c>
      <c r="U296" s="2" t="s">
        <v>1961</v>
      </c>
      <c r="V296" s="2" t="s">
        <v>1961</v>
      </c>
      <c r="W296" s="2" t="s">
        <v>1961</v>
      </c>
      <c r="X296" s="2" t="s">
        <v>1961</v>
      </c>
      <c r="Y296" s="2" t="s">
        <v>1961</v>
      </c>
      <c r="Z296" s="2" t="s">
        <v>1961</v>
      </c>
      <c r="AA296" s="23" t="n">
        <f aca="false">DATE(YEAR(O296)+1,MONTH(O296),DAY(O296))</f>
        <v>44197</v>
      </c>
      <c r="AB296" s="0" t="n">
        <f aca="false">IF(G296="Trong nước", DATEDIF(DATE(YEAR(M296),MONTH(M296),1),DATE(YEAR(N296),MONTH(N296),1),"m"), DATEDIF(DATE(L296,1,1),DATE(YEAR(N296),MONTH(N296),1),"m"))</f>
        <v>72</v>
      </c>
      <c r="AC296" s="0" t="str">
        <f aca="false">VLOOKUP(AB296,Parameters!$A$2:$B$6,2,1)</f>
        <v>72-120</v>
      </c>
      <c r="AD296" s="24" t="n">
        <f aca="false">IF(J296&lt;=$AD$2,INDEX('Bieu phi VCX'!$D$8:$H$33,MATCH(E296,'Bieu phi VCX'!$A$8:$A$33,0),MATCH(AC296,'Bieu phi VCX'!$D$7:$H$7,)),INDEX('Bieu phi VCX'!$J$8:$N$33,MATCH(E296,'Bieu phi VCX'!$A$8:$A$33,0),MATCH(AC296,'Bieu phi VCX'!$J$7:$N$7,)))</f>
        <v>0.055</v>
      </c>
      <c r="AE296" s="24" t="n">
        <f aca="false">IF(Q296="Y",$AE$2,0)</f>
        <v>0</v>
      </c>
      <c r="AF296" s="24" t="n">
        <f aca="false">IF(R296="Y", INDEX('Bieu phi VCX'!$R$8:$W$33,MATCH(E296,'Bieu phi VCX'!$A$8:$A$33,0),MATCH(AC296,'Bieu phi VCX'!$R$7:$V$7,0)), 0)</f>
        <v>0</v>
      </c>
      <c r="AG296" s="22" t="n">
        <f aca="false">VLOOKUP(S296,Parameters!$F$2:$G$5,2,0)</f>
        <v>0</v>
      </c>
      <c r="AH296" s="24" t="n">
        <f aca="false">IF(T296="Y", INDEX('Bieu phi VCX'!$X$8:$AB$33,MATCH(E296,'Bieu phi VCX'!$A$8:$A$33,0),MATCH(AC296,'Bieu phi VCX'!$X$7:$AB$7,0)),0)</f>
        <v>0</v>
      </c>
      <c r="AI296" s="24" t="n">
        <f aca="false">IF(U296="Y",INDEX('Bieu phi VCX'!$AJ$8:$AL$33,MATCH(E296,'Bieu phi VCX'!$A$8:$A$33,0),MATCH(VLOOKUP(F296,Parameters!$I$2:$J$4,2),'Bieu phi VCX'!$AJ$7:$AL$7,0))-AD296, 0)</f>
        <v>0</v>
      </c>
      <c r="AJ296" s="0" t="n">
        <f aca="false">IF(V296="Y",$AJ$2,1)</f>
        <v>1</v>
      </c>
      <c r="AK296" s="24" t="n">
        <f aca="false">IF(W296="Y", INDEX('Bieu phi VCX'!$AE$8:$AE$33,MATCH(E296,'Bieu phi VCX'!$A$8:$A$33,0),0),0)</f>
        <v>0</v>
      </c>
      <c r="AL296" s="24" t="n">
        <f aca="false">IF(X296="Y",IF(AB296&lt;120,IF(OR(E296='Bieu phi VCX'!$A$24,E296='Bieu phi VCX'!$A$25,E296='Bieu phi VCX'!$A$27),0.2%,IF(OR(AND(OR(H296="SEDAN",H296="HATCHBACK"),J296&gt;$AL$2),AND(OR(H296="SEDAN",H296="HATCHBACK"),I296="GERMANY")),INDEX('Bieu phi VCX'!$AF$8:$AF$33,MATCH(E296,'Bieu phi VCX'!$A$8:$A$33,0),0),INDEX('Bieu phi VCX'!$AG$8:$AG$33,MATCH(E296,'Bieu phi VCX'!$A$8:$A$33,0),0))),"NA"),0)</f>
        <v>0</v>
      </c>
      <c r="AM296" s="25" t="n">
        <f aca="false">IF(Z296="Y",$AM$2,0)</f>
        <v>0</v>
      </c>
      <c r="AN296" s="26" t="n">
        <f aca="false">IF(Y296="Y",IF(P296-O296&gt;$AN$2,1.5%*15/365,1.5%*(P296-O296)/365),0)</f>
        <v>0</v>
      </c>
      <c r="AO296" s="27" t="n">
        <f aca="false">IF(P296&lt;=AA296,VLOOKUP(DATEDIF(O296,P296,"m"),Parameters!$L$2:$M$6,2,1),(DATEDIF(O296,P296,"m")+1)/12)</f>
        <v>1</v>
      </c>
      <c r="AP296" s="28" t="n">
        <f aca="false">(AJ296*(SUM(AD296,AE296,AF296,AH296,AI296,AK296,AL296,AM296)*K296+AG296)+AN296*K296)*AO296</f>
        <v>5500000</v>
      </c>
    </row>
    <row r="297" customFormat="false" ht="13.8" hidden="false" customHeight="false" outlineLevel="0" collapsed="false">
      <c r="A297" s="19"/>
      <c r="B297" s="19" t="s">
        <v>1965</v>
      </c>
      <c r="C297" s="19" t="s">
        <v>1989</v>
      </c>
      <c r="D297" s="19" t="s">
        <v>1905</v>
      </c>
      <c r="E297" s="21" t="s">
        <v>2003</v>
      </c>
      <c r="F297" s="22" t="n">
        <v>0</v>
      </c>
      <c r="G297" s="21" t="s">
        <v>1958</v>
      </c>
      <c r="H297" s="21" t="s">
        <v>1991</v>
      </c>
      <c r="I297" s="21" t="s">
        <v>1960</v>
      </c>
      <c r="J297" s="22" t="n">
        <v>400000000</v>
      </c>
      <c r="K297" s="22" t="n">
        <v>100000000</v>
      </c>
      <c r="L297" s="0" t="n">
        <v>2010</v>
      </c>
      <c r="M297" s="23" t="n">
        <v>40179</v>
      </c>
      <c r="N297" s="23" t="n">
        <v>43831</v>
      </c>
      <c r="O297" s="23" t="n">
        <v>43831</v>
      </c>
      <c r="P297" s="23" t="n">
        <v>44196</v>
      </c>
      <c r="Q297" s="2" t="s">
        <v>1961</v>
      </c>
      <c r="R297" s="2" t="s">
        <v>1961</v>
      </c>
      <c r="S297" s="22" t="s">
        <v>1962</v>
      </c>
      <c r="T297" s="2" t="s">
        <v>1961</v>
      </c>
      <c r="U297" s="2" t="s">
        <v>1961</v>
      </c>
      <c r="V297" s="2" t="s">
        <v>1961</v>
      </c>
      <c r="W297" s="2" t="s">
        <v>1961</v>
      </c>
      <c r="X297" s="2" t="s">
        <v>1961</v>
      </c>
      <c r="Y297" s="2" t="s">
        <v>1961</v>
      </c>
      <c r="Z297" s="2" t="s">
        <v>1961</v>
      </c>
      <c r="AA297" s="23" t="n">
        <f aca="false">DATE(YEAR(O297)+1,MONTH(O297),DAY(O297))</f>
        <v>44197</v>
      </c>
      <c r="AB297" s="0" t="n">
        <f aca="false">IF(G297="Trong nước", DATEDIF(DATE(YEAR(M297),MONTH(M297),1),DATE(YEAR(N297),MONTH(N297),1),"m"), DATEDIF(DATE(L297,1,1),DATE(YEAR(N297),MONTH(N297),1),"m"))</f>
        <v>120</v>
      </c>
      <c r="AC297" s="0" t="str">
        <f aca="false">VLOOKUP(AB297,Parameters!$A$2:$B$6,2,1)</f>
        <v>&gt;=120</v>
      </c>
      <c r="AD297" s="24" t="n">
        <f aca="false">IF(J297&lt;=$AD$2,INDEX('Bieu phi VCX'!$D$8:$H$33,MATCH(E297,'Bieu phi VCX'!$A$8:$A$33,0),MATCH(AC297,'Bieu phi VCX'!$D$7:$H$7,)),INDEX('Bieu phi VCX'!$J$8:$N$33,MATCH(E297,'Bieu phi VCX'!$A$8:$A$33,0),MATCH(AC297,'Bieu phi VCX'!$J$7:$N$7,)))</f>
        <v>0.06</v>
      </c>
      <c r="AE297" s="24" t="n">
        <f aca="false">IF(Q297="Y",$AE$2,0)</f>
        <v>0</v>
      </c>
      <c r="AF297" s="24" t="n">
        <f aca="false">IF(R297="Y", INDEX('Bieu phi VCX'!$R$8:$W$33,MATCH(E297,'Bieu phi VCX'!$A$8:$A$33,0),MATCH(AC297,'Bieu phi VCX'!$R$7:$V$7,0)), 0)</f>
        <v>0</v>
      </c>
      <c r="AG297" s="22" t="n">
        <f aca="false">VLOOKUP(S297,Parameters!$F$2:$G$5,2,0)</f>
        <v>0</v>
      </c>
      <c r="AH297" s="24" t="n">
        <f aca="false">IF(T297="Y", INDEX('Bieu phi VCX'!$X$8:$AB$33,MATCH(E297,'Bieu phi VCX'!$A$8:$A$33,0),MATCH(AC297,'Bieu phi VCX'!$X$7:$AB$7,0)),0)</f>
        <v>0</v>
      </c>
      <c r="AI297" s="24" t="n">
        <f aca="false">IF(U297="Y",INDEX('Bieu phi VCX'!$AJ$8:$AL$33,MATCH(E297,'Bieu phi VCX'!$A$8:$A$33,0),MATCH(VLOOKUP(F297,Parameters!$I$2:$J$4,2),'Bieu phi VCX'!$AJ$7:$AL$7,0))-AD297, 0)</f>
        <v>0</v>
      </c>
      <c r="AJ297" s="0" t="n">
        <f aca="false">IF(V297="Y",$AJ$2,1)</f>
        <v>1</v>
      </c>
      <c r="AK297" s="24" t="n">
        <f aca="false">IF(W297="Y", INDEX('Bieu phi VCX'!$AE$8:$AE$33,MATCH(E297,'Bieu phi VCX'!$A$8:$A$33,0),0),0)</f>
        <v>0</v>
      </c>
      <c r="AL297" s="24" t="n">
        <f aca="false">IF(X297="Y",IF(AB297&lt;120,IF(OR(E297='Bieu phi VCX'!$A$24,E297='Bieu phi VCX'!$A$25,E297='Bieu phi VCX'!$A$27),0.2%,IF(OR(AND(OR(H297="SEDAN",H297="HATCHBACK"),J297&gt;$AL$2),AND(OR(H297="SEDAN",H297="HATCHBACK"),I297="GERMANY")),INDEX('Bieu phi VCX'!$AF$8:$AF$33,MATCH(E297,'Bieu phi VCX'!$A$8:$A$33,0),0),INDEX('Bieu phi VCX'!$AG$8:$AG$33,MATCH(E297,'Bieu phi VCX'!$A$8:$A$33,0),0))),"NA"),0)</f>
        <v>0</v>
      </c>
      <c r="AM297" s="25" t="n">
        <f aca="false">IF(Z297="Y",$AM$2,0)</f>
        <v>0</v>
      </c>
      <c r="AN297" s="26" t="n">
        <f aca="false">IF(Y297="Y",IF(P297-O297&gt;$AN$2,1.5%*15/365,1.5%*(P297-O297)/365),0)</f>
        <v>0</v>
      </c>
      <c r="AO297" s="27" t="n">
        <f aca="false">IF(P297&lt;=AA297,VLOOKUP(DATEDIF(O297,P297,"m"),Parameters!$L$2:$M$6,2,1),(DATEDIF(O297,P297,"m")+1)/12)</f>
        <v>1</v>
      </c>
      <c r="AP297" s="28" t="n">
        <f aca="false">(AJ297*(SUM(AD297,AE297,AF297,AH297,AI297,AK297,AL297,AM297)*K297+AG297)+AN297*K297)*AO297</f>
        <v>6000000</v>
      </c>
    </row>
    <row r="298" customFormat="false" ht="13.8" hidden="false" customHeight="false" outlineLevel="0" collapsed="false">
      <c r="A298" s="19"/>
      <c r="B298" s="19" t="s">
        <v>1966</v>
      </c>
      <c r="C298" s="19" t="s">
        <v>1989</v>
      </c>
      <c r="D298" s="19" t="s">
        <v>1905</v>
      </c>
      <c r="E298" s="21" t="s">
        <v>2003</v>
      </c>
      <c r="F298" s="22" t="n">
        <v>0</v>
      </c>
      <c r="G298" s="21" t="s">
        <v>1958</v>
      </c>
      <c r="H298" s="21" t="s">
        <v>1991</v>
      </c>
      <c r="I298" s="21" t="s">
        <v>1960</v>
      </c>
      <c r="J298" s="22" t="n">
        <v>400000000</v>
      </c>
      <c r="K298" s="22" t="n">
        <v>400000000</v>
      </c>
      <c r="L298" s="0" t="n">
        <v>2005</v>
      </c>
      <c r="M298" s="23" t="n">
        <v>38353</v>
      </c>
      <c r="N298" s="23" t="n">
        <v>43831</v>
      </c>
      <c r="O298" s="23" t="n">
        <v>43831</v>
      </c>
      <c r="P298" s="23" t="n">
        <v>44196</v>
      </c>
      <c r="Q298" s="2" t="s">
        <v>1967</v>
      </c>
      <c r="R298" s="2" t="s">
        <v>1967</v>
      </c>
      <c r="S298" s="22" t="n">
        <v>9000000</v>
      </c>
      <c r="T298" s="2" t="s">
        <v>1967</v>
      </c>
      <c r="U298" s="2" t="s">
        <v>1967</v>
      </c>
      <c r="V298" s="2" t="s">
        <v>1967</v>
      </c>
      <c r="W298" s="2" t="s">
        <v>1967</v>
      </c>
      <c r="X298" s="2" t="s">
        <v>1967</v>
      </c>
      <c r="Y298" s="2" t="s">
        <v>1967</v>
      </c>
      <c r="Z298" s="2" t="s">
        <v>1967</v>
      </c>
      <c r="AA298" s="23" t="n">
        <f aca="false">DATE(YEAR(O298)+1,MONTH(O298),DAY(O298))</f>
        <v>44197</v>
      </c>
      <c r="AB298" s="0" t="n">
        <f aca="false">IF(G298="Trong nước", DATEDIF(DATE(YEAR(M298),MONTH(M298),1),DATE(YEAR(N298),MONTH(N298),1),"m"), DATEDIF(DATE(L298,1,1),DATE(YEAR(N298),MONTH(N298),1),"m"))</f>
        <v>180</v>
      </c>
      <c r="AC298" s="0" t="str">
        <f aca="false">VLOOKUP(AB298,Parameters!$A$2:$B$7,2,1)</f>
        <v>&gt;=180</v>
      </c>
      <c r="AD298" s="24" t="n">
        <f aca="false">IF(J298&lt;=$AD$2,INDEX('Bieu phi VCX'!$D$8:$N$33,MATCH(E298,'Bieu phi VCX'!$A$8:$A$33,0),MATCH(AC298,'Bieu phi VCX'!$D$7:$I$7,)),INDEX('Bieu phi VCX'!$J$8:$O$33,MATCH(E298,'Bieu phi VCX'!$A$8:$A$33,0),MATCH(AC298,'Bieu phi VCX'!$J$7:$O$7,)))</f>
        <v>0.06</v>
      </c>
      <c r="AE298" s="24" t="n">
        <f aca="false">IF(Q298="Y",$AE$2,0)</f>
        <v>0.0005</v>
      </c>
      <c r="AF298" s="24" t="n">
        <f aca="false">IF(R298="Y", INDEX('Bieu phi VCX'!$R$8:$W$33,MATCH(E298,'Bieu phi VCX'!$A$8:$A$33,0),MATCH(AC298,'Bieu phi VCX'!$R$7:$W$7,0)), 0)</f>
        <v>0.007</v>
      </c>
      <c r="AG298" s="22" t="n">
        <f aca="false">VLOOKUP(S298,Parameters!$F$2:$G$5,2,0)</f>
        <v>1400000</v>
      </c>
      <c r="AH298" s="24" t="n">
        <f aca="false">IF(T298="Y", INDEX('Bieu phi VCX'!$X$8:$AC$33,MATCH(E298,'Bieu phi VCX'!$A$8:$A$33,0),MATCH(AC298,'Bieu phi VCX'!$X$7:$AC$7,0)),0)</f>
        <v>0.0055</v>
      </c>
      <c r="AI298" s="24" t="n">
        <f aca="false">IF(U298="Y",INDEX('Bieu phi VCX'!$AJ$8:$AL$33,MATCH(E298,'Bieu phi VCX'!$A$8:$A$33,0),MATCH(VLOOKUP(F298,Parameters!$I$2:$J$4,2),'Bieu phi VCX'!$AJ$7:$AL$7,0))-AD298, 0)</f>
        <v>-0.01</v>
      </c>
      <c r="AJ298" s="0" t="n">
        <f aca="false">IF(V298="Y",$AJ$2,1)</f>
        <v>1.5</v>
      </c>
      <c r="AK298" s="24" t="n">
        <f aca="false">IF(W298="Y", INDEX('Bieu phi VCX'!$AE$8:$AE$33,MATCH(E298,'Bieu phi VCX'!$A$8:$A$33,0),0),0)</f>
        <v>0.0025</v>
      </c>
      <c r="AL298" s="24" t="n">
        <f aca="false">IF(X298="Y",IF(AB298&lt;120,IF(OR(E298='Bieu phi VCX'!$A$24,E298='Bieu phi VCX'!$A$25,E298='Bieu phi VCX'!$A$27),0.2%,IF(OR(AND(OR(H298="SEDAN",H298="HATCHBACK"),J298&gt;$AL$2),AND(OR(H298="SEDAN",H298="HATCHBACK"),I298="GERMANY")),INDEX('Bieu phi VCX'!$AF$8:$AF$33,MATCH(E298,'Bieu phi VCX'!$A$8:$A$33,0),0),INDEX('Bieu phi VCX'!$AG$8:$AG$33,MATCH(E298,'Bieu phi VCX'!$A$8:$A$33,0),0))),INDEX('Bieu phi VCX'!$AH$8:$AH$33,MATCH(E298,'Bieu phi VCX'!$A$8:$A$33,0),0)),0)</f>
        <v>0.003</v>
      </c>
      <c r="AM298" s="25" t="n">
        <f aca="false">IF(Z298="Y",$AM$2,0)</f>
        <v>0.003</v>
      </c>
      <c r="AN298" s="26" t="n">
        <f aca="false">IF(Y298="Y",IF(P298-O298&gt;$AN$2,1.5%*15/365,1.5%*(P298-O298)/365),0)</f>
        <v>0.000616438356164384</v>
      </c>
      <c r="AO298" s="27" t="n">
        <f aca="false">IF(P298&lt;=AA298,VLOOKUP(DATEDIF(O298,P298,"m"),Parameters!$L$2:$M$6,2,1),(DATEDIF(O298,P298,"m")+1)/12)</f>
        <v>1</v>
      </c>
      <c r="AP298" s="28" t="n">
        <f aca="false">(AJ298*(SUM(AD298,AE298,AF298,AH298,AI298,AK298,AL298,AM298)*K298+AG298)+AN298*K298)*AO298</f>
        <v>45246575.3424658</v>
      </c>
    </row>
    <row r="299" customFormat="false" ht="13.8" hidden="false" customHeight="false" outlineLevel="0" collapsed="false">
      <c r="A299" s="19" t="s">
        <v>1969</v>
      </c>
      <c r="B299" s="19" t="s">
        <v>1954</v>
      </c>
      <c r="C299" s="19" t="s">
        <v>1989</v>
      </c>
      <c r="D299" s="19" t="s">
        <v>1905</v>
      </c>
      <c r="E299" s="21" t="s">
        <v>2003</v>
      </c>
      <c r="F299" s="22" t="n">
        <v>0</v>
      </c>
      <c r="G299" s="21" t="s">
        <v>1958</v>
      </c>
      <c r="H299" s="21" t="s">
        <v>1991</v>
      </c>
      <c r="I299" s="21" t="s">
        <v>1960</v>
      </c>
      <c r="J299" s="22" t="n">
        <v>410000000</v>
      </c>
      <c r="K299" s="22" t="n">
        <v>400000000</v>
      </c>
      <c r="L299" s="0" t="n">
        <v>2020</v>
      </c>
      <c r="M299" s="23" t="n">
        <v>43831</v>
      </c>
      <c r="N299" s="23" t="n">
        <v>43831</v>
      </c>
      <c r="O299" s="23" t="n">
        <v>43831</v>
      </c>
      <c r="P299" s="23" t="n">
        <v>44196</v>
      </c>
      <c r="Q299" s="2" t="s">
        <v>1961</v>
      </c>
      <c r="R299" s="2" t="s">
        <v>1961</v>
      </c>
      <c r="S299" s="22" t="s">
        <v>1962</v>
      </c>
      <c r="T299" s="2" t="s">
        <v>1961</v>
      </c>
      <c r="U299" s="2" t="s">
        <v>1961</v>
      </c>
      <c r="V299" s="2" t="s">
        <v>1961</v>
      </c>
      <c r="W299" s="2" t="s">
        <v>1961</v>
      </c>
      <c r="X299" s="2" t="s">
        <v>1961</v>
      </c>
      <c r="Y299" s="2" t="s">
        <v>1961</v>
      </c>
      <c r="Z299" s="2" t="s">
        <v>1961</v>
      </c>
      <c r="AA299" s="23" t="n">
        <f aca="false">DATE(YEAR(O299)+1,MONTH(O299),DAY(O299))</f>
        <v>44197</v>
      </c>
      <c r="AB299" s="0" t="n">
        <f aca="false">IF(G299="Trong nước", DATEDIF(DATE(YEAR(M299),MONTH(M299),1),DATE(YEAR(N299),MONTH(N299),1),"m"), DATEDIF(DATE(L299,1,1),DATE(YEAR(N299),MONTH(N299),1),"m"))</f>
        <v>0</v>
      </c>
      <c r="AC299" s="0" t="str">
        <f aca="false">VLOOKUP(AB299,Parameters!$A$2:$B$6,2,1)</f>
        <v>&lt;6</v>
      </c>
      <c r="AD299" s="24" t="n">
        <f aca="false">IF(J299&lt;=$AD$2,INDEX('Bieu phi VCX'!$D$8:$H$33,MATCH(E299,'Bieu phi VCX'!$A$8:$A$33,0),MATCH(AC299,'Bieu phi VCX'!$D$7:$H$7,)),INDEX('Bieu phi VCX'!$J$8:$N$33,MATCH(E299,'Bieu phi VCX'!$A$8:$A$33,0),MATCH(AC299,'Bieu phi VCX'!$J$7:$N$7,)))</f>
        <v>0.026</v>
      </c>
      <c r="AE299" s="24" t="n">
        <f aca="false">IF(Q299="Y",$AE$2,0)</f>
        <v>0</v>
      </c>
      <c r="AF299" s="24" t="n">
        <f aca="false">IF(R299="Y", INDEX('Bieu phi VCX'!$R$8:$W$33,MATCH(E299,'Bieu phi VCX'!$A$8:$A$33,0),MATCH(AC299,'Bieu phi VCX'!$R$7:$V$7,0)), 0)</f>
        <v>0</v>
      </c>
      <c r="AG299" s="22" t="n">
        <f aca="false">VLOOKUP(S299,Parameters!$F$2:$G$5,2,0)</f>
        <v>0</v>
      </c>
      <c r="AH299" s="24" t="n">
        <f aca="false">IF(T299="Y", INDEX('Bieu phi VCX'!$X$8:$AB$33,MATCH(E299,'Bieu phi VCX'!$A$8:$A$33,0),MATCH(AC299,'Bieu phi VCX'!$X$7:$AB$7,0)),0)</f>
        <v>0</v>
      </c>
      <c r="AI299" s="24" t="n">
        <f aca="false">IF(U299="Y",INDEX('Bieu phi VCX'!$AJ$8:$AL$33,MATCH(E299,'Bieu phi VCX'!$A$8:$A$33,0),MATCH(VLOOKUP(F299,Parameters!$I$2:$J$4,2),'Bieu phi VCX'!$AJ$7:$AL$7,0))-AD299, 0)</f>
        <v>0</v>
      </c>
      <c r="AJ299" s="0" t="n">
        <f aca="false">IF(V299="Y",$AJ$2,1)</f>
        <v>1</v>
      </c>
      <c r="AK299" s="24" t="n">
        <f aca="false">IF(W299="Y", INDEX('Bieu phi VCX'!$AE$8:$AE$33,MATCH(E299,'Bieu phi VCX'!$A$8:$A$33,0),0),0)</f>
        <v>0</v>
      </c>
      <c r="AL299" s="24" t="n">
        <f aca="false">IF(X299="Y",IF(AB299&lt;120,IF(OR(E299='Bieu phi VCX'!$A$24,E299='Bieu phi VCX'!$A$25,E299='Bieu phi VCX'!$A$27),0.2%,IF(OR(AND(OR(H299="SEDAN",H299="HATCHBACK"),J299&gt;$AL$2),AND(OR(H299="SEDAN",H299="HATCHBACK"),I299="GERMANY")),INDEX('Bieu phi VCX'!$AF$8:$AF$33,MATCH(E299,'Bieu phi VCX'!$A$8:$A$33,0),0),INDEX('Bieu phi VCX'!$AG$8:$AG$33,MATCH(E299,'Bieu phi VCX'!$A$8:$A$33,0),0))),"NA"),0)</f>
        <v>0</v>
      </c>
      <c r="AM299" s="25" t="n">
        <f aca="false">IF(Z299="Y",$AM$2,0)</f>
        <v>0</v>
      </c>
      <c r="AN299" s="26" t="n">
        <f aca="false">IF(Y299="Y",IF(P299-O299&gt;$AN$2,1.5%*15/365,1.5%*(P299-O299)/365),0)</f>
        <v>0</v>
      </c>
      <c r="AO299" s="27" t="n">
        <f aca="false">IF(P299&lt;=AA299,VLOOKUP(DATEDIF(O299,P299,"m"),Parameters!$L$2:$M$6,2,1),(DATEDIF(O299,P299,"m")+1)/12)</f>
        <v>1</v>
      </c>
      <c r="AP299" s="28" t="n">
        <f aca="false">(AJ299*(SUM(AD299,AE299,AF299,AH299,AI299,AK299,AL299,AM299)*K299+AG299)+AN299*K299)*AO299</f>
        <v>10400000</v>
      </c>
    </row>
    <row r="300" customFormat="false" ht="13.8" hidden="false" customHeight="false" outlineLevel="0" collapsed="false">
      <c r="A300" s="19"/>
      <c r="B300" s="19" t="s">
        <v>1963</v>
      </c>
      <c r="C300" s="19" t="s">
        <v>1989</v>
      </c>
      <c r="D300" s="19" t="s">
        <v>1905</v>
      </c>
      <c r="E300" s="21" t="s">
        <v>2003</v>
      </c>
      <c r="F300" s="22" t="n">
        <v>0</v>
      </c>
      <c r="G300" s="21" t="s">
        <v>1958</v>
      </c>
      <c r="H300" s="21" t="s">
        <v>1991</v>
      </c>
      <c r="I300" s="21" t="s">
        <v>1960</v>
      </c>
      <c r="J300" s="22" t="n">
        <v>500000000</v>
      </c>
      <c r="K300" s="22" t="n">
        <v>400000000</v>
      </c>
      <c r="L300" s="0" t="n">
        <v>2017</v>
      </c>
      <c r="M300" s="23" t="n">
        <v>42736</v>
      </c>
      <c r="N300" s="23" t="n">
        <v>43831</v>
      </c>
      <c r="O300" s="23" t="n">
        <v>43831</v>
      </c>
      <c r="P300" s="23" t="n">
        <v>44196</v>
      </c>
      <c r="Q300" s="2" t="s">
        <v>1961</v>
      </c>
      <c r="R300" s="2" t="s">
        <v>1961</v>
      </c>
      <c r="S300" s="22" t="s">
        <v>1962</v>
      </c>
      <c r="T300" s="2" t="s">
        <v>1961</v>
      </c>
      <c r="U300" s="2" t="s">
        <v>1961</v>
      </c>
      <c r="V300" s="2" t="s">
        <v>1961</v>
      </c>
      <c r="W300" s="2" t="s">
        <v>1961</v>
      </c>
      <c r="X300" s="2" t="s">
        <v>1961</v>
      </c>
      <c r="Y300" s="2" t="s">
        <v>1961</v>
      </c>
      <c r="Z300" s="2" t="s">
        <v>1961</v>
      </c>
      <c r="AA300" s="23" t="n">
        <f aca="false">DATE(YEAR(O300)+1,MONTH(O300),DAY(O300))</f>
        <v>44197</v>
      </c>
      <c r="AB300" s="0" t="n">
        <f aca="false">IF(G300="Trong nước", DATEDIF(DATE(YEAR(M300),MONTH(M300),1),DATE(YEAR(N300),MONTH(N300),1),"m"), DATEDIF(DATE(L300,1,1),DATE(YEAR(N300),MONTH(N300),1),"m"))</f>
        <v>36</v>
      </c>
      <c r="AC300" s="0" t="str">
        <f aca="false">VLOOKUP(AB300,Parameters!$A$2:$B$6,2,1)</f>
        <v>36-72</v>
      </c>
      <c r="AD300" s="24" t="n">
        <f aca="false">IF(J300&lt;=$AD$2,INDEX('Bieu phi VCX'!$D$8:$H$33,MATCH(E300,'Bieu phi VCX'!$A$8:$A$33,0),MATCH(AC300,'Bieu phi VCX'!$D$7:$H$7,)),INDEX('Bieu phi VCX'!$J$8:$N$33,MATCH(E300,'Bieu phi VCX'!$A$8:$A$33,0),MATCH(AC300,'Bieu phi VCX'!$J$7:$N$7,)))</f>
        <v>0.035</v>
      </c>
      <c r="AE300" s="24" t="n">
        <f aca="false">IF(Q300="Y",$AE$2,0)</f>
        <v>0</v>
      </c>
      <c r="AF300" s="24" t="n">
        <f aca="false">IF(R300="Y", INDEX('Bieu phi VCX'!$R$8:$W$33,MATCH(E300,'Bieu phi VCX'!$A$8:$A$33,0),MATCH(AC300,'Bieu phi VCX'!$R$7:$V$7,0)), 0)</f>
        <v>0</v>
      </c>
      <c r="AG300" s="22" t="n">
        <f aca="false">VLOOKUP(S300,Parameters!$F$2:$G$5,2,0)</f>
        <v>0</v>
      </c>
      <c r="AH300" s="24" t="n">
        <f aca="false">IF(T300="Y", INDEX('Bieu phi VCX'!$X$8:$AB$33,MATCH(E300,'Bieu phi VCX'!$A$8:$A$33,0),MATCH(AC300,'Bieu phi VCX'!$X$7:$AB$7,0)),0)</f>
        <v>0</v>
      </c>
      <c r="AI300" s="24" t="n">
        <f aca="false">IF(U300="Y",INDEX('Bieu phi VCX'!$AJ$8:$AL$33,MATCH(E300,'Bieu phi VCX'!$A$8:$A$33,0),MATCH(VLOOKUP(F300,Parameters!$I$2:$J$4,2),'Bieu phi VCX'!$AJ$7:$AL$7,0))-AD300, 0)</f>
        <v>0</v>
      </c>
      <c r="AJ300" s="0" t="n">
        <f aca="false">IF(V300="Y",$AJ$2,1)</f>
        <v>1</v>
      </c>
      <c r="AK300" s="24" t="n">
        <f aca="false">IF(W300="Y", INDEX('Bieu phi VCX'!$AE$8:$AE$33,MATCH(E300,'Bieu phi VCX'!$A$8:$A$33,0),0),0)</f>
        <v>0</v>
      </c>
      <c r="AL300" s="24" t="n">
        <f aca="false">IF(X300="Y",IF(AB300&lt;120,IF(OR(E300='Bieu phi VCX'!$A$24,E300='Bieu phi VCX'!$A$25,E300='Bieu phi VCX'!$A$27),0.2%,IF(OR(AND(OR(H300="SEDAN",H300="HATCHBACK"),J300&gt;$AL$2),AND(OR(H300="SEDAN",H300="HATCHBACK"),I300="GERMANY")),INDEX('Bieu phi VCX'!$AF$8:$AF$33,MATCH(E300,'Bieu phi VCX'!$A$8:$A$33,0),0),INDEX('Bieu phi VCX'!$AG$8:$AG$33,MATCH(E300,'Bieu phi VCX'!$A$8:$A$33,0),0))),"NA"),0)</f>
        <v>0</v>
      </c>
      <c r="AM300" s="25" t="n">
        <f aca="false">IF(Z300="Y",$AM$2,0)</f>
        <v>0</v>
      </c>
      <c r="AN300" s="26" t="n">
        <f aca="false">IF(Y300="Y",IF(P300-O300&gt;$AN$2,1.5%*15/365,1.5%*(P300-O300)/365),0)</f>
        <v>0</v>
      </c>
      <c r="AO300" s="27" t="n">
        <f aca="false">IF(P300&lt;=AA300,VLOOKUP(DATEDIF(O300,P300,"m"),Parameters!$L$2:$M$6,2,1),(DATEDIF(O300,P300,"m")+1)/12)</f>
        <v>1</v>
      </c>
      <c r="AP300" s="28" t="n">
        <f aca="false">(AJ300*(SUM(AD300,AE300,AF300,AH300,AI300,AK300,AL300,AM300)*K300+AG300)+AN300*K300)*AO300</f>
        <v>14000000</v>
      </c>
    </row>
    <row r="301" customFormat="false" ht="13.8" hidden="false" customHeight="false" outlineLevel="0" collapsed="false">
      <c r="A301" s="19"/>
      <c r="B301" s="19" t="s">
        <v>1964</v>
      </c>
      <c r="C301" s="19" t="s">
        <v>1989</v>
      </c>
      <c r="D301" s="19" t="s">
        <v>1905</v>
      </c>
      <c r="E301" s="21" t="s">
        <v>2003</v>
      </c>
      <c r="F301" s="22" t="n">
        <v>0</v>
      </c>
      <c r="G301" s="21" t="s">
        <v>1958</v>
      </c>
      <c r="H301" s="21" t="s">
        <v>1991</v>
      </c>
      <c r="I301" s="21" t="s">
        <v>1960</v>
      </c>
      <c r="J301" s="22" t="n">
        <v>450000000</v>
      </c>
      <c r="K301" s="22" t="n">
        <v>400000000</v>
      </c>
      <c r="L301" s="0" t="n">
        <v>2014</v>
      </c>
      <c r="M301" s="23" t="n">
        <v>41640</v>
      </c>
      <c r="N301" s="23" t="n">
        <v>43831</v>
      </c>
      <c r="O301" s="23" t="n">
        <v>43831</v>
      </c>
      <c r="P301" s="23" t="n">
        <v>44196</v>
      </c>
      <c r="Q301" s="2" t="s">
        <v>1961</v>
      </c>
      <c r="R301" s="2" t="s">
        <v>1961</v>
      </c>
      <c r="S301" s="22" t="s">
        <v>1962</v>
      </c>
      <c r="T301" s="2" t="s">
        <v>1961</v>
      </c>
      <c r="U301" s="2" t="s">
        <v>1961</v>
      </c>
      <c r="V301" s="2" t="s">
        <v>1961</v>
      </c>
      <c r="W301" s="2" t="s">
        <v>1961</v>
      </c>
      <c r="X301" s="2" t="s">
        <v>1961</v>
      </c>
      <c r="Y301" s="2" t="s">
        <v>1961</v>
      </c>
      <c r="Z301" s="2" t="s">
        <v>1961</v>
      </c>
      <c r="AA301" s="23" t="n">
        <f aca="false">DATE(YEAR(O301)+1,MONTH(O301),DAY(O301))</f>
        <v>44197</v>
      </c>
      <c r="AB301" s="0" t="n">
        <f aca="false">IF(G301="Trong nước", DATEDIF(DATE(YEAR(M301),MONTH(M301),1),DATE(YEAR(N301),MONTH(N301),1),"m"), DATEDIF(DATE(L301,1,1),DATE(YEAR(N301),MONTH(N301),1),"m"))</f>
        <v>72</v>
      </c>
      <c r="AC301" s="0" t="str">
        <f aca="false">VLOOKUP(AB301,Parameters!$A$2:$B$6,2,1)</f>
        <v>72-120</v>
      </c>
      <c r="AD301" s="24" t="n">
        <f aca="false">IF(J301&lt;=$AD$2,INDEX('Bieu phi VCX'!$D$8:$H$33,MATCH(E301,'Bieu phi VCX'!$A$8:$A$33,0),MATCH(AC301,'Bieu phi VCX'!$D$7:$H$7,)),INDEX('Bieu phi VCX'!$J$8:$N$33,MATCH(E301,'Bieu phi VCX'!$A$8:$A$33,0),MATCH(AC301,'Bieu phi VCX'!$J$7:$N$7,)))</f>
        <v>0.05</v>
      </c>
      <c r="AE301" s="24" t="n">
        <f aca="false">IF(Q301="Y",$AE$2,0)</f>
        <v>0</v>
      </c>
      <c r="AF301" s="24" t="n">
        <f aca="false">IF(R301="Y", INDEX('Bieu phi VCX'!$R$8:$W$33,MATCH(E301,'Bieu phi VCX'!$A$8:$A$33,0),MATCH(AC301,'Bieu phi VCX'!$R$7:$V$7,0)), 0)</f>
        <v>0</v>
      </c>
      <c r="AG301" s="22" t="n">
        <f aca="false">VLOOKUP(S301,Parameters!$F$2:$G$5,2,0)</f>
        <v>0</v>
      </c>
      <c r="AH301" s="24" t="n">
        <f aca="false">IF(T301="Y", INDEX('Bieu phi VCX'!$X$8:$AB$33,MATCH(E301,'Bieu phi VCX'!$A$8:$A$33,0),MATCH(AC301,'Bieu phi VCX'!$X$7:$AB$7,0)),0)</f>
        <v>0</v>
      </c>
      <c r="AI301" s="24" t="n">
        <f aca="false">IF(U301="Y",INDEX('Bieu phi VCX'!$AJ$8:$AL$33,MATCH(E301,'Bieu phi VCX'!$A$8:$A$33,0),MATCH(VLOOKUP(F301,Parameters!$I$2:$J$4,2),'Bieu phi VCX'!$AJ$7:$AL$7,0))-AD301, 0)</f>
        <v>0</v>
      </c>
      <c r="AJ301" s="0" t="n">
        <f aca="false">IF(V301="Y",$AJ$2,1)</f>
        <v>1</v>
      </c>
      <c r="AK301" s="24" t="n">
        <f aca="false">IF(W301="Y", INDEX('Bieu phi VCX'!$AE$8:$AE$33,MATCH(E301,'Bieu phi VCX'!$A$8:$A$33,0),0),0)</f>
        <v>0</v>
      </c>
      <c r="AL301" s="24" t="n">
        <f aca="false">IF(X301="Y",IF(AB301&lt;120,IF(OR(E301='Bieu phi VCX'!$A$24,E301='Bieu phi VCX'!$A$25,E301='Bieu phi VCX'!$A$27),0.2%,IF(OR(AND(OR(H301="SEDAN",H301="HATCHBACK"),J301&gt;$AL$2),AND(OR(H301="SEDAN",H301="HATCHBACK"),I301="GERMANY")),INDEX('Bieu phi VCX'!$AF$8:$AF$33,MATCH(E301,'Bieu phi VCX'!$A$8:$A$33,0),0),INDEX('Bieu phi VCX'!$AG$8:$AG$33,MATCH(E301,'Bieu phi VCX'!$A$8:$A$33,0),0))),"NA"),0)</f>
        <v>0</v>
      </c>
      <c r="AM301" s="25" t="n">
        <f aca="false">IF(Z301="Y",$AM$2,0)</f>
        <v>0</v>
      </c>
      <c r="AN301" s="26" t="n">
        <f aca="false">IF(Y301="Y",IF(P301-O301&gt;$AN$2,1.5%*15/365,1.5%*(P301-O301)/365),0)</f>
        <v>0</v>
      </c>
      <c r="AO301" s="27" t="n">
        <f aca="false">IF(P301&lt;=AA301,VLOOKUP(DATEDIF(O301,P301,"m"),Parameters!$L$2:$M$6,2,1),(DATEDIF(O301,P301,"m")+1)/12)</f>
        <v>1</v>
      </c>
      <c r="AP301" s="28" t="n">
        <f aca="false">(AJ301*(SUM(AD301,AE301,AF301,AH301,AI301,AK301,AL301,AM301)*K301+AG301)+AN301*K301)*AO301</f>
        <v>20000000</v>
      </c>
    </row>
    <row r="302" customFormat="false" ht="13.8" hidden="false" customHeight="false" outlineLevel="0" collapsed="false">
      <c r="A302" s="19"/>
      <c r="B302" s="19" t="s">
        <v>1965</v>
      </c>
      <c r="C302" s="19" t="s">
        <v>1989</v>
      </c>
      <c r="D302" s="19" t="s">
        <v>1905</v>
      </c>
      <c r="E302" s="21" t="s">
        <v>2003</v>
      </c>
      <c r="F302" s="22" t="n">
        <v>0</v>
      </c>
      <c r="G302" s="21" t="s">
        <v>1958</v>
      </c>
      <c r="H302" s="21" t="s">
        <v>1991</v>
      </c>
      <c r="I302" s="21" t="s">
        <v>1960</v>
      </c>
      <c r="J302" s="22" t="n">
        <v>600000000</v>
      </c>
      <c r="K302" s="22" t="n">
        <v>400000000</v>
      </c>
      <c r="L302" s="0" t="n">
        <v>2010</v>
      </c>
      <c r="M302" s="23" t="n">
        <v>40179</v>
      </c>
      <c r="N302" s="23" t="n">
        <v>43831</v>
      </c>
      <c r="O302" s="23" t="n">
        <v>43831</v>
      </c>
      <c r="P302" s="23" t="n">
        <v>44196</v>
      </c>
      <c r="Q302" s="2" t="s">
        <v>1961</v>
      </c>
      <c r="R302" s="2" t="s">
        <v>1961</v>
      </c>
      <c r="S302" s="22" t="s">
        <v>1962</v>
      </c>
      <c r="T302" s="2" t="s">
        <v>1961</v>
      </c>
      <c r="U302" s="2" t="s">
        <v>1961</v>
      </c>
      <c r="V302" s="2" t="s">
        <v>1961</v>
      </c>
      <c r="W302" s="2" t="s">
        <v>1961</v>
      </c>
      <c r="X302" s="2" t="s">
        <v>1961</v>
      </c>
      <c r="Y302" s="2" t="s">
        <v>1961</v>
      </c>
      <c r="Z302" s="2" t="s">
        <v>1961</v>
      </c>
      <c r="AA302" s="23" t="n">
        <f aca="false">DATE(YEAR(O302)+1,MONTH(O302),DAY(O302))</f>
        <v>44197</v>
      </c>
      <c r="AB302" s="0" t="n">
        <f aca="false">IF(G302="Trong nước", DATEDIF(DATE(YEAR(M302),MONTH(M302),1),DATE(YEAR(N302),MONTH(N302),1),"m"), DATEDIF(DATE(L302,1,1),DATE(YEAR(N302),MONTH(N302),1),"m"))</f>
        <v>120</v>
      </c>
      <c r="AC302" s="0" t="str">
        <f aca="false">VLOOKUP(AB302,Parameters!$A$2:$B$6,2,1)</f>
        <v>&gt;=120</v>
      </c>
      <c r="AD302" s="24" t="n">
        <f aca="false">IF(J302&lt;=$AD$2,INDEX('Bieu phi VCX'!$D$8:$H$33,MATCH(E302,'Bieu phi VCX'!$A$8:$A$33,0),MATCH(AC302,'Bieu phi VCX'!$D$7:$H$7,)),INDEX('Bieu phi VCX'!$J$8:$N$33,MATCH(E302,'Bieu phi VCX'!$A$8:$A$33,0),MATCH(AC302,'Bieu phi VCX'!$J$7:$N$7,)))</f>
        <v>0.055</v>
      </c>
      <c r="AE302" s="24" t="n">
        <f aca="false">IF(Q302="Y",$AE$2,0)</f>
        <v>0</v>
      </c>
      <c r="AF302" s="24" t="n">
        <f aca="false">IF(R302="Y", INDEX('Bieu phi VCX'!$R$8:$W$33,MATCH(E302,'Bieu phi VCX'!$A$8:$A$33,0),MATCH(AC302,'Bieu phi VCX'!$R$7:$V$7,0)), 0)</f>
        <v>0</v>
      </c>
      <c r="AG302" s="22" t="n">
        <f aca="false">VLOOKUP(S302,Parameters!$F$2:$G$5,2,0)</f>
        <v>0</v>
      </c>
      <c r="AH302" s="24" t="n">
        <f aca="false">IF(T302="Y", INDEX('Bieu phi VCX'!$X$8:$AB$33,MATCH(E302,'Bieu phi VCX'!$A$8:$A$33,0),MATCH(AC302,'Bieu phi VCX'!$X$7:$AB$7,0)),0)</f>
        <v>0</v>
      </c>
      <c r="AI302" s="24" t="n">
        <f aca="false">IF(U302="Y",INDEX('Bieu phi VCX'!$AJ$8:$AL$33,MATCH(E302,'Bieu phi VCX'!$A$8:$A$33,0),MATCH(VLOOKUP(F302,Parameters!$I$2:$J$4,2),'Bieu phi VCX'!$AJ$7:$AL$7,0))-AD302, 0)</f>
        <v>0</v>
      </c>
      <c r="AJ302" s="0" t="n">
        <f aca="false">IF(V302="Y",$AJ$2,1)</f>
        <v>1</v>
      </c>
      <c r="AK302" s="24" t="n">
        <f aca="false">IF(W302="Y", INDEX('Bieu phi VCX'!$AE$8:$AE$33,MATCH(E302,'Bieu phi VCX'!$A$8:$A$33,0),0),0)</f>
        <v>0</v>
      </c>
      <c r="AL302" s="24" t="n">
        <f aca="false">IF(X302="Y",IF(AB302&lt;120,IF(OR(E302='Bieu phi VCX'!$A$24,E302='Bieu phi VCX'!$A$25,E302='Bieu phi VCX'!$A$27),0.2%,IF(OR(AND(OR(H302="SEDAN",H302="HATCHBACK"),J302&gt;$AL$2),AND(OR(H302="SEDAN",H302="HATCHBACK"),I302="GERMANY")),INDEX('Bieu phi VCX'!$AF$8:$AF$33,MATCH(E302,'Bieu phi VCX'!$A$8:$A$33,0),0),INDEX('Bieu phi VCX'!$AG$8:$AG$33,MATCH(E302,'Bieu phi VCX'!$A$8:$A$33,0),0))),"NA"),0)</f>
        <v>0</v>
      </c>
      <c r="AM302" s="25" t="n">
        <f aca="false">IF(Z302="Y",$AM$2,0)</f>
        <v>0</v>
      </c>
      <c r="AN302" s="26" t="n">
        <f aca="false">IF(Y302="Y",IF(P302-O302&gt;$AN$2,1.5%*15/365,1.5%*(P302-O302)/365),0)</f>
        <v>0</v>
      </c>
      <c r="AO302" s="27" t="n">
        <f aca="false">IF(P302&lt;=AA302,VLOOKUP(DATEDIF(O302,P302,"m"),Parameters!$L$2:$M$6,2,1),(DATEDIF(O302,P302,"m")+1)/12)</f>
        <v>1</v>
      </c>
      <c r="AP302" s="28" t="n">
        <f aca="false">(AJ302*(SUM(AD302,AE302,AF302,AH302,AI302,AK302,AL302,AM302)*K302+AG302)+AN302*K302)*AO302</f>
        <v>22000000</v>
      </c>
    </row>
    <row r="303" customFormat="false" ht="13.8" hidden="false" customHeight="false" outlineLevel="0" collapsed="false">
      <c r="A303" s="19"/>
      <c r="B303" s="19" t="s">
        <v>1966</v>
      </c>
      <c r="C303" s="19" t="s">
        <v>1989</v>
      </c>
      <c r="D303" s="19" t="s">
        <v>1905</v>
      </c>
      <c r="E303" s="21" t="s">
        <v>2003</v>
      </c>
      <c r="F303" s="22" t="n">
        <v>0</v>
      </c>
      <c r="G303" s="21" t="s">
        <v>1958</v>
      </c>
      <c r="H303" s="21" t="s">
        <v>1991</v>
      </c>
      <c r="I303" s="21" t="s">
        <v>1960</v>
      </c>
      <c r="J303" s="22" t="n">
        <v>600000000</v>
      </c>
      <c r="K303" s="22" t="n">
        <v>400000000</v>
      </c>
      <c r="L303" s="0" t="n">
        <v>2005</v>
      </c>
      <c r="M303" s="23" t="n">
        <v>38353</v>
      </c>
      <c r="N303" s="23" t="n">
        <v>43831</v>
      </c>
      <c r="O303" s="23" t="n">
        <v>43831</v>
      </c>
      <c r="P303" s="23" t="n">
        <v>44196</v>
      </c>
      <c r="Q303" s="2" t="s">
        <v>1967</v>
      </c>
      <c r="R303" s="2" t="s">
        <v>1967</v>
      </c>
      <c r="S303" s="22" t="n">
        <v>9000000</v>
      </c>
      <c r="T303" s="2" t="s">
        <v>1967</v>
      </c>
      <c r="U303" s="2" t="s">
        <v>1967</v>
      </c>
      <c r="V303" s="2" t="s">
        <v>1967</v>
      </c>
      <c r="W303" s="2" t="s">
        <v>1967</v>
      </c>
      <c r="X303" s="2" t="s">
        <v>1967</v>
      </c>
      <c r="Y303" s="2" t="s">
        <v>1967</v>
      </c>
      <c r="Z303" s="2" t="s">
        <v>1967</v>
      </c>
      <c r="AA303" s="23" t="n">
        <f aca="false">DATE(YEAR(O303)+1,MONTH(O303),DAY(O303))</f>
        <v>44197</v>
      </c>
      <c r="AB303" s="0" t="n">
        <f aca="false">IF(G303="Trong nước", DATEDIF(DATE(YEAR(M303),MONTH(M303),1),DATE(YEAR(N303),MONTH(N303),1),"m"), DATEDIF(DATE(L303,1,1),DATE(YEAR(N303),MONTH(N303),1),"m"))</f>
        <v>180</v>
      </c>
      <c r="AC303" s="0" t="str">
        <f aca="false">VLOOKUP(AB303,Parameters!$A$2:$B$7,2,1)</f>
        <v>&gt;=180</v>
      </c>
      <c r="AD303" s="24" t="n">
        <f aca="false">IF(J303&lt;=$AD$2,INDEX('Bieu phi VCX'!$D$8:$N$33,MATCH(E303,'Bieu phi VCX'!$A$8:$A$33,0),MATCH(AC303,'Bieu phi VCX'!$D$7:$I$7,)),INDEX('Bieu phi VCX'!$J$8:$O$33,MATCH(E303,'Bieu phi VCX'!$A$8:$A$33,0),MATCH(AC303,'Bieu phi VCX'!$J$7:$O$7,)))</f>
        <v>0.055</v>
      </c>
      <c r="AE303" s="24" t="n">
        <f aca="false">IF(Q303="Y",$AE$2,0)</f>
        <v>0.0005</v>
      </c>
      <c r="AF303" s="24" t="n">
        <f aca="false">IF(R303="Y", INDEX('Bieu phi VCX'!$R$8:$W$33,MATCH(E303,'Bieu phi VCX'!$A$8:$A$33,0),MATCH(AC303,'Bieu phi VCX'!$R$7:$W$7,0)), 0)</f>
        <v>0.007</v>
      </c>
      <c r="AG303" s="22" t="n">
        <f aca="false">VLOOKUP(S303,Parameters!$F$2:$G$5,2,0)</f>
        <v>1400000</v>
      </c>
      <c r="AH303" s="24" t="n">
        <f aca="false">IF(T303="Y", INDEX('Bieu phi VCX'!$X$8:$AC$33,MATCH(E303,'Bieu phi VCX'!$A$8:$A$33,0),MATCH(AC303,'Bieu phi VCX'!$X$7:$AC$7,0)),0)</f>
        <v>0.0055</v>
      </c>
      <c r="AI303" s="24" t="n">
        <f aca="false">IF(U303="Y",INDEX('Bieu phi VCX'!$AJ$8:$AL$33,MATCH(E303,'Bieu phi VCX'!$A$8:$A$33,0),MATCH(VLOOKUP(F303,Parameters!$I$2:$J$4,2),'Bieu phi VCX'!$AJ$7:$AL$7,0))-AD303, 0)</f>
        <v>-0.005</v>
      </c>
      <c r="AJ303" s="0" t="n">
        <f aca="false">IF(V303="Y",$AJ$2,1)</f>
        <v>1.5</v>
      </c>
      <c r="AK303" s="24" t="n">
        <f aca="false">IF(W303="Y", INDEX('Bieu phi VCX'!$AE$8:$AE$33,MATCH(E303,'Bieu phi VCX'!$A$8:$A$33,0),0),0)</f>
        <v>0.0025</v>
      </c>
      <c r="AL303" s="24" t="n">
        <f aca="false">IF(X303="Y",IF(AB303&lt;120,IF(OR(E303='Bieu phi VCX'!$A$24,E303='Bieu phi VCX'!$A$25,E303='Bieu phi VCX'!$A$27),0.2%,IF(OR(AND(OR(H303="SEDAN",H303="HATCHBACK"),J303&gt;$AL$2),AND(OR(H303="SEDAN",H303="HATCHBACK"),I303="GERMANY")),INDEX('Bieu phi VCX'!$AF$8:$AF$33,MATCH(E303,'Bieu phi VCX'!$A$8:$A$33,0),0),INDEX('Bieu phi VCX'!$AG$8:$AG$33,MATCH(E303,'Bieu phi VCX'!$A$8:$A$33,0),0))),INDEX('Bieu phi VCX'!$AH$8:$AH$33,MATCH(E303,'Bieu phi VCX'!$A$8:$A$33,0),0)),0)</f>
        <v>0.003</v>
      </c>
      <c r="AM303" s="25" t="n">
        <f aca="false">IF(Z303="Y",$AM$2,0)</f>
        <v>0.003</v>
      </c>
      <c r="AN303" s="26" t="n">
        <f aca="false">IF(Y303="Y",IF(P303-O303&gt;$AN$2,1.5%*15/365,1.5%*(P303-O303)/365),0)</f>
        <v>0.000616438356164384</v>
      </c>
      <c r="AO303" s="27" t="n">
        <f aca="false">IF(P303&lt;=AA303,VLOOKUP(DATEDIF(O303,P303,"m"),Parameters!$L$2:$M$6,2,1),(DATEDIF(O303,P303,"m")+1)/12)</f>
        <v>1</v>
      </c>
      <c r="AP303" s="28" t="n">
        <f aca="false">(AJ303*(SUM(AD303,AE303,AF303,AH303,AI303,AK303,AL303,AM303)*K303+AG303)+AN303*K303)*AO303</f>
        <v>45246575.3424658</v>
      </c>
    </row>
    <row r="304" customFormat="false" ht="13.8" hidden="false" customHeight="false" outlineLevel="0" collapsed="false">
      <c r="A304" s="19" t="s">
        <v>1953</v>
      </c>
      <c r="B304" s="19" t="s">
        <v>1954</v>
      </c>
      <c r="C304" s="19" t="s">
        <v>1989</v>
      </c>
      <c r="D304" s="19" t="s">
        <v>1910</v>
      </c>
      <c r="E304" s="21" t="s">
        <v>2004</v>
      </c>
      <c r="F304" s="22" t="n">
        <v>0</v>
      </c>
      <c r="G304" s="21" t="s">
        <v>1958</v>
      </c>
      <c r="H304" s="21" t="s">
        <v>1991</v>
      </c>
      <c r="I304" s="21" t="s">
        <v>1960</v>
      </c>
      <c r="J304" s="22" t="n">
        <v>390000000</v>
      </c>
      <c r="K304" s="22" t="n">
        <v>100000000</v>
      </c>
      <c r="L304" s="0" t="n">
        <v>2020</v>
      </c>
      <c r="M304" s="23" t="n">
        <v>43831</v>
      </c>
      <c r="N304" s="23" t="n">
        <v>43831</v>
      </c>
      <c r="O304" s="23" t="n">
        <v>43831</v>
      </c>
      <c r="P304" s="23" t="n">
        <v>44196</v>
      </c>
      <c r="Q304" s="2" t="s">
        <v>1961</v>
      </c>
      <c r="R304" s="2" t="s">
        <v>1961</v>
      </c>
      <c r="S304" s="22" t="s">
        <v>1962</v>
      </c>
      <c r="T304" s="2" t="s">
        <v>1961</v>
      </c>
      <c r="U304" s="2" t="s">
        <v>1961</v>
      </c>
      <c r="V304" s="2" t="s">
        <v>1961</v>
      </c>
      <c r="W304" s="2" t="s">
        <v>1961</v>
      </c>
      <c r="X304" s="2" t="s">
        <v>1961</v>
      </c>
      <c r="Y304" s="2" t="s">
        <v>1961</v>
      </c>
      <c r="Z304" s="2" t="s">
        <v>1961</v>
      </c>
      <c r="AA304" s="23" t="n">
        <f aca="false">DATE(YEAR(O304)+1,MONTH(O304),DAY(O304))</f>
        <v>44197</v>
      </c>
      <c r="AB304" s="0" t="n">
        <f aca="false">IF(G304="Trong nước", DATEDIF(DATE(YEAR(M304),MONTH(M304),1),DATE(YEAR(N304),MONTH(N304),1),"m"), DATEDIF(DATE(L304,1,1),DATE(YEAR(N304),MONTH(N304),1),"m"))</f>
        <v>0</v>
      </c>
      <c r="AC304" s="0" t="str">
        <f aca="false">VLOOKUP(AB304,Parameters!$A$2:$B$6,2,1)</f>
        <v>&lt;6</v>
      </c>
      <c r="AD304" s="24" t="n">
        <f aca="false">IF(J304&lt;=$AD$2,INDEX('Bieu phi VCX'!$D$8:$H$33,MATCH(E304,'Bieu phi VCX'!$A$8:$A$33,0),MATCH(AC304,'Bieu phi VCX'!$D$7:$H$7,)),INDEX('Bieu phi VCX'!$J$8:$N$33,MATCH(E304,'Bieu phi VCX'!$A$8:$A$33,0),MATCH(AC304,'Bieu phi VCX'!$J$7:$N$7,)))</f>
        <v>0.028</v>
      </c>
      <c r="AE304" s="24" t="n">
        <f aca="false">IF(Q304="Y",$AE$2,0)</f>
        <v>0</v>
      </c>
      <c r="AF304" s="24" t="n">
        <f aca="false">IF(R304="Y", INDEX('Bieu phi VCX'!$R$8:$W$33,MATCH(E304,'Bieu phi VCX'!$A$8:$A$33,0),MATCH(AC304,'Bieu phi VCX'!$R$7:$V$7,0)), 0)</f>
        <v>0</v>
      </c>
      <c r="AG304" s="22" t="n">
        <f aca="false">VLOOKUP(S304,Parameters!$F$2:$G$5,2,0)</f>
        <v>0</v>
      </c>
      <c r="AH304" s="24" t="n">
        <f aca="false">IF(T304="Y", INDEX('Bieu phi VCX'!$X$8:$AB$33,MATCH(E304,'Bieu phi VCX'!$A$8:$A$33,0),MATCH(AC304,'Bieu phi VCX'!$X$7:$AB$7,0)),0)</f>
        <v>0</v>
      </c>
      <c r="AI304" s="24" t="n">
        <f aca="false">IF(U304="Y",INDEX('Bieu phi VCX'!$AJ$8:$AL$33,MATCH(E304,'Bieu phi VCX'!$A$8:$A$33,0),MATCH(VLOOKUP(F304,Parameters!$I$2:$J$4,2),'Bieu phi VCX'!$AJ$7:$AL$7,0))-AD304, 0)</f>
        <v>0</v>
      </c>
      <c r="AJ304" s="0" t="n">
        <f aca="false">IF(V304="Y",$AJ$2,1)</f>
        <v>1</v>
      </c>
      <c r="AK304" s="24" t="n">
        <f aca="false">IF(W304="Y", INDEX('Bieu phi VCX'!$AE$8:$AE$33,MATCH(E304,'Bieu phi VCX'!$A$8:$A$33,0),0),0)</f>
        <v>0</v>
      </c>
      <c r="AL304" s="24" t="n">
        <f aca="false">IF(X304="Y",IF(AB304&lt;120,IF(OR(E304='Bieu phi VCX'!$A$24,E304='Bieu phi VCX'!$A$25,E304='Bieu phi VCX'!$A$27),0.2%,IF(OR(AND(OR(H304="SEDAN",H304="HATCHBACK"),J304&gt;$AL$2),AND(OR(H304="SEDAN",H304="HATCHBACK"),I304="GERMANY")),INDEX('Bieu phi VCX'!$AF$8:$AF$33,MATCH(E304,'Bieu phi VCX'!$A$8:$A$33,0),0),INDEX('Bieu phi VCX'!$AG$8:$AG$33,MATCH(E304,'Bieu phi VCX'!$A$8:$A$33,0),0))),"NA"),0)</f>
        <v>0</v>
      </c>
      <c r="AM304" s="25" t="n">
        <f aca="false">IF(Z304="Y",$AM$2,0)</f>
        <v>0</v>
      </c>
      <c r="AN304" s="26" t="n">
        <f aca="false">IF(Y304="Y",IF(P304-O304&gt;$AN$2,1.5%*15/365,1.5%*(P304-O304)/365),0)</f>
        <v>0</v>
      </c>
      <c r="AO304" s="27" t="n">
        <f aca="false">IF(P304&lt;=AA304,VLOOKUP(DATEDIF(O304,P304,"m"),Parameters!$L$2:$M$6,2,1),(DATEDIF(O304,P304,"m")+1)/12)</f>
        <v>1</v>
      </c>
      <c r="AP304" s="28" t="n">
        <f aca="false">(AJ304*(SUM(AD304,AE304,AF304,AH304,AI304,AK304,AL304,AM304)*K304+AG304)+AN304*K304)*AO304</f>
        <v>2800000</v>
      </c>
    </row>
    <row r="305" customFormat="false" ht="13.8" hidden="false" customHeight="false" outlineLevel="0" collapsed="false">
      <c r="A305" s="19"/>
      <c r="B305" s="19" t="s">
        <v>1963</v>
      </c>
      <c r="C305" s="19" t="s">
        <v>1989</v>
      </c>
      <c r="D305" s="19" t="s">
        <v>1910</v>
      </c>
      <c r="E305" s="21" t="s">
        <v>2004</v>
      </c>
      <c r="F305" s="22" t="n">
        <v>0</v>
      </c>
      <c r="G305" s="21" t="s">
        <v>1958</v>
      </c>
      <c r="H305" s="21" t="s">
        <v>1991</v>
      </c>
      <c r="I305" s="21" t="s">
        <v>1960</v>
      </c>
      <c r="J305" s="22" t="n">
        <v>390000000</v>
      </c>
      <c r="K305" s="22" t="n">
        <v>100000000</v>
      </c>
      <c r="L305" s="0" t="n">
        <v>2017</v>
      </c>
      <c r="M305" s="23" t="n">
        <v>42736</v>
      </c>
      <c r="N305" s="23" t="n">
        <v>43831</v>
      </c>
      <c r="O305" s="23" t="n">
        <v>43831</v>
      </c>
      <c r="P305" s="23" t="n">
        <v>44196</v>
      </c>
      <c r="Q305" s="2" t="s">
        <v>1961</v>
      </c>
      <c r="R305" s="2" t="s">
        <v>1961</v>
      </c>
      <c r="S305" s="22" t="s">
        <v>1962</v>
      </c>
      <c r="T305" s="2" t="s">
        <v>1961</v>
      </c>
      <c r="U305" s="2" t="s">
        <v>1961</v>
      </c>
      <c r="V305" s="2" t="s">
        <v>1961</v>
      </c>
      <c r="W305" s="2" t="s">
        <v>1961</v>
      </c>
      <c r="X305" s="2" t="s">
        <v>1961</v>
      </c>
      <c r="Y305" s="2" t="s">
        <v>1961</v>
      </c>
      <c r="Z305" s="2" t="s">
        <v>1961</v>
      </c>
      <c r="AA305" s="23" t="n">
        <f aca="false">DATE(YEAR(O305)+1,MONTH(O305),DAY(O305))</f>
        <v>44197</v>
      </c>
      <c r="AB305" s="0" t="n">
        <f aca="false">IF(G305="Trong nước", DATEDIF(DATE(YEAR(M305),MONTH(M305),1),DATE(YEAR(N305),MONTH(N305),1),"m"), DATEDIF(DATE(L305,1,1),DATE(YEAR(N305),MONTH(N305),1),"m"))</f>
        <v>36</v>
      </c>
      <c r="AC305" s="0" t="str">
        <f aca="false">VLOOKUP(AB305,Parameters!$A$2:$B$6,2,1)</f>
        <v>36-72</v>
      </c>
      <c r="AD305" s="24" t="n">
        <f aca="false">IF(J305&lt;=$AD$2,INDEX('Bieu phi VCX'!$D$8:$H$33,MATCH(E305,'Bieu phi VCX'!$A$8:$A$33,0),MATCH(AC305,'Bieu phi VCX'!$D$7:$H$7,)),INDEX('Bieu phi VCX'!$J$8:$N$33,MATCH(E305,'Bieu phi VCX'!$A$8:$A$33,0),MATCH(AC305,'Bieu phi VCX'!$J$7:$N$7,)))</f>
        <v>0.032</v>
      </c>
      <c r="AE305" s="24" t="n">
        <f aca="false">IF(Q305="Y",$AE$2,0)</f>
        <v>0</v>
      </c>
      <c r="AF305" s="24" t="n">
        <f aca="false">IF(R305="Y", INDEX('Bieu phi VCX'!$R$8:$W$33,MATCH(E305,'Bieu phi VCX'!$A$8:$A$33,0),MATCH(AC305,'Bieu phi VCX'!$R$7:$V$7,0)), 0)</f>
        <v>0</v>
      </c>
      <c r="AG305" s="22" t="n">
        <f aca="false">VLOOKUP(S305,Parameters!$F$2:$G$5,2,0)</f>
        <v>0</v>
      </c>
      <c r="AH305" s="24" t="n">
        <f aca="false">IF(T305="Y", INDEX('Bieu phi VCX'!$X$8:$AB$33,MATCH(E305,'Bieu phi VCX'!$A$8:$A$33,0),MATCH(AC305,'Bieu phi VCX'!$X$7:$AB$7,0)),0)</f>
        <v>0</v>
      </c>
      <c r="AI305" s="24" t="n">
        <f aca="false">IF(U305="Y",INDEX('Bieu phi VCX'!$AJ$8:$AL$33,MATCH(E305,'Bieu phi VCX'!$A$8:$A$33,0),MATCH(VLOOKUP(F305,Parameters!$I$2:$J$4,2),'Bieu phi VCX'!$AJ$7:$AL$7,0))-AD305, 0)</f>
        <v>0</v>
      </c>
      <c r="AJ305" s="0" t="n">
        <f aca="false">IF(V305="Y",$AJ$2,1)</f>
        <v>1</v>
      </c>
      <c r="AK305" s="24" t="n">
        <f aca="false">IF(W305="Y", INDEX('Bieu phi VCX'!$AE$8:$AE$33,MATCH(E305,'Bieu phi VCX'!$A$8:$A$33,0),0),0)</f>
        <v>0</v>
      </c>
      <c r="AL305" s="24" t="n">
        <f aca="false">IF(X305="Y",IF(AB305&lt;120,IF(OR(E305='Bieu phi VCX'!$A$24,E305='Bieu phi VCX'!$A$25,E305='Bieu phi VCX'!$A$27),0.2%,IF(OR(AND(OR(H305="SEDAN",H305="HATCHBACK"),J305&gt;$AL$2),AND(OR(H305="SEDAN",H305="HATCHBACK"),I305="GERMANY")),INDEX('Bieu phi VCX'!$AF$8:$AF$33,MATCH(E305,'Bieu phi VCX'!$A$8:$A$33,0),0),INDEX('Bieu phi VCX'!$AG$8:$AG$33,MATCH(E305,'Bieu phi VCX'!$A$8:$A$33,0),0))),"NA"),0)</f>
        <v>0</v>
      </c>
      <c r="AM305" s="25" t="n">
        <f aca="false">IF(Z305="Y",$AM$2,0)</f>
        <v>0</v>
      </c>
      <c r="AN305" s="26" t="n">
        <f aca="false">IF(Y305="Y",IF(P305-O305&gt;$AN$2,1.5%*15/365,1.5%*(P305-O305)/365),0)</f>
        <v>0</v>
      </c>
      <c r="AO305" s="27" t="n">
        <f aca="false">IF(P305&lt;=AA305,VLOOKUP(DATEDIF(O305,P305,"m"),Parameters!$L$2:$M$6,2,1),(DATEDIF(O305,P305,"m")+1)/12)</f>
        <v>1</v>
      </c>
      <c r="AP305" s="28" t="n">
        <f aca="false">(AJ305*(SUM(AD305,AE305,AF305,AH305,AI305,AK305,AL305,AM305)*K305+AG305)+AN305*K305)*AO305</f>
        <v>3200000</v>
      </c>
    </row>
    <row r="306" customFormat="false" ht="13.8" hidden="false" customHeight="false" outlineLevel="0" collapsed="false">
      <c r="A306" s="19"/>
      <c r="B306" s="19" t="s">
        <v>1964</v>
      </c>
      <c r="C306" s="19" t="s">
        <v>1989</v>
      </c>
      <c r="D306" s="19" t="s">
        <v>1910</v>
      </c>
      <c r="E306" s="21" t="s">
        <v>2004</v>
      </c>
      <c r="F306" s="22" t="n">
        <v>0</v>
      </c>
      <c r="G306" s="21" t="s">
        <v>1958</v>
      </c>
      <c r="H306" s="21" t="s">
        <v>1991</v>
      </c>
      <c r="I306" s="21" t="s">
        <v>1960</v>
      </c>
      <c r="J306" s="22" t="n">
        <v>390000000</v>
      </c>
      <c r="K306" s="22" t="n">
        <v>100000000</v>
      </c>
      <c r="L306" s="0" t="n">
        <v>2014</v>
      </c>
      <c r="M306" s="23" t="n">
        <v>41640</v>
      </c>
      <c r="N306" s="23" t="n">
        <v>43831</v>
      </c>
      <c r="O306" s="23" t="n">
        <v>43831</v>
      </c>
      <c r="P306" s="23" t="n">
        <v>44196</v>
      </c>
      <c r="Q306" s="2" t="s">
        <v>1961</v>
      </c>
      <c r="R306" s="2" t="s">
        <v>1961</v>
      </c>
      <c r="S306" s="22" t="s">
        <v>1962</v>
      </c>
      <c r="T306" s="2" t="s">
        <v>1961</v>
      </c>
      <c r="U306" s="2" t="s">
        <v>1961</v>
      </c>
      <c r="V306" s="2" t="s">
        <v>1961</v>
      </c>
      <c r="W306" s="2" t="s">
        <v>1961</v>
      </c>
      <c r="X306" s="2" t="s">
        <v>1961</v>
      </c>
      <c r="Y306" s="2" t="s">
        <v>1961</v>
      </c>
      <c r="Z306" s="2" t="s">
        <v>1961</v>
      </c>
      <c r="AA306" s="23" t="n">
        <f aca="false">DATE(YEAR(O306)+1,MONTH(O306),DAY(O306))</f>
        <v>44197</v>
      </c>
      <c r="AB306" s="0" t="n">
        <f aca="false">IF(G306="Trong nước", DATEDIF(DATE(YEAR(M306),MONTH(M306),1),DATE(YEAR(N306),MONTH(N306),1),"m"), DATEDIF(DATE(L306,1,1),DATE(YEAR(N306),MONTH(N306),1),"m"))</f>
        <v>72</v>
      </c>
      <c r="AC306" s="0" t="str">
        <f aca="false">VLOOKUP(AB306,Parameters!$A$2:$B$6,2,1)</f>
        <v>72-120</v>
      </c>
      <c r="AD306" s="24" t="n">
        <f aca="false">IF(J306&lt;=$AD$2,INDEX('Bieu phi VCX'!$D$8:$H$33,MATCH(E306,'Bieu phi VCX'!$A$8:$A$33,0),MATCH(AC306,'Bieu phi VCX'!$D$7:$H$7,)),INDEX('Bieu phi VCX'!$J$8:$N$33,MATCH(E306,'Bieu phi VCX'!$A$8:$A$33,0),MATCH(AC306,'Bieu phi VCX'!$J$7:$N$7,)))</f>
        <v>0.052</v>
      </c>
      <c r="AE306" s="24" t="n">
        <f aca="false">IF(Q306="Y",$AE$2,0)</f>
        <v>0</v>
      </c>
      <c r="AF306" s="24" t="n">
        <f aca="false">IF(R306="Y", INDEX('Bieu phi VCX'!$R$8:$W$33,MATCH(E306,'Bieu phi VCX'!$A$8:$A$33,0),MATCH(AC306,'Bieu phi VCX'!$R$7:$V$7,0)), 0)</f>
        <v>0</v>
      </c>
      <c r="AG306" s="22" t="n">
        <f aca="false">VLOOKUP(S306,Parameters!$F$2:$G$5,2,0)</f>
        <v>0</v>
      </c>
      <c r="AH306" s="24" t="n">
        <f aca="false">IF(T306="Y", INDEX('Bieu phi VCX'!$X$8:$AB$33,MATCH(E306,'Bieu phi VCX'!$A$8:$A$33,0),MATCH(AC306,'Bieu phi VCX'!$X$7:$AB$7,0)),0)</f>
        <v>0</v>
      </c>
      <c r="AI306" s="24" t="n">
        <f aca="false">IF(U306="Y",INDEX('Bieu phi VCX'!$AJ$8:$AL$33,MATCH(E306,'Bieu phi VCX'!$A$8:$A$33,0),MATCH(VLOOKUP(F306,Parameters!$I$2:$J$4,2),'Bieu phi VCX'!$AJ$7:$AL$7,0))-AD306, 0)</f>
        <v>0</v>
      </c>
      <c r="AJ306" s="0" t="n">
        <f aca="false">IF(V306="Y",$AJ$2,1)</f>
        <v>1</v>
      </c>
      <c r="AK306" s="24" t="n">
        <f aca="false">IF(W306="Y", INDEX('Bieu phi VCX'!$AE$8:$AE$33,MATCH(E306,'Bieu phi VCX'!$A$8:$A$33,0),0),0)</f>
        <v>0</v>
      </c>
      <c r="AL306" s="24" t="n">
        <f aca="false">IF(X306="Y",IF(AB306&lt;120,IF(OR(E306='Bieu phi VCX'!$A$24,E306='Bieu phi VCX'!$A$25,E306='Bieu phi VCX'!$A$27),0.2%,IF(OR(AND(OR(H306="SEDAN",H306="HATCHBACK"),J306&gt;$AL$2),AND(OR(H306="SEDAN",H306="HATCHBACK"),I306="GERMANY")),INDEX('Bieu phi VCX'!$AF$8:$AF$33,MATCH(E306,'Bieu phi VCX'!$A$8:$A$33,0),0),INDEX('Bieu phi VCX'!$AG$8:$AG$33,MATCH(E306,'Bieu phi VCX'!$A$8:$A$33,0),0))),"NA"),0)</f>
        <v>0</v>
      </c>
      <c r="AM306" s="25" t="n">
        <f aca="false">IF(Z306="Y",$AM$2,0)</f>
        <v>0</v>
      </c>
      <c r="AN306" s="26" t="n">
        <f aca="false">IF(Y306="Y",IF(P306-O306&gt;$AN$2,1.5%*15/365,1.5%*(P306-O306)/365),0)</f>
        <v>0</v>
      </c>
      <c r="AO306" s="27" t="n">
        <f aca="false">IF(P306&lt;=AA306,VLOOKUP(DATEDIF(O306,P306,"m"),Parameters!$L$2:$M$6,2,1),(DATEDIF(O306,P306,"m")+1)/12)</f>
        <v>1</v>
      </c>
      <c r="AP306" s="28" t="n">
        <f aca="false">(AJ306*(SUM(AD306,AE306,AF306,AH306,AI306,AK306,AL306,AM306)*K306+AG306)+AN306*K306)*AO306</f>
        <v>5200000</v>
      </c>
    </row>
    <row r="307" customFormat="false" ht="13.8" hidden="false" customHeight="false" outlineLevel="0" collapsed="false">
      <c r="A307" s="19"/>
      <c r="B307" s="19" t="s">
        <v>1965</v>
      </c>
      <c r="C307" s="19" t="s">
        <v>1989</v>
      </c>
      <c r="D307" s="19" t="s">
        <v>1910</v>
      </c>
      <c r="E307" s="21" t="s">
        <v>2004</v>
      </c>
      <c r="F307" s="22" t="n">
        <v>0</v>
      </c>
      <c r="G307" s="21" t="s">
        <v>1958</v>
      </c>
      <c r="H307" s="21" t="s">
        <v>1991</v>
      </c>
      <c r="I307" s="21" t="s">
        <v>1960</v>
      </c>
      <c r="J307" s="22" t="n">
        <v>390000000</v>
      </c>
      <c r="K307" s="22" t="n">
        <v>100000000</v>
      </c>
      <c r="L307" s="0" t="n">
        <v>2010</v>
      </c>
      <c r="M307" s="23" t="n">
        <v>40179</v>
      </c>
      <c r="N307" s="23" t="n">
        <v>43831</v>
      </c>
      <c r="O307" s="23" t="n">
        <v>43831</v>
      </c>
      <c r="P307" s="23" t="n">
        <v>44196</v>
      </c>
      <c r="Q307" s="2" t="s">
        <v>1961</v>
      </c>
      <c r="R307" s="2" t="s">
        <v>1961</v>
      </c>
      <c r="S307" s="22" t="s">
        <v>1962</v>
      </c>
      <c r="T307" s="2" t="s">
        <v>1961</v>
      </c>
      <c r="U307" s="2" t="s">
        <v>1961</v>
      </c>
      <c r="V307" s="2" t="s">
        <v>1961</v>
      </c>
      <c r="W307" s="2" t="s">
        <v>1961</v>
      </c>
      <c r="X307" s="2" t="s">
        <v>1961</v>
      </c>
      <c r="Y307" s="2" t="s">
        <v>1961</v>
      </c>
      <c r="Z307" s="2" t="s">
        <v>1961</v>
      </c>
      <c r="AA307" s="23" t="n">
        <f aca="false">DATE(YEAR(O307)+1,MONTH(O307),DAY(O307))</f>
        <v>44197</v>
      </c>
      <c r="AB307" s="0" t="n">
        <f aca="false">IF(G307="Trong nước", DATEDIF(DATE(YEAR(M307),MONTH(M307),1),DATE(YEAR(N307),MONTH(N307),1),"m"), DATEDIF(DATE(L307,1,1),DATE(YEAR(N307),MONTH(N307),1),"m"))</f>
        <v>120</v>
      </c>
      <c r="AC307" s="0" t="str">
        <f aca="false">VLOOKUP(AB307,Parameters!$A$2:$B$6,2,1)</f>
        <v>&gt;=120</v>
      </c>
      <c r="AD307" s="24" t="n">
        <f aca="false">IF(J307&lt;=$AD$2,INDEX('Bieu phi VCX'!$D$8:$H$33,MATCH(E307,'Bieu phi VCX'!$A$8:$A$33,0),MATCH(AC307,'Bieu phi VCX'!$D$7:$H$7,)),INDEX('Bieu phi VCX'!$J$8:$N$33,MATCH(E307,'Bieu phi VCX'!$A$8:$A$33,0),MATCH(AC307,'Bieu phi VCX'!$J$7:$N$7,)))</f>
        <v>0.06</v>
      </c>
      <c r="AE307" s="24" t="n">
        <f aca="false">IF(Q307="Y",$AE$2,0)</f>
        <v>0</v>
      </c>
      <c r="AF307" s="24" t="n">
        <f aca="false">IF(R307="Y", INDEX('Bieu phi VCX'!$R$8:$W$33,MATCH(E307,'Bieu phi VCX'!$A$8:$A$33,0),MATCH(AC307,'Bieu phi VCX'!$R$7:$V$7,0)), 0)</f>
        <v>0</v>
      </c>
      <c r="AG307" s="22" t="n">
        <f aca="false">VLOOKUP(S307,Parameters!$F$2:$G$5,2,0)</f>
        <v>0</v>
      </c>
      <c r="AH307" s="24" t="n">
        <f aca="false">IF(T307="Y", INDEX('Bieu phi VCX'!$X$8:$AB$33,MATCH(E307,'Bieu phi VCX'!$A$8:$A$33,0),MATCH(AC307,'Bieu phi VCX'!$X$7:$AB$7,0)),0)</f>
        <v>0</v>
      </c>
      <c r="AI307" s="24" t="n">
        <f aca="false">IF(U307="Y",INDEX('Bieu phi VCX'!$AJ$8:$AL$33,MATCH(E307,'Bieu phi VCX'!$A$8:$A$33,0),MATCH(VLOOKUP(F307,Parameters!$I$2:$J$4,2),'Bieu phi VCX'!$AJ$7:$AL$7,0))-AD307, 0)</f>
        <v>0</v>
      </c>
      <c r="AJ307" s="0" t="n">
        <f aca="false">IF(V307="Y",$AJ$2,1)</f>
        <v>1</v>
      </c>
      <c r="AK307" s="24" t="n">
        <f aca="false">IF(W307="Y", INDEX('Bieu phi VCX'!$AE$8:$AE$33,MATCH(E307,'Bieu phi VCX'!$A$8:$A$33,0),0),0)</f>
        <v>0</v>
      </c>
      <c r="AL307" s="24" t="n">
        <f aca="false">IF(X307="Y",IF(AB307&lt;120,IF(OR(E307='Bieu phi VCX'!$A$24,E307='Bieu phi VCX'!$A$25,E307='Bieu phi VCX'!$A$27),0.2%,IF(OR(AND(OR(H307="SEDAN",H307="HATCHBACK"),J307&gt;$AL$2),AND(OR(H307="SEDAN",H307="HATCHBACK"),I307="GERMANY")),INDEX('Bieu phi VCX'!$AF$8:$AF$33,MATCH(E307,'Bieu phi VCX'!$A$8:$A$33,0),0),INDEX('Bieu phi VCX'!$AG$8:$AG$33,MATCH(E307,'Bieu phi VCX'!$A$8:$A$33,0),0))),"NA"),0)</f>
        <v>0</v>
      </c>
      <c r="AM307" s="25" t="n">
        <f aca="false">IF(Z307="Y",$AM$2,0)</f>
        <v>0</v>
      </c>
      <c r="AN307" s="26" t="n">
        <f aca="false">IF(Y307="Y",IF(P307-O307&gt;$AN$2,1.5%*15/365,1.5%*(P307-O307)/365),0)</f>
        <v>0</v>
      </c>
      <c r="AO307" s="27" t="n">
        <f aca="false">IF(P307&lt;=AA307,VLOOKUP(DATEDIF(O307,P307,"m"),Parameters!$L$2:$M$6,2,1),(DATEDIF(O307,P307,"m")+1)/12)</f>
        <v>1</v>
      </c>
      <c r="AP307" s="28" t="n">
        <f aca="false">(AJ307*(SUM(AD307,AE307,AF307,AH307,AI307,AK307,AL307,AM307)*K307+AG307)+AN307*K307)*AO307</f>
        <v>6000000</v>
      </c>
    </row>
    <row r="308" customFormat="false" ht="13.8" hidden="false" customHeight="false" outlineLevel="0" collapsed="false">
      <c r="A308" s="19"/>
      <c r="B308" s="19" t="s">
        <v>1966</v>
      </c>
      <c r="C308" s="19" t="s">
        <v>1989</v>
      </c>
      <c r="D308" s="19" t="s">
        <v>1910</v>
      </c>
      <c r="E308" s="21" t="s">
        <v>2004</v>
      </c>
      <c r="F308" s="22" t="n">
        <v>0</v>
      </c>
      <c r="G308" s="21" t="s">
        <v>1958</v>
      </c>
      <c r="H308" s="21" t="s">
        <v>1991</v>
      </c>
      <c r="I308" s="21" t="s">
        <v>1960</v>
      </c>
      <c r="J308" s="22" t="n">
        <v>390000000</v>
      </c>
      <c r="K308" s="22" t="n">
        <v>400000000</v>
      </c>
      <c r="L308" s="0" t="n">
        <v>2005</v>
      </c>
      <c r="M308" s="23" t="n">
        <v>38353</v>
      </c>
      <c r="N308" s="23" t="n">
        <v>43831</v>
      </c>
      <c r="O308" s="23" t="n">
        <v>43831</v>
      </c>
      <c r="P308" s="23" t="n">
        <v>44196</v>
      </c>
      <c r="Q308" s="2" t="s">
        <v>1967</v>
      </c>
      <c r="R308" s="2" t="s">
        <v>1967</v>
      </c>
      <c r="S308" s="22" t="n">
        <v>9000000</v>
      </c>
      <c r="T308" s="2" t="s">
        <v>1967</v>
      </c>
      <c r="U308" s="2" t="s">
        <v>1967</v>
      </c>
      <c r="V308" s="2" t="s">
        <v>1967</v>
      </c>
      <c r="W308" s="2" t="s">
        <v>1967</v>
      </c>
      <c r="X308" s="2" t="s">
        <v>1967</v>
      </c>
      <c r="Y308" s="2" t="s">
        <v>1967</v>
      </c>
      <c r="Z308" s="2" t="s">
        <v>1967</v>
      </c>
      <c r="AA308" s="23" t="n">
        <f aca="false">DATE(YEAR(O308)+1,MONTH(O308),DAY(O308))</f>
        <v>44197</v>
      </c>
      <c r="AB308" s="0" t="n">
        <f aca="false">IF(G308="Trong nước", DATEDIF(DATE(YEAR(M308),MONTH(M308),1),DATE(YEAR(N308),MONTH(N308),1),"m"), DATEDIF(DATE(L308,1,1),DATE(YEAR(N308),MONTH(N308),1),"m"))</f>
        <v>180</v>
      </c>
      <c r="AC308" s="0" t="str">
        <f aca="false">VLOOKUP(AB308,Parameters!$A$2:$B$7,2,1)</f>
        <v>&gt;=180</v>
      </c>
      <c r="AD308" s="24" t="n">
        <f aca="false">IF(J308&lt;=$AD$2,INDEX('Bieu phi VCX'!$D$8:$N$33,MATCH(E308,'Bieu phi VCX'!$A$8:$A$33,0),MATCH(AC308,'Bieu phi VCX'!$D$7:$I$7,)),INDEX('Bieu phi VCX'!$J$8:$O$33,MATCH(E308,'Bieu phi VCX'!$A$8:$A$33,0),MATCH(AC308,'Bieu phi VCX'!$J$7:$O$7,)))</f>
        <v>0.06</v>
      </c>
      <c r="AE308" s="24" t="n">
        <f aca="false">IF(Q308="Y",$AE$2,0)</f>
        <v>0.0005</v>
      </c>
      <c r="AF308" s="24" t="n">
        <f aca="false">IF(R308="Y", INDEX('Bieu phi VCX'!$R$8:$W$33,MATCH(E308,'Bieu phi VCX'!$A$8:$A$33,0),MATCH(AC308,'Bieu phi VCX'!$R$7:$W$7,0)), 0)</f>
        <v>0.005</v>
      </c>
      <c r="AG308" s="22" t="n">
        <f aca="false">VLOOKUP(S308,Parameters!$F$2:$G$5,2,0)</f>
        <v>1400000</v>
      </c>
      <c r="AH308" s="24" t="n">
        <f aca="false">IF(T308="Y", INDEX('Bieu phi VCX'!$X$8:$AC$33,MATCH(E308,'Bieu phi VCX'!$A$8:$A$33,0),MATCH(AC308,'Bieu phi VCX'!$X$7:$AC$7,0)),0)</f>
        <v>0.0055</v>
      </c>
      <c r="AI308" s="24" t="n">
        <f aca="false">IF(U308="Y",INDEX('Bieu phi VCX'!$AJ$8:$AL$33,MATCH(E308,'Bieu phi VCX'!$A$8:$A$33,0),MATCH(VLOOKUP(F308,Parameters!$I$2:$J$4,2),'Bieu phi VCX'!$AJ$7:$AL$7,0))-AD308, 0)</f>
        <v>-0.02</v>
      </c>
      <c r="AJ308" s="0" t="n">
        <f aca="false">IF(V308="Y",$AJ$2,1)</f>
        <v>1.5</v>
      </c>
      <c r="AK308" s="24" t="n">
        <f aca="false">IF(W308="Y", INDEX('Bieu phi VCX'!$AE$8:$AE$33,MATCH(E308,'Bieu phi VCX'!$A$8:$A$33,0),0),0)</f>
        <v>0.0025</v>
      </c>
      <c r="AL308" s="24" t="n">
        <f aca="false">IF(X308="Y",IF(AB308&lt;120,IF(OR(E308='Bieu phi VCX'!$A$24,E308='Bieu phi VCX'!$A$25,E308='Bieu phi VCX'!$A$27),0.2%,IF(OR(AND(OR(H308="SEDAN",H308="HATCHBACK"),J308&gt;$AL$2),AND(OR(H308="SEDAN",H308="HATCHBACK"),I308="GERMANY")),INDEX('Bieu phi VCX'!$AF$8:$AF$33,MATCH(E308,'Bieu phi VCX'!$A$8:$A$33,0),0),INDEX('Bieu phi VCX'!$AG$8:$AG$33,MATCH(E308,'Bieu phi VCX'!$A$8:$A$33,0),0))),INDEX('Bieu phi VCX'!$AH$8:$AH$33,MATCH(E308,'Bieu phi VCX'!$A$8:$A$33,0),0)),0)</f>
        <v>0.0015</v>
      </c>
      <c r="AM308" s="25" t="n">
        <f aca="false">IF(Z308="Y",$AM$2,0)</f>
        <v>0.003</v>
      </c>
      <c r="AN308" s="26" t="n">
        <f aca="false">IF(Y308="Y",IF(P308-O308&gt;$AN$2,1.5%*15/365,1.5%*(P308-O308)/365),0)</f>
        <v>0.000616438356164384</v>
      </c>
      <c r="AO308" s="27" t="n">
        <f aca="false">IF(P308&lt;=AA308,VLOOKUP(DATEDIF(O308,P308,"m"),Parameters!$L$2:$M$6,2,1),(DATEDIF(O308,P308,"m")+1)/12)</f>
        <v>1</v>
      </c>
      <c r="AP308" s="28" t="n">
        <f aca="false">(AJ308*(SUM(AD308,AE308,AF308,AH308,AI308,AK308,AL308,AM308)*K308+AG308)+AN308*K308)*AO308</f>
        <v>37146575.3424658</v>
      </c>
    </row>
    <row r="309" customFormat="false" ht="13.8" hidden="false" customHeight="false" outlineLevel="0" collapsed="false">
      <c r="A309" s="19" t="s">
        <v>1968</v>
      </c>
      <c r="B309" s="19" t="s">
        <v>1954</v>
      </c>
      <c r="C309" s="19" t="s">
        <v>1989</v>
      </c>
      <c r="D309" s="19" t="s">
        <v>1910</v>
      </c>
      <c r="E309" s="21" t="s">
        <v>2004</v>
      </c>
      <c r="F309" s="22" t="n">
        <v>0</v>
      </c>
      <c r="G309" s="21" t="s">
        <v>1958</v>
      </c>
      <c r="H309" s="21" t="s">
        <v>1991</v>
      </c>
      <c r="I309" s="21" t="s">
        <v>1960</v>
      </c>
      <c r="J309" s="22" t="n">
        <v>400000000</v>
      </c>
      <c r="K309" s="22" t="n">
        <v>100000000</v>
      </c>
      <c r="L309" s="0" t="n">
        <v>2020</v>
      </c>
      <c r="M309" s="23" t="n">
        <v>43831</v>
      </c>
      <c r="N309" s="23" t="n">
        <v>43831</v>
      </c>
      <c r="O309" s="23" t="n">
        <v>43831</v>
      </c>
      <c r="P309" s="23" t="n">
        <v>44196</v>
      </c>
      <c r="Q309" s="2" t="s">
        <v>1961</v>
      </c>
      <c r="R309" s="2" t="s">
        <v>1961</v>
      </c>
      <c r="S309" s="22" t="s">
        <v>1962</v>
      </c>
      <c r="T309" s="2" t="s">
        <v>1961</v>
      </c>
      <c r="U309" s="2" t="s">
        <v>1961</v>
      </c>
      <c r="V309" s="2" t="s">
        <v>1961</v>
      </c>
      <c r="W309" s="2" t="s">
        <v>1961</v>
      </c>
      <c r="X309" s="2" t="s">
        <v>1961</v>
      </c>
      <c r="Y309" s="2" t="s">
        <v>1961</v>
      </c>
      <c r="Z309" s="2" t="s">
        <v>1961</v>
      </c>
      <c r="AA309" s="23" t="n">
        <f aca="false">DATE(YEAR(O309)+1,MONTH(O309),DAY(O309))</f>
        <v>44197</v>
      </c>
      <c r="AB309" s="0" t="n">
        <f aca="false">IF(G309="Trong nước", DATEDIF(DATE(YEAR(M309),MONTH(M309),1),DATE(YEAR(N309),MONTH(N309),1),"m"), DATEDIF(DATE(L309,1,1),DATE(YEAR(N309),MONTH(N309),1),"m"))</f>
        <v>0</v>
      </c>
      <c r="AC309" s="0" t="str">
        <f aca="false">VLOOKUP(AB309,Parameters!$A$2:$B$6,2,1)</f>
        <v>&lt;6</v>
      </c>
      <c r="AD309" s="24" t="n">
        <f aca="false">IF(J309&lt;=$AD$2,INDEX('Bieu phi VCX'!$D$8:$H$33,MATCH(E309,'Bieu phi VCX'!$A$8:$A$33,0),MATCH(AC309,'Bieu phi VCX'!$D$7:$H$7,)),INDEX('Bieu phi VCX'!$J$8:$N$33,MATCH(E309,'Bieu phi VCX'!$A$8:$A$33,0),MATCH(AC309,'Bieu phi VCX'!$J$7:$N$7,)))</f>
        <v>0.028</v>
      </c>
      <c r="AE309" s="24" t="n">
        <f aca="false">IF(Q309="Y",$AE$2,0)</f>
        <v>0</v>
      </c>
      <c r="AF309" s="24" t="n">
        <f aca="false">IF(R309="Y", INDEX('Bieu phi VCX'!$R$8:$W$33,MATCH(E309,'Bieu phi VCX'!$A$8:$A$33,0),MATCH(AC309,'Bieu phi VCX'!$R$7:$V$7,0)), 0)</f>
        <v>0</v>
      </c>
      <c r="AG309" s="22" t="n">
        <f aca="false">VLOOKUP(S309,Parameters!$F$2:$G$5,2,0)</f>
        <v>0</v>
      </c>
      <c r="AH309" s="24" t="n">
        <f aca="false">IF(T309="Y", INDEX('Bieu phi VCX'!$X$8:$AB$33,MATCH(E309,'Bieu phi VCX'!$A$8:$A$33,0),MATCH(AC309,'Bieu phi VCX'!$X$7:$AB$7,0)),0)</f>
        <v>0</v>
      </c>
      <c r="AI309" s="24" t="n">
        <f aca="false">IF(U309="Y",INDEX('Bieu phi VCX'!$AJ$8:$AL$33,MATCH(E309,'Bieu phi VCX'!$A$8:$A$33,0),MATCH(VLOOKUP(F309,Parameters!$I$2:$J$4,2),'Bieu phi VCX'!$AJ$7:$AL$7,0))-AD309, 0)</f>
        <v>0</v>
      </c>
      <c r="AJ309" s="0" t="n">
        <f aca="false">IF(V309="Y",$AJ$2,1)</f>
        <v>1</v>
      </c>
      <c r="AK309" s="24" t="n">
        <f aca="false">IF(W309="Y", INDEX('Bieu phi VCX'!$AE$8:$AE$33,MATCH(E309,'Bieu phi VCX'!$A$8:$A$33,0),0),0)</f>
        <v>0</v>
      </c>
      <c r="AL309" s="24" t="n">
        <f aca="false">IF(X309="Y",IF(AB309&lt;120,IF(OR(E309='Bieu phi VCX'!$A$24,E309='Bieu phi VCX'!$A$25,E309='Bieu phi VCX'!$A$27),0.2%,IF(OR(AND(OR(H309="SEDAN",H309="HATCHBACK"),J309&gt;$AL$2),AND(OR(H309="SEDAN",H309="HATCHBACK"),I309="GERMANY")),INDEX('Bieu phi VCX'!$AF$8:$AF$33,MATCH(E309,'Bieu phi VCX'!$A$8:$A$33,0),0),INDEX('Bieu phi VCX'!$AG$8:$AG$33,MATCH(E309,'Bieu phi VCX'!$A$8:$A$33,0),0))),"NA"),0)</f>
        <v>0</v>
      </c>
      <c r="AM309" s="25" t="n">
        <f aca="false">IF(Z309="Y",$AM$2,0)</f>
        <v>0</v>
      </c>
      <c r="AN309" s="26" t="n">
        <f aca="false">IF(Y309="Y",IF(P309-O309&gt;$AN$2,1.5%*15/365,1.5%*(P309-O309)/365),0)</f>
        <v>0</v>
      </c>
      <c r="AO309" s="27" t="n">
        <f aca="false">IF(P309&lt;=AA309,VLOOKUP(DATEDIF(O309,P309,"m"),Parameters!$L$2:$M$6,2,1),(DATEDIF(O309,P309,"m")+1)/12)</f>
        <v>1</v>
      </c>
      <c r="AP309" s="28" t="n">
        <f aca="false">(AJ309*(SUM(AD309,AE309,AF309,AH309,AI309,AK309,AL309,AM309)*K309+AG309)+AN309*K309)*AO309</f>
        <v>2800000</v>
      </c>
    </row>
    <row r="310" customFormat="false" ht="13.8" hidden="false" customHeight="false" outlineLevel="0" collapsed="false">
      <c r="A310" s="19"/>
      <c r="B310" s="19" t="s">
        <v>1963</v>
      </c>
      <c r="C310" s="19" t="s">
        <v>1989</v>
      </c>
      <c r="D310" s="19" t="s">
        <v>1910</v>
      </c>
      <c r="E310" s="21" t="s">
        <v>2004</v>
      </c>
      <c r="F310" s="22" t="n">
        <v>0</v>
      </c>
      <c r="G310" s="21" t="s">
        <v>1958</v>
      </c>
      <c r="H310" s="21" t="s">
        <v>1991</v>
      </c>
      <c r="I310" s="21" t="s">
        <v>1960</v>
      </c>
      <c r="J310" s="22" t="n">
        <v>400000000</v>
      </c>
      <c r="K310" s="22" t="n">
        <v>100000000</v>
      </c>
      <c r="L310" s="0" t="n">
        <v>2017</v>
      </c>
      <c r="M310" s="23" t="n">
        <v>42736</v>
      </c>
      <c r="N310" s="23" t="n">
        <v>43831</v>
      </c>
      <c r="O310" s="23" t="n">
        <v>43831</v>
      </c>
      <c r="P310" s="23" t="n">
        <v>44196</v>
      </c>
      <c r="Q310" s="2" t="s">
        <v>1961</v>
      </c>
      <c r="R310" s="2" t="s">
        <v>1961</v>
      </c>
      <c r="S310" s="22" t="s">
        <v>1962</v>
      </c>
      <c r="T310" s="2" t="s">
        <v>1961</v>
      </c>
      <c r="U310" s="2" t="s">
        <v>1961</v>
      </c>
      <c r="V310" s="2" t="s">
        <v>1961</v>
      </c>
      <c r="W310" s="2" t="s">
        <v>1961</v>
      </c>
      <c r="X310" s="2" t="s">
        <v>1961</v>
      </c>
      <c r="Y310" s="2" t="s">
        <v>1961</v>
      </c>
      <c r="Z310" s="2" t="s">
        <v>1961</v>
      </c>
      <c r="AA310" s="23" t="n">
        <f aca="false">DATE(YEAR(O310)+1,MONTH(O310),DAY(O310))</f>
        <v>44197</v>
      </c>
      <c r="AB310" s="0" t="n">
        <f aca="false">IF(G310="Trong nước", DATEDIF(DATE(YEAR(M310),MONTH(M310),1),DATE(YEAR(N310),MONTH(N310),1),"m"), DATEDIF(DATE(L310,1,1),DATE(YEAR(N310),MONTH(N310),1),"m"))</f>
        <v>36</v>
      </c>
      <c r="AC310" s="0" t="str">
        <f aca="false">VLOOKUP(AB310,Parameters!$A$2:$B$6,2,1)</f>
        <v>36-72</v>
      </c>
      <c r="AD310" s="24" t="n">
        <f aca="false">IF(J310&lt;=$AD$2,INDEX('Bieu phi VCX'!$D$8:$H$33,MATCH(E310,'Bieu phi VCX'!$A$8:$A$33,0),MATCH(AC310,'Bieu phi VCX'!$D$7:$H$7,)),INDEX('Bieu phi VCX'!$J$8:$N$33,MATCH(E310,'Bieu phi VCX'!$A$8:$A$33,0),MATCH(AC310,'Bieu phi VCX'!$J$7:$N$7,)))</f>
        <v>0.032</v>
      </c>
      <c r="AE310" s="24" t="n">
        <f aca="false">IF(Q310="Y",$AE$2,0)</f>
        <v>0</v>
      </c>
      <c r="AF310" s="24" t="n">
        <f aca="false">IF(R310="Y", INDEX('Bieu phi VCX'!$R$8:$W$33,MATCH(E310,'Bieu phi VCX'!$A$8:$A$33,0),MATCH(AC310,'Bieu phi VCX'!$R$7:$V$7,0)), 0)</f>
        <v>0</v>
      </c>
      <c r="AG310" s="22" t="n">
        <f aca="false">VLOOKUP(S310,Parameters!$F$2:$G$5,2,0)</f>
        <v>0</v>
      </c>
      <c r="AH310" s="24" t="n">
        <f aca="false">IF(T310="Y", INDEX('Bieu phi VCX'!$X$8:$AB$33,MATCH(E310,'Bieu phi VCX'!$A$8:$A$33,0),MATCH(AC310,'Bieu phi VCX'!$X$7:$AB$7,0)),0)</f>
        <v>0</v>
      </c>
      <c r="AI310" s="24" t="n">
        <f aca="false">IF(U310="Y",INDEX('Bieu phi VCX'!$AJ$8:$AL$33,MATCH(E310,'Bieu phi VCX'!$A$8:$A$33,0),MATCH(VLOOKUP(F310,Parameters!$I$2:$J$4,2),'Bieu phi VCX'!$AJ$7:$AL$7,0))-AD310, 0)</f>
        <v>0</v>
      </c>
      <c r="AJ310" s="0" t="n">
        <f aca="false">IF(V310="Y",$AJ$2,1)</f>
        <v>1</v>
      </c>
      <c r="AK310" s="24" t="n">
        <f aca="false">IF(W310="Y", INDEX('Bieu phi VCX'!$AE$8:$AE$33,MATCH(E310,'Bieu phi VCX'!$A$8:$A$33,0),0),0)</f>
        <v>0</v>
      </c>
      <c r="AL310" s="24" t="n">
        <f aca="false">IF(X310="Y",IF(AB310&lt;120,IF(OR(E310='Bieu phi VCX'!$A$24,E310='Bieu phi VCX'!$A$25,E310='Bieu phi VCX'!$A$27),0.2%,IF(OR(AND(OR(H310="SEDAN",H310="HATCHBACK"),J310&gt;$AL$2),AND(OR(H310="SEDAN",H310="HATCHBACK"),I310="GERMANY")),INDEX('Bieu phi VCX'!$AF$8:$AF$33,MATCH(E310,'Bieu phi VCX'!$A$8:$A$33,0),0),INDEX('Bieu phi VCX'!$AG$8:$AG$33,MATCH(E310,'Bieu phi VCX'!$A$8:$A$33,0),0))),"NA"),0)</f>
        <v>0</v>
      </c>
      <c r="AM310" s="25" t="n">
        <f aca="false">IF(Z310="Y",$AM$2,0)</f>
        <v>0</v>
      </c>
      <c r="AN310" s="26" t="n">
        <f aca="false">IF(Y310="Y",IF(P310-O310&gt;$AN$2,1.5%*15/365,1.5%*(P310-O310)/365),0)</f>
        <v>0</v>
      </c>
      <c r="AO310" s="27" t="n">
        <f aca="false">IF(P310&lt;=AA310,VLOOKUP(DATEDIF(O310,P310,"m"),Parameters!$L$2:$M$6,2,1),(DATEDIF(O310,P310,"m")+1)/12)</f>
        <v>1</v>
      </c>
      <c r="AP310" s="28" t="n">
        <f aca="false">(AJ310*(SUM(AD310,AE310,AF310,AH310,AI310,AK310,AL310,AM310)*K310+AG310)+AN310*K310)*AO310</f>
        <v>3200000</v>
      </c>
    </row>
    <row r="311" customFormat="false" ht="13.8" hidden="false" customHeight="false" outlineLevel="0" collapsed="false">
      <c r="A311" s="19"/>
      <c r="B311" s="19" t="s">
        <v>1964</v>
      </c>
      <c r="C311" s="19" t="s">
        <v>1989</v>
      </c>
      <c r="D311" s="19" t="s">
        <v>1910</v>
      </c>
      <c r="E311" s="21" t="s">
        <v>2004</v>
      </c>
      <c r="F311" s="22" t="n">
        <v>0</v>
      </c>
      <c r="G311" s="21" t="s">
        <v>1958</v>
      </c>
      <c r="H311" s="21" t="s">
        <v>1991</v>
      </c>
      <c r="I311" s="21" t="s">
        <v>1960</v>
      </c>
      <c r="J311" s="22" t="n">
        <v>400000000</v>
      </c>
      <c r="K311" s="22" t="n">
        <v>100000000</v>
      </c>
      <c r="L311" s="0" t="n">
        <v>2014</v>
      </c>
      <c r="M311" s="23" t="n">
        <v>41640</v>
      </c>
      <c r="N311" s="23" t="n">
        <v>43831</v>
      </c>
      <c r="O311" s="23" t="n">
        <v>43831</v>
      </c>
      <c r="P311" s="23" t="n">
        <v>44196</v>
      </c>
      <c r="Q311" s="2" t="s">
        <v>1961</v>
      </c>
      <c r="R311" s="2" t="s">
        <v>1961</v>
      </c>
      <c r="S311" s="22" t="s">
        <v>1962</v>
      </c>
      <c r="T311" s="2" t="s">
        <v>1961</v>
      </c>
      <c r="U311" s="2" t="s">
        <v>1961</v>
      </c>
      <c r="V311" s="2" t="s">
        <v>1961</v>
      </c>
      <c r="W311" s="2" t="s">
        <v>1961</v>
      </c>
      <c r="X311" s="2" t="s">
        <v>1961</v>
      </c>
      <c r="Y311" s="2" t="s">
        <v>1961</v>
      </c>
      <c r="Z311" s="2" t="s">
        <v>1961</v>
      </c>
      <c r="AA311" s="23" t="n">
        <f aca="false">DATE(YEAR(O311)+1,MONTH(O311),DAY(O311))</f>
        <v>44197</v>
      </c>
      <c r="AB311" s="0" t="n">
        <f aca="false">IF(G311="Trong nước", DATEDIF(DATE(YEAR(M311),MONTH(M311),1),DATE(YEAR(N311),MONTH(N311),1),"m"), DATEDIF(DATE(L311,1,1),DATE(YEAR(N311),MONTH(N311),1),"m"))</f>
        <v>72</v>
      </c>
      <c r="AC311" s="0" t="str">
        <f aca="false">VLOOKUP(AB311,Parameters!$A$2:$B$6,2,1)</f>
        <v>72-120</v>
      </c>
      <c r="AD311" s="24" t="n">
        <f aca="false">IF(J311&lt;=$AD$2,INDEX('Bieu phi VCX'!$D$8:$H$33,MATCH(E311,'Bieu phi VCX'!$A$8:$A$33,0),MATCH(AC311,'Bieu phi VCX'!$D$7:$H$7,)),INDEX('Bieu phi VCX'!$J$8:$N$33,MATCH(E311,'Bieu phi VCX'!$A$8:$A$33,0),MATCH(AC311,'Bieu phi VCX'!$J$7:$N$7,)))</f>
        <v>0.052</v>
      </c>
      <c r="AE311" s="24" t="n">
        <f aca="false">IF(Q311="Y",$AE$2,0)</f>
        <v>0</v>
      </c>
      <c r="AF311" s="24" t="n">
        <f aca="false">IF(R311="Y", INDEX('Bieu phi VCX'!$R$8:$W$33,MATCH(E311,'Bieu phi VCX'!$A$8:$A$33,0),MATCH(AC311,'Bieu phi VCX'!$R$7:$V$7,0)), 0)</f>
        <v>0</v>
      </c>
      <c r="AG311" s="22" t="n">
        <f aca="false">VLOOKUP(S311,Parameters!$F$2:$G$5,2,0)</f>
        <v>0</v>
      </c>
      <c r="AH311" s="24" t="n">
        <f aca="false">IF(T311="Y", INDEX('Bieu phi VCX'!$X$8:$AB$33,MATCH(E311,'Bieu phi VCX'!$A$8:$A$33,0),MATCH(AC311,'Bieu phi VCX'!$X$7:$AB$7,0)),0)</f>
        <v>0</v>
      </c>
      <c r="AI311" s="24" t="n">
        <f aca="false">IF(U311="Y",INDEX('Bieu phi VCX'!$AJ$8:$AL$33,MATCH(E311,'Bieu phi VCX'!$A$8:$A$33,0),MATCH(VLOOKUP(F311,Parameters!$I$2:$J$4,2),'Bieu phi VCX'!$AJ$7:$AL$7,0))-AD311, 0)</f>
        <v>0</v>
      </c>
      <c r="AJ311" s="0" t="n">
        <f aca="false">IF(V311="Y",$AJ$2,1)</f>
        <v>1</v>
      </c>
      <c r="AK311" s="24" t="n">
        <f aca="false">IF(W311="Y", INDEX('Bieu phi VCX'!$AE$8:$AE$33,MATCH(E311,'Bieu phi VCX'!$A$8:$A$33,0),0),0)</f>
        <v>0</v>
      </c>
      <c r="AL311" s="24" t="n">
        <f aca="false">IF(X311="Y",IF(AB311&lt;120,IF(OR(E311='Bieu phi VCX'!$A$24,E311='Bieu phi VCX'!$A$25,E311='Bieu phi VCX'!$A$27),0.2%,IF(OR(AND(OR(H311="SEDAN",H311="HATCHBACK"),J311&gt;$AL$2),AND(OR(H311="SEDAN",H311="HATCHBACK"),I311="GERMANY")),INDEX('Bieu phi VCX'!$AF$8:$AF$33,MATCH(E311,'Bieu phi VCX'!$A$8:$A$33,0),0),INDEX('Bieu phi VCX'!$AG$8:$AG$33,MATCH(E311,'Bieu phi VCX'!$A$8:$A$33,0),0))),"NA"),0)</f>
        <v>0</v>
      </c>
      <c r="AM311" s="25" t="n">
        <f aca="false">IF(Z311="Y",$AM$2,0)</f>
        <v>0</v>
      </c>
      <c r="AN311" s="26" t="n">
        <f aca="false">IF(Y311="Y",IF(P311-O311&gt;$AN$2,1.5%*15/365,1.5%*(P311-O311)/365),0)</f>
        <v>0</v>
      </c>
      <c r="AO311" s="27" t="n">
        <f aca="false">IF(P311&lt;=AA311,VLOOKUP(DATEDIF(O311,P311,"m"),Parameters!$L$2:$M$6,2,1),(DATEDIF(O311,P311,"m")+1)/12)</f>
        <v>1</v>
      </c>
      <c r="AP311" s="28" t="n">
        <f aca="false">(AJ311*(SUM(AD311,AE311,AF311,AH311,AI311,AK311,AL311,AM311)*K311+AG311)+AN311*K311)*AO311</f>
        <v>5200000</v>
      </c>
    </row>
    <row r="312" customFormat="false" ht="13.8" hidden="false" customHeight="false" outlineLevel="0" collapsed="false">
      <c r="A312" s="19"/>
      <c r="B312" s="19" t="s">
        <v>1965</v>
      </c>
      <c r="C312" s="19" t="s">
        <v>1989</v>
      </c>
      <c r="D312" s="19" t="s">
        <v>1910</v>
      </c>
      <c r="E312" s="21" t="s">
        <v>2004</v>
      </c>
      <c r="F312" s="22" t="n">
        <v>0</v>
      </c>
      <c r="G312" s="21" t="s">
        <v>1958</v>
      </c>
      <c r="H312" s="21" t="s">
        <v>1991</v>
      </c>
      <c r="I312" s="21" t="s">
        <v>1960</v>
      </c>
      <c r="J312" s="22" t="n">
        <v>400000000</v>
      </c>
      <c r="K312" s="22" t="n">
        <v>100000000</v>
      </c>
      <c r="L312" s="0" t="n">
        <v>2010</v>
      </c>
      <c r="M312" s="23" t="n">
        <v>40179</v>
      </c>
      <c r="N312" s="23" t="n">
        <v>43831</v>
      </c>
      <c r="O312" s="23" t="n">
        <v>43831</v>
      </c>
      <c r="P312" s="23" t="n">
        <v>44196</v>
      </c>
      <c r="Q312" s="2" t="s">
        <v>1961</v>
      </c>
      <c r="R312" s="2" t="s">
        <v>1961</v>
      </c>
      <c r="S312" s="22" t="s">
        <v>1962</v>
      </c>
      <c r="T312" s="2" t="s">
        <v>1961</v>
      </c>
      <c r="U312" s="2" t="s">
        <v>1961</v>
      </c>
      <c r="V312" s="2" t="s">
        <v>1961</v>
      </c>
      <c r="W312" s="2" t="s">
        <v>1961</v>
      </c>
      <c r="X312" s="2" t="s">
        <v>1961</v>
      </c>
      <c r="Y312" s="2" t="s">
        <v>1961</v>
      </c>
      <c r="Z312" s="2" t="s">
        <v>1961</v>
      </c>
      <c r="AA312" s="23" t="n">
        <f aca="false">DATE(YEAR(O312)+1,MONTH(O312),DAY(O312))</f>
        <v>44197</v>
      </c>
      <c r="AB312" s="0" t="n">
        <f aca="false">IF(G312="Trong nước", DATEDIF(DATE(YEAR(M312),MONTH(M312),1),DATE(YEAR(N312),MONTH(N312),1),"m"), DATEDIF(DATE(L312,1,1),DATE(YEAR(N312),MONTH(N312),1),"m"))</f>
        <v>120</v>
      </c>
      <c r="AC312" s="0" t="str">
        <f aca="false">VLOOKUP(AB312,Parameters!$A$2:$B$6,2,1)</f>
        <v>&gt;=120</v>
      </c>
      <c r="AD312" s="24" t="n">
        <f aca="false">IF(J312&lt;=$AD$2,INDEX('Bieu phi VCX'!$D$8:$H$33,MATCH(E312,'Bieu phi VCX'!$A$8:$A$33,0),MATCH(AC312,'Bieu phi VCX'!$D$7:$H$7,)),INDEX('Bieu phi VCX'!$J$8:$N$33,MATCH(E312,'Bieu phi VCX'!$A$8:$A$33,0),MATCH(AC312,'Bieu phi VCX'!$J$7:$N$7,)))</f>
        <v>0.06</v>
      </c>
      <c r="AE312" s="24" t="n">
        <f aca="false">IF(Q312="Y",$AE$2,0)</f>
        <v>0</v>
      </c>
      <c r="AF312" s="24" t="n">
        <f aca="false">IF(R312="Y", INDEX('Bieu phi VCX'!$R$8:$W$33,MATCH(E312,'Bieu phi VCX'!$A$8:$A$33,0),MATCH(AC312,'Bieu phi VCX'!$R$7:$V$7,0)), 0)</f>
        <v>0</v>
      </c>
      <c r="AG312" s="22" t="n">
        <f aca="false">VLOOKUP(S312,Parameters!$F$2:$G$5,2,0)</f>
        <v>0</v>
      </c>
      <c r="AH312" s="24" t="n">
        <f aca="false">IF(T312="Y", INDEX('Bieu phi VCX'!$X$8:$AB$33,MATCH(E312,'Bieu phi VCX'!$A$8:$A$33,0),MATCH(AC312,'Bieu phi VCX'!$X$7:$AB$7,0)),0)</f>
        <v>0</v>
      </c>
      <c r="AI312" s="24" t="n">
        <f aca="false">IF(U312="Y",INDEX('Bieu phi VCX'!$AJ$8:$AL$33,MATCH(E312,'Bieu phi VCX'!$A$8:$A$33,0),MATCH(VLOOKUP(F312,Parameters!$I$2:$J$4,2),'Bieu phi VCX'!$AJ$7:$AL$7,0))-AD312, 0)</f>
        <v>0</v>
      </c>
      <c r="AJ312" s="0" t="n">
        <f aca="false">IF(V312="Y",$AJ$2,1)</f>
        <v>1</v>
      </c>
      <c r="AK312" s="24" t="n">
        <f aca="false">IF(W312="Y", INDEX('Bieu phi VCX'!$AE$8:$AE$33,MATCH(E312,'Bieu phi VCX'!$A$8:$A$33,0),0),0)</f>
        <v>0</v>
      </c>
      <c r="AL312" s="24" t="n">
        <f aca="false">IF(X312="Y",IF(AB312&lt;120,IF(OR(E312='Bieu phi VCX'!$A$24,E312='Bieu phi VCX'!$A$25,E312='Bieu phi VCX'!$A$27),0.2%,IF(OR(AND(OR(H312="SEDAN",H312="HATCHBACK"),J312&gt;$AL$2),AND(OR(H312="SEDAN",H312="HATCHBACK"),I312="GERMANY")),INDEX('Bieu phi VCX'!$AF$8:$AF$33,MATCH(E312,'Bieu phi VCX'!$A$8:$A$33,0),0),INDEX('Bieu phi VCX'!$AG$8:$AG$33,MATCH(E312,'Bieu phi VCX'!$A$8:$A$33,0),0))),"NA"),0)</f>
        <v>0</v>
      </c>
      <c r="AM312" s="25" t="n">
        <f aca="false">IF(Z312="Y",$AM$2,0)</f>
        <v>0</v>
      </c>
      <c r="AN312" s="26" t="n">
        <f aca="false">IF(Y312="Y",IF(P312-O312&gt;$AN$2,1.5%*15/365,1.5%*(P312-O312)/365),0)</f>
        <v>0</v>
      </c>
      <c r="AO312" s="27" t="n">
        <f aca="false">IF(P312&lt;=AA312,VLOOKUP(DATEDIF(O312,P312,"m"),Parameters!$L$2:$M$6,2,1),(DATEDIF(O312,P312,"m")+1)/12)</f>
        <v>1</v>
      </c>
      <c r="AP312" s="28" t="n">
        <f aca="false">(AJ312*(SUM(AD312,AE312,AF312,AH312,AI312,AK312,AL312,AM312)*K312+AG312)+AN312*K312)*AO312</f>
        <v>6000000</v>
      </c>
    </row>
    <row r="313" customFormat="false" ht="13.8" hidden="false" customHeight="false" outlineLevel="0" collapsed="false">
      <c r="A313" s="19"/>
      <c r="B313" s="19" t="s">
        <v>1966</v>
      </c>
      <c r="C313" s="19" t="s">
        <v>1989</v>
      </c>
      <c r="D313" s="19" t="s">
        <v>1910</v>
      </c>
      <c r="E313" s="21" t="s">
        <v>2004</v>
      </c>
      <c r="F313" s="22" t="n">
        <v>0</v>
      </c>
      <c r="G313" s="21" t="s">
        <v>1958</v>
      </c>
      <c r="H313" s="21" t="s">
        <v>1991</v>
      </c>
      <c r="I313" s="21" t="s">
        <v>1960</v>
      </c>
      <c r="J313" s="22" t="n">
        <v>400000000</v>
      </c>
      <c r="K313" s="22" t="n">
        <v>400000000</v>
      </c>
      <c r="L313" s="0" t="n">
        <v>2005</v>
      </c>
      <c r="M313" s="23" t="n">
        <v>38353</v>
      </c>
      <c r="N313" s="23" t="n">
        <v>43831</v>
      </c>
      <c r="O313" s="23" t="n">
        <v>43831</v>
      </c>
      <c r="P313" s="23" t="n">
        <v>44196</v>
      </c>
      <c r="Q313" s="2" t="s">
        <v>1967</v>
      </c>
      <c r="R313" s="2" t="s">
        <v>1967</v>
      </c>
      <c r="S313" s="22" t="n">
        <v>9000000</v>
      </c>
      <c r="T313" s="2" t="s">
        <v>1967</v>
      </c>
      <c r="U313" s="2" t="s">
        <v>1967</v>
      </c>
      <c r="V313" s="2" t="s">
        <v>1967</v>
      </c>
      <c r="W313" s="2" t="s">
        <v>1967</v>
      </c>
      <c r="X313" s="2" t="s">
        <v>1967</v>
      </c>
      <c r="Y313" s="2" t="s">
        <v>1967</v>
      </c>
      <c r="Z313" s="2" t="s">
        <v>1967</v>
      </c>
      <c r="AA313" s="23" t="n">
        <f aca="false">DATE(YEAR(O313)+1,MONTH(O313),DAY(O313))</f>
        <v>44197</v>
      </c>
      <c r="AB313" s="0" t="n">
        <f aca="false">IF(G313="Trong nước", DATEDIF(DATE(YEAR(M313),MONTH(M313),1),DATE(YEAR(N313),MONTH(N313),1),"m"), DATEDIF(DATE(L313,1,1),DATE(YEAR(N313),MONTH(N313),1),"m"))</f>
        <v>180</v>
      </c>
      <c r="AC313" s="0" t="str">
        <f aca="false">VLOOKUP(AB313,Parameters!$A$2:$B$7,2,1)</f>
        <v>&gt;=180</v>
      </c>
      <c r="AD313" s="24" t="n">
        <f aca="false">IF(J313&lt;=$AD$2,INDEX('Bieu phi VCX'!$D$8:$N$33,MATCH(E313,'Bieu phi VCX'!$A$8:$A$33,0),MATCH(AC313,'Bieu phi VCX'!$D$7:$I$7,)),INDEX('Bieu phi VCX'!$J$8:$O$33,MATCH(E313,'Bieu phi VCX'!$A$8:$A$33,0),MATCH(AC313,'Bieu phi VCX'!$J$7:$O$7,)))</f>
        <v>0.06</v>
      </c>
      <c r="AE313" s="24" t="n">
        <f aca="false">IF(Q313="Y",$AE$2,0)</f>
        <v>0.0005</v>
      </c>
      <c r="AF313" s="24" t="n">
        <f aca="false">IF(R313="Y", INDEX('Bieu phi VCX'!$R$8:$W$33,MATCH(E313,'Bieu phi VCX'!$A$8:$A$33,0),MATCH(AC313,'Bieu phi VCX'!$R$7:$W$7,0)), 0)</f>
        <v>0.005</v>
      </c>
      <c r="AG313" s="22" t="n">
        <f aca="false">VLOOKUP(S313,Parameters!$F$2:$G$5,2,0)</f>
        <v>1400000</v>
      </c>
      <c r="AH313" s="24" t="n">
        <f aca="false">IF(T313="Y", INDEX('Bieu phi VCX'!$X$8:$AC$33,MATCH(E313,'Bieu phi VCX'!$A$8:$A$33,0),MATCH(AC313,'Bieu phi VCX'!$X$7:$AC$7,0)),0)</f>
        <v>0.0055</v>
      </c>
      <c r="AI313" s="24" t="n">
        <f aca="false">IF(U313="Y",INDEX('Bieu phi VCX'!$AJ$8:$AL$33,MATCH(E313,'Bieu phi VCX'!$A$8:$A$33,0),MATCH(VLOOKUP(F313,Parameters!$I$2:$J$4,2),'Bieu phi VCX'!$AJ$7:$AL$7,0))-AD313, 0)</f>
        <v>-0.02</v>
      </c>
      <c r="AJ313" s="0" t="n">
        <f aca="false">IF(V313="Y",$AJ$2,1)</f>
        <v>1.5</v>
      </c>
      <c r="AK313" s="24" t="n">
        <f aca="false">IF(W313="Y", INDEX('Bieu phi VCX'!$AE$8:$AE$33,MATCH(E313,'Bieu phi VCX'!$A$8:$A$33,0),0),0)</f>
        <v>0.0025</v>
      </c>
      <c r="AL313" s="24" t="n">
        <f aca="false">IF(X313="Y",IF(AB313&lt;120,IF(OR(E313='Bieu phi VCX'!$A$24,E313='Bieu phi VCX'!$A$25,E313='Bieu phi VCX'!$A$27),0.2%,IF(OR(AND(OR(H313="SEDAN",H313="HATCHBACK"),J313&gt;$AL$2),AND(OR(H313="SEDAN",H313="HATCHBACK"),I313="GERMANY")),INDEX('Bieu phi VCX'!$AF$8:$AF$33,MATCH(E313,'Bieu phi VCX'!$A$8:$A$33,0),0),INDEX('Bieu phi VCX'!$AG$8:$AG$33,MATCH(E313,'Bieu phi VCX'!$A$8:$A$33,0),0))),INDEX('Bieu phi VCX'!$AH$8:$AH$33,MATCH(E313,'Bieu phi VCX'!$A$8:$A$33,0),0)),0)</f>
        <v>0.0015</v>
      </c>
      <c r="AM313" s="25" t="n">
        <f aca="false">IF(Z313="Y",$AM$2,0)</f>
        <v>0.003</v>
      </c>
      <c r="AN313" s="26" t="n">
        <f aca="false">IF(Y313="Y",IF(P313-O313&gt;$AN$2,1.5%*15/365,1.5%*(P313-O313)/365),0)</f>
        <v>0.000616438356164384</v>
      </c>
      <c r="AO313" s="27" t="n">
        <f aca="false">IF(P313&lt;=AA313,VLOOKUP(DATEDIF(O313,P313,"m"),Parameters!$L$2:$M$6,2,1),(DATEDIF(O313,P313,"m")+1)/12)</f>
        <v>1</v>
      </c>
      <c r="AP313" s="28" t="n">
        <f aca="false">(AJ313*(SUM(AD313,AE313,AF313,AH313,AI313,AK313,AL313,AM313)*K313+AG313)+AN313*K313)*AO313</f>
        <v>37146575.3424658</v>
      </c>
    </row>
    <row r="314" customFormat="false" ht="13.8" hidden="false" customHeight="false" outlineLevel="0" collapsed="false">
      <c r="A314" s="19" t="s">
        <v>1969</v>
      </c>
      <c r="B314" s="19" t="s">
        <v>1954</v>
      </c>
      <c r="C314" s="19" t="s">
        <v>1989</v>
      </c>
      <c r="D314" s="19" t="s">
        <v>1910</v>
      </c>
      <c r="E314" s="21" t="s">
        <v>2004</v>
      </c>
      <c r="F314" s="22" t="n">
        <v>0</v>
      </c>
      <c r="G314" s="21" t="s">
        <v>1958</v>
      </c>
      <c r="H314" s="21" t="s">
        <v>1991</v>
      </c>
      <c r="I314" s="21" t="s">
        <v>1960</v>
      </c>
      <c r="J314" s="22" t="n">
        <v>410000000</v>
      </c>
      <c r="K314" s="22" t="n">
        <v>400000000</v>
      </c>
      <c r="L314" s="0" t="n">
        <v>2020</v>
      </c>
      <c r="M314" s="23" t="n">
        <v>43831</v>
      </c>
      <c r="N314" s="23" t="n">
        <v>43831</v>
      </c>
      <c r="O314" s="23" t="n">
        <v>43831</v>
      </c>
      <c r="P314" s="23" t="n">
        <v>44196</v>
      </c>
      <c r="Q314" s="2" t="s">
        <v>1961</v>
      </c>
      <c r="R314" s="2" t="s">
        <v>1961</v>
      </c>
      <c r="S314" s="22" t="s">
        <v>1962</v>
      </c>
      <c r="T314" s="2" t="s">
        <v>1961</v>
      </c>
      <c r="U314" s="2" t="s">
        <v>1961</v>
      </c>
      <c r="V314" s="2" t="s">
        <v>1961</v>
      </c>
      <c r="W314" s="2" t="s">
        <v>1961</v>
      </c>
      <c r="X314" s="2" t="s">
        <v>1961</v>
      </c>
      <c r="Y314" s="2" t="s">
        <v>1961</v>
      </c>
      <c r="Z314" s="2" t="s">
        <v>1961</v>
      </c>
      <c r="AA314" s="23" t="n">
        <f aca="false">DATE(YEAR(O314)+1,MONTH(O314),DAY(O314))</f>
        <v>44197</v>
      </c>
      <c r="AB314" s="0" t="n">
        <f aca="false">IF(G314="Trong nước", DATEDIF(DATE(YEAR(M314),MONTH(M314),1),DATE(YEAR(N314),MONTH(N314),1),"m"), DATEDIF(DATE(L314,1,1),DATE(YEAR(N314),MONTH(N314),1),"m"))</f>
        <v>0</v>
      </c>
      <c r="AC314" s="0" t="str">
        <f aca="false">VLOOKUP(AB314,Parameters!$A$2:$B$6,2,1)</f>
        <v>&lt;6</v>
      </c>
      <c r="AD314" s="24" t="n">
        <f aca="false">IF(J314&lt;=$AD$2,INDEX('Bieu phi VCX'!$D$8:$H$33,MATCH(E314,'Bieu phi VCX'!$A$8:$A$33,0),MATCH(AC314,'Bieu phi VCX'!$D$7:$H$7,)),INDEX('Bieu phi VCX'!$J$8:$N$33,MATCH(E314,'Bieu phi VCX'!$A$8:$A$33,0),MATCH(AC314,'Bieu phi VCX'!$J$7:$N$7,)))</f>
        <v>0.022</v>
      </c>
      <c r="AE314" s="24" t="n">
        <f aca="false">IF(Q314="Y",$AE$2,0)</f>
        <v>0</v>
      </c>
      <c r="AF314" s="24" t="n">
        <f aca="false">IF(R314="Y", INDEX('Bieu phi VCX'!$R$8:$W$33,MATCH(E314,'Bieu phi VCX'!$A$8:$A$33,0),MATCH(AC314,'Bieu phi VCX'!$R$7:$V$7,0)), 0)</f>
        <v>0</v>
      </c>
      <c r="AG314" s="22" t="n">
        <f aca="false">VLOOKUP(S314,Parameters!$F$2:$G$5,2,0)</f>
        <v>0</v>
      </c>
      <c r="AH314" s="24" t="n">
        <f aca="false">IF(T314="Y", INDEX('Bieu phi VCX'!$X$8:$AB$33,MATCH(E314,'Bieu phi VCX'!$A$8:$A$33,0),MATCH(AC314,'Bieu phi VCX'!$X$7:$AB$7,0)),0)</f>
        <v>0</v>
      </c>
      <c r="AI314" s="24" t="n">
        <f aca="false">IF(U314="Y",INDEX('Bieu phi VCX'!$AJ$8:$AL$33,MATCH(E314,'Bieu phi VCX'!$A$8:$A$33,0),MATCH(VLOOKUP(F314,Parameters!$I$2:$J$4,2),'Bieu phi VCX'!$AJ$7:$AL$7,0))-AD314, 0)</f>
        <v>0</v>
      </c>
      <c r="AJ314" s="0" t="n">
        <f aca="false">IF(V314="Y",$AJ$2,1)</f>
        <v>1</v>
      </c>
      <c r="AK314" s="24" t="n">
        <f aca="false">IF(W314="Y", INDEX('Bieu phi VCX'!$AE$8:$AE$33,MATCH(E314,'Bieu phi VCX'!$A$8:$A$33,0),0),0)</f>
        <v>0</v>
      </c>
      <c r="AL314" s="24" t="n">
        <f aca="false">IF(X314="Y",IF(AB314&lt;120,IF(OR(E314='Bieu phi VCX'!$A$24,E314='Bieu phi VCX'!$A$25,E314='Bieu phi VCX'!$A$27),0.2%,IF(OR(AND(OR(H314="SEDAN",H314="HATCHBACK"),J314&gt;$AL$2),AND(OR(H314="SEDAN",H314="HATCHBACK"),I314="GERMANY")),INDEX('Bieu phi VCX'!$AF$8:$AF$33,MATCH(E314,'Bieu phi VCX'!$A$8:$A$33,0),0),INDEX('Bieu phi VCX'!$AG$8:$AG$33,MATCH(E314,'Bieu phi VCX'!$A$8:$A$33,0),0))),"NA"),0)</f>
        <v>0</v>
      </c>
      <c r="AM314" s="25" t="n">
        <f aca="false">IF(Z314="Y",$AM$2,0)</f>
        <v>0</v>
      </c>
      <c r="AN314" s="26" t="n">
        <f aca="false">IF(Y314="Y",IF(P314-O314&gt;$AN$2,1.5%*15/365,1.5%*(P314-O314)/365),0)</f>
        <v>0</v>
      </c>
      <c r="AO314" s="27" t="n">
        <f aca="false">IF(P314&lt;=AA314,VLOOKUP(DATEDIF(O314,P314,"m"),Parameters!$L$2:$M$6,2,1),(DATEDIF(O314,P314,"m")+1)/12)</f>
        <v>1</v>
      </c>
      <c r="AP314" s="28" t="n">
        <f aca="false">(AJ314*(SUM(AD314,AE314,AF314,AH314,AI314,AK314,AL314,AM314)*K314+AG314)+AN314*K314)*AO314</f>
        <v>8800000</v>
      </c>
    </row>
    <row r="315" customFormat="false" ht="13.8" hidden="false" customHeight="false" outlineLevel="0" collapsed="false">
      <c r="A315" s="19"/>
      <c r="B315" s="19" t="s">
        <v>1963</v>
      </c>
      <c r="C315" s="19" t="s">
        <v>1989</v>
      </c>
      <c r="D315" s="19" t="s">
        <v>1910</v>
      </c>
      <c r="E315" s="21" t="s">
        <v>2004</v>
      </c>
      <c r="F315" s="22" t="n">
        <v>0</v>
      </c>
      <c r="G315" s="21" t="s">
        <v>1958</v>
      </c>
      <c r="H315" s="21" t="s">
        <v>1991</v>
      </c>
      <c r="I315" s="21" t="s">
        <v>1960</v>
      </c>
      <c r="J315" s="22" t="n">
        <v>500000000</v>
      </c>
      <c r="K315" s="22" t="n">
        <v>400000000</v>
      </c>
      <c r="L315" s="0" t="n">
        <v>2017</v>
      </c>
      <c r="M315" s="23" t="n">
        <v>42736</v>
      </c>
      <c r="N315" s="23" t="n">
        <v>43831</v>
      </c>
      <c r="O315" s="23" t="n">
        <v>43831</v>
      </c>
      <c r="P315" s="23" t="n">
        <v>44196</v>
      </c>
      <c r="Q315" s="2" t="s">
        <v>1961</v>
      </c>
      <c r="R315" s="2" t="s">
        <v>1961</v>
      </c>
      <c r="S315" s="22" t="s">
        <v>1962</v>
      </c>
      <c r="T315" s="2" t="s">
        <v>1961</v>
      </c>
      <c r="U315" s="2" t="s">
        <v>1961</v>
      </c>
      <c r="V315" s="2" t="s">
        <v>1961</v>
      </c>
      <c r="W315" s="2" t="s">
        <v>1961</v>
      </c>
      <c r="X315" s="2" t="s">
        <v>1961</v>
      </c>
      <c r="Y315" s="2" t="s">
        <v>1961</v>
      </c>
      <c r="Z315" s="2" t="s">
        <v>1961</v>
      </c>
      <c r="AA315" s="23" t="n">
        <f aca="false">DATE(YEAR(O315)+1,MONTH(O315),DAY(O315))</f>
        <v>44197</v>
      </c>
      <c r="AB315" s="0" t="n">
        <f aca="false">IF(G315="Trong nước", DATEDIF(DATE(YEAR(M315),MONTH(M315),1),DATE(YEAR(N315),MONTH(N315),1),"m"), DATEDIF(DATE(L315,1,1),DATE(YEAR(N315),MONTH(N315),1),"m"))</f>
        <v>36</v>
      </c>
      <c r="AC315" s="0" t="str">
        <f aca="false">VLOOKUP(AB315,Parameters!$A$2:$B$6,2,1)</f>
        <v>36-72</v>
      </c>
      <c r="AD315" s="24" t="n">
        <f aca="false">IF(J315&lt;=$AD$2,INDEX('Bieu phi VCX'!$D$8:$H$33,MATCH(E315,'Bieu phi VCX'!$A$8:$A$33,0),MATCH(AC315,'Bieu phi VCX'!$D$7:$H$7,)),INDEX('Bieu phi VCX'!$J$8:$N$33,MATCH(E315,'Bieu phi VCX'!$A$8:$A$33,0),MATCH(AC315,'Bieu phi VCX'!$J$7:$N$7,)))</f>
        <v>0.025</v>
      </c>
      <c r="AE315" s="24" t="n">
        <f aca="false">IF(Q315="Y",$AE$2,0)</f>
        <v>0</v>
      </c>
      <c r="AF315" s="24" t="n">
        <f aca="false">IF(R315="Y", INDEX('Bieu phi VCX'!$R$8:$W$33,MATCH(E315,'Bieu phi VCX'!$A$8:$A$33,0),MATCH(AC315,'Bieu phi VCX'!$R$7:$V$7,0)), 0)</f>
        <v>0</v>
      </c>
      <c r="AG315" s="22" t="n">
        <f aca="false">VLOOKUP(S315,Parameters!$F$2:$G$5,2,0)</f>
        <v>0</v>
      </c>
      <c r="AH315" s="24" t="n">
        <f aca="false">IF(T315="Y", INDEX('Bieu phi VCX'!$X$8:$AB$33,MATCH(E315,'Bieu phi VCX'!$A$8:$A$33,0),MATCH(AC315,'Bieu phi VCX'!$X$7:$AB$7,0)),0)</f>
        <v>0</v>
      </c>
      <c r="AI315" s="24" t="n">
        <f aca="false">IF(U315="Y",INDEX('Bieu phi VCX'!$AJ$8:$AL$33,MATCH(E315,'Bieu phi VCX'!$A$8:$A$33,0),MATCH(VLOOKUP(F315,Parameters!$I$2:$J$4,2),'Bieu phi VCX'!$AJ$7:$AL$7,0))-AD315, 0)</f>
        <v>0</v>
      </c>
      <c r="AJ315" s="0" t="n">
        <f aca="false">IF(V315="Y",$AJ$2,1)</f>
        <v>1</v>
      </c>
      <c r="AK315" s="24" t="n">
        <f aca="false">IF(W315="Y", INDEX('Bieu phi VCX'!$AE$8:$AE$33,MATCH(E315,'Bieu phi VCX'!$A$8:$A$33,0),0),0)</f>
        <v>0</v>
      </c>
      <c r="AL315" s="24" t="n">
        <f aca="false">IF(X315="Y",IF(AB315&lt;120,IF(OR(E315='Bieu phi VCX'!$A$24,E315='Bieu phi VCX'!$A$25,E315='Bieu phi VCX'!$A$27),0.2%,IF(OR(AND(OR(H315="SEDAN",H315="HATCHBACK"),J315&gt;$AL$2),AND(OR(H315="SEDAN",H315="HATCHBACK"),I315="GERMANY")),INDEX('Bieu phi VCX'!$AF$8:$AF$33,MATCH(E315,'Bieu phi VCX'!$A$8:$A$33,0),0),INDEX('Bieu phi VCX'!$AG$8:$AG$33,MATCH(E315,'Bieu phi VCX'!$A$8:$A$33,0),0))),"NA"),0)</f>
        <v>0</v>
      </c>
      <c r="AM315" s="25" t="n">
        <f aca="false">IF(Z315="Y",$AM$2,0)</f>
        <v>0</v>
      </c>
      <c r="AN315" s="26" t="n">
        <f aca="false">IF(Y315="Y",IF(P315-O315&gt;$AN$2,1.5%*15/365,1.5%*(P315-O315)/365),0)</f>
        <v>0</v>
      </c>
      <c r="AO315" s="27" t="n">
        <f aca="false">IF(P315&lt;=AA315,VLOOKUP(DATEDIF(O315,P315,"m"),Parameters!$L$2:$M$6,2,1),(DATEDIF(O315,P315,"m")+1)/12)</f>
        <v>1</v>
      </c>
      <c r="AP315" s="28" t="n">
        <f aca="false">(AJ315*(SUM(AD315,AE315,AF315,AH315,AI315,AK315,AL315,AM315)*K315+AG315)+AN315*K315)*AO315</f>
        <v>10000000</v>
      </c>
    </row>
    <row r="316" customFormat="false" ht="13.8" hidden="false" customHeight="false" outlineLevel="0" collapsed="false">
      <c r="A316" s="19"/>
      <c r="B316" s="19" t="s">
        <v>1964</v>
      </c>
      <c r="C316" s="19" t="s">
        <v>1989</v>
      </c>
      <c r="D316" s="19" t="s">
        <v>1910</v>
      </c>
      <c r="E316" s="21" t="s">
        <v>2004</v>
      </c>
      <c r="F316" s="22" t="n">
        <v>0</v>
      </c>
      <c r="G316" s="21" t="s">
        <v>1958</v>
      </c>
      <c r="H316" s="21" t="s">
        <v>1991</v>
      </c>
      <c r="I316" s="21" t="s">
        <v>1960</v>
      </c>
      <c r="J316" s="22" t="n">
        <v>450000000</v>
      </c>
      <c r="K316" s="22" t="n">
        <v>400000000</v>
      </c>
      <c r="L316" s="0" t="n">
        <v>2014</v>
      </c>
      <c r="M316" s="23" t="n">
        <v>41640</v>
      </c>
      <c r="N316" s="23" t="n">
        <v>43831</v>
      </c>
      <c r="O316" s="23" t="n">
        <v>43831</v>
      </c>
      <c r="P316" s="23" t="n">
        <v>44196</v>
      </c>
      <c r="Q316" s="2" t="s">
        <v>1961</v>
      </c>
      <c r="R316" s="2" t="s">
        <v>1961</v>
      </c>
      <c r="S316" s="22" t="s">
        <v>1962</v>
      </c>
      <c r="T316" s="2" t="s">
        <v>1961</v>
      </c>
      <c r="U316" s="2" t="s">
        <v>1961</v>
      </c>
      <c r="V316" s="2" t="s">
        <v>1961</v>
      </c>
      <c r="W316" s="2" t="s">
        <v>1961</v>
      </c>
      <c r="X316" s="2" t="s">
        <v>1961</v>
      </c>
      <c r="Y316" s="2" t="s">
        <v>1961</v>
      </c>
      <c r="Z316" s="2" t="s">
        <v>1961</v>
      </c>
      <c r="AA316" s="23" t="n">
        <f aca="false">DATE(YEAR(O316)+1,MONTH(O316),DAY(O316))</f>
        <v>44197</v>
      </c>
      <c r="AB316" s="0" t="n">
        <f aca="false">IF(G316="Trong nước", DATEDIF(DATE(YEAR(M316),MONTH(M316),1),DATE(YEAR(N316),MONTH(N316),1),"m"), DATEDIF(DATE(L316,1,1),DATE(YEAR(N316),MONTH(N316),1),"m"))</f>
        <v>72</v>
      </c>
      <c r="AC316" s="0" t="str">
        <f aca="false">VLOOKUP(AB316,Parameters!$A$2:$B$6,2,1)</f>
        <v>72-120</v>
      </c>
      <c r="AD316" s="24" t="n">
        <f aca="false">IF(J316&lt;=$AD$2,INDEX('Bieu phi VCX'!$D$8:$H$33,MATCH(E316,'Bieu phi VCX'!$A$8:$A$33,0),MATCH(AC316,'Bieu phi VCX'!$D$7:$H$7,)),INDEX('Bieu phi VCX'!$J$8:$N$33,MATCH(E316,'Bieu phi VCX'!$A$8:$A$33,0),MATCH(AC316,'Bieu phi VCX'!$J$7:$N$7,)))</f>
        <v>0.027</v>
      </c>
      <c r="AE316" s="24" t="n">
        <f aca="false">IF(Q316="Y",$AE$2,0)</f>
        <v>0</v>
      </c>
      <c r="AF316" s="24" t="n">
        <f aca="false">IF(R316="Y", INDEX('Bieu phi VCX'!$R$8:$W$33,MATCH(E316,'Bieu phi VCX'!$A$8:$A$33,0),MATCH(AC316,'Bieu phi VCX'!$R$7:$V$7,0)), 0)</f>
        <v>0</v>
      </c>
      <c r="AG316" s="22" t="n">
        <f aca="false">VLOOKUP(S316,Parameters!$F$2:$G$5,2,0)</f>
        <v>0</v>
      </c>
      <c r="AH316" s="24" t="n">
        <f aca="false">IF(T316="Y", INDEX('Bieu phi VCX'!$X$8:$AB$33,MATCH(E316,'Bieu phi VCX'!$A$8:$A$33,0),MATCH(AC316,'Bieu phi VCX'!$X$7:$AB$7,0)),0)</f>
        <v>0</v>
      </c>
      <c r="AI316" s="24" t="n">
        <f aca="false">IF(U316="Y",INDEX('Bieu phi VCX'!$AJ$8:$AL$33,MATCH(E316,'Bieu phi VCX'!$A$8:$A$33,0),MATCH(VLOOKUP(F316,Parameters!$I$2:$J$4,2),'Bieu phi VCX'!$AJ$7:$AL$7,0))-AD316, 0)</f>
        <v>0</v>
      </c>
      <c r="AJ316" s="0" t="n">
        <f aca="false">IF(V316="Y",$AJ$2,1)</f>
        <v>1</v>
      </c>
      <c r="AK316" s="24" t="n">
        <f aca="false">IF(W316="Y", INDEX('Bieu phi VCX'!$AE$8:$AE$33,MATCH(E316,'Bieu phi VCX'!$A$8:$A$33,0),0),0)</f>
        <v>0</v>
      </c>
      <c r="AL316" s="24" t="n">
        <f aca="false">IF(X316="Y",IF(AB316&lt;120,IF(OR(E316='Bieu phi VCX'!$A$24,E316='Bieu phi VCX'!$A$25,E316='Bieu phi VCX'!$A$27),0.2%,IF(OR(AND(OR(H316="SEDAN",H316="HATCHBACK"),J316&gt;$AL$2),AND(OR(H316="SEDAN",H316="HATCHBACK"),I316="GERMANY")),INDEX('Bieu phi VCX'!$AF$8:$AF$33,MATCH(E316,'Bieu phi VCX'!$A$8:$A$33,0),0),INDEX('Bieu phi VCX'!$AG$8:$AG$33,MATCH(E316,'Bieu phi VCX'!$A$8:$A$33,0),0))),"NA"),0)</f>
        <v>0</v>
      </c>
      <c r="AM316" s="25" t="n">
        <f aca="false">IF(Z316="Y",$AM$2,0)</f>
        <v>0</v>
      </c>
      <c r="AN316" s="26" t="n">
        <f aca="false">IF(Y316="Y",IF(P316-O316&gt;$AN$2,1.5%*15/365,1.5%*(P316-O316)/365),0)</f>
        <v>0</v>
      </c>
      <c r="AO316" s="27" t="n">
        <f aca="false">IF(P316&lt;=AA316,VLOOKUP(DATEDIF(O316,P316,"m"),Parameters!$L$2:$M$6,2,1),(DATEDIF(O316,P316,"m")+1)/12)</f>
        <v>1</v>
      </c>
      <c r="AP316" s="28" t="n">
        <f aca="false">(AJ316*(SUM(AD316,AE316,AF316,AH316,AI316,AK316,AL316,AM316)*K316+AG316)+AN316*K316)*AO316</f>
        <v>10800000</v>
      </c>
    </row>
    <row r="317" customFormat="false" ht="13.8" hidden="false" customHeight="false" outlineLevel="0" collapsed="false">
      <c r="A317" s="19"/>
      <c r="B317" s="19" t="s">
        <v>1965</v>
      </c>
      <c r="C317" s="19" t="s">
        <v>1989</v>
      </c>
      <c r="D317" s="19" t="s">
        <v>1910</v>
      </c>
      <c r="E317" s="21" t="s">
        <v>2004</v>
      </c>
      <c r="F317" s="22" t="n">
        <v>0</v>
      </c>
      <c r="G317" s="21" t="s">
        <v>1958</v>
      </c>
      <c r="H317" s="21" t="s">
        <v>1991</v>
      </c>
      <c r="I317" s="21" t="s">
        <v>1960</v>
      </c>
      <c r="J317" s="22" t="n">
        <v>600000000</v>
      </c>
      <c r="K317" s="22" t="n">
        <v>400000000</v>
      </c>
      <c r="L317" s="0" t="n">
        <v>2010</v>
      </c>
      <c r="M317" s="23" t="n">
        <v>40179</v>
      </c>
      <c r="N317" s="23" t="n">
        <v>43831</v>
      </c>
      <c r="O317" s="23" t="n">
        <v>43831</v>
      </c>
      <c r="P317" s="23" t="n">
        <v>44196</v>
      </c>
      <c r="Q317" s="2" t="s">
        <v>1961</v>
      </c>
      <c r="R317" s="2" t="s">
        <v>1961</v>
      </c>
      <c r="S317" s="22" t="s">
        <v>1962</v>
      </c>
      <c r="T317" s="2" t="s">
        <v>1961</v>
      </c>
      <c r="U317" s="2" t="s">
        <v>1961</v>
      </c>
      <c r="V317" s="2" t="s">
        <v>1961</v>
      </c>
      <c r="W317" s="2" t="s">
        <v>1961</v>
      </c>
      <c r="X317" s="2" t="s">
        <v>1961</v>
      </c>
      <c r="Y317" s="2" t="s">
        <v>1961</v>
      </c>
      <c r="Z317" s="2" t="s">
        <v>1961</v>
      </c>
      <c r="AA317" s="23" t="n">
        <f aca="false">DATE(YEAR(O317)+1,MONTH(O317),DAY(O317))</f>
        <v>44197</v>
      </c>
      <c r="AB317" s="0" t="n">
        <f aca="false">IF(G317="Trong nước", DATEDIF(DATE(YEAR(M317),MONTH(M317),1),DATE(YEAR(N317),MONTH(N317),1),"m"), DATEDIF(DATE(L317,1,1),DATE(YEAR(N317),MONTH(N317),1),"m"))</f>
        <v>120</v>
      </c>
      <c r="AC317" s="0" t="str">
        <f aca="false">VLOOKUP(AB317,Parameters!$A$2:$B$6,2,1)</f>
        <v>&gt;=120</v>
      </c>
      <c r="AD317" s="24" t="n">
        <f aca="false">IF(J317&lt;=$AD$2,INDEX('Bieu phi VCX'!$D$8:$H$33,MATCH(E317,'Bieu phi VCX'!$A$8:$A$33,0),MATCH(AC317,'Bieu phi VCX'!$D$7:$H$7,)),INDEX('Bieu phi VCX'!$J$8:$N$33,MATCH(E317,'Bieu phi VCX'!$A$8:$A$33,0),MATCH(AC317,'Bieu phi VCX'!$J$7:$N$7,)))</f>
        <v>0.03</v>
      </c>
      <c r="AE317" s="24" t="n">
        <f aca="false">IF(Q317="Y",$AE$2,0)</f>
        <v>0</v>
      </c>
      <c r="AF317" s="24" t="n">
        <f aca="false">IF(R317="Y", INDEX('Bieu phi VCX'!$R$8:$W$33,MATCH(E317,'Bieu phi VCX'!$A$8:$A$33,0),MATCH(AC317,'Bieu phi VCX'!$R$7:$V$7,0)), 0)</f>
        <v>0</v>
      </c>
      <c r="AG317" s="22" t="n">
        <f aca="false">VLOOKUP(S317,Parameters!$F$2:$G$5,2,0)</f>
        <v>0</v>
      </c>
      <c r="AH317" s="24" t="n">
        <f aca="false">IF(T317="Y", INDEX('Bieu phi VCX'!$X$8:$AB$33,MATCH(E317,'Bieu phi VCX'!$A$8:$A$33,0),MATCH(AC317,'Bieu phi VCX'!$X$7:$AB$7,0)),0)</f>
        <v>0</v>
      </c>
      <c r="AI317" s="24" t="n">
        <f aca="false">IF(U317="Y",INDEX('Bieu phi VCX'!$AJ$8:$AL$33,MATCH(E317,'Bieu phi VCX'!$A$8:$A$33,0),MATCH(VLOOKUP(F317,Parameters!$I$2:$J$4,2),'Bieu phi VCX'!$AJ$7:$AL$7,0))-AD317, 0)</f>
        <v>0</v>
      </c>
      <c r="AJ317" s="0" t="n">
        <f aca="false">IF(V317="Y",$AJ$2,1)</f>
        <v>1</v>
      </c>
      <c r="AK317" s="24" t="n">
        <f aca="false">IF(W317="Y", INDEX('Bieu phi VCX'!$AE$8:$AE$33,MATCH(E317,'Bieu phi VCX'!$A$8:$A$33,0),0),0)</f>
        <v>0</v>
      </c>
      <c r="AL317" s="24" t="n">
        <f aca="false">IF(X317="Y",IF(AB317&lt;120,IF(OR(E317='Bieu phi VCX'!$A$24,E317='Bieu phi VCX'!$A$25,E317='Bieu phi VCX'!$A$27),0.2%,IF(OR(AND(OR(H317="SEDAN",H317="HATCHBACK"),J317&gt;$AL$2),AND(OR(H317="SEDAN",H317="HATCHBACK"),I317="GERMANY")),INDEX('Bieu phi VCX'!$AF$8:$AF$33,MATCH(E317,'Bieu phi VCX'!$A$8:$A$33,0),0),INDEX('Bieu phi VCX'!$AG$8:$AG$33,MATCH(E317,'Bieu phi VCX'!$A$8:$A$33,0),0))),"NA"),0)</f>
        <v>0</v>
      </c>
      <c r="AM317" s="25" t="n">
        <f aca="false">IF(Z317="Y",$AM$2,0)</f>
        <v>0</v>
      </c>
      <c r="AN317" s="26" t="n">
        <f aca="false">IF(Y317="Y",IF(P317-O317&gt;$AN$2,1.5%*15/365,1.5%*(P317-O317)/365),0)</f>
        <v>0</v>
      </c>
      <c r="AO317" s="27" t="n">
        <f aca="false">IF(P317&lt;=AA317,VLOOKUP(DATEDIF(O317,P317,"m"),Parameters!$L$2:$M$6,2,1),(DATEDIF(O317,P317,"m")+1)/12)</f>
        <v>1</v>
      </c>
      <c r="AP317" s="28" t="n">
        <f aca="false">(AJ317*(SUM(AD317,AE317,AF317,AH317,AI317,AK317,AL317,AM317)*K317+AG317)+AN317*K317)*AO317</f>
        <v>12000000</v>
      </c>
    </row>
    <row r="318" customFormat="false" ht="13.8" hidden="false" customHeight="false" outlineLevel="0" collapsed="false">
      <c r="A318" s="19"/>
      <c r="B318" s="19" t="s">
        <v>1966</v>
      </c>
      <c r="C318" s="19" t="s">
        <v>1989</v>
      </c>
      <c r="D318" s="19" t="s">
        <v>1910</v>
      </c>
      <c r="E318" s="21" t="s">
        <v>2004</v>
      </c>
      <c r="F318" s="22" t="n">
        <v>0</v>
      </c>
      <c r="G318" s="21" t="s">
        <v>1958</v>
      </c>
      <c r="H318" s="21" t="s">
        <v>1991</v>
      </c>
      <c r="I318" s="21" t="s">
        <v>1960</v>
      </c>
      <c r="J318" s="22" t="n">
        <v>600000000</v>
      </c>
      <c r="K318" s="22" t="n">
        <v>400000000</v>
      </c>
      <c r="L318" s="0" t="n">
        <v>2005</v>
      </c>
      <c r="M318" s="23" t="n">
        <v>38353</v>
      </c>
      <c r="N318" s="23" t="n">
        <v>43831</v>
      </c>
      <c r="O318" s="23" t="n">
        <v>43831</v>
      </c>
      <c r="P318" s="23" t="n">
        <v>44196</v>
      </c>
      <c r="Q318" s="2" t="s">
        <v>1967</v>
      </c>
      <c r="R318" s="2" t="s">
        <v>1967</v>
      </c>
      <c r="S318" s="22" t="n">
        <v>9000000</v>
      </c>
      <c r="T318" s="2" t="s">
        <v>1967</v>
      </c>
      <c r="U318" s="2" t="s">
        <v>1967</v>
      </c>
      <c r="V318" s="2" t="s">
        <v>1967</v>
      </c>
      <c r="W318" s="2" t="s">
        <v>1967</v>
      </c>
      <c r="X318" s="2" t="s">
        <v>1967</v>
      </c>
      <c r="Y318" s="2" t="s">
        <v>1967</v>
      </c>
      <c r="Z318" s="2" t="s">
        <v>1967</v>
      </c>
      <c r="AA318" s="23" t="n">
        <f aca="false">DATE(YEAR(O318)+1,MONTH(O318),DAY(O318))</f>
        <v>44197</v>
      </c>
      <c r="AB318" s="0" t="n">
        <f aca="false">IF(G318="Trong nước", DATEDIF(DATE(YEAR(M318),MONTH(M318),1),DATE(YEAR(N318),MONTH(N318),1),"m"), DATEDIF(DATE(L318,1,1),DATE(YEAR(N318),MONTH(N318),1),"m"))</f>
        <v>180</v>
      </c>
      <c r="AC318" s="0" t="str">
        <f aca="false">VLOOKUP(AB318,Parameters!$A$2:$B$7,2,1)</f>
        <v>&gt;=180</v>
      </c>
      <c r="AD318" s="24" t="n">
        <f aca="false">IF(J318&lt;=$AD$2,INDEX('Bieu phi VCX'!$D$8:$N$33,MATCH(E318,'Bieu phi VCX'!$A$8:$A$33,0),MATCH(AC318,'Bieu phi VCX'!$D$7:$I$7,)),INDEX('Bieu phi VCX'!$J$8:$O$33,MATCH(E318,'Bieu phi VCX'!$A$8:$A$33,0),MATCH(AC318,'Bieu phi VCX'!$J$7:$O$7,)))</f>
        <v>0.03</v>
      </c>
      <c r="AE318" s="24" t="n">
        <f aca="false">IF(Q318="Y",$AE$2,0)</f>
        <v>0.0005</v>
      </c>
      <c r="AF318" s="24" t="n">
        <f aca="false">IF(R318="Y", INDEX('Bieu phi VCX'!$R$8:$W$33,MATCH(E318,'Bieu phi VCX'!$A$8:$A$33,0),MATCH(AC318,'Bieu phi VCX'!$R$7:$W$7,0)), 0)</f>
        <v>0.005</v>
      </c>
      <c r="AG318" s="22" t="n">
        <f aca="false">VLOOKUP(S318,Parameters!$F$2:$G$5,2,0)</f>
        <v>1400000</v>
      </c>
      <c r="AH318" s="24" t="n">
        <f aca="false">IF(T318="Y", INDEX('Bieu phi VCX'!$X$8:$AC$33,MATCH(E318,'Bieu phi VCX'!$A$8:$A$33,0),MATCH(AC318,'Bieu phi VCX'!$X$7:$AC$7,0)),0)</f>
        <v>0.0055</v>
      </c>
      <c r="AI318" s="24" t="n">
        <f aca="false">IF(U318="Y",INDEX('Bieu phi VCX'!$AJ$8:$AL$33,MATCH(E318,'Bieu phi VCX'!$A$8:$A$33,0),MATCH(VLOOKUP(F318,Parameters!$I$2:$J$4,2),'Bieu phi VCX'!$AJ$7:$AL$7,0))-AD318, 0)</f>
        <v>0.01</v>
      </c>
      <c r="AJ318" s="0" t="n">
        <f aca="false">IF(V318="Y",$AJ$2,1)</f>
        <v>1.5</v>
      </c>
      <c r="AK318" s="24" t="n">
        <f aca="false">IF(W318="Y", INDEX('Bieu phi VCX'!$AE$8:$AE$33,MATCH(E318,'Bieu phi VCX'!$A$8:$A$33,0),0),0)</f>
        <v>0.0025</v>
      </c>
      <c r="AL318" s="24" t="n">
        <f aca="false">IF(X318="Y",IF(AB318&lt;120,IF(OR(E318='Bieu phi VCX'!$A$24,E318='Bieu phi VCX'!$A$25,E318='Bieu phi VCX'!$A$27),0.2%,IF(OR(AND(OR(H318="SEDAN",H318="HATCHBACK"),J318&gt;$AL$2),AND(OR(H318="SEDAN",H318="HATCHBACK"),I318="GERMANY")),INDEX('Bieu phi VCX'!$AF$8:$AF$33,MATCH(E318,'Bieu phi VCX'!$A$8:$A$33,0),0),INDEX('Bieu phi VCX'!$AG$8:$AG$33,MATCH(E318,'Bieu phi VCX'!$A$8:$A$33,0),0))),INDEX('Bieu phi VCX'!$AH$8:$AH$33,MATCH(E318,'Bieu phi VCX'!$A$8:$A$33,0),0)),0)</f>
        <v>0.0015</v>
      </c>
      <c r="AM318" s="25" t="n">
        <f aca="false">IF(Z318="Y",$AM$2,0)</f>
        <v>0.003</v>
      </c>
      <c r="AN318" s="26" t="n">
        <f aca="false">IF(Y318="Y",IF(P318-O318&gt;$AN$2,1.5%*15/365,1.5%*(P318-O318)/365),0)</f>
        <v>0.000616438356164384</v>
      </c>
      <c r="AO318" s="27" t="n">
        <f aca="false">IF(P318&lt;=AA318,VLOOKUP(DATEDIF(O318,P318,"m"),Parameters!$L$2:$M$6,2,1),(DATEDIF(O318,P318,"m")+1)/12)</f>
        <v>1</v>
      </c>
      <c r="AP318" s="28" t="n">
        <f aca="false">(AJ318*(SUM(AD318,AE318,AF318,AH318,AI318,AK318,AL318,AM318)*K318+AG318)+AN318*K318)*AO318</f>
        <v>37146575.3424658</v>
      </c>
    </row>
    <row r="319" customFormat="false" ht="13.8" hidden="false" customHeight="false" outlineLevel="0" collapsed="false">
      <c r="A319" s="19" t="s">
        <v>1953</v>
      </c>
      <c r="B319" s="19" t="s">
        <v>1954</v>
      </c>
      <c r="C319" s="19" t="s">
        <v>1989</v>
      </c>
      <c r="D319" s="19" t="s">
        <v>2005</v>
      </c>
      <c r="E319" s="21" t="s">
        <v>2006</v>
      </c>
      <c r="F319" s="22" t="n">
        <v>0</v>
      </c>
      <c r="G319" s="21" t="s">
        <v>1958</v>
      </c>
      <c r="H319" s="21" t="s">
        <v>536</v>
      </c>
      <c r="I319" s="21" t="s">
        <v>1960</v>
      </c>
      <c r="J319" s="22" t="n">
        <v>390000000</v>
      </c>
      <c r="K319" s="22" t="n">
        <v>100000000</v>
      </c>
      <c r="L319" s="0" t="n">
        <v>2020</v>
      </c>
      <c r="M319" s="23" t="n">
        <v>43831</v>
      </c>
      <c r="N319" s="23" t="n">
        <v>43831</v>
      </c>
      <c r="O319" s="23" t="n">
        <v>43831</v>
      </c>
      <c r="P319" s="23" t="n">
        <v>44196</v>
      </c>
      <c r="Q319" s="2" t="s">
        <v>1961</v>
      </c>
      <c r="R319" s="2" t="s">
        <v>1961</v>
      </c>
      <c r="S319" s="22" t="s">
        <v>1962</v>
      </c>
      <c r="T319" s="2" t="s">
        <v>1961</v>
      </c>
      <c r="U319" s="2" t="s">
        <v>1961</v>
      </c>
      <c r="V319" s="2" t="s">
        <v>1961</v>
      </c>
      <c r="W319" s="2" t="s">
        <v>1961</v>
      </c>
      <c r="X319" s="2" t="s">
        <v>1961</v>
      </c>
      <c r="Y319" s="2" t="s">
        <v>1961</v>
      </c>
      <c r="Z319" s="2" t="s">
        <v>1961</v>
      </c>
      <c r="AA319" s="23" t="n">
        <f aca="false">DATE(YEAR(O319)+1,MONTH(O319),DAY(O319))</f>
        <v>44197</v>
      </c>
      <c r="AB319" s="0" t="n">
        <f aca="false">IF(G319="Trong nước", DATEDIF(DATE(YEAR(M319),MONTH(M319),1),DATE(YEAR(N319),MONTH(N319),1),"m"), DATEDIF(DATE(L319,1,1),DATE(YEAR(N319),MONTH(N319),1),"m"))</f>
        <v>0</v>
      </c>
      <c r="AC319" s="0" t="str">
        <f aca="false">VLOOKUP(AB319,Parameters!$A$2:$B$6,2,1)</f>
        <v>&lt;6</v>
      </c>
      <c r="AD319" s="24" t="n">
        <f aca="false">IF(J319&lt;=$AD$2,INDEX('Bieu phi VCX'!$D$8:$H$33,MATCH(E319,'Bieu phi VCX'!$A$8:$A$33,0),MATCH(AC319,'Bieu phi VCX'!$D$7:$H$7,)),INDEX('Bieu phi VCX'!$J$8:$N$33,MATCH(E319,'Bieu phi VCX'!$A$8:$A$33,0),MATCH(AC319,'Bieu phi VCX'!$J$7:$N$7,)))</f>
        <v>0.028</v>
      </c>
      <c r="AE319" s="24" t="n">
        <f aca="false">IF(Q319="Y",$AE$2,0)</f>
        <v>0</v>
      </c>
      <c r="AF319" s="24" t="n">
        <f aca="false">IF(R319="Y", INDEX('Bieu phi VCX'!$R$8:$W$33,MATCH(E319,'Bieu phi VCX'!$A$8:$A$33,0),MATCH(AC319,'Bieu phi VCX'!$R$7:$V$7,0)), 0)</f>
        <v>0</v>
      </c>
      <c r="AG319" s="22" t="n">
        <f aca="false">VLOOKUP(S319,Parameters!$F$2:$G$5,2,0)</f>
        <v>0</v>
      </c>
      <c r="AH319" s="24" t="n">
        <f aca="false">IF(T319="Y", INDEX('Bieu phi VCX'!$X$8:$AB$33,MATCH(E319,'Bieu phi VCX'!$A$8:$A$33,0),MATCH(AC319,'Bieu phi VCX'!$X$7:$AB$7,0)),0)</f>
        <v>0</v>
      </c>
      <c r="AI319" s="24" t="n">
        <f aca="false">IF(U319="Y",INDEX('Bieu phi VCX'!$AJ$8:$AL$33,MATCH(E319,'Bieu phi VCX'!$A$8:$A$33,0),MATCH(VLOOKUP(F319,Parameters!$I$2:$J$4,2),'Bieu phi VCX'!$AJ$7:$AL$7,0))-AD319, 0)</f>
        <v>0</v>
      </c>
      <c r="AJ319" s="0" t="n">
        <f aca="false">IF(V319="Y",$AJ$2,1)</f>
        <v>1</v>
      </c>
      <c r="AK319" s="24" t="n">
        <f aca="false">IF(W319="Y", INDEX('Bieu phi VCX'!$AE$8:$AE$33,MATCH(E319,'Bieu phi VCX'!$A$8:$A$33,0),0),0)</f>
        <v>0</v>
      </c>
      <c r="AL319" s="24" t="n">
        <f aca="false">IF(X319="Y",IF(AB319&lt;120,IF(OR(E319='Bieu phi VCX'!$A$24,E319='Bieu phi VCX'!$A$25,E319='Bieu phi VCX'!$A$27),0.2%,IF(OR(AND(OR(H319="SEDAN",H319="HATCHBACK"),J319&gt;$AL$2),AND(OR(H319="SEDAN",H319="HATCHBACK"),I319="GERMANY")),INDEX('Bieu phi VCX'!$AF$8:$AF$33,MATCH(E319,'Bieu phi VCX'!$A$8:$A$33,0),0),INDEX('Bieu phi VCX'!$AG$8:$AG$33,MATCH(E319,'Bieu phi VCX'!$A$8:$A$33,0),0))),"NA"),0)</f>
        <v>0</v>
      </c>
      <c r="AM319" s="25" t="n">
        <f aca="false">IF(Z319="Y",$AM$2,0)</f>
        <v>0</v>
      </c>
      <c r="AN319" s="26" t="n">
        <f aca="false">IF(Y319="Y",IF(P319-O319&gt;$AN$2,1.5%*15/365,1.5%*(P319-O319)/365),0)</f>
        <v>0</v>
      </c>
      <c r="AO319" s="27" t="n">
        <f aca="false">IF(P319&lt;=AA319,VLOOKUP(DATEDIF(O319,P319,"m"),Parameters!$L$2:$M$6,2,1),(DATEDIF(O319,P319,"m")+1)/12)</f>
        <v>1</v>
      </c>
      <c r="AP319" s="28" t="n">
        <f aca="false">(AJ319*(SUM(AD319,AE319,AF319,AH319,AI319,AK319,AL319,AM319)*K319+AG319)+AN319*K319)*AO319</f>
        <v>2800000</v>
      </c>
    </row>
    <row r="320" customFormat="false" ht="13.8" hidden="false" customHeight="false" outlineLevel="0" collapsed="false">
      <c r="A320" s="19"/>
      <c r="B320" s="19" t="s">
        <v>1963</v>
      </c>
      <c r="C320" s="19" t="s">
        <v>1989</v>
      </c>
      <c r="D320" s="19" t="s">
        <v>2005</v>
      </c>
      <c r="E320" s="21" t="s">
        <v>2006</v>
      </c>
      <c r="F320" s="22" t="n">
        <v>0</v>
      </c>
      <c r="G320" s="21" t="s">
        <v>1958</v>
      </c>
      <c r="H320" s="21" t="s">
        <v>536</v>
      </c>
      <c r="I320" s="21" t="s">
        <v>1960</v>
      </c>
      <c r="J320" s="22" t="n">
        <v>390000000</v>
      </c>
      <c r="K320" s="22" t="n">
        <v>100000000</v>
      </c>
      <c r="L320" s="0" t="n">
        <v>2017</v>
      </c>
      <c r="M320" s="23" t="n">
        <v>42736</v>
      </c>
      <c r="N320" s="23" t="n">
        <v>43831</v>
      </c>
      <c r="O320" s="23" t="n">
        <v>43831</v>
      </c>
      <c r="P320" s="23" t="n">
        <v>44196</v>
      </c>
      <c r="Q320" s="2" t="s">
        <v>1961</v>
      </c>
      <c r="R320" s="2" t="s">
        <v>1961</v>
      </c>
      <c r="S320" s="22" t="s">
        <v>1962</v>
      </c>
      <c r="T320" s="2" t="s">
        <v>1961</v>
      </c>
      <c r="U320" s="2" t="s">
        <v>1961</v>
      </c>
      <c r="V320" s="2" t="s">
        <v>1961</v>
      </c>
      <c r="W320" s="2" t="s">
        <v>1961</v>
      </c>
      <c r="X320" s="2" t="s">
        <v>1961</v>
      </c>
      <c r="Y320" s="2" t="s">
        <v>1961</v>
      </c>
      <c r="Z320" s="2" t="s">
        <v>1961</v>
      </c>
      <c r="AA320" s="23" t="n">
        <f aca="false">DATE(YEAR(O320)+1,MONTH(O320),DAY(O320))</f>
        <v>44197</v>
      </c>
      <c r="AB320" s="0" t="n">
        <f aca="false">IF(G320="Trong nước", DATEDIF(DATE(YEAR(M320),MONTH(M320),1),DATE(YEAR(N320),MONTH(N320),1),"m"), DATEDIF(DATE(L320,1,1),DATE(YEAR(N320),MONTH(N320),1),"m"))</f>
        <v>36</v>
      </c>
      <c r="AC320" s="0" t="str">
        <f aca="false">VLOOKUP(AB320,Parameters!$A$2:$B$6,2,1)</f>
        <v>36-72</v>
      </c>
      <c r="AD320" s="24" t="n">
        <f aca="false">IF(J320&lt;=$AD$2,INDEX('Bieu phi VCX'!$D$8:$H$33,MATCH(E320,'Bieu phi VCX'!$A$8:$A$33,0),MATCH(AC320,'Bieu phi VCX'!$D$7:$H$7,)),INDEX('Bieu phi VCX'!$J$8:$N$33,MATCH(E320,'Bieu phi VCX'!$A$8:$A$33,0),MATCH(AC320,'Bieu phi VCX'!$J$7:$N$7,)))</f>
        <v>0.032</v>
      </c>
      <c r="AE320" s="24" t="n">
        <f aca="false">IF(Q320="Y",$AE$2,0)</f>
        <v>0</v>
      </c>
      <c r="AF320" s="24" t="n">
        <f aca="false">IF(R320="Y", INDEX('Bieu phi VCX'!$R$8:$W$33,MATCH(E320,'Bieu phi VCX'!$A$8:$A$33,0),MATCH(AC320,'Bieu phi VCX'!$R$7:$V$7,0)), 0)</f>
        <v>0</v>
      </c>
      <c r="AG320" s="22" t="n">
        <f aca="false">VLOOKUP(S320,Parameters!$F$2:$G$5,2,0)</f>
        <v>0</v>
      </c>
      <c r="AH320" s="24" t="n">
        <f aca="false">IF(T320="Y", INDEX('Bieu phi VCX'!$X$8:$AB$33,MATCH(E320,'Bieu phi VCX'!$A$8:$A$33,0),MATCH(AC320,'Bieu phi VCX'!$X$7:$AB$7,0)),0)</f>
        <v>0</v>
      </c>
      <c r="AI320" s="24" t="n">
        <f aca="false">IF(U320="Y",INDEX('Bieu phi VCX'!$AJ$8:$AL$33,MATCH(E320,'Bieu phi VCX'!$A$8:$A$33,0),MATCH(VLOOKUP(F320,Parameters!$I$2:$J$4,2),'Bieu phi VCX'!$AJ$7:$AL$7,0))-AD320, 0)</f>
        <v>0</v>
      </c>
      <c r="AJ320" s="0" t="n">
        <f aca="false">IF(V320="Y",$AJ$2,1)</f>
        <v>1</v>
      </c>
      <c r="AK320" s="24" t="n">
        <f aca="false">IF(W320="Y", INDEX('Bieu phi VCX'!$AE$8:$AE$33,MATCH(E320,'Bieu phi VCX'!$A$8:$A$33,0),0),0)</f>
        <v>0</v>
      </c>
      <c r="AL320" s="24" t="n">
        <f aca="false">IF(X320="Y",IF(AB320&lt;120,IF(OR(E320='Bieu phi VCX'!$A$24,E320='Bieu phi VCX'!$A$25,E320='Bieu phi VCX'!$A$27),0.2%,IF(OR(AND(OR(H320="SEDAN",H320="HATCHBACK"),J320&gt;$AL$2),AND(OR(H320="SEDAN",H320="HATCHBACK"),I320="GERMANY")),INDEX('Bieu phi VCX'!$AF$8:$AF$33,MATCH(E320,'Bieu phi VCX'!$A$8:$A$33,0),0),INDEX('Bieu phi VCX'!$AG$8:$AG$33,MATCH(E320,'Bieu phi VCX'!$A$8:$A$33,0),0))),"NA"),0)</f>
        <v>0</v>
      </c>
      <c r="AM320" s="25" t="n">
        <f aca="false">IF(Z320="Y",$AM$2,0)</f>
        <v>0</v>
      </c>
      <c r="AN320" s="26" t="n">
        <f aca="false">IF(Y320="Y",IF(P320-O320&gt;$AN$2,1.5%*15/365,1.5%*(P320-O320)/365),0)</f>
        <v>0</v>
      </c>
      <c r="AO320" s="27" t="n">
        <f aca="false">IF(P320&lt;=AA320,VLOOKUP(DATEDIF(O320,P320,"m"),Parameters!$L$2:$M$6,2,1),(DATEDIF(O320,P320,"m")+1)/12)</f>
        <v>1</v>
      </c>
      <c r="AP320" s="28" t="n">
        <f aca="false">(AJ320*(SUM(AD320,AE320,AF320,AH320,AI320,AK320,AL320,AM320)*K320+AG320)+AN320*K320)*AO320</f>
        <v>3200000</v>
      </c>
    </row>
    <row r="321" customFormat="false" ht="13.8" hidden="false" customHeight="false" outlineLevel="0" collapsed="false">
      <c r="A321" s="19"/>
      <c r="B321" s="19" t="s">
        <v>1964</v>
      </c>
      <c r="C321" s="19" t="s">
        <v>1989</v>
      </c>
      <c r="D321" s="19" t="s">
        <v>2005</v>
      </c>
      <c r="E321" s="21" t="s">
        <v>2006</v>
      </c>
      <c r="F321" s="22" t="n">
        <v>0</v>
      </c>
      <c r="G321" s="21" t="s">
        <v>1958</v>
      </c>
      <c r="H321" s="21" t="s">
        <v>536</v>
      </c>
      <c r="I321" s="21" t="s">
        <v>1960</v>
      </c>
      <c r="J321" s="22" t="n">
        <v>390000000</v>
      </c>
      <c r="K321" s="22" t="n">
        <v>100000000</v>
      </c>
      <c r="L321" s="0" t="n">
        <v>2014</v>
      </c>
      <c r="M321" s="23" t="n">
        <v>41640</v>
      </c>
      <c r="N321" s="23" t="n">
        <v>43831</v>
      </c>
      <c r="O321" s="23" t="n">
        <v>43831</v>
      </c>
      <c r="P321" s="23" t="n">
        <v>44196</v>
      </c>
      <c r="Q321" s="2" t="s">
        <v>1961</v>
      </c>
      <c r="R321" s="2" t="s">
        <v>1961</v>
      </c>
      <c r="S321" s="22" t="s">
        <v>1962</v>
      </c>
      <c r="T321" s="2" t="s">
        <v>1961</v>
      </c>
      <c r="U321" s="2" t="s">
        <v>1961</v>
      </c>
      <c r="V321" s="2" t="s">
        <v>1961</v>
      </c>
      <c r="W321" s="2" t="s">
        <v>1961</v>
      </c>
      <c r="X321" s="2" t="s">
        <v>1961</v>
      </c>
      <c r="Y321" s="2" t="s">
        <v>1961</v>
      </c>
      <c r="Z321" s="2" t="s">
        <v>1961</v>
      </c>
      <c r="AA321" s="23" t="n">
        <f aca="false">DATE(YEAR(O321)+1,MONTH(O321),DAY(O321))</f>
        <v>44197</v>
      </c>
      <c r="AB321" s="0" t="n">
        <f aca="false">IF(G321="Trong nước", DATEDIF(DATE(YEAR(M321),MONTH(M321),1),DATE(YEAR(N321),MONTH(N321),1),"m"), DATEDIF(DATE(L321,1,1),DATE(YEAR(N321),MONTH(N321),1),"m"))</f>
        <v>72</v>
      </c>
      <c r="AC321" s="0" t="str">
        <f aca="false">VLOOKUP(AB321,Parameters!$A$2:$B$6,2,1)</f>
        <v>72-120</v>
      </c>
      <c r="AD321" s="24" t="n">
        <f aca="false">IF(J321&lt;=$AD$2,INDEX('Bieu phi VCX'!$D$8:$H$33,MATCH(E321,'Bieu phi VCX'!$A$8:$A$33,0),MATCH(AC321,'Bieu phi VCX'!$D$7:$H$7,)),INDEX('Bieu phi VCX'!$J$8:$N$33,MATCH(E321,'Bieu phi VCX'!$A$8:$A$33,0),MATCH(AC321,'Bieu phi VCX'!$J$7:$N$7,)))</f>
        <v>0.044</v>
      </c>
      <c r="AE321" s="24" t="n">
        <f aca="false">IF(Q321="Y",$AE$2,0)</f>
        <v>0</v>
      </c>
      <c r="AF321" s="24" t="n">
        <f aca="false">IF(R321="Y", INDEX('Bieu phi VCX'!$R$8:$W$33,MATCH(E321,'Bieu phi VCX'!$A$8:$A$33,0),MATCH(AC321,'Bieu phi VCX'!$R$7:$V$7,0)), 0)</f>
        <v>0</v>
      </c>
      <c r="AG321" s="22" t="n">
        <f aca="false">VLOOKUP(S321,Parameters!$F$2:$G$5,2,0)</f>
        <v>0</v>
      </c>
      <c r="AH321" s="24" t="n">
        <f aca="false">IF(T321="Y", INDEX('Bieu phi VCX'!$X$8:$AB$33,MATCH(E321,'Bieu phi VCX'!$A$8:$A$33,0),MATCH(AC321,'Bieu phi VCX'!$X$7:$AB$7,0)),0)</f>
        <v>0</v>
      </c>
      <c r="AI321" s="24" t="n">
        <f aca="false">IF(U321="Y",INDEX('Bieu phi VCX'!$AJ$8:$AL$33,MATCH(E321,'Bieu phi VCX'!$A$8:$A$33,0),MATCH(VLOOKUP(F321,Parameters!$I$2:$J$4,2),'Bieu phi VCX'!$AJ$7:$AL$7,0))-AD321, 0)</f>
        <v>0</v>
      </c>
      <c r="AJ321" s="0" t="n">
        <f aca="false">IF(V321="Y",$AJ$2,1)</f>
        <v>1</v>
      </c>
      <c r="AK321" s="24" t="n">
        <f aca="false">IF(W321="Y", INDEX('Bieu phi VCX'!$AE$8:$AE$33,MATCH(E321,'Bieu phi VCX'!$A$8:$A$33,0),0),0)</f>
        <v>0</v>
      </c>
      <c r="AL321" s="24" t="n">
        <f aca="false">IF(X321="Y",IF(AB321&lt;120,IF(OR(E321='Bieu phi VCX'!$A$24,E321='Bieu phi VCX'!$A$25,E321='Bieu phi VCX'!$A$27),0.2%,IF(OR(AND(OR(H321="SEDAN",H321="HATCHBACK"),J321&gt;$AL$2),AND(OR(H321="SEDAN",H321="HATCHBACK"),I321="GERMANY")),INDEX('Bieu phi VCX'!$AF$8:$AF$33,MATCH(E321,'Bieu phi VCX'!$A$8:$A$33,0),0),INDEX('Bieu phi VCX'!$AG$8:$AG$33,MATCH(E321,'Bieu phi VCX'!$A$8:$A$33,0),0))),"NA"),0)</f>
        <v>0</v>
      </c>
      <c r="AM321" s="25" t="n">
        <f aca="false">IF(Z321="Y",$AM$2,0)</f>
        <v>0</v>
      </c>
      <c r="AN321" s="26" t="n">
        <f aca="false">IF(Y321="Y",IF(P321-O321&gt;$AN$2,1.5%*15/365,1.5%*(P321-O321)/365),0)</f>
        <v>0</v>
      </c>
      <c r="AO321" s="27" t="n">
        <f aca="false">IF(P321&lt;=AA321,VLOOKUP(DATEDIF(O321,P321,"m"),Parameters!$L$2:$M$6,2,1),(DATEDIF(O321,P321,"m")+1)/12)</f>
        <v>1</v>
      </c>
      <c r="AP321" s="28" t="n">
        <f aca="false">(AJ321*(SUM(AD321,AE321,AF321,AH321,AI321,AK321,AL321,AM321)*K321+AG321)+AN321*K321)*AO321</f>
        <v>4400000</v>
      </c>
    </row>
    <row r="322" customFormat="false" ht="13.8" hidden="false" customHeight="false" outlineLevel="0" collapsed="false">
      <c r="A322" s="19"/>
      <c r="B322" s="19" t="s">
        <v>1965</v>
      </c>
      <c r="C322" s="19" t="s">
        <v>1989</v>
      </c>
      <c r="D322" s="19" t="s">
        <v>2005</v>
      </c>
      <c r="E322" s="21" t="s">
        <v>2006</v>
      </c>
      <c r="F322" s="22" t="n">
        <v>0</v>
      </c>
      <c r="G322" s="21" t="s">
        <v>1958</v>
      </c>
      <c r="H322" s="21" t="s">
        <v>536</v>
      </c>
      <c r="I322" s="21" t="s">
        <v>1960</v>
      </c>
      <c r="J322" s="22" t="n">
        <v>390000000</v>
      </c>
      <c r="K322" s="22" t="n">
        <v>100000000</v>
      </c>
      <c r="L322" s="0" t="n">
        <v>2010</v>
      </c>
      <c r="M322" s="23" t="n">
        <v>40179</v>
      </c>
      <c r="N322" s="23" t="n">
        <v>43831</v>
      </c>
      <c r="O322" s="23" t="n">
        <v>43831</v>
      </c>
      <c r="P322" s="23" t="n">
        <v>44196</v>
      </c>
      <c r="Q322" s="2" t="s">
        <v>1961</v>
      </c>
      <c r="R322" s="2" t="s">
        <v>1961</v>
      </c>
      <c r="S322" s="22" t="s">
        <v>1962</v>
      </c>
      <c r="T322" s="2" t="s">
        <v>1961</v>
      </c>
      <c r="U322" s="2" t="s">
        <v>1961</v>
      </c>
      <c r="V322" s="2" t="s">
        <v>1961</v>
      </c>
      <c r="W322" s="2" t="s">
        <v>1961</v>
      </c>
      <c r="X322" s="2" t="s">
        <v>1961</v>
      </c>
      <c r="Y322" s="2" t="s">
        <v>1961</v>
      </c>
      <c r="Z322" s="2" t="s">
        <v>1961</v>
      </c>
      <c r="AA322" s="23" t="n">
        <f aca="false">DATE(YEAR(O322)+1,MONTH(O322),DAY(O322))</f>
        <v>44197</v>
      </c>
      <c r="AB322" s="0" t="n">
        <f aca="false">IF(G322="Trong nước", DATEDIF(DATE(YEAR(M322),MONTH(M322),1),DATE(YEAR(N322),MONTH(N322),1),"m"), DATEDIF(DATE(L322,1,1),DATE(YEAR(N322),MONTH(N322),1),"m"))</f>
        <v>120</v>
      </c>
      <c r="AC322" s="0" t="str">
        <f aca="false">VLOOKUP(AB322,Parameters!$A$2:$B$6,2,1)</f>
        <v>&gt;=120</v>
      </c>
      <c r="AD322" s="24" t="n">
        <f aca="false">IF(J322&lt;=$AD$2,INDEX('Bieu phi VCX'!$D$8:$H$33,MATCH(E322,'Bieu phi VCX'!$A$8:$A$33,0),MATCH(AC322,'Bieu phi VCX'!$D$7:$H$7,)),INDEX('Bieu phi VCX'!$J$8:$N$33,MATCH(E322,'Bieu phi VCX'!$A$8:$A$33,0),MATCH(AC322,'Bieu phi VCX'!$J$7:$N$7,)))</f>
        <v>0.048</v>
      </c>
      <c r="AE322" s="24" t="n">
        <f aca="false">IF(Q322="Y",$AE$2,0)</f>
        <v>0</v>
      </c>
      <c r="AF322" s="24" t="n">
        <f aca="false">IF(R322="Y", INDEX('Bieu phi VCX'!$R$8:$W$33,MATCH(E322,'Bieu phi VCX'!$A$8:$A$33,0),MATCH(AC322,'Bieu phi VCX'!$R$7:$V$7,0)), 0)</f>
        <v>0</v>
      </c>
      <c r="AG322" s="22" t="n">
        <f aca="false">VLOOKUP(S322,Parameters!$F$2:$G$5,2,0)</f>
        <v>0</v>
      </c>
      <c r="AH322" s="24" t="n">
        <f aca="false">IF(T322="Y", INDEX('Bieu phi VCX'!$X$8:$AB$33,MATCH(E322,'Bieu phi VCX'!$A$8:$A$33,0),MATCH(AC322,'Bieu phi VCX'!$X$7:$AB$7,0)),0)</f>
        <v>0</v>
      </c>
      <c r="AI322" s="24" t="n">
        <f aca="false">IF(U322="Y",INDEX('Bieu phi VCX'!$AJ$8:$AL$33,MATCH(E322,'Bieu phi VCX'!$A$8:$A$33,0),MATCH(VLOOKUP(F322,Parameters!$I$2:$J$4,2),'Bieu phi VCX'!$AJ$7:$AL$7,0))-AD322, 0)</f>
        <v>0</v>
      </c>
      <c r="AJ322" s="0" t="n">
        <f aca="false">IF(V322="Y",$AJ$2,1)</f>
        <v>1</v>
      </c>
      <c r="AK322" s="24" t="n">
        <f aca="false">IF(W322="Y", INDEX('Bieu phi VCX'!$AE$8:$AE$33,MATCH(E322,'Bieu phi VCX'!$A$8:$A$33,0),0),0)</f>
        <v>0</v>
      </c>
      <c r="AL322" s="24" t="n">
        <f aca="false">IF(X322="Y",IF(AB322&lt;120,IF(OR(E322='Bieu phi VCX'!$A$24,E322='Bieu phi VCX'!$A$25,E322='Bieu phi VCX'!$A$27),0.2%,IF(OR(AND(OR(H322="SEDAN",H322="HATCHBACK"),J322&gt;$AL$2),AND(OR(H322="SEDAN",H322="HATCHBACK"),I322="GERMANY")),INDEX('Bieu phi VCX'!$AF$8:$AF$33,MATCH(E322,'Bieu phi VCX'!$A$8:$A$33,0),0),INDEX('Bieu phi VCX'!$AG$8:$AG$33,MATCH(E322,'Bieu phi VCX'!$A$8:$A$33,0),0))),"NA"),0)</f>
        <v>0</v>
      </c>
      <c r="AM322" s="25" t="n">
        <f aca="false">IF(Z322="Y",$AM$2,0)</f>
        <v>0</v>
      </c>
      <c r="AN322" s="26" t="n">
        <f aca="false">IF(Y322="Y",IF(P322-O322&gt;$AN$2,1.5%*15/365,1.5%*(P322-O322)/365),0)</f>
        <v>0</v>
      </c>
      <c r="AO322" s="27" t="n">
        <f aca="false">IF(P322&lt;=AA322,VLOOKUP(DATEDIF(O322,P322,"m"),Parameters!$L$2:$M$6,2,1),(DATEDIF(O322,P322,"m")+1)/12)</f>
        <v>1</v>
      </c>
      <c r="AP322" s="28" t="n">
        <f aca="false">(AJ322*(SUM(AD322,AE322,AF322,AH322,AI322,AK322,AL322,AM322)*K322+AG322)+AN322*K322)*AO322</f>
        <v>4800000</v>
      </c>
    </row>
    <row r="323" customFormat="false" ht="13.8" hidden="false" customHeight="false" outlineLevel="0" collapsed="false">
      <c r="A323" s="19"/>
      <c r="B323" s="19" t="s">
        <v>1966</v>
      </c>
      <c r="C323" s="19" t="s">
        <v>1989</v>
      </c>
      <c r="D323" s="19" t="s">
        <v>2005</v>
      </c>
      <c r="E323" s="21" t="s">
        <v>2006</v>
      </c>
      <c r="F323" s="22" t="n">
        <v>0</v>
      </c>
      <c r="G323" s="21" t="s">
        <v>1958</v>
      </c>
      <c r="H323" s="21" t="s">
        <v>536</v>
      </c>
      <c r="I323" s="21" t="s">
        <v>1960</v>
      </c>
      <c r="J323" s="22" t="n">
        <v>390000000</v>
      </c>
      <c r="K323" s="22" t="n">
        <v>400000000</v>
      </c>
      <c r="L323" s="0" t="n">
        <v>2005</v>
      </c>
      <c r="M323" s="23" t="n">
        <v>38353</v>
      </c>
      <c r="N323" s="23" t="n">
        <v>43831</v>
      </c>
      <c r="O323" s="23" t="n">
        <v>43831</v>
      </c>
      <c r="P323" s="23" t="n">
        <v>44196</v>
      </c>
      <c r="Q323" s="2" t="s">
        <v>1967</v>
      </c>
      <c r="R323" s="2" t="s">
        <v>1967</v>
      </c>
      <c r="S323" s="22" t="n">
        <v>9000000</v>
      </c>
      <c r="T323" s="2" t="s">
        <v>1967</v>
      </c>
      <c r="U323" s="2" t="s">
        <v>1967</v>
      </c>
      <c r="V323" s="2" t="s">
        <v>1967</v>
      </c>
      <c r="W323" s="2" t="s">
        <v>1967</v>
      </c>
      <c r="X323" s="2" t="s">
        <v>1967</v>
      </c>
      <c r="Y323" s="2" t="s">
        <v>1967</v>
      </c>
      <c r="Z323" s="2" t="s">
        <v>1967</v>
      </c>
      <c r="AA323" s="23" t="n">
        <f aca="false">DATE(YEAR(O323)+1,MONTH(O323),DAY(O323))</f>
        <v>44197</v>
      </c>
      <c r="AB323" s="0" t="n">
        <f aca="false">IF(G323="Trong nước", DATEDIF(DATE(YEAR(M323),MONTH(M323),1),DATE(YEAR(N323),MONTH(N323),1),"m"), DATEDIF(DATE(L323,1,1),DATE(YEAR(N323),MONTH(N323),1),"m"))</f>
        <v>180</v>
      </c>
      <c r="AC323" s="0" t="str">
        <f aca="false">VLOOKUP(AB323,Parameters!$A$2:$B$7,2,1)</f>
        <v>&gt;=180</v>
      </c>
      <c r="AD323" s="24" t="n">
        <f aca="false">IF(J323&lt;=$AD$2,INDEX('Bieu phi VCX'!$D$8:$N$33,MATCH(E323,'Bieu phi VCX'!$A$8:$A$33,0),MATCH(AC323,'Bieu phi VCX'!$D$7:$I$7,)),INDEX('Bieu phi VCX'!$J$8:$O$33,MATCH(E323,'Bieu phi VCX'!$A$8:$A$33,0),MATCH(AC323,'Bieu phi VCX'!$J$7:$O$7,)))</f>
        <v>0.048</v>
      </c>
      <c r="AE323" s="24" t="n">
        <f aca="false">IF(Q323="Y",$AE$2,0)</f>
        <v>0.0005</v>
      </c>
      <c r="AF323" s="24" t="n">
        <f aca="false">IF(R323="Y", INDEX('Bieu phi VCX'!$R$8:$W$33,MATCH(E323,'Bieu phi VCX'!$A$8:$A$33,0),MATCH(AC323,'Bieu phi VCX'!$R$7:$W$7,0)), 0)</f>
        <v>0.005</v>
      </c>
      <c r="AG323" s="22" t="n">
        <f aca="false">VLOOKUP(S323,Parameters!$F$2:$G$5,2,0)</f>
        <v>1400000</v>
      </c>
      <c r="AH323" s="24" t="n">
        <f aca="false">IF(T323="Y", INDEX('Bieu phi VCX'!$X$8:$AC$33,MATCH(E323,'Bieu phi VCX'!$A$8:$A$33,0),MATCH(AC323,'Bieu phi VCX'!$X$7:$AC$7,0)),0)</f>
        <v>0.004</v>
      </c>
      <c r="AI323" s="24" t="n">
        <f aca="false">IF(U323="Y",INDEX('Bieu phi VCX'!$AJ$8:$AL$33,MATCH(E323,'Bieu phi VCX'!$A$8:$A$33,0),MATCH(VLOOKUP(F323,Parameters!$I$2:$J$4,2),'Bieu phi VCX'!$AJ$7:$AL$7,0))-AD323, 0)</f>
        <v>-0.008</v>
      </c>
      <c r="AJ323" s="0" t="n">
        <f aca="false">IF(V323="Y",$AJ$2,1)</f>
        <v>1.5</v>
      </c>
      <c r="AK323" s="24" t="n">
        <f aca="false">IF(W323="Y", INDEX('Bieu phi VCX'!$AE$8:$AE$33,MATCH(E323,'Bieu phi VCX'!$A$8:$A$33,0),0),0)</f>
        <v>0.0025</v>
      </c>
      <c r="AL323" s="24" t="n">
        <f aca="false">IF(X323="Y",IF(AB323&lt;120,IF(OR(E323='Bieu phi VCX'!$A$24,E323='Bieu phi VCX'!$A$25,E323='Bieu phi VCX'!$A$27),0.2%,IF(OR(AND(OR(H323="SEDAN",H323="HATCHBACK"),J323&gt;$AL$2),AND(OR(H323="SEDAN",H323="HATCHBACK"),I323="GERMANY")),INDEX('Bieu phi VCX'!$AF$8:$AF$33,MATCH(E323,'Bieu phi VCX'!$A$8:$A$33,0),0),INDEX('Bieu phi VCX'!$AG$8:$AG$33,MATCH(E323,'Bieu phi VCX'!$A$8:$A$33,0),0))),INDEX('Bieu phi VCX'!$AH$8:$AH$33,MATCH(E323,'Bieu phi VCX'!$A$8:$A$33,0),0)),0)</f>
        <v>0.0015</v>
      </c>
      <c r="AM323" s="25" t="n">
        <f aca="false">IF(Z323="Y",$AM$2,0)</f>
        <v>0.003</v>
      </c>
      <c r="AN323" s="26" t="n">
        <f aca="false">IF(Y323="Y",IF(P323-O323&gt;$AN$2,1.5%*15/365,1.5%*(P323-O323)/365),0)</f>
        <v>0.000616438356164384</v>
      </c>
      <c r="AO323" s="27" t="n">
        <f aca="false">IF(P323&lt;=AA323,VLOOKUP(DATEDIF(O323,P323,"m"),Parameters!$L$2:$M$6,2,1),(DATEDIF(O323,P323,"m")+1)/12)</f>
        <v>1</v>
      </c>
      <c r="AP323" s="28" t="n">
        <f aca="false">(AJ323*(SUM(AD323,AE323,AF323,AH323,AI323,AK323,AL323,AM323)*K323+AG323)+AN323*K323)*AO323</f>
        <v>36246575.3424657</v>
      </c>
    </row>
    <row r="324" customFormat="false" ht="13.8" hidden="false" customHeight="false" outlineLevel="0" collapsed="false">
      <c r="A324" s="19" t="s">
        <v>1968</v>
      </c>
      <c r="B324" s="19" t="s">
        <v>1954</v>
      </c>
      <c r="C324" s="19" t="s">
        <v>1989</v>
      </c>
      <c r="D324" s="19" t="s">
        <v>2005</v>
      </c>
      <c r="E324" s="21" t="s">
        <v>2006</v>
      </c>
      <c r="F324" s="22" t="n">
        <v>0</v>
      </c>
      <c r="G324" s="21" t="s">
        <v>1958</v>
      </c>
      <c r="H324" s="21" t="s">
        <v>536</v>
      </c>
      <c r="I324" s="21" t="s">
        <v>1960</v>
      </c>
      <c r="J324" s="22" t="n">
        <v>400000000</v>
      </c>
      <c r="K324" s="22" t="n">
        <v>100000000</v>
      </c>
      <c r="L324" s="0" t="n">
        <v>2020</v>
      </c>
      <c r="M324" s="23" t="n">
        <v>43831</v>
      </c>
      <c r="N324" s="23" t="n">
        <v>43831</v>
      </c>
      <c r="O324" s="23" t="n">
        <v>43831</v>
      </c>
      <c r="P324" s="23" t="n">
        <v>44196</v>
      </c>
      <c r="Q324" s="2" t="s">
        <v>1961</v>
      </c>
      <c r="R324" s="2" t="s">
        <v>1961</v>
      </c>
      <c r="S324" s="22" t="s">
        <v>1962</v>
      </c>
      <c r="T324" s="2" t="s">
        <v>1961</v>
      </c>
      <c r="U324" s="2" t="s">
        <v>1961</v>
      </c>
      <c r="V324" s="2" t="s">
        <v>1961</v>
      </c>
      <c r="W324" s="2" t="s">
        <v>1961</v>
      </c>
      <c r="X324" s="2" t="s">
        <v>1961</v>
      </c>
      <c r="Y324" s="2" t="s">
        <v>1961</v>
      </c>
      <c r="Z324" s="2" t="s">
        <v>1961</v>
      </c>
      <c r="AA324" s="23" t="n">
        <f aca="false">DATE(YEAR(O324)+1,MONTH(O324),DAY(O324))</f>
        <v>44197</v>
      </c>
      <c r="AB324" s="0" t="n">
        <f aca="false">IF(G324="Trong nước", DATEDIF(DATE(YEAR(M324),MONTH(M324),1),DATE(YEAR(N324),MONTH(N324),1),"m"), DATEDIF(DATE(L324,1,1),DATE(YEAR(N324),MONTH(N324),1),"m"))</f>
        <v>0</v>
      </c>
      <c r="AC324" s="0" t="str">
        <f aca="false">VLOOKUP(AB324,Parameters!$A$2:$B$6,2,1)</f>
        <v>&lt;6</v>
      </c>
      <c r="AD324" s="24" t="n">
        <f aca="false">IF(J324&lt;=$AD$2,INDEX('Bieu phi VCX'!$D$8:$H$33,MATCH(E324,'Bieu phi VCX'!$A$8:$A$33,0),MATCH(AC324,'Bieu phi VCX'!$D$7:$H$7,)),INDEX('Bieu phi VCX'!$J$8:$N$33,MATCH(E324,'Bieu phi VCX'!$A$8:$A$33,0),MATCH(AC324,'Bieu phi VCX'!$J$7:$N$7,)))</f>
        <v>0.028</v>
      </c>
      <c r="AE324" s="24" t="n">
        <f aca="false">IF(Q324="Y",$AE$2,0)</f>
        <v>0</v>
      </c>
      <c r="AF324" s="24" t="n">
        <f aca="false">IF(R324="Y", INDEX('Bieu phi VCX'!$R$8:$W$33,MATCH(E324,'Bieu phi VCX'!$A$8:$A$33,0),MATCH(AC324,'Bieu phi VCX'!$R$7:$V$7,0)), 0)</f>
        <v>0</v>
      </c>
      <c r="AG324" s="22" t="n">
        <f aca="false">VLOOKUP(S324,Parameters!$F$2:$G$5,2,0)</f>
        <v>0</v>
      </c>
      <c r="AH324" s="24" t="n">
        <f aca="false">IF(T324="Y", INDEX('Bieu phi VCX'!$X$8:$AB$33,MATCH(E324,'Bieu phi VCX'!$A$8:$A$33,0),MATCH(AC324,'Bieu phi VCX'!$X$7:$AB$7,0)),0)</f>
        <v>0</v>
      </c>
      <c r="AI324" s="24" t="n">
        <f aca="false">IF(U324="Y",INDEX('Bieu phi VCX'!$AJ$8:$AL$33,MATCH(E324,'Bieu phi VCX'!$A$8:$A$33,0),MATCH(VLOOKUP(F324,Parameters!$I$2:$J$4,2),'Bieu phi VCX'!$AJ$7:$AL$7,0))-AD324, 0)</f>
        <v>0</v>
      </c>
      <c r="AJ324" s="0" t="n">
        <f aca="false">IF(V324="Y",$AJ$2,1)</f>
        <v>1</v>
      </c>
      <c r="AK324" s="24" t="n">
        <f aca="false">IF(W324="Y", INDEX('Bieu phi VCX'!$AE$8:$AE$33,MATCH(E324,'Bieu phi VCX'!$A$8:$A$33,0),0),0)</f>
        <v>0</v>
      </c>
      <c r="AL324" s="24" t="n">
        <f aca="false">IF(X324="Y",IF(AB324&lt;120,IF(OR(E324='Bieu phi VCX'!$A$24,E324='Bieu phi VCX'!$A$25,E324='Bieu phi VCX'!$A$27),0.2%,IF(OR(AND(OR(H324="SEDAN",H324="HATCHBACK"),J324&gt;$AL$2),AND(OR(H324="SEDAN",H324="HATCHBACK"),I324="GERMANY")),INDEX('Bieu phi VCX'!$AF$8:$AF$33,MATCH(E324,'Bieu phi VCX'!$A$8:$A$33,0),0),INDEX('Bieu phi VCX'!$AG$8:$AG$33,MATCH(E324,'Bieu phi VCX'!$A$8:$A$33,0),0))),"NA"),0)</f>
        <v>0</v>
      </c>
      <c r="AM324" s="25" t="n">
        <f aca="false">IF(Z324="Y",$AM$2,0)</f>
        <v>0</v>
      </c>
      <c r="AN324" s="26" t="n">
        <f aca="false">IF(Y324="Y",IF(P324-O324&gt;$AN$2,1.5%*15/365,1.5%*(P324-O324)/365),0)</f>
        <v>0</v>
      </c>
      <c r="AO324" s="27" t="n">
        <f aca="false">IF(P324&lt;=AA324,VLOOKUP(DATEDIF(O324,P324,"m"),Parameters!$L$2:$M$6,2,1),(DATEDIF(O324,P324,"m")+1)/12)</f>
        <v>1</v>
      </c>
      <c r="AP324" s="28" t="n">
        <f aca="false">(AJ324*(SUM(AD324,AE324,AF324,AH324,AI324,AK324,AL324,AM324)*K324+AG324)+AN324*K324)*AO324</f>
        <v>2800000</v>
      </c>
    </row>
    <row r="325" customFormat="false" ht="13.8" hidden="false" customHeight="false" outlineLevel="0" collapsed="false">
      <c r="A325" s="19"/>
      <c r="B325" s="19" t="s">
        <v>1963</v>
      </c>
      <c r="C325" s="19" t="s">
        <v>1989</v>
      </c>
      <c r="D325" s="19" t="s">
        <v>2005</v>
      </c>
      <c r="E325" s="21" t="s">
        <v>2006</v>
      </c>
      <c r="F325" s="22" t="n">
        <v>0</v>
      </c>
      <c r="G325" s="21" t="s">
        <v>1958</v>
      </c>
      <c r="H325" s="21" t="s">
        <v>536</v>
      </c>
      <c r="I325" s="21" t="s">
        <v>1960</v>
      </c>
      <c r="J325" s="22" t="n">
        <v>400000000</v>
      </c>
      <c r="K325" s="22" t="n">
        <v>100000000</v>
      </c>
      <c r="L325" s="0" t="n">
        <v>2017</v>
      </c>
      <c r="M325" s="23" t="n">
        <v>42736</v>
      </c>
      <c r="N325" s="23" t="n">
        <v>43831</v>
      </c>
      <c r="O325" s="23" t="n">
        <v>43831</v>
      </c>
      <c r="P325" s="23" t="n">
        <v>44196</v>
      </c>
      <c r="Q325" s="2" t="s">
        <v>1961</v>
      </c>
      <c r="R325" s="2" t="s">
        <v>1961</v>
      </c>
      <c r="S325" s="22" t="s">
        <v>1962</v>
      </c>
      <c r="T325" s="2" t="s">
        <v>1961</v>
      </c>
      <c r="U325" s="2" t="s">
        <v>1961</v>
      </c>
      <c r="V325" s="2" t="s">
        <v>1961</v>
      </c>
      <c r="W325" s="2" t="s">
        <v>1961</v>
      </c>
      <c r="X325" s="2" t="s">
        <v>1961</v>
      </c>
      <c r="Y325" s="2" t="s">
        <v>1961</v>
      </c>
      <c r="Z325" s="2" t="s">
        <v>1961</v>
      </c>
      <c r="AA325" s="23" t="n">
        <f aca="false">DATE(YEAR(O325)+1,MONTH(O325),DAY(O325))</f>
        <v>44197</v>
      </c>
      <c r="AB325" s="0" t="n">
        <f aca="false">IF(G325="Trong nước", DATEDIF(DATE(YEAR(M325),MONTH(M325),1),DATE(YEAR(N325),MONTH(N325),1),"m"), DATEDIF(DATE(L325,1,1),DATE(YEAR(N325),MONTH(N325),1),"m"))</f>
        <v>36</v>
      </c>
      <c r="AC325" s="0" t="str">
        <f aca="false">VLOOKUP(AB325,Parameters!$A$2:$B$6,2,1)</f>
        <v>36-72</v>
      </c>
      <c r="AD325" s="24" t="n">
        <f aca="false">IF(J325&lt;=$AD$2,INDEX('Bieu phi VCX'!$D$8:$H$33,MATCH(E325,'Bieu phi VCX'!$A$8:$A$33,0),MATCH(AC325,'Bieu phi VCX'!$D$7:$H$7,)),INDEX('Bieu phi VCX'!$J$8:$N$33,MATCH(E325,'Bieu phi VCX'!$A$8:$A$33,0),MATCH(AC325,'Bieu phi VCX'!$J$7:$N$7,)))</f>
        <v>0.032</v>
      </c>
      <c r="AE325" s="24" t="n">
        <f aca="false">IF(Q325="Y",$AE$2,0)</f>
        <v>0</v>
      </c>
      <c r="AF325" s="24" t="n">
        <f aca="false">IF(R325="Y", INDEX('Bieu phi VCX'!$R$8:$W$33,MATCH(E325,'Bieu phi VCX'!$A$8:$A$33,0),MATCH(AC325,'Bieu phi VCX'!$R$7:$V$7,0)), 0)</f>
        <v>0</v>
      </c>
      <c r="AG325" s="22" t="n">
        <f aca="false">VLOOKUP(S325,Parameters!$F$2:$G$5,2,0)</f>
        <v>0</v>
      </c>
      <c r="AH325" s="24" t="n">
        <f aca="false">IF(T325="Y", INDEX('Bieu phi VCX'!$X$8:$AB$33,MATCH(E325,'Bieu phi VCX'!$A$8:$A$33,0),MATCH(AC325,'Bieu phi VCX'!$X$7:$AB$7,0)),0)</f>
        <v>0</v>
      </c>
      <c r="AI325" s="24" t="n">
        <f aca="false">IF(U325="Y",INDEX('Bieu phi VCX'!$AJ$8:$AL$33,MATCH(E325,'Bieu phi VCX'!$A$8:$A$33,0),MATCH(VLOOKUP(F325,Parameters!$I$2:$J$4,2),'Bieu phi VCX'!$AJ$7:$AL$7,0))-AD325, 0)</f>
        <v>0</v>
      </c>
      <c r="AJ325" s="0" t="n">
        <f aca="false">IF(V325="Y",$AJ$2,1)</f>
        <v>1</v>
      </c>
      <c r="AK325" s="24" t="n">
        <f aca="false">IF(W325="Y", INDEX('Bieu phi VCX'!$AE$8:$AE$33,MATCH(E325,'Bieu phi VCX'!$A$8:$A$33,0),0),0)</f>
        <v>0</v>
      </c>
      <c r="AL325" s="24" t="n">
        <f aca="false">IF(X325="Y",IF(AB325&lt;120,IF(OR(E325='Bieu phi VCX'!$A$24,E325='Bieu phi VCX'!$A$25,E325='Bieu phi VCX'!$A$27),0.2%,IF(OR(AND(OR(H325="SEDAN",H325="HATCHBACK"),J325&gt;$AL$2),AND(OR(H325="SEDAN",H325="HATCHBACK"),I325="GERMANY")),INDEX('Bieu phi VCX'!$AF$8:$AF$33,MATCH(E325,'Bieu phi VCX'!$A$8:$A$33,0),0),INDEX('Bieu phi VCX'!$AG$8:$AG$33,MATCH(E325,'Bieu phi VCX'!$A$8:$A$33,0),0))),"NA"),0)</f>
        <v>0</v>
      </c>
      <c r="AM325" s="25" t="n">
        <f aca="false">IF(Z325="Y",$AM$2,0)</f>
        <v>0</v>
      </c>
      <c r="AN325" s="26" t="n">
        <f aca="false">IF(Y325="Y",IF(P325-O325&gt;$AN$2,1.5%*15/365,1.5%*(P325-O325)/365),0)</f>
        <v>0</v>
      </c>
      <c r="AO325" s="27" t="n">
        <f aca="false">IF(P325&lt;=AA325,VLOOKUP(DATEDIF(O325,P325,"m"),Parameters!$L$2:$M$6,2,1),(DATEDIF(O325,P325,"m")+1)/12)</f>
        <v>1</v>
      </c>
      <c r="AP325" s="28" t="n">
        <f aca="false">(AJ325*(SUM(AD325,AE325,AF325,AH325,AI325,AK325,AL325,AM325)*K325+AG325)+AN325*K325)*AO325</f>
        <v>3200000</v>
      </c>
    </row>
    <row r="326" customFormat="false" ht="13.8" hidden="false" customHeight="false" outlineLevel="0" collapsed="false">
      <c r="A326" s="19"/>
      <c r="B326" s="19" t="s">
        <v>1964</v>
      </c>
      <c r="C326" s="19" t="s">
        <v>1989</v>
      </c>
      <c r="D326" s="19" t="s">
        <v>2005</v>
      </c>
      <c r="E326" s="21" t="s">
        <v>2006</v>
      </c>
      <c r="F326" s="22" t="n">
        <v>0</v>
      </c>
      <c r="G326" s="21" t="s">
        <v>1958</v>
      </c>
      <c r="H326" s="21" t="s">
        <v>536</v>
      </c>
      <c r="I326" s="21" t="s">
        <v>1960</v>
      </c>
      <c r="J326" s="22" t="n">
        <v>400000000</v>
      </c>
      <c r="K326" s="22" t="n">
        <v>100000000</v>
      </c>
      <c r="L326" s="0" t="n">
        <v>2014</v>
      </c>
      <c r="M326" s="23" t="n">
        <v>41640</v>
      </c>
      <c r="N326" s="23" t="n">
        <v>43831</v>
      </c>
      <c r="O326" s="23" t="n">
        <v>43831</v>
      </c>
      <c r="P326" s="23" t="n">
        <v>44196</v>
      </c>
      <c r="Q326" s="2" t="s">
        <v>1961</v>
      </c>
      <c r="R326" s="2" t="s">
        <v>1961</v>
      </c>
      <c r="S326" s="22" t="s">
        <v>1962</v>
      </c>
      <c r="T326" s="2" t="s">
        <v>1961</v>
      </c>
      <c r="U326" s="2" t="s">
        <v>1961</v>
      </c>
      <c r="V326" s="2" t="s">
        <v>1961</v>
      </c>
      <c r="W326" s="2" t="s">
        <v>1961</v>
      </c>
      <c r="X326" s="2" t="s">
        <v>1961</v>
      </c>
      <c r="Y326" s="2" t="s">
        <v>1961</v>
      </c>
      <c r="Z326" s="2" t="s">
        <v>1961</v>
      </c>
      <c r="AA326" s="23" t="n">
        <f aca="false">DATE(YEAR(O326)+1,MONTH(O326),DAY(O326))</f>
        <v>44197</v>
      </c>
      <c r="AB326" s="0" t="n">
        <f aca="false">IF(G326="Trong nước", DATEDIF(DATE(YEAR(M326),MONTH(M326),1),DATE(YEAR(N326),MONTH(N326),1),"m"), DATEDIF(DATE(L326,1,1),DATE(YEAR(N326),MONTH(N326),1),"m"))</f>
        <v>72</v>
      </c>
      <c r="AC326" s="0" t="str">
        <f aca="false">VLOOKUP(AB326,Parameters!$A$2:$B$6,2,1)</f>
        <v>72-120</v>
      </c>
      <c r="AD326" s="24" t="n">
        <f aca="false">IF(J326&lt;=$AD$2,INDEX('Bieu phi VCX'!$D$8:$H$33,MATCH(E326,'Bieu phi VCX'!$A$8:$A$33,0),MATCH(AC326,'Bieu phi VCX'!$D$7:$H$7,)),INDEX('Bieu phi VCX'!$J$8:$N$33,MATCH(E326,'Bieu phi VCX'!$A$8:$A$33,0),MATCH(AC326,'Bieu phi VCX'!$J$7:$N$7,)))</f>
        <v>0.044</v>
      </c>
      <c r="AE326" s="24" t="n">
        <f aca="false">IF(Q326="Y",$AE$2,0)</f>
        <v>0</v>
      </c>
      <c r="AF326" s="24" t="n">
        <f aca="false">IF(R326="Y", INDEX('Bieu phi VCX'!$R$8:$W$33,MATCH(E326,'Bieu phi VCX'!$A$8:$A$33,0),MATCH(AC326,'Bieu phi VCX'!$R$7:$V$7,0)), 0)</f>
        <v>0</v>
      </c>
      <c r="AG326" s="22" t="n">
        <f aca="false">VLOOKUP(S326,Parameters!$F$2:$G$5,2,0)</f>
        <v>0</v>
      </c>
      <c r="AH326" s="24" t="n">
        <f aca="false">IF(T326="Y", INDEX('Bieu phi VCX'!$X$8:$AB$33,MATCH(E326,'Bieu phi VCX'!$A$8:$A$33,0),MATCH(AC326,'Bieu phi VCX'!$X$7:$AB$7,0)),0)</f>
        <v>0</v>
      </c>
      <c r="AI326" s="24" t="n">
        <f aca="false">IF(U326="Y",INDEX('Bieu phi VCX'!$AJ$8:$AL$33,MATCH(E326,'Bieu phi VCX'!$A$8:$A$33,0),MATCH(VLOOKUP(F326,Parameters!$I$2:$J$4,2),'Bieu phi VCX'!$AJ$7:$AL$7,0))-AD326, 0)</f>
        <v>0</v>
      </c>
      <c r="AJ326" s="0" t="n">
        <f aca="false">IF(V326="Y",$AJ$2,1)</f>
        <v>1</v>
      </c>
      <c r="AK326" s="24" t="n">
        <f aca="false">IF(W326="Y", INDEX('Bieu phi VCX'!$AE$8:$AE$33,MATCH(E326,'Bieu phi VCX'!$A$8:$A$33,0),0),0)</f>
        <v>0</v>
      </c>
      <c r="AL326" s="24" t="n">
        <f aca="false">IF(X326="Y",IF(AB326&lt;120,IF(OR(E326='Bieu phi VCX'!$A$24,E326='Bieu phi VCX'!$A$25,E326='Bieu phi VCX'!$A$27),0.2%,IF(OR(AND(OR(H326="SEDAN",H326="HATCHBACK"),J326&gt;$AL$2),AND(OR(H326="SEDAN",H326="HATCHBACK"),I326="GERMANY")),INDEX('Bieu phi VCX'!$AF$8:$AF$33,MATCH(E326,'Bieu phi VCX'!$A$8:$A$33,0),0),INDEX('Bieu phi VCX'!$AG$8:$AG$33,MATCH(E326,'Bieu phi VCX'!$A$8:$A$33,0),0))),"NA"),0)</f>
        <v>0</v>
      </c>
      <c r="AM326" s="25" t="n">
        <f aca="false">IF(Z326="Y",$AM$2,0)</f>
        <v>0</v>
      </c>
      <c r="AN326" s="26" t="n">
        <f aca="false">IF(Y326="Y",IF(P326-O326&gt;$AN$2,1.5%*15/365,1.5%*(P326-O326)/365),0)</f>
        <v>0</v>
      </c>
      <c r="AO326" s="27" t="n">
        <f aca="false">IF(P326&lt;=AA326,VLOOKUP(DATEDIF(O326,P326,"m"),Parameters!$L$2:$M$6,2,1),(DATEDIF(O326,P326,"m")+1)/12)</f>
        <v>1</v>
      </c>
      <c r="AP326" s="28" t="n">
        <f aca="false">(AJ326*(SUM(AD326,AE326,AF326,AH326,AI326,AK326,AL326,AM326)*K326+AG326)+AN326*K326)*AO326</f>
        <v>4400000</v>
      </c>
    </row>
    <row r="327" customFormat="false" ht="13.8" hidden="false" customHeight="false" outlineLevel="0" collapsed="false">
      <c r="A327" s="19"/>
      <c r="B327" s="19" t="s">
        <v>1965</v>
      </c>
      <c r="C327" s="19" t="s">
        <v>1989</v>
      </c>
      <c r="D327" s="19" t="s">
        <v>2005</v>
      </c>
      <c r="E327" s="21" t="s">
        <v>2006</v>
      </c>
      <c r="F327" s="22" t="n">
        <v>0</v>
      </c>
      <c r="G327" s="21" t="s">
        <v>1958</v>
      </c>
      <c r="H327" s="21" t="s">
        <v>536</v>
      </c>
      <c r="I327" s="21" t="s">
        <v>1960</v>
      </c>
      <c r="J327" s="22" t="n">
        <v>400000000</v>
      </c>
      <c r="K327" s="22" t="n">
        <v>100000000</v>
      </c>
      <c r="L327" s="0" t="n">
        <v>2010</v>
      </c>
      <c r="M327" s="23" t="n">
        <v>40179</v>
      </c>
      <c r="N327" s="23" t="n">
        <v>43831</v>
      </c>
      <c r="O327" s="23" t="n">
        <v>43831</v>
      </c>
      <c r="P327" s="23" t="n">
        <v>44196</v>
      </c>
      <c r="Q327" s="2" t="s">
        <v>1961</v>
      </c>
      <c r="R327" s="2" t="s">
        <v>1961</v>
      </c>
      <c r="S327" s="22" t="s">
        <v>1962</v>
      </c>
      <c r="T327" s="2" t="s">
        <v>1961</v>
      </c>
      <c r="U327" s="2" t="s">
        <v>1961</v>
      </c>
      <c r="V327" s="2" t="s">
        <v>1961</v>
      </c>
      <c r="W327" s="2" t="s">
        <v>1961</v>
      </c>
      <c r="X327" s="2" t="s">
        <v>1961</v>
      </c>
      <c r="Y327" s="2" t="s">
        <v>1961</v>
      </c>
      <c r="Z327" s="2" t="s">
        <v>1961</v>
      </c>
      <c r="AA327" s="23" t="n">
        <f aca="false">DATE(YEAR(O327)+1,MONTH(O327),DAY(O327))</f>
        <v>44197</v>
      </c>
      <c r="AB327" s="0" t="n">
        <f aca="false">IF(G327="Trong nước", DATEDIF(DATE(YEAR(M327),MONTH(M327),1),DATE(YEAR(N327),MONTH(N327),1),"m"), DATEDIF(DATE(L327,1,1),DATE(YEAR(N327),MONTH(N327),1),"m"))</f>
        <v>120</v>
      </c>
      <c r="AC327" s="0" t="str">
        <f aca="false">VLOOKUP(AB327,Parameters!$A$2:$B$6,2,1)</f>
        <v>&gt;=120</v>
      </c>
      <c r="AD327" s="24" t="n">
        <f aca="false">IF(J327&lt;=$AD$2,INDEX('Bieu phi VCX'!$D$8:$H$33,MATCH(E327,'Bieu phi VCX'!$A$8:$A$33,0),MATCH(AC327,'Bieu phi VCX'!$D$7:$H$7,)),INDEX('Bieu phi VCX'!$J$8:$N$33,MATCH(E327,'Bieu phi VCX'!$A$8:$A$33,0),MATCH(AC327,'Bieu phi VCX'!$J$7:$N$7,)))</f>
        <v>0.048</v>
      </c>
      <c r="AE327" s="24" t="n">
        <f aca="false">IF(Q327="Y",$AE$2,0)</f>
        <v>0</v>
      </c>
      <c r="AF327" s="24" t="n">
        <f aca="false">IF(R327="Y", INDEX('Bieu phi VCX'!$R$8:$W$33,MATCH(E327,'Bieu phi VCX'!$A$8:$A$33,0),MATCH(AC327,'Bieu phi VCX'!$R$7:$V$7,0)), 0)</f>
        <v>0</v>
      </c>
      <c r="AG327" s="22" t="n">
        <f aca="false">VLOOKUP(S327,Parameters!$F$2:$G$5,2,0)</f>
        <v>0</v>
      </c>
      <c r="AH327" s="24" t="n">
        <f aca="false">IF(T327="Y", INDEX('Bieu phi VCX'!$X$8:$AB$33,MATCH(E327,'Bieu phi VCX'!$A$8:$A$33,0),MATCH(AC327,'Bieu phi VCX'!$X$7:$AB$7,0)),0)</f>
        <v>0</v>
      </c>
      <c r="AI327" s="24" t="n">
        <f aca="false">IF(U327="Y",INDEX('Bieu phi VCX'!$AJ$8:$AL$33,MATCH(E327,'Bieu phi VCX'!$A$8:$A$33,0),MATCH(VLOOKUP(F327,Parameters!$I$2:$J$4,2),'Bieu phi VCX'!$AJ$7:$AL$7,0))-AD327, 0)</f>
        <v>0</v>
      </c>
      <c r="AJ327" s="0" t="n">
        <f aca="false">IF(V327="Y",$AJ$2,1)</f>
        <v>1</v>
      </c>
      <c r="AK327" s="24" t="n">
        <f aca="false">IF(W327="Y", INDEX('Bieu phi VCX'!$AE$8:$AE$33,MATCH(E327,'Bieu phi VCX'!$A$8:$A$33,0),0),0)</f>
        <v>0</v>
      </c>
      <c r="AL327" s="24" t="n">
        <f aca="false">IF(X327="Y",IF(AB327&lt;120,IF(OR(E327='Bieu phi VCX'!$A$24,E327='Bieu phi VCX'!$A$25,E327='Bieu phi VCX'!$A$27),0.2%,IF(OR(AND(OR(H327="SEDAN",H327="HATCHBACK"),J327&gt;$AL$2),AND(OR(H327="SEDAN",H327="HATCHBACK"),I327="GERMANY")),INDEX('Bieu phi VCX'!$AF$8:$AF$33,MATCH(E327,'Bieu phi VCX'!$A$8:$A$33,0),0),INDEX('Bieu phi VCX'!$AG$8:$AG$33,MATCH(E327,'Bieu phi VCX'!$A$8:$A$33,0),0))),"NA"),0)</f>
        <v>0</v>
      </c>
      <c r="AM327" s="25" t="n">
        <f aca="false">IF(Z327="Y",$AM$2,0)</f>
        <v>0</v>
      </c>
      <c r="AN327" s="26" t="n">
        <f aca="false">IF(Y327="Y",IF(P327-O327&gt;$AN$2,1.5%*15/365,1.5%*(P327-O327)/365),0)</f>
        <v>0</v>
      </c>
      <c r="AO327" s="27" t="n">
        <f aca="false">IF(P327&lt;=AA327,VLOOKUP(DATEDIF(O327,P327,"m"),Parameters!$L$2:$M$6,2,1),(DATEDIF(O327,P327,"m")+1)/12)</f>
        <v>1</v>
      </c>
      <c r="AP327" s="28" t="n">
        <f aca="false">(AJ327*(SUM(AD327,AE327,AF327,AH327,AI327,AK327,AL327,AM327)*K327+AG327)+AN327*K327)*AO327</f>
        <v>4800000</v>
      </c>
    </row>
    <row r="328" customFormat="false" ht="13.8" hidden="false" customHeight="false" outlineLevel="0" collapsed="false">
      <c r="A328" s="19"/>
      <c r="B328" s="19" t="s">
        <v>1966</v>
      </c>
      <c r="C328" s="19" t="s">
        <v>1989</v>
      </c>
      <c r="D328" s="19" t="s">
        <v>2005</v>
      </c>
      <c r="E328" s="21" t="s">
        <v>2006</v>
      </c>
      <c r="F328" s="22" t="n">
        <v>0</v>
      </c>
      <c r="G328" s="21" t="s">
        <v>1958</v>
      </c>
      <c r="H328" s="21" t="s">
        <v>536</v>
      </c>
      <c r="I328" s="21" t="s">
        <v>1960</v>
      </c>
      <c r="J328" s="22" t="n">
        <v>400000000</v>
      </c>
      <c r="K328" s="22" t="n">
        <v>400000000</v>
      </c>
      <c r="L328" s="0" t="n">
        <v>2005</v>
      </c>
      <c r="M328" s="23" t="n">
        <v>38353</v>
      </c>
      <c r="N328" s="23" t="n">
        <v>43831</v>
      </c>
      <c r="O328" s="23" t="n">
        <v>43831</v>
      </c>
      <c r="P328" s="23" t="n">
        <v>44196</v>
      </c>
      <c r="Q328" s="2" t="s">
        <v>1967</v>
      </c>
      <c r="R328" s="2" t="s">
        <v>1967</v>
      </c>
      <c r="S328" s="22" t="n">
        <v>9000000</v>
      </c>
      <c r="T328" s="2" t="s">
        <v>1967</v>
      </c>
      <c r="U328" s="2" t="s">
        <v>1967</v>
      </c>
      <c r="V328" s="2" t="s">
        <v>1967</v>
      </c>
      <c r="W328" s="2" t="s">
        <v>1967</v>
      </c>
      <c r="X328" s="2" t="s">
        <v>1967</v>
      </c>
      <c r="Y328" s="2" t="s">
        <v>1967</v>
      </c>
      <c r="Z328" s="2" t="s">
        <v>1967</v>
      </c>
      <c r="AA328" s="23" t="n">
        <f aca="false">DATE(YEAR(O328)+1,MONTH(O328),DAY(O328))</f>
        <v>44197</v>
      </c>
      <c r="AB328" s="0" t="n">
        <f aca="false">IF(G328="Trong nước", DATEDIF(DATE(YEAR(M328),MONTH(M328),1),DATE(YEAR(N328),MONTH(N328),1),"m"), DATEDIF(DATE(L328,1,1),DATE(YEAR(N328),MONTH(N328),1),"m"))</f>
        <v>180</v>
      </c>
      <c r="AC328" s="0" t="str">
        <f aca="false">VLOOKUP(AB328,Parameters!$A$2:$B$7,2,1)</f>
        <v>&gt;=180</v>
      </c>
      <c r="AD328" s="24" t="n">
        <f aca="false">IF(J328&lt;=$AD$2,INDEX('Bieu phi VCX'!$D$8:$N$33,MATCH(E328,'Bieu phi VCX'!$A$8:$A$33,0),MATCH(AC328,'Bieu phi VCX'!$D$7:$I$7,)),INDEX('Bieu phi VCX'!$J$8:$O$33,MATCH(E328,'Bieu phi VCX'!$A$8:$A$33,0),MATCH(AC328,'Bieu phi VCX'!$J$7:$O$7,)))</f>
        <v>0.048</v>
      </c>
      <c r="AE328" s="24" t="n">
        <f aca="false">IF(Q328="Y",$AE$2,0)</f>
        <v>0.0005</v>
      </c>
      <c r="AF328" s="24" t="n">
        <f aca="false">IF(R328="Y", INDEX('Bieu phi VCX'!$R$8:$W$33,MATCH(E328,'Bieu phi VCX'!$A$8:$A$33,0),MATCH(AC328,'Bieu phi VCX'!$R$7:$W$7,0)), 0)</f>
        <v>0.005</v>
      </c>
      <c r="AG328" s="22" t="n">
        <f aca="false">VLOOKUP(S328,Parameters!$F$2:$G$5,2,0)</f>
        <v>1400000</v>
      </c>
      <c r="AH328" s="24" t="n">
        <f aca="false">IF(T328="Y", INDEX('Bieu phi VCX'!$X$8:$AC$33,MATCH(E328,'Bieu phi VCX'!$A$8:$A$33,0),MATCH(AC328,'Bieu phi VCX'!$X$7:$AC$7,0)),0)</f>
        <v>0.004</v>
      </c>
      <c r="AI328" s="24" t="n">
        <f aca="false">IF(U328="Y",INDEX('Bieu phi VCX'!$AJ$8:$AL$33,MATCH(E328,'Bieu phi VCX'!$A$8:$A$33,0),MATCH(VLOOKUP(F328,Parameters!$I$2:$J$4,2),'Bieu phi VCX'!$AJ$7:$AL$7,0))-AD328, 0)</f>
        <v>-0.008</v>
      </c>
      <c r="AJ328" s="0" t="n">
        <f aca="false">IF(V328="Y",$AJ$2,1)</f>
        <v>1.5</v>
      </c>
      <c r="AK328" s="24" t="n">
        <f aca="false">IF(W328="Y", INDEX('Bieu phi VCX'!$AE$8:$AE$33,MATCH(E328,'Bieu phi VCX'!$A$8:$A$33,0),0),0)</f>
        <v>0.0025</v>
      </c>
      <c r="AL328" s="24" t="n">
        <f aca="false">IF(X328="Y",IF(AB328&lt;120,IF(OR(E328='Bieu phi VCX'!$A$24,E328='Bieu phi VCX'!$A$25,E328='Bieu phi VCX'!$A$27),0.2%,IF(OR(AND(OR(H328="SEDAN",H328="HATCHBACK"),J328&gt;$AL$2),AND(OR(H328="SEDAN",H328="HATCHBACK"),I328="GERMANY")),INDEX('Bieu phi VCX'!$AF$8:$AF$33,MATCH(E328,'Bieu phi VCX'!$A$8:$A$33,0),0),INDEX('Bieu phi VCX'!$AG$8:$AG$33,MATCH(E328,'Bieu phi VCX'!$A$8:$A$33,0),0))),INDEX('Bieu phi VCX'!$AH$8:$AH$33,MATCH(E328,'Bieu phi VCX'!$A$8:$A$33,0),0)),0)</f>
        <v>0.0015</v>
      </c>
      <c r="AM328" s="25" t="n">
        <f aca="false">IF(Z328="Y",$AM$2,0)</f>
        <v>0.003</v>
      </c>
      <c r="AN328" s="26" t="n">
        <f aca="false">IF(Y328="Y",IF(P328-O328&gt;$AN$2,1.5%*15/365,1.5%*(P328-O328)/365),0)</f>
        <v>0.000616438356164384</v>
      </c>
      <c r="AO328" s="27" t="n">
        <f aca="false">IF(P328&lt;=AA328,VLOOKUP(DATEDIF(O328,P328,"m"),Parameters!$L$2:$M$6,2,1),(DATEDIF(O328,P328,"m")+1)/12)</f>
        <v>1</v>
      </c>
      <c r="AP328" s="28" t="n">
        <f aca="false">(AJ328*(SUM(AD328,AE328,AF328,AH328,AI328,AK328,AL328,AM328)*K328+AG328)+AN328*K328)*AO328</f>
        <v>36246575.3424657</v>
      </c>
    </row>
    <row r="329" customFormat="false" ht="13.8" hidden="false" customHeight="false" outlineLevel="0" collapsed="false">
      <c r="A329" s="19" t="s">
        <v>1969</v>
      </c>
      <c r="B329" s="19" t="s">
        <v>1954</v>
      </c>
      <c r="C329" s="19" t="s">
        <v>1989</v>
      </c>
      <c r="D329" s="19" t="s">
        <v>2005</v>
      </c>
      <c r="E329" s="21" t="s">
        <v>2006</v>
      </c>
      <c r="F329" s="22" t="n">
        <v>0</v>
      </c>
      <c r="G329" s="21" t="s">
        <v>1958</v>
      </c>
      <c r="H329" s="21" t="s">
        <v>536</v>
      </c>
      <c r="I329" s="21" t="s">
        <v>1960</v>
      </c>
      <c r="J329" s="22" t="n">
        <v>410000000</v>
      </c>
      <c r="K329" s="22" t="n">
        <v>400000000</v>
      </c>
      <c r="L329" s="0" t="n">
        <v>2020</v>
      </c>
      <c r="M329" s="23" t="n">
        <v>43831</v>
      </c>
      <c r="N329" s="23" t="n">
        <v>43831</v>
      </c>
      <c r="O329" s="23" t="n">
        <v>43831</v>
      </c>
      <c r="P329" s="23" t="n">
        <v>44196</v>
      </c>
      <c r="Q329" s="2" t="s">
        <v>1961</v>
      </c>
      <c r="R329" s="2" t="s">
        <v>1961</v>
      </c>
      <c r="S329" s="22" t="s">
        <v>1962</v>
      </c>
      <c r="T329" s="2" t="s">
        <v>1961</v>
      </c>
      <c r="U329" s="2" t="s">
        <v>1961</v>
      </c>
      <c r="V329" s="2" t="s">
        <v>1961</v>
      </c>
      <c r="W329" s="2" t="s">
        <v>1961</v>
      </c>
      <c r="X329" s="2" t="s">
        <v>1961</v>
      </c>
      <c r="Y329" s="2" t="s">
        <v>1961</v>
      </c>
      <c r="Z329" s="2" t="s">
        <v>1961</v>
      </c>
      <c r="AA329" s="23" t="n">
        <f aca="false">DATE(YEAR(O329)+1,MONTH(O329),DAY(O329))</f>
        <v>44197</v>
      </c>
      <c r="AB329" s="0" t="n">
        <f aca="false">IF(G329="Trong nước", DATEDIF(DATE(YEAR(M329),MONTH(M329),1),DATE(YEAR(N329),MONTH(N329),1),"m"), DATEDIF(DATE(L329,1,1),DATE(YEAR(N329),MONTH(N329),1),"m"))</f>
        <v>0</v>
      </c>
      <c r="AC329" s="0" t="str">
        <f aca="false">VLOOKUP(AB329,Parameters!$A$2:$B$6,2,1)</f>
        <v>&lt;6</v>
      </c>
      <c r="AD329" s="24" t="n">
        <f aca="false">IF(J329&lt;=$AD$2,INDEX('Bieu phi VCX'!$D$8:$H$33,MATCH(E329,'Bieu phi VCX'!$A$8:$A$33,0),MATCH(AC329,'Bieu phi VCX'!$D$7:$H$7,)),INDEX('Bieu phi VCX'!$J$8:$N$33,MATCH(E329,'Bieu phi VCX'!$A$8:$A$33,0),MATCH(AC329,'Bieu phi VCX'!$J$7:$N$7,)))</f>
        <v>0.017</v>
      </c>
      <c r="AE329" s="24" t="n">
        <f aca="false">IF(Q329="Y",$AE$2,0)</f>
        <v>0</v>
      </c>
      <c r="AF329" s="24" t="n">
        <f aca="false">IF(R329="Y", INDEX('Bieu phi VCX'!$R$8:$W$33,MATCH(E329,'Bieu phi VCX'!$A$8:$A$33,0),MATCH(AC329,'Bieu phi VCX'!$R$7:$V$7,0)), 0)</f>
        <v>0</v>
      </c>
      <c r="AG329" s="22" t="n">
        <f aca="false">VLOOKUP(S329,Parameters!$F$2:$G$5,2,0)</f>
        <v>0</v>
      </c>
      <c r="AH329" s="24" t="n">
        <f aca="false">IF(T329="Y", INDEX('Bieu phi VCX'!$X$8:$AB$33,MATCH(E329,'Bieu phi VCX'!$A$8:$A$33,0),MATCH(AC329,'Bieu phi VCX'!$X$7:$AB$7,0)),0)</f>
        <v>0</v>
      </c>
      <c r="AI329" s="24" t="n">
        <f aca="false">IF(U329="Y",INDEX('Bieu phi VCX'!$AJ$8:$AL$33,MATCH(E329,'Bieu phi VCX'!$A$8:$A$33,0),MATCH(VLOOKUP(F329,Parameters!$I$2:$J$4,2),'Bieu phi VCX'!$AJ$7:$AL$7,0))-AD329, 0)</f>
        <v>0</v>
      </c>
      <c r="AJ329" s="0" t="n">
        <f aca="false">IF(V329="Y",$AJ$2,1)</f>
        <v>1</v>
      </c>
      <c r="AK329" s="24" t="n">
        <f aca="false">IF(W329="Y", INDEX('Bieu phi VCX'!$AE$8:$AE$33,MATCH(E329,'Bieu phi VCX'!$A$8:$A$33,0),0),0)</f>
        <v>0</v>
      </c>
      <c r="AL329" s="24" t="n">
        <f aca="false">IF(X329="Y",IF(AB329&lt;120,IF(OR(E329='Bieu phi VCX'!$A$24,E329='Bieu phi VCX'!$A$25,E329='Bieu phi VCX'!$A$27),0.2%,IF(OR(AND(OR(H329="SEDAN",H329="HATCHBACK"),J329&gt;$AL$2),AND(OR(H329="SEDAN",H329="HATCHBACK"),I329="GERMANY")),INDEX('Bieu phi VCX'!$AF$8:$AF$33,MATCH(E329,'Bieu phi VCX'!$A$8:$A$33,0),0),INDEX('Bieu phi VCX'!$AG$8:$AG$33,MATCH(E329,'Bieu phi VCX'!$A$8:$A$33,0),0))),"NA"),0)</f>
        <v>0</v>
      </c>
      <c r="AM329" s="25" t="n">
        <f aca="false">IF(Z329="Y",$AM$2,0)</f>
        <v>0</v>
      </c>
      <c r="AN329" s="26" t="n">
        <f aca="false">IF(Y329="Y",IF(P329-O329&gt;$AN$2,1.5%*15/365,1.5%*(P329-O329)/365),0)</f>
        <v>0</v>
      </c>
      <c r="AO329" s="27" t="n">
        <f aca="false">IF(P329&lt;=AA329,VLOOKUP(DATEDIF(O329,P329,"m"),Parameters!$L$2:$M$6,2,1),(DATEDIF(O329,P329,"m")+1)/12)</f>
        <v>1</v>
      </c>
      <c r="AP329" s="28" t="n">
        <f aca="false">(AJ329*(SUM(AD329,AE329,AF329,AH329,AI329,AK329,AL329,AM329)*K329+AG329)+AN329*K329)*AO329</f>
        <v>6800000</v>
      </c>
    </row>
    <row r="330" customFormat="false" ht="13.8" hidden="false" customHeight="false" outlineLevel="0" collapsed="false">
      <c r="A330" s="19"/>
      <c r="B330" s="19" t="s">
        <v>1963</v>
      </c>
      <c r="C330" s="19" t="s">
        <v>1989</v>
      </c>
      <c r="D330" s="19" t="s">
        <v>2005</v>
      </c>
      <c r="E330" s="21" t="s">
        <v>2006</v>
      </c>
      <c r="F330" s="22" t="n">
        <v>0</v>
      </c>
      <c r="G330" s="21" t="s">
        <v>1958</v>
      </c>
      <c r="H330" s="21" t="s">
        <v>536</v>
      </c>
      <c r="I330" s="21" t="s">
        <v>1960</v>
      </c>
      <c r="J330" s="22" t="n">
        <v>500000000</v>
      </c>
      <c r="K330" s="22" t="n">
        <v>400000000</v>
      </c>
      <c r="L330" s="0" t="n">
        <v>2017</v>
      </c>
      <c r="M330" s="23" t="n">
        <v>42736</v>
      </c>
      <c r="N330" s="23" t="n">
        <v>43831</v>
      </c>
      <c r="O330" s="23" t="n">
        <v>43831</v>
      </c>
      <c r="P330" s="23" t="n">
        <v>44196</v>
      </c>
      <c r="Q330" s="2" t="s">
        <v>1961</v>
      </c>
      <c r="R330" s="2" t="s">
        <v>1961</v>
      </c>
      <c r="S330" s="22" t="s">
        <v>1962</v>
      </c>
      <c r="T330" s="2" t="s">
        <v>1961</v>
      </c>
      <c r="U330" s="2" t="s">
        <v>1961</v>
      </c>
      <c r="V330" s="2" t="s">
        <v>1961</v>
      </c>
      <c r="W330" s="2" t="s">
        <v>1961</v>
      </c>
      <c r="X330" s="2" t="s">
        <v>1961</v>
      </c>
      <c r="Y330" s="2" t="s">
        <v>1961</v>
      </c>
      <c r="Z330" s="2" t="s">
        <v>1961</v>
      </c>
      <c r="AA330" s="23" t="n">
        <f aca="false">DATE(YEAR(O330)+1,MONTH(O330),DAY(O330))</f>
        <v>44197</v>
      </c>
      <c r="AB330" s="0" t="n">
        <f aca="false">IF(G330="Trong nước", DATEDIF(DATE(YEAR(M330),MONTH(M330),1),DATE(YEAR(N330),MONTH(N330),1),"m"), DATEDIF(DATE(L330,1,1),DATE(YEAR(N330),MONTH(N330),1),"m"))</f>
        <v>36</v>
      </c>
      <c r="AC330" s="0" t="str">
        <f aca="false">VLOOKUP(AB330,Parameters!$A$2:$B$6,2,1)</f>
        <v>36-72</v>
      </c>
      <c r="AD330" s="24" t="n">
        <f aca="false">IF(J330&lt;=$AD$2,INDEX('Bieu phi VCX'!$D$8:$H$33,MATCH(E330,'Bieu phi VCX'!$A$8:$A$33,0),MATCH(AC330,'Bieu phi VCX'!$D$7:$H$7,)),INDEX('Bieu phi VCX'!$J$8:$N$33,MATCH(E330,'Bieu phi VCX'!$A$8:$A$33,0),MATCH(AC330,'Bieu phi VCX'!$J$7:$N$7,)))</f>
        <v>0.019</v>
      </c>
      <c r="AE330" s="24" t="n">
        <f aca="false">IF(Q330="Y",$AE$2,0)</f>
        <v>0</v>
      </c>
      <c r="AF330" s="24" t="n">
        <f aca="false">IF(R330="Y", INDEX('Bieu phi VCX'!$R$8:$W$33,MATCH(E330,'Bieu phi VCX'!$A$8:$A$33,0),MATCH(AC330,'Bieu phi VCX'!$R$7:$V$7,0)), 0)</f>
        <v>0</v>
      </c>
      <c r="AG330" s="22" t="n">
        <f aca="false">VLOOKUP(S330,Parameters!$F$2:$G$5,2,0)</f>
        <v>0</v>
      </c>
      <c r="AH330" s="24" t="n">
        <f aca="false">IF(T330="Y", INDEX('Bieu phi VCX'!$X$8:$AB$33,MATCH(E330,'Bieu phi VCX'!$A$8:$A$33,0),MATCH(AC330,'Bieu phi VCX'!$X$7:$AB$7,0)),0)</f>
        <v>0</v>
      </c>
      <c r="AI330" s="24" t="n">
        <f aca="false">IF(U330="Y",INDEX('Bieu phi VCX'!$AJ$8:$AL$33,MATCH(E330,'Bieu phi VCX'!$A$8:$A$33,0),MATCH(VLOOKUP(F330,Parameters!$I$2:$J$4,2),'Bieu phi VCX'!$AJ$7:$AL$7,0))-AD330, 0)</f>
        <v>0</v>
      </c>
      <c r="AJ330" s="0" t="n">
        <f aca="false">IF(V330="Y",$AJ$2,1)</f>
        <v>1</v>
      </c>
      <c r="AK330" s="24" t="n">
        <f aca="false">IF(W330="Y", INDEX('Bieu phi VCX'!$AE$8:$AE$33,MATCH(E330,'Bieu phi VCX'!$A$8:$A$33,0),0),0)</f>
        <v>0</v>
      </c>
      <c r="AL330" s="24" t="n">
        <f aca="false">IF(X330="Y",IF(AB330&lt;120,IF(OR(E330='Bieu phi VCX'!$A$24,E330='Bieu phi VCX'!$A$25,E330='Bieu phi VCX'!$A$27),0.2%,IF(OR(AND(OR(H330="SEDAN",H330="HATCHBACK"),J330&gt;$AL$2),AND(OR(H330="SEDAN",H330="HATCHBACK"),I330="GERMANY")),INDEX('Bieu phi VCX'!$AF$8:$AF$33,MATCH(E330,'Bieu phi VCX'!$A$8:$A$33,0),0),INDEX('Bieu phi VCX'!$AG$8:$AG$33,MATCH(E330,'Bieu phi VCX'!$A$8:$A$33,0),0))),"NA"),0)</f>
        <v>0</v>
      </c>
      <c r="AM330" s="25" t="n">
        <f aca="false">IF(Z330="Y",$AM$2,0)</f>
        <v>0</v>
      </c>
      <c r="AN330" s="26" t="n">
        <f aca="false">IF(Y330="Y",IF(P330-O330&gt;$AN$2,1.5%*15/365,1.5%*(P330-O330)/365),0)</f>
        <v>0</v>
      </c>
      <c r="AO330" s="27" t="n">
        <f aca="false">IF(P330&lt;=AA330,VLOOKUP(DATEDIF(O330,P330,"m"),Parameters!$L$2:$M$6,2,1),(DATEDIF(O330,P330,"m")+1)/12)</f>
        <v>1</v>
      </c>
      <c r="AP330" s="28" t="n">
        <f aca="false">(AJ330*(SUM(AD330,AE330,AF330,AH330,AI330,AK330,AL330,AM330)*K330+AG330)+AN330*K330)*AO330</f>
        <v>7600000</v>
      </c>
    </row>
    <row r="331" customFormat="false" ht="13.8" hidden="false" customHeight="false" outlineLevel="0" collapsed="false">
      <c r="A331" s="19"/>
      <c r="B331" s="19" t="s">
        <v>1964</v>
      </c>
      <c r="C331" s="19" t="s">
        <v>1989</v>
      </c>
      <c r="D331" s="19" t="s">
        <v>2005</v>
      </c>
      <c r="E331" s="21" t="s">
        <v>2006</v>
      </c>
      <c r="F331" s="22" t="n">
        <v>0</v>
      </c>
      <c r="G331" s="21" t="s">
        <v>1958</v>
      </c>
      <c r="H331" s="21" t="s">
        <v>536</v>
      </c>
      <c r="I331" s="21" t="s">
        <v>1960</v>
      </c>
      <c r="J331" s="22" t="n">
        <v>450000000</v>
      </c>
      <c r="K331" s="22" t="n">
        <v>400000000</v>
      </c>
      <c r="L331" s="0" t="n">
        <v>2014</v>
      </c>
      <c r="M331" s="23" t="n">
        <v>41640</v>
      </c>
      <c r="N331" s="23" t="n">
        <v>43831</v>
      </c>
      <c r="O331" s="23" t="n">
        <v>43831</v>
      </c>
      <c r="P331" s="23" t="n">
        <v>44196</v>
      </c>
      <c r="Q331" s="2" t="s">
        <v>1961</v>
      </c>
      <c r="R331" s="2" t="s">
        <v>1961</v>
      </c>
      <c r="S331" s="22" t="s">
        <v>1962</v>
      </c>
      <c r="T331" s="2" t="s">
        <v>1961</v>
      </c>
      <c r="U331" s="2" t="s">
        <v>1961</v>
      </c>
      <c r="V331" s="2" t="s">
        <v>1961</v>
      </c>
      <c r="W331" s="2" t="s">
        <v>1961</v>
      </c>
      <c r="X331" s="2" t="s">
        <v>1961</v>
      </c>
      <c r="Y331" s="2" t="s">
        <v>1961</v>
      </c>
      <c r="Z331" s="2" t="s">
        <v>1961</v>
      </c>
      <c r="AA331" s="23" t="n">
        <f aca="false">DATE(YEAR(O331)+1,MONTH(O331),DAY(O331))</f>
        <v>44197</v>
      </c>
      <c r="AB331" s="0" t="n">
        <f aca="false">IF(G331="Trong nước", DATEDIF(DATE(YEAR(M331),MONTH(M331),1),DATE(YEAR(N331),MONTH(N331),1),"m"), DATEDIF(DATE(L331,1,1),DATE(YEAR(N331),MONTH(N331),1),"m"))</f>
        <v>72</v>
      </c>
      <c r="AC331" s="0" t="str">
        <f aca="false">VLOOKUP(AB331,Parameters!$A$2:$B$6,2,1)</f>
        <v>72-120</v>
      </c>
      <c r="AD331" s="24" t="n">
        <f aca="false">IF(J331&lt;=$AD$2,INDEX('Bieu phi VCX'!$D$8:$H$33,MATCH(E331,'Bieu phi VCX'!$A$8:$A$33,0),MATCH(AC331,'Bieu phi VCX'!$D$7:$H$7,)),INDEX('Bieu phi VCX'!$J$8:$N$33,MATCH(E331,'Bieu phi VCX'!$A$8:$A$33,0),MATCH(AC331,'Bieu phi VCX'!$J$7:$N$7,)))</f>
        <v>0.021</v>
      </c>
      <c r="AE331" s="24" t="n">
        <f aca="false">IF(Q331="Y",$AE$2,0)</f>
        <v>0</v>
      </c>
      <c r="AF331" s="24" t="n">
        <f aca="false">IF(R331="Y", INDEX('Bieu phi VCX'!$R$8:$W$33,MATCH(E331,'Bieu phi VCX'!$A$8:$A$33,0),MATCH(AC331,'Bieu phi VCX'!$R$7:$V$7,0)), 0)</f>
        <v>0</v>
      </c>
      <c r="AG331" s="22" t="n">
        <f aca="false">VLOOKUP(S331,Parameters!$F$2:$G$5,2,0)</f>
        <v>0</v>
      </c>
      <c r="AH331" s="24" t="n">
        <f aca="false">IF(T331="Y", INDEX('Bieu phi VCX'!$X$8:$AB$33,MATCH(E331,'Bieu phi VCX'!$A$8:$A$33,0),MATCH(AC331,'Bieu phi VCX'!$X$7:$AB$7,0)),0)</f>
        <v>0</v>
      </c>
      <c r="AI331" s="24" t="n">
        <f aca="false">IF(U331="Y",INDEX('Bieu phi VCX'!$AJ$8:$AL$33,MATCH(E331,'Bieu phi VCX'!$A$8:$A$33,0),MATCH(VLOOKUP(F331,Parameters!$I$2:$J$4,2),'Bieu phi VCX'!$AJ$7:$AL$7,0))-AD331, 0)</f>
        <v>0</v>
      </c>
      <c r="AJ331" s="0" t="n">
        <f aca="false">IF(V331="Y",$AJ$2,1)</f>
        <v>1</v>
      </c>
      <c r="AK331" s="24" t="n">
        <f aca="false">IF(W331="Y", INDEX('Bieu phi VCX'!$AE$8:$AE$33,MATCH(E331,'Bieu phi VCX'!$A$8:$A$33,0),0),0)</f>
        <v>0</v>
      </c>
      <c r="AL331" s="24" t="n">
        <f aca="false">IF(X331="Y",IF(AB331&lt;120,IF(OR(E331='Bieu phi VCX'!$A$24,E331='Bieu phi VCX'!$A$25,E331='Bieu phi VCX'!$A$27),0.2%,IF(OR(AND(OR(H331="SEDAN",H331="HATCHBACK"),J331&gt;$AL$2),AND(OR(H331="SEDAN",H331="HATCHBACK"),I331="GERMANY")),INDEX('Bieu phi VCX'!$AF$8:$AF$33,MATCH(E331,'Bieu phi VCX'!$A$8:$A$33,0),0),INDEX('Bieu phi VCX'!$AG$8:$AG$33,MATCH(E331,'Bieu phi VCX'!$A$8:$A$33,0),0))),"NA"),0)</f>
        <v>0</v>
      </c>
      <c r="AM331" s="25" t="n">
        <f aca="false">IF(Z331="Y",$AM$2,0)</f>
        <v>0</v>
      </c>
      <c r="AN331" s="26" t="n">
        <f aca="false">IF(Y331="Y",IF(P331-O331&gt;$AN$2,1.5%*15/365,1.5%*(P331-O331)/365),0)</f>
        <v>0</v>
      </c>
      <c r="AO331" s="27" t="n">
        <f aca="false">IF(P331&lt;=AA331,VLOOKUP(DATEDIF(O331,P331,"m"),Parameters!$L$2:$M$6,2,1),(DATEDIF(O331,P331,"m")+1)/12)</f>
        <v>1</v>
      </c>
      <c r="AP331" s="28" t="n">
        <f aca="false">(AJ331*(SUM(AD331,AE331,AF331,AH331,AI331,AK331,AL331,AM331)*K331+AG331)+AN331*K331)*AO331</f>
        <v>8400000</v>
      </c>
    </row>
    <row r="332" customFormat="false" ht="13.8" hidden="false" customHeight="false" outlineLevel="0" collapsed="false">
      <c r="A332" s="19"/>
      <c r="B332" s="19" t="s">
        <v>1965</v>
      </c>
      <c r="C332" s="19" t="s">
        <v>1989</v>
      </c>
      <c r="D332" s="19" t="s">
        <v>2005</v>
      </c>
      <c r="E332" s="21" t="s">
        <v>2006</v>
      </c>
      <c r="F332" s="22" t="n">
        <v>0</v>
      </c>
      <c r="G332" s="21" t="s">
        <v>1958</v>
      </c>
      <c r="H332" s="21" t="s">
        <v>536</v>
      </c>
      <c r="I332" s="21" t="s">
        <v>1960</v>
      </c>
      <c r="J332" s="22" t="n">
        <v>600000000</v>
      </c>
      <c r="K332" s="22" t="n">
        <v>400000000</v>
      </c>
      <c r="L332" s="0" t="n">
        <v>2010</v>
      </c>
      <c r="M332" s="23" t="n">
        <v>40179</v>
      </c>
      <c r="N332" s="23" t="n">
        <v>43831</v>
      </c>
      <c r="O332" s="23" t="n">
        <v>43831</v>
      </c>
      <c r="P332" s="23" t="n">
        <v>44196</v>
      </c>
      <c r="Q332" s="2" t="s">
        <v>1961</v>
      </c>
      <c r="R332" s="2" t="s">
        <v>1961</v>
      </c>
      <c r="S332" s="22" t="s">
        <v>1962</v>
      </c>
      <c r="T332" s="2" t="s">
        <v>1961</v>
      </c>
      <c r="U332" s="2" t="s">
        <v>1961</v>
      </c>
      <c r="V332" s="2" t="s">
        <v>1961</v>
      </c>
      <c r="W332" s="2" t="s">
        <v>1961</v>
      </c>
      <c r="X332" s="2" t="s">
        <v>1961</v>
      </c>
      <c r="Y332" s="2" t="s">
        <v>1961</v>
      </c>
      <c r="Z332" s="2" t="s">
        <v>1961</v>
      </c>
      <c r="AA332" s="23" t="n">
        <f aca="false">DATE(YEAR(O332)+1,MONTH(O332),DAY(O332))</f>
        <v>44197</v>
      </c>
      <c r="AB332" s="0" t="n">
        <f aca="false">IF(G332="Trong nước", DATEDIF(DATE(YEAR(M332),MONTH(M332),1),DATE(YEAR(N332),MONTH(N332),1),"m"), DATEDIF(DATE(L332,1,1),DATE(YEAR(N332),MONTH(N332),1),"m"))</f>
        <v>120</v>
      </c>
      <c r="AC332" s="0" t="str">
        <f aca="false">VLOOKUP(AB332,Parameters!$A$2:$B$6,2,1)</f>
        <v>&gt;=120</v>
      </c>
      <c r="AD332" s="24" t="n">
        <f aca="false">IF(J332&lt;=$AD$2,INDEX('Bieu phi VCX'!$D$8:$H$33,MATCH(E332,'Bieu phi VCX'!$A$8:$A$33,0),MATCH(AC332,'Bieu phi VCX'!$D$7:$H$7,)),INDEX('Bieu phi VCX'!$J$8:$N$33,MATCH(E332,'Bieu phi VCX'!$A$8:$A$33,0),MATCH(AC332,'Bieu phi VCX'!$J$7:$N$7,)))</f>
        <v>0.025</v>
      </c>
      <c r="AE332" s="24" t="n">
        <f aca="false">IF(Q332="Y",$AE$2,0)</f>
        <v>0</v>
      </c>
      <c r="AF332" s="24" t="n">
        <f aca="false">IF(R332="Y", INDEX('Bieu phi VCX'!$R$8:$W$33,MATCH(E332,'Bieu phi VCX'!$A$8:$A$33,0),MATCH(AC332,'Bieu phi VCX'!$R$7:$V$7,0)), 0)</f>
        <v>0</v>
      </c>
      <c r="AG332" s="22" t="n">
        <f aca="false">VLOOKUP(S332,Parameters!$F$2:$G$5,2,0)</f>
        <v>0</v>
      </c>
      <c r="AH332" s="24" t="n">
        <f aca="false">IF(T332="Y", INDEX('Bieu phi VCX'!$X$8:$AB$33,MATCH(E332,'Bieu phi VCX'!$A$8:$A$33,0),MATCH(AC332,'Bieu phi VCX'!$X$7:$AB$7,0)),0)</f>
        <v>0</v>
      </c>
      <c r="AI332" s="24" t="n">
        <f aca="false">IF(U332="Y",INDEX('Bieu phi VCX'!$AJ$8:$AL$33,MATCH(E332,'Bieu phi VCX'!$A$8:$A$33,0),MATCH(VLOOKUP(F332,Parameters!$I$2:$J$4,2),'Bieu phi VCX'!$AJ$7:$AL$7,0))-AD332, 0)</f>
        <v>0</v>
      </c>
      <c r="AJ332" s="0" t="n">
        <f aca="false">IF(V332="Y",$AJ$2,1)</f>
        <v>1</v>
      </c>
      <c r="AK332" s="24" t="n">
        <f aca="false">IF(W332="Y", INDEX('Bieu phi VCX'!$AE$8:$AE$33,MATCH(E332,'Bieu phi VCX'!$A$8:$A$33,0),0),0)</f>
        <v>0</v>
      </c>
      <c r="AL332" s="24" t="n">
        <f aca="false">IF(X332="Y",IF(AB332&lt;120,IF(OR(E332='Bieu phi VCX'!$A$24,E332='Bieu phi VCX'!$A$25,E332='Bieu phi VCX'!$A$27),0.2%,IF(OR(AND(OR(H332="SEDAN",H332="HATCHBACK"),J332&gt;$AL$2),AND(OR(H332="SEDAN",H332="HATCHBACK"),I332="GERMANY")),INDEX('Bieu phi VCX'!$AF$8:$AF$33,MATCH(E332,'Bieu phi VCX'!$A$8:$A$33,0),0),INDEX('Bieu phi VCX'!$AG$8:$AG$33,MATCH(E332,'Bieu phi VCX'!$A$8:$A$33,0),0))),"NA"),0)</f>
        <v>0</v>
      </c>
      <c r="AM332" s="25" t="n">
        <f aca="false">IF(Z332="Y",$AM$2,0)</f>
        <v>0</v>
      </c>
      <c r="AN332" s="26" t="n">
        <f aca="false">IF(Y332="Y",IF(P332-O332&gt;$AN$2,1.5%*15/365,1.5%*(P332-O332)/365),0)</f>
        <v>0</v>
      </c>
      <c r="AO332" s="27" t="n">
        <f aca="false">IF(P332&lt;=AA332,VLOOKUP(DATEDIF(O332,P332,"m"),Parameters!$L$2:$M$6,2,1),(DATEDIF(O332,P332,"m")+1)/12)</f>
        <v>1</v>
      </c>
      <c r="AP332" s="28" t="n">
        <f aca="false">(AJ332*(SUM(AD332,AE332,AF332,AH332,AI332,AK332,AL332,AM332)*K332+AG332)+AN332*K332)*AO332</f>
        <v>10000000</v>
      </c>
    </row>
    <row r="333" customFormat="false" ht="13.8" hidden="false" customHeight="false" outlineLevel="0" collapsed="false">
      <c r="A333" s="19"/>
      <c r="B333" s="19" t="s">
        <v>1966</v>
      </c>
      <c r="C333" s="19" t="s">
        <v>1989</v>
      </c>
      <c r="D333" s="19" t="s">
        <v>2005</v>
      </c>
      <c r="E333" s="21" t="s">
        <v>2006</v>
      </c>
      <c r="F333" s="22" t="n">
        <v>0</v>
      </c>
      <c r="G333" s="21" t="s">
        <v>1958</v>
      </c>
      <c r="H333" s="21" t="s">
        <v>536</v>
      </c>
      <c r="I333" s="21" t="s">
        <v>1960</v>
      </c>
      <c r="J333" s="22" t="n">
        <v>600000000</v>
      </c>
      <c r="K333" s="22" t="n">
        <v>400000000</v>
      </c>
      <c r="L333" s="0" t="n">
        <v>2005</v>
      </c>
      <c r="M333" s="23" t="n">
        <v>38353</v>
      </c>
      <c r="N333" s="23" t="n">
        <v>43831</v>
      </c>
      <c r="O333" s="23" t="n">
        <v>43831</v>
      </c>
      <c r="P333" s="23" t="n">
        <v>44196</v>
      </c>
      <c r="Q333" s="2" t="s">
        <v>1967</v>
      </c>
      <c r="R333" s="2" t="s">
        <v>1967</v>
      </c>
      <c r="S333" s="22" t="n">
        <v>9000000</v>
      </c>
      <c r="T333" s="2" t="s">
        <v>1967</v>
      </c>
      <c r="U333" s="2" t="s">
        <v>1967</v>
      </c>
      <c r="V333" s="2" t="s">
        <v>1967</v>
      </c>
      <c r="W333" s="2" t="s">
        <v>1967</v>
      </c>
      <c r="X333" s="2" t="s">
        <v>1967</v>
      </c>
      <c r="Y333" s="2" t="s">
        <v>1967</v>
      </c>
      <c r="Z333" s="2" t="s">
        <v>1967</v>
      </c>
      <c r="AA333" s="23" t="n">
        <f aca="false">DATE(YEAR(O333)+1,MONTH(O333),DAY(O333))</f>
        <v>44197</v>
      </c>
      <c r="AB333" s="0" t="n">
        <f aca="false">IF(G333="Trong nước", DATEDIF(DATE(YEAR(M333),MONTH(M333),1),DATE(YEAR(N333),MONTH(N333),1),"m"), DATEDIF(DATE(L333,1,1),DATE(YEAR(N333),MONTH(N333),1),"m"))</f>
        <v>180</v>
      </c>
      <c r="AC333" s="0" t="str">
        <f aca="false">VLOOKUP(AB333,Parameters!$A$2:$B$7,2,1)</f>
        <v>&gt;=180</v>
      </c>
      <c r="AD333" s="24" t="n">
        <f aca="false">IF(J333&lt;=$AD$2,INDEX('Bieu phi VCX'!$D$8:$N$33,MATCH(E333,'Bieu phi VCX'!$A$8:$A$33,0),MATCH(AC333,'Bieu phi VCX'!$D$7:$I$7,)),INDEX('Bieu phi VCX'!$J$8:$O$33,MATCH(E333,'Bieu phi VCX'!$A$8:$A$33,0),MATCH(AC333,'Bieu phi VCX'!$J$7:$O$7,)))</f>
        <v>0.025</v>
      </c>
      <c r="AE333" s="24" t="n">
        <f aca="false">IF(Q333="Y",$AE$2,0)</f>
        <v>0.0005</v>
      </c>
      <c r="AF333" s="24" t="n">
        <f aca="false">IF(R333="Y", INDEX('Bieu phi VCX'!$R$8:$W$33,MATCH(E333,'Bieu phi VCX'!$A$8:$A$33,0),MATCH(AC333,'Bieu phi VCX'!$R$7:$W$7,0)), 0)</f>
        <v>0.005</v>
      </c>
      <c r="AG333" s="22" t="n">
        <f aca="false">VLOOKUP(S333,Parameters!$F$2:$G$5,2,0)</f>
        <v>1400000</v>
      </c>
      <c r="AH333" s="24" t="n">
        <f aca="false">IF(T333="Y", INDEX('Bieu phi VCX'!$X$8:$AC$33,MATCH(E333,'Bieu phi VCX'!$A$8:$A$33,0),MATCH(AC333,'Bieu phi VCX'!$X$7:$AC$7,0)),0)</f>
        <v>0.004</v>
      </c>
      <c r="AI333" s="24" t="n">
        <f aca="false">IF(U333="Y",INDEX('Bieu phi VCX'!$AJ$8:$AL$33,MATCH(E333,'Bieu phi VCX'!$A$8:$A$33,0),MATCH(VLOOKUP(F333,Parameters!$I$2:$J$4,2),'Bieu phi VCX'!$AJ$7:$AL$7,0))-AD333, 0)</f>
        <v>0.015</v>
      </c>
      <c r="AJ333" s="0" t="n">
        <f aca="false">IF(V333="Y",$AJ$2,1)</f>
        <v>1.5</v>
      </c>
      <c r="AK333" s="24" t="n">
        <f aca="false">IF(W333="Y", INDEX('Bieu phi VCX'!$AE$8:$AE$33,MATCH(E333,'Bieu phi VCX'!$A$8:$A$33,0),0),0)</f>
        <v>0.0025</v>
      </c>
      <c r="AL333" s="24" t="n">
        <f aca="false">IF(X333="Y",IF(AB333&lt;120,IF(OR(E333='Bieu phi VCX'!$A$24,E333='Bieu phi VCX'!$A$25,E333='Bieu phi VCX'!$A$27),0.2%,IF(OR(AND(OR(H333="SEDAN",H333="HATCHBACK"),J333&gt;$AL$2),AND(OR(H333="SEDAN",H333="HATCHBACK"),I333="GERMANY")),INDEX('Bieu phi VCX'!$AF$8:$AF$33,MATCH(E333,'Bieu phi VCX'!$A$8:$A$33,0),0),INDEX('Bieu phi VCX'!$AG$8:$AG$33,MATCH(E333,'Bieu phi VCX'!$A$8:$A$33,0),0))),INDEX('Bieu phi VCX'!$AH$8:$AH$33,MATCH(E333,'Bieu phi VCX'!$A$8:$A$33,0),0)),0)</f>
        <v>0.0015</v>
      </c>
      <c r="AM333" s="25" t="n">
        <f aca="false">IF(Z333="Y",$AM$2,0)</f>
        <v>0.003</v>
      </c>
      <c r="AN333" s="26" t="n">
        <f aca="false">IF(Y333="Y",IF(P333-O333&gt;$AN$2,1.5%*15/365,1.5%*(P333-O333)/365),0)</f>
        <v>0.000616438356164384</v>
      </c>
      <c r="AO333" s="27" t="n">
        <f aca="false">IF(P333&lt;=AA333,VLOOKUP(DATEDIF(O333,P333,"m"),Parameters!$L$2:$M$6,2,1),(DATEDIF(O333,P333,"m")+1)/12)</f>
        <v>1</v>
      </c>
      <c r="AP333" s="28" t="n">
        <f aca="false">(AJ333*(SUM(AD333,AE333,AF333,AH333,AI333,AK333,AL333,AM333)*K333+AG333)+AN333*K333)*AO333</f>
        <v>36246575.3424658</v>
      </c>
    </row>
    <row r="334" customFormat="false" ht="13.8" hidden="false" customHeight="false" outlineLevel="0" collapsed="false">
      <c r="A334" s="19" t="s">
        <v>1953</v>
      </c>
      <c r="B334" s="19" t="s">
        <v>1954</v>
      </c>
      <c r="C334" s="19" t="s">
        <v>1989</v>
      </c>
      <c r="D334" s="19" t="s">
        <v>1908</v>
      </c>
      <c r="E334" s="21" t="s">
        <v>2007</v>
      </c>
      <c r="F334" s="22" t="n">
        <v>0</v>
      </c>
      <c r="G334" s="21" t="s">
        <v>1958</v>
      </c>
      <c r="H334" s="21" t="s">
        <v>2008</v>
      </c>
      <c r="I334" s="21" t="s">
        <v>1960</v>
      </c>
      <c r="J334" s="22" t="n">
        <v>390000000</v>
      </c>
      <c r="K334" s="22" t="n">
        <v>100000000</v>
      </c>
      <c r="L334" s="0" t="n">
        <v>2020</v>
      </c>
      <c r="M334" s="23" t="n">
        <v>43831</v>
      </c>
      <c r="N334" s="23" t="n">
        <v>43831</v>
      </c>
      <c r="O334" s="23" t="n">
        <v>43831</v>
      </c>
      <c r="P334" s="23" t="n">
        <v>44196</v>
      </c>
      <c r="Q334" s="2" t="s">
        <v>1961</v>
      </c>
      <c r="R334" s="2" t="s">
        <v>1961</v>
      </c>
      <c r="S334" s="22" t="s">
        <v>1962</v>
      </c>
      <c r="T334" s="2" t="s">
        <v>1961</v>
      </c>
      <c r="U334" s="2" t="s">
        <v>1961</v>
      </c>
      <c r="V334" s="2" t="s">
        <v>1961</v>
      </c>
      <c r="W334" s="2" t="s">
        <v>1961</v>
      </c>
      <c r="X334" s="2" t="s">
        <v>1961</v>
      </c>
      <c r="Y334" s="2" t="s">
        <v>1961</v>
      </c>
      <c r="Z334" s="2" t="s">
        <v>1961</v>
      </c>
      <c r="AA334" s="23" t="n">
        <f aca="false">DATE(YEAR(O334)+1,MONTH(O334),DAY(O334))</f>
        <v>44197</v>
      </c>
      <c r="AB334" s="0" t="n">
        <f aca="false">IF(G334="Trong nước", DATEDIF(DATE(YEAR(M334),MONTH(M334),1),DATE(YEAR(N334),MONTH(N334),1),"m"), DATEDIF(DATE(L334,1,1),DATE(YEAR(N334),MONTH(N334),1),"m"))</f>
        <v>0</v>
      </c>
      <c r="AC334" s="0" t="str">
        <f aca="false">VLOOKUP(AB334,Parameters!$A$2:$B$6,2,1)</f>
        <v>&lt;6</v>
      </c>
      <c r="AD334" s="24" t="n">
        <f aca="false">IF(J334&lt;=$AD$2,INDEX('Bieu phi VCX'!$D$8:$H$33,MATCH(E334,'Bieu phi VCX'!$A$8:$A$33,0),MATCH(AC334,'Bieu phi VCX'!$D$7:$H$7,)),INDEX('Bieu phi VCX'!$J$8:$N$33,MATCH(E334,'Bieu phi VCX'!$A$8:$A$33,0),MATCH(AC334,'Bieu phi VCX'!$J$7:$N$7,)))</f>
        <v>0.025</v>
      </c>
      <c r="AE334" s="24" t="n">
        <f aca="false">IF(Q334="Y",$AE$2,0)</f>
        <v>0</v>
      </c>
      <c r="AF334" s="24" t="n">
        <f aca="false">IF(R334="Y", INDEX('Bieu phi VCX'!$R$8:$W$33,MATCH(E334,'Bieu phi VCX'!$A$8:$A$33,0),MATCH(AC334,'Bieu phi VCX'!$R$7:$V$7,0)), 0)</f>
        <v>0</v>
      </c>
      <c r="AG334" s="22" t="n">
        <f aca="false">VLOOKUP(S334,Parameters!$F$2:$G$5,2,0)</f>
        <v>0</v>
      </c>
      <c r="AH334" s="24" t="n">
        <f aca="false">IF(T334="Y", INDEX('Bieu phi VCX'!$X$8:$AB$33,MATCH(E334,'Bieu phi VCX'!$A$8:$A$33,0),MATCH(AC334,'Bieu phi VCX'!$X$7:$AB$7,0)),0)</f>
        <v>0</v>
      </c>
      <c r="AI334" s="24" t="n">
        <f aca="false">IF(U334="Y",INDEX('Bieu phi VCX'!$AJ$8:$AL$33,MATCH(E334,'Bieu phi VCX'!$A$8:$A$33,0),MATCH(VLOOKUP(F334,Parameters!$I$2:$J$4,2),'Bieu phi VCX'!$AJ$7:$AL$7,0))-AD334, 0)</f>
        <v>0</v>
      </c>
      <c r="AJ334" s="0" t="n">
        <f aca="false">IF(V334="Y",$AJ$2,1)</f>
        <v>1</v>
      </c>
      <c r="AK334" s="24" t="n">
        <f aca="false">IF(W334="Y", INDEX('Bieu phi VCX'!$AE$8:$AE$33,MATCH(E334,'Bieu phi VCX'!$A$8:$A$33,0),0),0)</f>
        <v>0</v>
      </c>
      <c r="AL334" s="24" t="n">
        <f aca="false">IF(X334="Y",IF(AB334&lt;120,IF(OR(E334='Bieu phi VCX'!$A$24,E334='Bieu phi VCX'!$A$25,E334='Bieu phi VCX'!$A$27),0.2%,IF(OR(AND(OR(H334="SEDAN",H334="HATCHBACK"),J334&gt;$AL$2),AND(OR(H334="SEDAN",H334="HATCHBACK"),I334="GERMANY")),INDEX('Bieu phi VCX'!$AF$8:$AF$33,MATCH(E334,'Bieu phi VCX'!$A$8:$A$33,0),0),INDEX('Bieu phi VCX'!$AG$8:$AG$33,MATCH(E334,'Bieu phi VCX'!$A$8:$A$33,0),0))),"NA"),0)</f>
        <v>0</v>
      </c>
      <c r="AM334" s="25" t="n">
        <f aca="false">IF(Z334="Y",$AM$2,0)</f>
        <v>0</v>
      </c>
      <c r="AN334" s="26" t="n">
        <f aca="false">IF(Y334="Y",IF(P334-O334&gt;$AN$2,1.5%*15/365,1.5%*(P334-O334)/365),0)</f>
        <v>0</v>
      </c>
      <c r="AO334" s="27" t="n">
        <f aca="false">IF(P334&lt;=AA334,VLOOKUP(DATEDIF(O334,P334,"m"),Parameters!$L$2:$M$6,2,1),(DATEDIF(O334,P334,"m")+1)/12)</f>
        <v>1</v>
      </c>
      <c r="AP334" s="28" t="n">
        <f aca="false">(AJ334*(SUM(AD334,AE334,AF334,AH334,AI334,AK334,AL334,AM334)*K334+AG334)+AN334*K334)*AO334</f>
        <v>2500000</v>
      </c>
    </row>
    <row r="335" customFormat="false" ht="13.8" hidden="false" customHeight="false" outlineLevel="0" collapsed="false">
      <c r="A335" s="19"/>
      <c r="B335" s="19" t="s">
        <v>1963</v>
      </c>
      <c r="C335" s="19" t="s">
        <v>1989</v>
      </c>
      <c r="D335" s="19" t="s">
        <v>1908</v>
      </c>
      <c r="E335" s="21" t="s">
        <v>2007</v>
      </c>
      <c r="F335" s="22" t="n">
        <v>0</v>
      </c>
      <c r="G335" s="21" t="s">
        <v>1958</v>
      </c>
      <c r="H335" s="21" t="s">
        <v>2008</v>
      </c>
      <c r="I335" s="21" t="s">
        <v>1960</v>
      </c>
      <c r="J335" s="22" t="n">
        <v>390000000</v>
      </c>
      <c r="K335" s="22" t="n">
        <v>100000000</v>
      </c>
      <c r="L335" s="0" t="n">
        <v>2017</v>
      </c>
      <c r="M335" s="23" t="n">
        <v>42736</v>
      </c>
      <c r="N335" s="23" t="n">
        <v>43831</v>
      </c>
      <c r="O335" s="23" t="n">
        <v>43831</v>
      </c>
      <c r="P335" s="23" t="n">
        <v>44196</v>
      </c>
      <c r="Q335" s="2" t="s">
        <v>1961</v>
      </c>
      <c r="R335" s="2" t="s">
        <v>1961</v>
      </c>
      <c r="S335" s="22" t="s">
        <v>1962</v>
      </c>
      <c r="T335" s="2" t="s">
        <v>1961</v>
      </c>
      <c r="U335" s="2" t="s">
        <v>1961</v>
      </c>
      <c r="V335" s="2" t="s">
        <v>1961</v>
      </c>
      <c r="W335" s="2" t="s">
        <v>1961</v>
      </c>
      <c r="X335" s="2" t="s">
        <v>1961</v>
      </c>
      <c r="Y335" s="2" t="s">
        <v>1961</v>
      </c>
      <c r="Z335" s="2" t="s">
        <v>1961</v>
      </c>
      <c r="AA335" s="23" t="n">
        <f aca="false">DATE(YEAR(O335)+1,MONTH(O335),DAY(O335))</f>
        <v>44197</v>
      </c>
      <c r="AB335" s="0" t="n">
        <f aca="false">IF(G335="Trong nước", DATEDIF(DATE(YEAR(M335),MONTH(M335),1),DATE(YEAR(N335),MONTH(N335),1),"m"), DATEDIF(DATE(L335,1,1),DATE(YEAR(N335),MONTH(N335),1),"m"))</f>
        <v>36</v>
      </c>
      <c r="AC335" s="0" t="str">
        <f aca="false">VLOOKUP(AB335,Parameters!$A$2:$B$6,2,1)</f>
        <v>36-72</v>
      </c>
      <c r="AD335" s="24" t="n">
        <f aca="false">IF(J335&lt;=$AD$2,INDEX('Bieu phi VCX'!$D$8:$H$33,MATCH(E335,'Bieu phi VCX'!$A$8:$A$33,0),MATCH(AC335,'Bieu phi VCX'!$D$7:$H$7,)),INDEX('Bieu phi VCX'!$J$8:$N$33,MATCH(E335,'Bieu phi VCX'!$A$8:$A$33,0),MATCH(AC335,'Bieu phi VCX'!$J$7:$N$7,)))</f>
        <v>0.028</v>
      </c>
      <c r="AE335" s="24" t="n">
        <f aca="false">IF(Q335="Y",$AE$2,0)</f>
        <v>0</v>
      </c>
      <c r="AF335" s="24" t="n">
        <f aca="false">IF(R335="Y", INDEX('Bieu phi VCX'!$R$8:$W$33,MATCH(E335,'Bieu phi VCX'!$A$8:$A$33,0),MATCH(AC335,'Bieu phi VCX'!$R$7:$V$7,0)), 0)</f>
        <v>0</v>
      </c>
      <c r="AG335" s="22" t="n">
        <f aca="false">VLOOKUP(S335,Parameters!$F$2:$G$5,2,0)</f>
        <v>0</v>
      </c>
      <c r="AH335" s="24" t="n">
        <f aca="false">IF(T335="Y", INDEX('Bieu phi VCX'!$X$8:$AB$33,MATCH(E335,'Bieu phi VCX'!$A$8:$A$33,0),MATCH(AC335,'Bieu phi VCX'!$X$7:$AB$7,0)),0)</f>
        <v>0</v>
      </c>
      <c r="AI335" s="24" t="n">
        <f aca="false">IF(U335="Y",INDEX('Bieu phi VCX'!$AJ$8:$AL$33,MATCH(E335,'Bieu phi VCX'!$A$8:$A$33,0),MATCH(VLOOKUP(F335,Parameters!$I$2:$J$4,2),'Bieu phi VCX'!$AJ$7:$AL$7,0))-AD335, 0)</f>
        <v>0</v>
      </c>
      <c r="AJ335" s="0" t="n">
        <f aca="false">IF(V335="Y",$AJ$2,1)</f>
        <v>1</v>
      </c>
      <c r="AK335" s="24" t="n">
        <f aca="false">IF(W335="Y", INDEX('Bieu phi VCX'!$AE$8:$AE$33,MATCH(E335,'Bieu phi VCX'!$A$8:$A$33,0),0),0)</f>
        <v>0</v>
      </c>
      <c r="AL335" s="24" t="n">
        <f aca="false">IF(X335="Y",IF(AB335&lt;120,IF(OR(E335='Bieu phi VCX'!$A$24,E335='Bieu phi VCX'!$A$25,E335='Bieu phi VCX'!$A$27),0.2%,IF(OR(AND(OR(H335="SEDAN",H335="HATCHBACK"),J335&gt;$AL$2),AND(OR(H335="SEDAN",H335="HATCHBACK"),I335="GERMANY")),INDEX('Bieu phi VCX'!$AF$8:$AF$33,MATCH(E335,'Bieu phi VCX'!$A$8:$A$33,0),0),INDEX('Bieu phi VCX'!$AG$8:$AG$33,MATCH(E335,'Bieu phi VCX'!$A$8:$A$33,0),0))),"NA"),0)</f>
        <v>0</v>
      </c>
      <c r="AM335" s="25" t="n">
        <f aca="false">IF(Z335="Y",$AM$2,0)</f>
        <v>0</v>
      </c>
      <c r="AN335" s="26" t="n">
        <f aca="false">IF(Y335="Y",IF(P335-O335&gt;$AN$2,1.5%*15/365,1.5%*(P335-O335)/365),0)</f>
        <v>0</v>
      </c>
      <c r="AO335" s="27" t="n">
        <f aca="false">IF(P335&lt;=AA335,VLOOKUP(DATEDIF(O335,P335,"m"),Parameters!$L$2:$M$6,2,1),(DATEDIF(O335,P335,"m")+1)/12)</f>
        <v>1</v>
      </c>
      <c r="AP335" s="28" t="n">
        <f aca="false">(AJ335*(SUM(AD335,AE335,AF335,AH335,AI335,AK335,AL335,AM335)*K335+AG335)+AN335*K335)*AO335</f>
        <v>2800000</v>
      </c>
    </row>
    <row r="336" customFormat="false" ht="13.8" hidden="false" customHeight="false" outlineLevel="0" collapsed="false">
      <c r="A336" s="19"/>
      <c r="B336" s="19" t="s">
        <v>1964</v>
      </c>
      <c r="C336" s="19" t="s">
        <v>1989</v>
      </c>
      <c r="D336" s="19" t="s">
        <v>1908</v>
      </c>
      <c r="E336" s="21" t="s">
        <v>2007</v>
      </c>
      <c r="F336" s="22" t="n">
        <v>0</v>
      </c>
      <c r="G336" s="21" t="s">
        <v>1958</v>
      </c>
      <c r="H336" s="21" t="s">
        <v>2008</v>
      </c>
      <c r="I336" s="21" t="s">
        <v>1960</v>
      </c>
      <c r="J336" s="22" t="n">
        <v>390000000</v>
      </c>
      <c r="K336" s="22" t="n">
        <v>100000000</v>
      </c>
      <c r="L336" s="0" t="n">
        <v>2014</v>
      </c>
      <c r="M336" s="23" t="n">
        <v>41640</v>
      </c>
      <c r="N336" s="23" t="n">
        <v>43831</v>
      </c>
      <c r="O336" s="23" t="n">
        <v>43831</v>
      </c>
      <c r="P336" s="23" t="n">
        <v>44196</v>
      </c>
      <c r="Q336" s="2" t="s">
        <v>1961</v>
      </c>
      <c r="R336" s="2" t="s">
        <v>1961</v>
      </c>
      <c r="S336" s="22" t="s">
        <v>1962</v>
      </c>
      <c r="T336" s="2" t="s">
        <v>1961</v>
      </c>
      <c r="U336" s="2" t="s">
        <v>1961</v>
      </c>
      <c r="V336" s="2" t="s">
        <v>1961</v>
      </c>
      <c r="W336" s="2" t="s">
        <v>1961</v>
      </c>
      <c r="X336" s="2" t="s">
        <v>1961</v>
      </c>
      <c r="Y336" s="2" t="s">
        <v>1961</v>
      </c>
      <c r="Z336" s="2" t="s">
        <v>1961</v>
      </c>
      <c r="AA336" s="23" t="n">
        <f aca="false">DATE(YEAR(O336)+1,MONTH(O336),DAY(O336))</f>
        <v>44197</v>
      </c>
      <c r="AB336" s="0" t="n">
        <f aca="false">IF(G336="Trong nước", DATEDIF(DATE(YEAR(M336),MONTH(M336),1),DATE(YEAR(N336),MONTH(N336),1),"m"), DATEDIF(DATE(L336,1,1),DATE(YEAR(N336),MONTH(N336),1),"m"))</f>
        <v>72</v>
      </c>
      <c r="AC336" s="0" t="str">
        <f aca="false">VLOOKUP(AB336,Parameters!$A$2:$B$6,2,1)</f>
        <v>72-120</v>
      </c>
      <c r="AD336" s="24" t="n">
        <f aca="false">IF(J336&lt;=$AD$2,INDEX('Bieu phi VCX'!$D$8:$H$33,MATCH(E336,'Bieu phi VCX'!$A$8:$A$33,0),MATCH(AC336,'Bieu phi VCX'!$D$7:$H$7,)),INDEX('Bieu phi VCX'!$J$8:$N$33,MATCH(E336,'Bieu phi VCX'!$A$8:$A$33,0),MATCH(AC336,'Bieu phi VCX'!$J$7:$N$7,)))</f>
        <v>0.045</v>
      </c>
      <c r="AE336" s="24" t="n">
        <f aca="false">IF(Q336="Y",$AE$2,0)</f>
        <v>0</v>
      </c>
      <c r="AF336" s="24" t="n">
        <f aca="false">IF(R336="Y", INDEX('Bieu phi VCX'!$R$8:$W$33,MATCH(E336,'Bieu phi VCX'!$A$8:$A$33,0),MATCH(AC336,'Bieu phi VCX'!$R$7:$V$7,0)), 0)</f>
        <v>0</v>
      </c>
      <c r="AG336" s="22" t="n">
        <f aca="false">VLOOKUP(S336,Parameters!$F$2:$G$5,2,0)</f>
        <v>0</v>
      </c>
      <c r="AH336" s="24" t="n">
        <f aca="false">IF(T336="Y", INDEX('Bieu phi VCX'!$X$8:$AB$33,MATCH(E336,'Bieu phi VCX'!$A$8:$A$33,0),MATCH(AC336,'Bieu phi VCX'!$X$7:$AB$7,0)),0)</f>
        <v>0</v>
      </c>
      <c r="AI336" s="24" t="n">
        <f aca="false">IF(U336="Y",INDEX('Bieu phi VCX'!$AJ$8:$AL$33,MATCH(E336,'Bieu phi VCX'!$A$8:$A$33,0),MATCH(VLOOKUP(F336,Parameters!$I$2:$J$4,2),'Bieu phi VCX'!$AJ$7:$AL$7,0))-AD336, 0)</f>
        <v>0</v>
      </c>
      <c r="AJ336" s="0" t="n">
        <f aca="false">IF(V336="Y",$AJ$2,1)</f>
        <v>1</v>
      </c>
      <c r="AK336" s="24" t="n">
        <f aca="false">IF(W336="Y", INDEX('Bieu phi VCX'!$AE$8:$AE$33,MATCH(E336,'Bieu phi VCX'!$A$8:$A$33,0),0),0)</f>
        <v>0</v>
      </c>
      <c r="AL336" s="24" t="n">
        <f aca="false">IF(X336="Y",IF(AB336&lt;120,IF(OR(E336='Bieu phi VCX'!$A$24,E336='Bieu phi VCX'!$A$25,E336='Bieu phi VCX'!$A$27),0.2%,IF(OR(AND(OR(H336="SEDAN",H336="HATCHBACK"),J336&gt;$AL$2),AND(OR(H336="SEDAN",H336="HATCHBACK"),I336="GERMANY")),INDEX('Bieu phi VCX'!$AF$8:$AF$33,MATCH(E336,'Bieu phi VCX'!$A$8:$A$33,0),0),INDEX('Bieu phi VCX'!$AG$8:$AG$33,MATCH(E336,'Bieu phi VCX'!$A$8:$A$33,0),0))),"NA"),0)</f>
        <v>0</v>
      </c>
      <c r="AM336" s="25" t="n">
        <f aca="false">IF(Z336="Y",$AM$2,0)</f>
        <v>0</v>
      </c>
      <c r="AN336" s="26" t="n">
        <f aca="false">IF(Y336="Y",IF(P336-O336&gt;$AN$2,1.5%*15/365,1.5%*(P336-O336)/365),0)</f>
        <v>0</v>
      </c>
      <c r="AO336" s="27" t="n">
        <f aca="false">IF(P336&lt;=AA336,VLOOKUP(DATEDIF(O336,P336,"m"),Parameters!$L$2:$M$6,2,1),(DATEDIF(O336,P336,"m")+1)/12)</f>
        <v>1</v>
      </c>
      <c r="AP336" s="28" t="n">
        <f aca="false">(AJ336*(SUM(AD336,AE336,AF336,AH336,AI336,AK336,AL336,AM336)*K336+AG336)+AN336*K336)*AO336</f>
        <v>4500000</v>
      </c>
    </row>
    <row r="337" customFormat="false" ht="13.8" hidden="false" customHeight="false" outlineLevel="0" collapsed="false">
      <c r="A337" s="19"/>
      <c r="B337" s="19" t="s">
        <v>1965</v>
      </c>
      <c r="C337" s="19" t="s">
        <v>1989</v>
      </c>
      <c r="D337" s="19" t="s">
        <v>1908</v>
      </c>
      <c r="E337" s="21" t="s">
        <v>2007</v>
      </c>
      <c r="F337" s="22" t="n">
        <v>0</v>
      </c>
      <c r="G337" s="21" t="s">
        <v>1958</v>
      </c>
      <c r="H337" s="21" t="s">
        <v>2008</v>
      </c>
      <c r="I337" s="21" t="s">
        <v>1960</v>
      </c>
      <c r="J337" s="22" t="n">
        <v>390000000</v>
      </c>
      <c r="K337" s="22" t="n">
        <v>100000000</v>
      </c>
      <c r="L337" s="0" t="n">
        <v>2010</v>
      </c>
      <c r="M337" s="23" t="n">
        <v>40179</v>
      </c>
      <c r="N337" s="23" t="n">
        <v>43831</v>
      </c>
      <c r="O337" s="23" t="n">
        <v>43831</v>
      </c>
      <c r="P337" s="23" t="n">
        <v>44196</v>
      </c>
      <c r="Q337" s="2" t="s">
        <v>1961</v>
      </c>
      <c r="R337" s="2" t="s">
        <v>1961</v>
      </c>
      <c r="S337" s="22" t="s">
        <v>1962</v>
      </c>
      <c r="T337" s="2" t="s">
        <v>1961</v>
      </c>
      <c r="U337" s="2" t="s">
        <v>1961</v>
      </c>
      <c r="V337" s="2" t="s">
        <v>1961</v>
      </c>
      <c r="W337" s="2" t="s">
        <v>1961</v>
      </c>
      <c r="X337" s="2" t="s">
        <v>1961</v>
      </c>
      <c r="Y337" s="2" t="s">
        <v>1961</v>
      </c>
      <c r="Z337" s="2" t="s">
        <v>1961</v>
      </c>
      <c r="AA337" s="23" t="n">
        <f aca="false">DATE(YEAR(O337)+1,MONTH(O337),DAY(O337))</f>
        <v>44197</v>
      </c>
      <c r="AB337" s="0" t="n">
        <f aca="false">IF(G337="Trong nước", DATEDIF(DATE(YEAR(M337),MONTH(M337),1),DATE(YEAR(N337),MONTH(N337),1),"m"), DATEDIF(DATE(L337,1,1),DATE(YEAR(N337),MONTH(N337),1),"m"))</f>
        <v>120</v>
      </c>
      <c r="AC337" s="0" t="str">
        <f aca="false">VLOOKUP(AB337,Parameters!$A$2:$B$6,2,1)</f>
        <v>&gt;=120</v>
      </c>
      <c r="AD337" s="24" t="n">
        <f aca="false">IF(J337&lt;=$AD$2,INDEX('Bieu phi VCX'!$D$8:$H$33,MATCH(E337,'Bieu phi VCX'!$A$8:$A$33,0),MATCH(AC337,'Bieu phi VCX'!$D$7:$H$7,)),INDEX('Bieu phi VCX'!$J$8:$N$33,MATCH(E337,'Bieu phi VCX'!$A$8:$A$33,0),MATCH(AC337,'Bieu phi VCX'!$J$7:$N$7,)))</f>
        <v>0.05</v>
      </c>
      <c r="AE337" s="24" t="n">
        <f aca="false">IF(Q337="Y",$AE$2,0)</f>
        <v>0</v>
      </c>
      <c r="AF337" s="24" t="n">
        <f aca="false">IF(R337="Y", INDEX('Bieu phi VCX'!$R$8:$W$33,MATCH(E337,'Bieu phi VCX'!$A$8:$A$33,0),MATCH(AC337,'Bieu phi VCX'!$R$7:$V$7,0)), 0)</f>
        <v>0</v>
      </c>
      <c r="AG337" s="22" t="n">
        <f aca="false">VLOOKUP(S337,Parameters!$F$2:$G$5,2,0)</f>
        <v>0</v>
      </c>
      <c r="AH337" s="24" t="n">
        <f aca="false">IF(T337="Y", INDEX('Bieu phi VCX'!$X$8:$AB$33,MATCH(E337,'Bieu phi VCX'!$A$8:$A$33,0),MATCH(AC337,'Bieu phi VCX'!$X$7:$AB$7,0)),0)</f>
        <v>0</v>
      </c>
      <c r="AI337" s="24" t="n">
        <f aca="false">IF(U337="Y",INDEX('Bieu phi VCX'!$AJ$8:$AL$33,MATCH(E337,'Bieu phi VCX'!$A$8:$A$33,0),MATCH(VLOOKUP(F337,Parameters!$I$2:$J$4,2),'Bieu phi VCX'!$AJ$7:$AL$7,0))-AD337, 0)</f>
        <v>0</v>
      </c>
      <c r="AJ337" s="0" t="n">
        <f aca="false">IF(V337="Y",$AJ$2,1)</f>
        <v>1</v>
      </c>
      <c r="AK337" s="24" t="n">
        <f aca="false">IF(W337="Y", INDEX('Bieu phi VCX'!$AE$8:$AE$33,MATCH(E337,'Bieu phi VCX'!$A$8:$A$33,0),0),0)</f>
        <v>0</v>
      </c>
      <c r="AL337" s="24" t="n">
        <f aca="false">IF(X337="Y",IF(AB337&lt;120,IF(OR(E337='Bieu phi VCX'!$A$24,E337='Bieu phi VCX'!$A$25,E337='Bieu phi VCX'!$A$27),0.2%,IF(OR(AND(OR(H337="SEDAN",H337="HATCHBACK"),J337&gt;$AL$2),AND(OR(H337="SEDAN",H337="HATCHBACK"),I337="GERMANY")),INDEX('Bieu phi VCX'!$AF$8:$AF$33,MATCH(E337,'Bieu phi VCX'!$A$8:$A$33,0),0),INDEX('Bieu phi VCX'!$AG$8:$AG$33,MATCH(E337,'Bieu phi VCX'!$A$8:$A$33,0),0))),"NA"),0)</f>
        <v>0</v>
      </c>
      <c r="AM337" s="25" t="n">
        <f aca="false">IF(Z337="Y",$AM$2,0)</f>
        <v>0</v>
      </c>
      <c r="AN337" s="26" t="n">
        <f aca="false">IF(Y337="Y",IF(P337-O337&gt;$AN$2,1.5%*15/365,1.5%*(P337-O337)/365),0)</f>
        <v>0</v>
      </c>
      <c r="AO337" s="27" t="n">
        <f aca="false">IF(P337&lt;=AA337,VLOOKUP(DATEDIF(O337,P337,"m"),Parameters!$L$2:$M$6,2,1),(DATEDIF(O337,P337,"m")+1)/12)</f>
        <v>1</v>
      </c>
      <c r="AP337" s="28" t="n">
        <f aca="false">(AJ337*(SUM(AD337,AE337,AF337,AH337,AI337,AK337,AL337,AM337)*K337+AG337)+AN337*K337)*AO337</f>
        <v>5000000</v>
      </c>
    </row>
    <row r="338" customFormat="false" ht="13.8" hidden="false" customHeight="false" outlineLevel="0" collapsed="false">
      <c r="A338" s="19"/>
      <c r="B338" s="19" t="s">
        <v>1966</v>
      </c>
      <c r="C338" s="19" t="s">
        <v>1989</v>
      </c>
      <c r="D338" s="19" t="s">
        <v>1908</v>
      </c>
      <c r="E338" s="21" t="s">
        <v>2007</v>
      </c>
      <c r="F338" s="22" t="n">
        <v>0</v>
      </c>
      <c r="G338" s="21" t="s">
        <v>1958</v>
      </c>
      <c r="H338" s="21" t="s">
        <v>2008</v>
      </c>
      <c r="I338" s="21" t="s">
        <v>1960</v>
      </c>
      <c r="J338" s="22" t="n">
        <v>390000000</v>
      </c>
      <c r="K338" s="22" t="n">
        <v>400000000</v>
      </c>
      <c r="L338" s="0" t="n">
        <v>2005</v>
      </c>
      <c r="M338" s="23" t="n">
        <v>38353</v>
      </c>
      <c r="N338" s="23" t="n">
        <v>43831</v>
      </c>
      <c r="O338" s="23" t="n">
        <v>43831</v>
      </c>
      <c r="P338" s="23" t="n">
        <v>44196</v>
      </c>
      <c r="Q338" s="2" t="s">
        <v>1967</v>
      </c>
      <c r="R338" s="2" t="s">
        <v>1967</v>
      </c>
      <c r="S338" s="22" t="n">
        <v>9000000</v>
      </c>
      <c r="T338" s="2" t="s">
        <v>1967</v>
      </c>
      <c r="U338" s="2" t="s">
        <v>1967</v>
      </c>
      <c r="V338" s="2" t="s">
        <v>1967</v>
      </c>
      <c r="W338" s="2" t="s">
        <v>1967</v>
      </c>
      <c r="X338" s="2" t="s">
        <v>1967</v>
      </c>
      <c r="Y338" s="2" t="s">
        <v>1967</v>
      </c>
      <c r="Z338" s="2" t="s">
        <v>1967</v>
      </c>
      <c r="AA338" s="23" t="n">
        <f aca="false">DATE(YEAR(O338)+1,MONTH(O338),DAY(O338))</f>
        <v>44197</v>
      </c>
      <c r="AB338" s="0" t="n">
        <f aca="false">IF(G338="Trong nước", DATEDIF(DATE(YEAR(M338),MONTH(M338),1),DATE(YEAR(N338),MONTH(N338),1),"m"), DATEDIF(DATE(L338,1,1),DATE(YEAR(N338),MONTH(N338),1),"m"))</f>
        <v>180</v>
      </c>
      <c r="AC338" s="0" t="str">
        <f aca="false">VLOOKUP(AB338,Parameters!$A$2:$B$7,2,1)</f>
        <v>&gt;=180</v>
      </c>
      <c r="AD338" s="24" t="n">
        <f aca="false">IF(J338&lt;=$AD$2,INDEX('Bieu phi VCX'!$D$8:$N$33,MATCH(E338,'Bieu phi VCX'!$A$8:$A$33,0),MATCH(AC338,'Bieu phi VCX'!$D$7:$I$7,)),INDEX('Bieu phi VCX'!$J$8:$O$33,MATCH(E338,'Bieu phi VCX'!$A$8:$A$33,0),MATCH(AC338,'Bieu phi VCX'!$J$7:$O$7,)))</f>
        <v>0.05</v>
      </c>
      <c r="AE338" s="24" t="n">
        <f aca="false">IF(Q338="Y",$AE$2,0)</f>
        <v>0.0005</v>
      </c>
      <c r="AF338" s="24" t="n">
        <f aca="false">IF(R338="Y", INDEX('Bieu phi VCX'!$R$8:$W$33,MATCH(E338,'Bieu phi VCX'!$A$8:$A$33,0),MATCH(AC338,'Bieu phi VCX'!$R$7:$W$7,0)), 0)</f>
        <v>0.0045</v>
      </c>
      <c r="AG338" s="22" t="n">
        <f aca="false">VLOOKUP(S338,Parameters!$F$2:$G$5,2,0)</f>
        <v>1400000</v>
      </c>
      <c r="AH338" s="24" t="n">
        <f aca="false">IF(T338="Y", INDEX('Bieu phi VCX'!$X$8:$AC$33,MATCH(E338,'Bieu phi VCX'!$A$8:$A$33,0),MATCH(AC338,'Bieu phi VCX'!$X$7:$AC$7,0)),0)</f>
        <v>0.0035</v>
      </c>
      <c r="AI338" s="24" t="n">
        <f aca="false">IF(U338="Y",INDEX('Bieu phi VCX'!$AJ$8:$AL$33,MATCH(E338,'Bieu phi VCX'!$A$8:$A$33,0),MATCH(VLOOKUP(F338,Parameters!$I$2:$J$4,2),'Bieu phi VCX'!$AJ$7:$AL$7,0))-AD338, 0)</f>
        <v>0</v>
      </c>
      <c r="AJ338" s="0" t="n">
        <f aca="false">IF(V338="Y",$AJ$2,1)</f>
        <v>1.5</v>
      </c>
      <c r="AK338" s="24" t="n">
        <f aca="false">IF(W338="Y", INDEX('Bieu phi VCX'!$AE$8:$AE$33,MATCH(E338,'Bieu phi VCX'!$A$8:$A$33,0),0),0)</f>
        <v>0.0025</v>
      </c>
      <c r="AL338" s="24" t="n">
        <f aca="false">IF(X338="Y",IF(AB338&lt;120,IF(OR(E338='Bieu phi VCX'!$A$24,E338='Bieu phi VCX'!$A$25,E338='Bieu phi VCX'!$A$27),0.2%,IF(OR(AND(OR(H338="SEDAN",H338="HATCHBACK"),J338&gt;$AL$2),AND(OR(H338="SEDAN",H338="HATCHBACK"),I338="GERMANY")),INDEX('Bieu phi VCX'!$AF$8:$AF$33,MATCH(E338,'Bieu phi VCX'!$A$8:$A$33,0),0),INDEX('Bieu phi VCX'!$AG$8:$AG$33,MATCH(E338,'Bieu phi VCX'!$A$8:$A$33,0),0))),INDEX('Bieu phi VCX'!$AH$8:$AH$33,MATCH(E338,'Bieu phi VCX'!$A$8:$A$33,0),0)),0)</f>
        <v>0.0015</v>
      </c>
      <c r="AM338" s="25" t="n">
        <f aca="false">IF(Z338="Y",$AM$2,0)</f>
        <v>0.003</v>
      </c>
      <c r="AN338" s="26" t="n">
        <f aca="false">IF(Y338="Y",IF(P338-O338&gt;$AN$2,1.5%*15/365,1.5%*(P338-O338)/365),0)</f>
        <v>0.000616438356164384</v>
      </c>
      <c r="AO338" s="27" t="n">
        <f aca="false">IF(P338&lt;=AA338,VLOOKUP(DATEDIF(O338,P338,"m"),Parameters!$L$2:$M$6,2,1),(DATEDIF(O338,P338,"m")+1)/12)</f>
        <v>1</v>
      </c>
      <c r="AP338" s="28" t="n">
        <f aca="false">(AJ338*(SUM(AD338,AE338,AF338,AH338,AI338,AK338,AL338,AM338)*K338+AG338)+AN338*K338)*AO338</f>
        <v>41646575.3424658</v>
      </c>
    </row>
    <row r="339" customFormat="false" ht="13.8" hidden="false" customHeight="false" outlineLevel="0" collapsed="false">
      <c r="A339" s="19" t="s">
        <v>1968</v>
      </c>
      <c r="B339" s="19" t="s">
        <v>1954</v>
      </c>
      <c r="C339" s="19" t="s">
        <v>1989</v>
      </c>
      <c r="D339" s="19" t="s">
        <v>1908</v>
      </c>
      <c r="E339" s="21" t="s">
        <v>2007</v>
      </c>
      <c r="F339" s="22" t="n">
        <v>0</v>
      </c>
      <c r="G339" s="21" t="s">
        <v>1958</v>
      </c>
      <c r="H339" s="21" t="s">
        <v>2008</v>
      </c>
      <c r="I339" s="21" t="s">
        <v>1960</v>
      </c>
      <c r="J339" s="22" t="n">
        <v>400000000</v>
      </c>
      <c r="K339" s="22" t="n">
        <v>100000000</v>
      </c>
      <c r="L339" s="0" t="n">
        <v>2020</v>
      </c>
      <c r="M339" s="23" t="n">
        <v>43831</v>
      </c>
      <c r="N339" s="23" t="n">
        <v>43831</v>
      </c>
      <c r="O339" s="23" t="n">
        <v>43831</v>
      </c>
      <c r="P339" s="23" t="n">
        <v>44196</v>
      </c>
      <c r="Q339" s="2" t="s">
        <v>1961</v>
      </c>
      <c r="R339" s="2" t="s">
        <v>1961</v>
      </c>
      <c r="S339" s="22" t="s">
        <v>1962</v>
      </c>
      <c r="T339" s="2" t="s">
        <v>1961</v>
      </c>
      <c r="U339" s="2" t="s">
        <v>1961</v>
      </c>
      <c r="V339" s="2" t="s">
        <v>1961</v>
      </c>
      <c r="W339" s="2" t="s">
        <v>1961</v>
      </c>
      <c r="X339" s="2" t="s">
        <v>1961</v>
      </c>
      <c r="Y339" s="2" t="s">
        <v>1961</v>
      </c>
      <c r="Z339" s="2" t="s">
        <v>1961</v>
      </c>
      <c r="AA339" s="23" t="n">
        <f aca="false">DATE(YEAR(O339)+1,MONTH(O339),DAY(O339))</f>
        <v>44197</v>
      </c>
      <c r="AB339" s="0" t="n">
        <f aca="false">IF(G339="Trong nước", DATEDIF(DATE(YEAR(M339),MONTH(M339),1),DATE(YEAR(N339),MONTH(N339),1),"m"), DATEDIF(DATE(L339,1,1),DATE(YEAR(N339),MONTH(N339),1),"m"))</f>
        <v>0</v>
      </c>
      <c r="AC339" s="0" t="str">
        <f aca="false">VLOOKUP(AB339,Parameters!$A$2:$B$6,2,1)</f>
        <v>&lt;6</v>
      </c>
      <c r="AD339" s="24" t="n">
        <f aca="false">IF(J339&lt;=$AD$2,INDEX('Bieu phi VCX'!$D$8:$H$33,MATCH(E339,'Bieu phi VCX'!$A$8:$A$33,0),MATCH(AC339,'Bieu phi VCX'!$D$7:$H$7,)),INDEX('Bieu phi VCX'!$J$8:$N$33,MATCH(E339,'Bieu phi VCX'!$A$8:$A$33,0),MATCH(AC339,'Bieu phi VCX'!$J$7:$N$7,)))</f>
        <v>0.025</v>
      </c>
      <c r="AE339" s="24" t="n">
        <f aca="false">IF(Q339="Y",$AE$2,0)</f>
        <v>0</v>
      </c>
      <c r="AF339" s="24" t="n">
        <f aca="false">IF(R339="Y", INDEX('Bieu phi VCX'!$R$8:$W$33,MATCH(E339,'Bieu phi VCX'!$A$8:$A$33,0),MATCH(AC339,'Bieu phi VCX'!$R$7:$V$7,0)), 0)</f>
        <v>0</v>
      </c>
      <c r="AG339" s="22" t="n">
        <f aca="false">VLOOKUP(S339,Parameters!$F$2:$G$5,2,0)</f>
        <v>0</v>
      </c>
      <c r="AH339" s="24" t="n">
        <f aca="false">IF(T339="Y", INDEX('Bieu phi VCX'!$X$8:$AB$33,MATCH(E339,'Bieu phi VCX'!$A$8:$A$33,0),MATCH(AC339,'Bieu phi VCX'!$X$7:$AB$7,0)),0)</f>
        <v>0</v>
      </c>
      <c r="AI339" s="24" t="n">
        <f aca="false">IF(U339="Y",INDEX('Bieu phi VCX'!$AJ$8:$AL$33,MATCH(E339,'Bieu phi VCX'!$A$8:$A$33,0),MATCH(VLOOKUP(F339,Parameters!$I$2:$J$4,2),'Bieu phi VCX'!$AJ$7:$AL$7,0))-AD339, 0)</f>
        <v>0</v>
      </c>
      <c r="AJ339" s="0" t="n">
        <f aca="false">IF(V339="Y",$AJ$2,1)</f>
        <v>1</v>
      </c>
      <c r="AK339" s="24" t="n">
        <f aca="false">IF(W339="Y", INDEX('Bieu phi VCX'!$AE$8:$AE$33,MATCH(E339,'Bieu phi VCX'!$A$8:$A$33,0),0),0)</f>
        <v>0</v>
      </c>
      <c r="AL339" s="24" t="n">
        <f aca="false">IF(X339="Y",IF(AB339&lt;120,IF(OR(E339='Bieu phi VCX'!$A$24,E339='Bieu phi VCX'!$A$25,E339='Bieu phi VCX'!$A$27),0.2%,IF(OR(AND(OR(H339="SEDAN",H339="HATCHBACK"),J339&gt;$AL$2),AND(OR(H339="SEDAN",H339="HATCHBACK"),I339="GERMANY")),INDEX('Bieu phi VCX'!$AF$8:$AF$33,MATCH(E339,'Bieu phi VCX'!$A$8:$A$33,0),0),INDEX('Bieu phi VCX'!$AG$8:$AG$33,MATCH(E339,'Bieu phi VCX'!$A$8:$A$33,0),0))),"NA"),0)</f>
        <v>0</v>
      </c>
      <c r="AM339" s="25" t="n">
        <f aca="false">IF(Z339="Y",$AM$2,0)</f>
        <v>0</v>
      </c>
      <c r="AN339" s="26" t="n">
        <f aca="false">IF(Y339="Y",IF(P339-O339&gt;$AN$2,1.5%*15/365,1.5%*(P339-O339)/365),0)</f>
        <v>0</v>
      </c>
      <c r="AO339" s="27" t="n">
        <f aca="false">IF(P339&lt;=AA339,VLOOKUP(DATEDIF(O339,P339,"m"),Parameters!$L$2:$M$6,2,1),(DATEDIF(O339,P339,"m")+1)/12)</f>
        <v>1</v>
      </c>
      <c r="AP339" s="28" t="n">
        <f aca="false">(AJ339*(SUM(AD339,AE339,AF339,AH339,AI339,AK339,AL339,AM339)*K339+AG339)+AN339*K339)*AO339</f>
        <v>2500000</v>
      </c>
    </row>
    <row r="340" customFormat="false" ht="13.8" hidden="false" customHeight="false" outlineLevel="0" collapsed="false">
      <c r="A340" s="19"/>
      <c r="B340" s="19" t="s">
        <v>1963</v>
      </c>
      <c r="C340" s="19" t="s">
        <v>1989</v>
      </c>
      <c r="D340" s="19" t="s">
        <v>1908</v>
      </c>
      <c r="E340" s="21" t="s">
        <v>2007</v>
      </c>
      <c r="F340" s="22" t="n">
        <v>0</v>
      </c>
      <c r="G340" s="21" t="s">
        <v>1958</v>
      </c>
      <c r="H340" s="21" t="s">
        <v>2008</v>
      </c>
      <c r="I340" s="21" t="s">
        <v>1960</v>
      </c>
      <c r="J340" s="22" t="n">
        <v>400000000</v>
      </c>
      <c r="K340" s="22" t="n">
        <v>100000000</v>
      </c>
      <c r="L340" s="0" t="n">
        <v>2017</v>
      </c>
      <c r="M340" s="23" t="n">
        <v>42736</v>
      </c>
      <c r="N340" s="23" t="n">
        <v>43831</v>
      </c>
      <c r="O340" s="23" t="n">
        <v>43831</v>
      </c>
      <c r="P340" s="23" t="n">
        <v>44196</v>
      </c>
      <c r="Q340" s="2" t="s">
        <v>1961</v>
      </c>
      <c r="R340" s="2" t="s">
        <v>1961</v>
      </c>
      <c r="S340" s="22" t="s">
        <v>1962</v>
      </c>
      <c r="T340" s="2" t="s">
        <v>1961</v>
      </c>
      <c r="U340" s="2" t="s">
        <v>1961</v>
      </c>
      <c r="V340" s="2" t="s">
        <v>1961</v>
      </c>
      <c r="W340" s="2" t="s">
        <v>1961</v>
      </c>
      <c r="X340" s="2" t="s">
        <v>1961</v>
      </c>
      <c r="Y340" s="2" t="s">
        <v>1961</v>
      </c>
      <c r="Z340" s="2" t="s">
        <v>1961</v>
      </c>
      <c r="AA340" s="23" t="n">
        <f aca="false">DATE(YEAR(O340)+1,MONTH(O340),DAY(O340))</f>
        <v>44197</v>
      </c>
      <c r="AB340" s="0" t="n">
        <f aca="false">IF(G340="Trong nước", DATEDIF(DATE(YEAR(M340),MONTH(M340),1),DATE(YEAR(N340),MONTH(N340),1),"m"), DATEDIF(DATE(L340,1,1),DATE(YEAR(N340),MONTH(N340),1),"m"))</f>
        <v>36</v>
      </c>
      <c r="AC340" s="0" t="str">
        <f aca="false">VLOOKUP(AB340,Parameters!$A$2:$B$6,2,1)</f>
        <v>36-72</v>
      </c>
      <c r="AD340" s="24" t="n">
        <f aca="false">IF(J340&lt;=$AD$2,INDEX('Bieu phi VCX'!$D$8:$H$33,MATCH(E340,'Bieu phi VCX'!$A$8:$A$33,0),MATCH(AC340,'Bieu phi VCX'!$D$7:$H$7,)),INDEX('Bieu phi VCX'!$J$8:$N$33,MATCH(E340,'Bieu phi VCX'!$A$8:$A$33,0),MATCH(AC340,'Bieu phi VCX'!$J$7:$N$7,)))</f>
        <v>0.028</v>
      </c>
      <c r="AE340" s="24" t="n">
        <f aca="false">IF(Q340="Y",$AE$2,0)</f>
        <v>0</v>
      </c>
      <c r="AF340" s="24" t="n">
        <f aca="false">IF(R340="Y", INDEX('Bieu phi VCX'!$R$8:$W$33,MATCH(E340,'Bieu phi VCX'!$A$8:$A$33,0),MATCH(AC340,'Bieu phi VCX'!$R$7:$V$7,0)), 0)</f>
        <v>0</v>
      </c>
      <c r="AG340" s="22" t="n">
        <f aca="false">VLOOKUP(S340,Parameters!$F$2:$G$5,2,0)</f>
        <v>0</v>
      </c>
      <c r="AH340" s="24" t="n">
        <f aca="false">IF(T340="Y", INDEX('Bieu phi VCX'!$X$8:$AB$33,MATCH(E340,'Bieu phi VCX'!$A$8:$A$33,0),MATCH(AC340,'Bieu phi VCX'!$X$7:$AB$7,0)),0)</f>
        <v>0</v>
      </c>
      <c r="AI340" s="24" t="n">
        <f aca="false">IF(U340="Y",INDEX('Bieu phi VCX'!$AJ$8:$AL$33,MATCH(E340,'Bieu phi VCX'!$A$8:$A$33,0),MATCH(VLOOKUP(F340,Parameters!$I$2:$J$4,2),'Bieu phi VCX'!$AJ$7:$AL$7,0))-AD340, 0)</f>
        <v>0</v>
      </c>
      <c r="AJ340" s="0" t="n">
        <f aca="false">IF(V340="Y",$AJ$2,1)</f>
        <v>1</v>
      </c>
      <c r="AK340" s="24" t="n">
        <f aca="false">IF(W340="Y", INDEX('Bieu phi VCX'!$AE$8:$AE$33,MATCH(E340,'Bieu phi VCX'!$A$8:$A$33,0),0),0)</f>
        <v>0</v>
      </c>
      <c r="AL340" s="24" t="n">
        <f aca="false">IF(X340="Y",IF(AB340&lt;120,IF(OR(E340='Bieu phi VCX'!$A$24,E340='Bieu phi VCX'!$A$25,E340='Bieu phi VCX'!$A$27),0.2%,IF(OR(AND(OR(H340="SEDAN",H340="HATCHBACK"),J340&gt;$AL$2),AND(OR(H340="SEDAN",H340="HATCHBACK"),I340="GERMANY")),INDEX('Bieu phi VCX'!$AF$8:$AF$33,MATCH(E340,'Bieu phi VCX'!$A$8:$A$33,0),0),INDEX('Bieu phi VCX'!$AG$8:$AG$33,MATCH(E340,'Bieu phi VCX'!$A$8:$A$33,0),0))),"NA"),0)</f>
        <v>0</v>
      </c>
      <c r="AM340" s="25" t="n">
        <f aca="false">IF(Z340="Y",$AM$2,0)</f>
        <v>0</v>
      </c>
      <c r="AN340" s="26" t="n">
        <f aca="false">IF(Y340="Y",IF(P340-O340&gt;$AN$2,1.5%*15/365,1.5%*(P340-O340)/365),0)</f>
        <v>0</v>
      </c>
      <c r="AO340" s="27" t="n">
        <f aca="false">IF(P340&lt;=AA340,VLOOKUP(DATEDIF(O340,P340,"m"),Parameters!$L$2:$M$6,2,1),(DATEDIF(O340,P340,"m")+1)/12)</f>
        <v>1</v>
      </c>
      <c r="AP340" s="28" t="n">
        <f aca="false">(AJ340*(SUM(AD340,AE340,AF340,AH340,AI340,AK340,AL340,AM340)*K340+AG340)+AN340*K340)*AO340</f>
        <v>2800000</v>
      </c>
    </row>
    <row r="341" customFormat="false" ht="13.8" hidden="false" customHeight="false" outlineLevel="0" collapsed="false">
      <c r="A341" s="19"/>
      <c r="B341" s="19" t="s">
        <v>1964</v>
      </c>
      <c r="C341" s="19" t="s">
        <v>1989</v>
      </c>
      <c r="D341" s="19" t="s">
        <v>1908</v>
      </c>
      <c r="E341" s="21" t="s">
        <v>2007</v>
      </c>
      <c r="F341" s="22" t="n">
        <v>0</v>
      </c>
      <c r="G341" s="21" t="s">
        <v>1958</v>
      </c>
      <c r="H341" s="21" t="s">
        <v>2008</v>
      </c>
      <c r="I341" s="21" t="s">
        <v>1960</v>
      </c>
      <c r="J341" s="22" t="n">
        <v>400000000</v>
      </c>
      <c r="K341" s="22" t="n">
        <v>100000000</v>
      </c>
      <c r="L341" s="0" t="n">
        <v>2014</v>
      </c>
      <c r="M341" s="23" t="n">
        <v>41640</v>
      </c>
      <c r="N341" s="23" t="n">
        <v>43831</v>
      </c>
      <c r="O341" s="23" t="n">
        <v>43831</v>
      </c>
      <c r="P341" s="23" t="n">
        <v>44196</v>
      </c>
      <c r="Q341" s="2" t="s">
        <v>1961</v>
      </c>
      <c r="R341" s="2" t="s">
        <v>1961</v>
      </c>
      <c r="S341" s="22" t="s">
        <v>1962</v>
      </c>
      <c r="T341" s="2" t="s">
        <v>1961</v>
      </c>
      <c r="U341" s="2" t="s">
        <v>1961</v>
      </c>
      <c r="V341" s="2" t="s">
        <v>1961</v>
      </c>
      <c r="W341" s="2" t="s">
        <v>1961</v>
      </c>
      <c r="X341" s="2" t="s">
        <v>1961</v>
      </c>
      <c r="Y341" s="2" t="s">
        <v>1961</v>
      </c>
      <c r="Z341" s="2" t="s">
        <v>1961</v>
      </c>
      <c r="AA341" s="23" t="n">
        <f aca="false">DATE(YEAR(O341)+1,MONTH(O341),DAY(O341))</f>
        <v>44197</v>
      </c>
      <c r="AB341" s="0" t="n">
        <f aca="false">IF(G341="Trong nước", DATEDIF(DATE(YEAR(M341),MONTH(M341),1),DATE(YEAR(N341),MONTH(N341),1),"m"), DATEDIF(DATE(L341,1,1),DATE(YEAR(N341),MONTH(N341),1),"m"))</f>
        <v>72</v>
      </c>
      <c r="AC341" s="0" t="str">
        <f aca="false">VLOOKUP(AB341,Parameters!$A$2:$B$6,2,1)</f>
        <v>72-120</v>
      </c>
      <c r="AD341" s="24" t="n">
        <f aca="false">IF(J341&lt;=$AD$2,INDEX('Bieu phi VCX'!$D$8:$H$33,MATCH(E341,'Bieu phi VCX'!$A$8:$A$33,0),MATCH(AC341,'Bieu phi VCX'!$D$7:$H$7,)),INDEX('Bieu phi VCX'!$J$8:$N$33,MATCH(E341,'Bieu phi VCX'!$A$8:$A$33,0),MATCH(AC341,'Bieu phi VCX'!$J$7:$N$7,)))</f>
        <v>0.045</v>
      </c>
      <c r="AE341" s="24" t="n">
        <f aca="false">IF(Q341="Y",$AE$2,0)</f>
        <v>0</v>
      </c>
      <c r="AF341" s="24" t="n">
        <f aca="false">IF(R341="Y", INDEX('Bieu phi VCX'!$R$8:$W$33,MATCH(E341,'Bieu phi VCX'!$A$8:$A$33,0),MATCH(AC341,'Bieu phi VCX'!$R$7:$V$7,0)), 0)</f>
        <v>0</v>
      </c>
      <c r="AG341" s="22" t="n">
        <f aca="false">VLOOKUP(S341,Parameters!$F$2:$G$5,2,0)</f>
        <v>0</v>
      </c>
      <c r="AH341" s="24" t="n">
        <f aca="false">IF(T341="Y", INDEX('Bieu phi VCX'!$X$8:$AB$33,MATCH(E341,'Bieu phi VCX'!$A$8:$A$33,0),MATCH(AC341,'Bieu phi VCX'!$X$7:$AB$7,0)),0)</f>
        <v>0</v>
      </c>
      <c r="AI341" s="24" t="n">
        <f aca="false">IF(U341="Y",INDEX('Bieu phi VCX'!$AJ$8:$AL$33,MATCH(E341,'Bieu phi VCX'!$A$8:$A$33,0),MATCH(VLOOKUP(F341,Parameters!$I$2:$J$4,2),'Bieu phi VCX'!$AJ$7:$AL$7,0))-AD341, 0)</f>
        <v>0</v>
      </c>
      <c r="AJ341" s="0" t="n">
        <f aca="false">IF(V341="Y",$AJ$2,1)</f>
        <v>1</v>
      </c>
      <c r="AK341" s="24" t="n">
        <f aca="false">IF(W341="Y", INDEX('Bieu phi VCX'!$AE$8:$AE$33,MATCH(E341,'Bieu phi VCX'!$A$8:$A$33,0),0),0)</f>
        <v>0</v>
      </c>
      <c r="AL341" s="24" t="n">
        <f aca="false">IF(X341="Y",IF(AB341&lt;120,IF(OR(E341='Bieu phi VCX'!$A$24,E341='Bieu phi VCX'!$A$25,E341='Bieu phi VCX'!$A$27),0.2%,IF(OR(AND(OR(H341="SEDAN",H341="HATCHBACK"),J341&gt;$AL$2),AND(OR(H341="SEDAN",H341="HATCHBACK"),I341="GERMANY")),INDEX('Bieu phi VCX'!$AF$8:$AF$33,MATCH(E341,'Bieu phi VCX'!$A$8:$A$33,0),0),INDEX('Bieu phi VCX'!$AG$8:$AG$33,MATCH(E341,'Bieu phi VCX'!$A$8:$A$33,0),0))),"NA"),0)</f>
        <v>0</v>
      </c>
      <c r="AM341" s="25" t="n">
        <f aca="false">IF(Z341="Y",$AM$2,0)</f>
        <v>0</v>
      </c>
      <c r="AN341" s="26" t="n">
        <f aca="false">IF(Y341="Y",IF(P341-O341&gt;$AN$2,1.5%*15/365,1.5%*(P341-O341)/365),0)</f>
        <v>0</v>
      </c>
      <c r="AO341" s="27" t="n">
        <f aca="false">IF(P341&lt;=AA341,VLOOKUP(DATEDIF(O341,P341,"m"),Parameters!$L$2:$M$6,2,1),(DATEDIF(O341,P341,"m")+1)/12)</f>
        <v>1</v>
      </c>
      <c r="AP341" s="28" t="n">
        <f aca="false">(AJ341*(SUM(AD341,AE341,AF341,AH341,AI341,AK341,AL341,AM341)*K341+AG341)+AN341*K341)*AO341</f>
        <v>4500000</v>
      </c>
    </row>
    <row r="342" customFormat="false" ht="13.8" hidden="false" customHeight="false" outlineLevel="0" collapsed="false">
      <c r="A342" s="19"/>
      <c r="B342" s="19" t="s">
        <v>1965</v>
      </c>
      <c r="C342" s="19" t="s">
        <v>1989</v>
      </c>
      <c r="D342" s="19" t="s">
        <v>1908</v>
      </c>
      <c r="E342" s="21" t="s">
        <v>2007</v>
      </c>
      <c r="F342" s="22" t="n">
        <v>0</v>
      </c>
      <c r="G342" s="21" t="s">
        <v>1958</v>
      </c>
      <c r="H342" s="21" t="s">
        <v>2008</v>
      </c>
      <c r="I342" s="21" t="s">
        <v>1960</v>
      </c>
      <c r="J342" s="22" t="n">
        <v>400000000</v>
      </c>
      <c r="K342" s="22" t="n">
        <v>100000000</v>
      </c>
      <c r="L342" s="0" t="n">
        <v>2010</v>
      </c>
      <c r="M342" s="23" t="n">
        <v>40179</v>
      </c>
      <c r="N342" s="23" t="n">
        <v>43831</v>
      </c>
      <c r="O342" s="23" t="n">
        <v>43831</v>
      </c>
      <c r="P342" s="23" t="n">
        <v>44196</v>
      </c>
      <c r="Q342" s="2" t="s">
        <v>1961</v>
      </c>
      <c r="R342" s="2" t="s">
        <v>1961</v>
      </c>
      <c r="S342" s="22" t="s">
        <v>1962</v>
      </c>
      <c r="T342" s="2" t="s">
        <v>1961</v>
      </c>
      <c r="U342" s="2" t="s">
        <v>1961</v>
      </c>
      <c r="V342" s="2" t="s">
        <v>1961</v>
      </c>
      <c r="W342" s="2" t="s">
        <v>1961</v>
      </c>
      <c r="X342" s="2" t="s">
        <v>1961</v>
      </c>
      <c r="Y342" s="2" t="s">
        <v>1961</v>
      </c>
      <c r="Z342" s="2" t="s">
        <v>1961</v>
      </c>
      <c r="AA342" s="23" t="n">
        <f aca="false">DATE(YEAR(O342)+1,MONTH(O342),DAY(O342))</f>
        <v>44197</v>
      </c>
      <c r="AB342" s="0" t="n">
        <f aca="false">IF(G342="Trong nước", DATEDIF(DATE(YEAR(M342),MONTH(M342),1),DATE(YEAR(N342),MONTH(N342),1),"m"), DATEDIF(DATE(L342,1,1),DATE(YEAR(N342),MONTH(N342),1),"m"))</f>
        <v>120</v>
      </c>
      <c r="AC342" s="0" t="str">
        <f aca="false">VLOOKUP(AB342,Parameters!$A$2:$B$6,2,1)</f>
        <v>&gt;=120</v>
      </c>
      <c r="AD342" s="24" t="n">
        <f aca="false">IF(J342&lt;=$AD$2,INDEX('Bieu phi VCX'!$D$8:$H$33,MATCH(E342,'Bieu phi VCX'!$A$8:$A$33,0),MATCH(AC342,'Bieu phi VCX'!$D$7:$H$7,)),INDEX('Bieu phi VCX'!$J$8:$N$33,MATCH(E342,'Bieu phi VCX'!$A$8:$A$33,0),MATCH(AC342,'Bieu phi VCX'!$J$7:$N$7,)))</f>
        <v>0.05</v>
      </c>
      <c r="AE342" s="24" t="n">
        <f aca="false">IF(Q342="Y",$AE$2,0)</f>
        <v>0</v>
      </c>
      <c r="AF342" s="24" t="n">
        <f aca="false">IF(R342="Y", INDEX('Bieu phi VCX'!$R$8:$W$33,MATCH(E342,'Bieu phi VCX'!$A$8:$A$33,0),MATCH(AC342,'Bieu phi VCX'!$R$7:$V$7,0)), 0)</f>
        <v>0</v>
      </c>
      <c r="AG342" s="22" t="n">
        <f aca="false">VLOOKUP(S342,Parameters!$F$2:$G$5,2,0)</f>
        <v>0</v>
      </c>
      <c r="AH342" s="24" t="n">
        <f aca="false">IF(T342="Y", INDEX('Bieu phi VCX'!$X$8:$AB$33,MATCH(E342,'Bieu phi VCX'!$A$8:$A$33,0),MATCH(AC342,'Bieu phi VCX'!$X$7:$AB$7,0)),0)</f>
        <v>0</v>
      </c>
      <c r="AI342" s="24" t="n">
        <f aca="false">IF(U342="Y",INDEX('Bieu phi VCX'!$AJ$8:$AL$33,MATCH(E342,'Bieu phi VCX'!$A$8:$A$33,0),MATCH(VLOOKUP(F342,Parameters!$I$2:$J$4,2),'Bieu phi VCX'!$AJ$7:$AL$7,0))-AD342, 0)</f>
        <v>0</v>
      </c>
      <c r="AJ342" s="0" t="n">
        <f aca="false">IF(V342="Y",$AJ$2,1)</f>
        <v>1</v>
      </c>
      <c r="AK342" s="24" t="n">
        <f aca="false">IF(W342="Y", INDEX('Bieu phi VCX'!$AE$8:$AE$33,MATCH(E342,'Bieu phi VCX'!$A$8:$A$33,0),0),0)</f>
        <v>0</v>
      </c>
      <c r="AL342" s="24" t="n">
        <f aca="false">IF(X342="Y",IF(AB342&lt;120,IF(OR(E342='Bieu phi VCX'!$A$24,E342='Bieu phi VCX'!$A$25,E342='Bieu phi VCX'!$A$27),0.2%,IF(OR(AND(OR(H342="SEDAN",H342="HATCHBACK"),J342&gt;$AL$2),AND(OR(H342="SEDAN",H342="HATCHBACK"),I342="GERMANY")),INDEX('Bieu phi VCX'!$AF$8:$AF$33,MATCH(E342,'Bieu phi VCX'!$A$8:$A$33,0),0),INDEX('Bieu phi VCX'!$AG$8:$AG$33,MATCH(E342,'Bieu phi VCX'!$A$8:$A$33,0),0))),"NA"),0)</f>
        <v>0</v>
      </c>
      <c r="AM342" s="25" t="n">
        <f aca="false">IF(Z342="Y",$AM$2,0)</f>
        <v>0</v>
      </c>
      <c r="AN342" s="26" t="n">
        <f aca="false">IF(Y342="Y",IF(P342-O342&gt;$AN$2,1.5%*15/365,1.5%*(P342-O342)/365),0)</f>
        <v>0</v>
      </c>
      <c r="AO342" s="27" t="n">
        <f aca="false">IF(P342&lt;=AA342,VLOOKUP(DATEDIF(O342,P342,"m"),Parameters!$L$2:$M$6,2,1),(DATEDIF(O342,P342,"m")+1)/12)</f>
        <v>1</v>
      </c>
      <c r="AP342" s="28" t="n">
        <f aca="false">(AJ342*(SUM(AD342,AE342,AF342,AH342,AI342,AK342,AL342,AM342)*K342+AG342)+AN342*K342)*AO342</f>
        <v>5000000</v>
      </c>
    </row>
    <row r="343" customFormat="false" ht="13.8" hidden="false" customHeight="false" outlineLevel="0" collapsed="false">
      <c r="A343" s="19"/>
      <c r="B343" s="19" t="s">
        <v>1966</v>
      </c>
      <c r="C343" s="19" t="s">
        <v>1989</v>
      </c>
      <c r="D343" s="19" t="s">
        <v>1908</v>
      </c>
      <c r="E343" s="21" t="s">
        <v>2007</v>
      </c>
      <c r="F343" s="22" t="n">
        <v>0</v>
      </c>
      <c r="G343" s="21" t="s">
        <v>1958</v>
      </c>
      <c r="H343" s="21" t="s">
        <v>2008</v>
      </c>
      <c r="I343" s="21" t="s">
        <v>1960</v>
      </c>
      <c r="J343" s="22" t="n">
        <v>400000000</v>
      </c>
      <c r="K343" s="22" t="n">
        <v>400000000</v>
      </c>
      <c r="L343" s="0" t="n">
        <v>2005</v>
      </c>
      <c r="M343" s="23" t="n">
        <v>38353</v>
      </c>
      <c r="N343" s="23" t="n">
        <v>43831</v>
      </c>
      <c r="O343" s="23" t="n">
        <v>43831</v>
      </c>
      <c r="P343" s="23" t="n">
        <v>44196</v>
      </c>
      <c r="Q343" s="2" t="s">
        <v>1967</v>
      </c>
      <c r="R343" s="2" t="s">
        <v>1967</v>
      </c>
      <c r="S343" s="22" t="n">
        <v>9000000</v>
      </c>
      <c r="T343" s="2" t="s">
        <v>1967</v>
      </c>
      <c r="U343" s="2" t="s">
        <v>1967</v>
      </c>
      <c r="V343" s="2" t="s">
        <v>1967</v>
      </c>
      <c r="W343" s="2" t="s">
        <v>1967</v>
      </c>
      <c r="X343" s="2" t="s">
        <v>1967</v>
      </c>
      <c r="Y343" s="2" t="s">
        <v>1967</v>
      </c>
      <c r="Z343" s="2" t="s">
        <v>1967</v>
      </c>
      <c r="AA343" s="23" t="n">
        <f aca="false">DATE(YEAR(O343)+1,MONTH(O343),DAY(O343))</f>
        <v>44197</v>
      </c>
      <c r="AB343" s="0" t="n">
        <f aca="false">IF(G343="Trong nước", DATEDIF(DATE(YEAR(M343),MONTH(M343),1),DATE(YEAR(N343),MONTH(N343),1),"m"), DATEDIF(DATE(L343,1,1),DATE(YEAR(N343),MONTH(N343),1),"m"))</f>
        <v>180</v>
      </c>
      <c r="AC343" s="0" t="str">
        <f aca="false">VLOOKUP(AB343,Parameters!$A$2:$B$7,2,1)</f>
        <v>&gt;=180</v>
      </c>
      <c r="AD343" s="24" t="n">
        <f aca="false">IF(J343&lt;=$AD$2,INDEX('Bieu phi VCX'!$D$8:$N$33,MATCH(E343,'Bieu phi VCX'!$A$8:$A$33,0),MATCH(AC343,'Bieu phi VCX'!$D$7:$I$7,)),INDEX('Bieu phi VCX'!$J$8:$O$33,MATCH(E343,'Bieu phi VCX'!$A$8:$A$33,0),MATCH(AC343,'Bieu phi VCX'!$J$7:$O$7,)))</f>
        <v>0.05</v>
      </c>
      <c r="AE343" s="24" t="n">
        <f aca="false">IF(Q343="Y",$AE$2,0)</f>
        <v>0.0005</v>
      </c>
      <c r="AF343" s="24" t="n">
        <f aca="false">IF(R343="Y", INDEX('Bieu phi VCX'!$R$8:$W$33,MATCH(E343,'Bieu phi VCX'!$A$8:$A$33,0),MATCH(AC343,'Bieu phi VCX'!$R$7:$W$7,0)), 0)</f>
        <v>0.0045</v>
      </c>
      <c r="AG343" s="22" t="n">
        <f aca="false">VLOOKUP(S343,Parameters!$F$2:$G$5,2,0)</f>
        <v>1400000</v>
      </c>
      <c r="AH343" s="24" t="n">
        <f aca="false">IF(T343="Y", INDEX('Bieu phi VCX'!$X$8:$AC$33,MATCH(E343,'Bieu phi VCX'!$A$8:$A$33,0),MATCH(AC343,'Bieu phi VCX'!$X$7:$AC$7,0)),0)</f>
        <v>0.0035</v>
      </c>
      <c r="AI343" s="24" t="n">
        <f aca="false">IF(U343="Y",INDEX('Bieu phi VCX'!$AJ$8:$AL$33,MATCH(E343,'Bieu phi VCX'!$A$8:$A$33,0),MATCH(VLOOKUP(F343,Parameters!$I$2:$J$4,2),'Bieu phi VCX'!$AJ$7:$AL$7,0))-AD343, 0)</f>
        <v>0</v>
      </c>
      <c r="AJ343" s="0" t="n">
        <f aca="false">IF(V343="Y",$AJ$2,1)</f>
        <v>1.5</v>
      </c>
      <c r="AK343" s="24" t="n">
        <f aca="false">IF(W343="Y", INDEX('Bieu phi VCX'!$AE$8:$AE$33,MATCH(E343,'Bieu phi VCX'!$A$8:$A$33,0),0),0)</f>
        <v>0.0025</v>
      </c>
      <c r="AL343" s="24" t="n">
        <f aca="false">IF(X343="Y",IF(AB343&lt;120,IF(OR(E343='Bieu phi VCX'!$A$24,E343='Bieu phi VCX'!$A$25,E343='Bieu phi VCX'!$A$27),0.2%,IF(OR(AND(OR(H343="SEDAN",H343="HATCHBACK"),J343&gt;$AL$2),AND(OR(H343="SEDAN",H343="HATCHBACK"),I343="GERMANY")),INDEX('Bieu phi VCX'!$AF$8:$AF$33,MATCH(E343,'Bieu phi VCX'!$A$8:$A$33,0),0),INDEX('Bieu phi VCX'!$AG$8:$AG$33,MATCH(E343,'Bieu phi VCX'!$A$8:$A$33,0),0))),INDEX('Bieu phi VCX'!$AH$8:$AH$33,MATCH(E343,'Bieu phi VCX'!$A$8:$A$33,0),0)),0)</f>
        <v>0.0015</v>
      </c>
      <c r="AM343" s="25" t="n">
        <f aca="false">IF(Z343="Y",$AM$2,0)</f>
        <v>0.003</v>
      </c>
      <c r="AN343" s="26" t="n">
        <f aca="false">IF(Y343="Y",IF(P343-O343&gt;$AN$2,1.5%*15/365,1.5%*(P343-O343)/365),0)</f>
        <v>0.000616438356164384</v>
      </c>
      <c r="AO343" s="27" t="n">
        <f aca="false">IF(P343&lt;=AA343,VLOOKUP(DATEDIF(O343,P343,"m"),Parameters!$L$2:$M$6,2,1),(DATEDIF(O343,P343,"m")+1)/12)</f>
        <v>1</v>
      </c>
      <c r="AP343" s="28" t="n">
        <f aca="false">(AJ343*(SUM(AD343,AE343,AF343,AH343,AI343,AK343,AL343,AM343)*K343+AG343)+AN343*K343)*AO343</f>
        <v>41646575.3424658</v>
      </c>
    </row>
    <row r="344" customFormat="false" ht="13.8" hidden="false" customHeight="false" outlineLevel="0" collapsed="false">
      <c r="A344" s="19" t="s">
        <v>1969</v>
      </c>
      <c r="B344" s="19" t="s">
        <v>1954</v>
      </c>
      <c r="C344" s="19" t="s">
        <v>1989</v>
      </c>
      <c r="D344" s="19" t="s">
        <v>1908</v>
      </c>
      <c r="E344" s="21" t="s">
        <v>2007</v>
      </c>
      <c r="F344" s="22" t="n">
        <v>0</v>
      </c>
      <c r="G344" s="21" t="s">
        <v>1958</v>
      </c>
      <c r="H344" s="21" t="s">
        <v>2008</v>
      </c>
      <c r="I344" s="21" t="s">
        <v>1960</v>
      </c>
      <c r="J344" s="22" t="n">
        <v>410000000</v>
      </c>
      <c r="K344" s="22" t="n">
        <v>400000000</v>
      </c>
      <c r="L344" s="0" t="n">
        <v>2020</v>
      </c>
      <c r="M344" s="23" t="n">
        <v>43831</v>
      </c>
      <c r="N344" s="23" t="n">
        <v>43831</v>
      </c>
      <c r="O344" s="23" t="n">
        <v>43831</v>
      </c>
      <c r="P344" s="23" t="n">
        <v>44196</v>
      </c>
      <c r="Q344" s="2" t="s">
        <v>1961</v>
      </c>
      <c r="R344" s="2" t="s">
        <v>1961</v>
      </c>
      <c r="S344" s="22" t="s">
        <v>1962</v>
      </c>
      <c r="T344" s="2" t="s">
        <v>1961</v>
      </c>
      <c r="U344" s="2" t="s">
        <v>1961</v>
      </c>
      <c r="V344" s="2" t="s">
        <v>1961</v>
      </c>
      <c r="W344" s="2" t="s">
        <v>1961</v>
      </c>
      <c r="X344" s="2" t="s">
        <v>1961</v>
      </c>
      <c r="Y344" s="2" t="s">
        <v>1961</v>
      </c>
      <c r="Z344" s="2" t="s">
        <v>1961</v>
      </c>
      <c r="AA344" s="23" t="n">
        <f aca="false">DATE(YEAR(O344)+1,MONTH(O344),DAY(O344))</f>
        <v>44197</v>
      </c>
      <c r="AB344" s="0" t="n">
        <f aca="false">IF(G344="Trong nước", DATEDIF(DATE(YEAR(M344),MONTH(M344),1),DATE(YEAR(N344),MONTH(N344),1),"m"), DATEDIF(DATE(L344,1,1),DATE(YEAR(N344),MONTH(N344),1),"m"))</f>
        <v>0</v>
      </c>
      <c r="AC344" s="0" t="str">
        <f aca="false">VLOOKUP(AB344,Parameters!$A$2:$B$6,2,1)</f>
        <v>&lt;6</v>
      </c>
      <c r="AD344" s="24" t="n">
        <f aca="false">IF(J344&lt;=$AD$2,INDEX('Bieu phi VCX'!$D$8:$H$33,MATCH(E344,'Bieu phi VCX'!$A$8:$A$33,0),MATCH(AC344,'Bieu phi VCX'!$D$7:$H$7,)),INDEX('Bieu phi VCX'!$J$8:$N$33,MATCH(E344,'Bieu phi VCX'!$A$8:$A$33,0),MATCH(AC344,'Bieu phi VCX'!$J$7:$N$7,)))</f>
        <v>0.024</v>
      </c>
      <c r="AE344" s="24" t="n">
        <f aca="false">IF(Q344="Y",$AE$2,0)</f>
        <v>0</v>
      </c>
      <c r="AF344" s="24" t="n">
        <f aca="false">IF(R344="Y", INDEX('Bieu phi VCX'!$R$8:$W$33,MATCH(E344,'Bieu phi VCX'!$A$8:$A$33,0),MATCH(AC344,'Bieu phi VCX'!$R$7:$V$7,0)), 0)</f>
        <v>0</v>
      </c>
      <c r="AG344" s="22" t="n">
        <f aca="false">VLOOKUP(S344,Parameters!$F$2:$G$5,2,0)</f>
        <v>0</v>
      </c>
      <c r="AH344" s="24" t="n">
        <f aca="false">IF(T344="Y", INDEX('Bieu phi VCX'!$X$8:$AB$33,MATCH(E344,'Bieu phi VCX'!$A$8:$A$33,0),MATCH(AC344,'Bieu phi VCX'!$X$7:$AB$7,0)),0)</f>
        <v>0</v>
      </c>
      <c r="AI344" s="24" t="n">
        <f aca="false">IF(U344="Y",INDEX('Bieu phi VCX'!$AJ$8:$AL$33,MATCH(E344,'Bieu phi VCX'!$A$8:$A$33,0),MATCH(VLOOKUP(F344,Parameters!$I$2:$J$4,2),'Bieu phi VCX'!$AJ$7:$AL$7,0))-AD344, 0)</f>
        <v>0</v>
      </c>
      <c r="AJ344" s="0" t="n">
        <f aca="false">IF(V344="Y",$AJ$2,1)</f>
        <v>1</v>
      </c>
      <c r="AK344" s="24" t="n">
        <f aca="false">IF(W344="Y", INDEX('Bieu phi VCX'!$AE$8:$AE$33,MATCH(E344,'Bieu phi VCX'!$A$8:$A$33,0),0),0)</f>
        <v>0</v>
      </c>
      <c r="AL344" s="24" t="n">
        <f aca="false">IF(X344="Y",IF(AB344&lt;120,IF(OR(E344='Bieu phi VCX'!$A$24,E344='Bieu phi VCX'!$A$25,E344='Bieu phi VCX'!$A$27),0.2%,IF(OR(AND(OR(H344="SEDAN",H344="HATCHBACK"),J344&gt;$AL$2),AND(OR(H344="SEDAN",H344="HATCHBACK"),I344="GERMANY")),INDEX('Bieu phi VCX'!$AF$8:$AF$33,MATCH(E344,'Bieu phi VCX'!$A$8:$A$33,0),0),INDEX('Bieu phi VCX'!$AG$8:$AG$33,MATCH(E344,'Bieu phi VCX'!$A$8:$A$33,0),0))),"NA"),0)</f>
        <v>0</v>
      </c>
      <c r="AM344" s="25" t="n">
        <f aca="false">IF(Z344="Y",$AM$2,0)</f>
        <v>0</v>
      </c>
      <c r="AN344" s="26" t="n">
        <f aca="false">IF(Y344="Y",IF(P344-O344&gt;$AN$2,1.5%*15/365,1.5%*(P344-O344)/365),0)</f>
        <v>0</v>
      </c>
      <c r="AO344" s="27" t="n">
        <f aca="false">IF(P344&lt;=AA344,VLOOKUP(DATEDIF(O344,P344,"m"),Parameters!$L$2:$M$6,2,1),(DATEDIF(O344,P344,"m")+1)/12)</f>
        <v>1</v>
      </c>
      <c r="AP344" s="28" t="n">
        <f aca="false">(AJ344*(SUM(AD344,AE344,AF344,AH344,AI344,AK344,AL344,AM344)*K344+AG344)+AN344*K344)*AO344</f>
        <v>9600000</v>
      </c>
    </row>
    <row r="345" customFormat="false" ht="13.8" hidden="false" customHeight="false" outlineLevel="0" collapsed="false">
      <c r="A345" s="19"/>
      <c r="B345" s="19" t="s">
        <v>1963</v>
      </c>
      <c r="C345" s="19" t="s">
        <v>1989</v>
      </c>
      <c r="D345" s="19" t="s">
        <v>1908</v>
      </c>
      <c r="E345" s="21" t="s">
        <v>2007</v>
      </c>
      <c r="F345" s="22" t="n">
        <v>0</v>
      </c>
      <c r="G345" s="21" t="s">
        <v>1958</v>
      </c>
      <c r="H345" s="21" t="s">
        <v>2008</v>
      </c>
      <c r="I345" s="21" t="s">
        <v>1960</v>
      </c>
      <c r="J345" s="22" t="n">
        <v>500000000</v>
      </c>
      <c r="K345" s="22" t="n">
        <v>400000000</v>
      </c>
      <c r="L345" s="0" t="n">
        <v>2017</v>
      </c>
      <c r="M345" s="23" t="n">
        <v>42736</v>
      </c>
      <c r="N345" s="23" t="n">
        <v>43831</v>
      </c>
      <c r="O345" s="23" t="n">
        <v>43831</v>
      </c>
      <c r="P345" s="23" t="n">
        <v>44196</v>
      </c>
      <c r="Q345" s="2" t="s">
        <v>1961</v>
      </c>
      <c r="R345" s="2" t="s">
        <v>1961</v>
      </c>
      <c r="S345" s="22" t="s">
        <v>1962</v>
      </c>
      <c r="T345" s="2" t="s">
        <v>1961</v>
      </c>
      <c r="U345" s="2" t="s">
        <v>1961</v>
      </c>
      <c r="V345" s="2" t="s">
        <v>1961</v>
      </c>
      <c r="W345" s="2" t="s">
        <v>1961</v>
      </c>
      <c r="X345" s="2" t="s">
        <v>1961</v>
      </c>
      <c r="Y345" s="2" t="s">
        <v>1961</v>
      </c>
      <c r="Z345" s="2" t="s">
        <v>1961</v>
      </c>
      <c r="AA345" s="23" t="n">
        <f aca="false">DATE(YEAR(O345)+1,MONTH(O345),DAY(O345))</f>
        <v>44197</v>
      </c>
      <c r="AB345" s="0" t="n">
        <f aca="false">IF(G345="Trong nước", DATEDIF(DATE(YEAR(M345),MONTH(M345),1),DATE(YEAR(N345),MONTH(N345),1),"m"), DATEDIF(DATE(L345,1,1),DATE(YEAR(N345),MONTH(N345),1),"m"))</f>
        <v>36</v>
      </c>
      <c r="AC345" s="0" t="str">
        <f aca="false">VLOOKUP(AB345,Parameters!$A$2:$B$6,2,1)</f>
        <v>36-72</v>
      </c>
      <c r="AD345" s="24" t="n">
        <f aca="false">IF(J345&lt;=$AD$2,INDEX('Bieu phi VCX'!$D$8:$H$33,MATCH(E345,'Bieu phi VCX'!$A$8:$A$33,0),MATCH(AC345,'Bieu phi VCX'!$D$7:$H$7,)),INDEX('Bieu phi VCX'!$J$8:$N$33,MATCH(E345,'Bieu phi VCX'!$A$8:$A$33,0),MATCH(AC345,'Bieu phi VCX'!$J$7:$N$7,)))</f>
        <v>0.026</v>
      </c>
      <c r="AE345" s="24" t="n">
        <f aca="false">IF(Q345="Y",$AE$2,0)</f>
        <v>0</v>
      </c>
      <c r="AF345" s="24" t="n">
        <f aca="false">IF(R345="Y", INDEX('Bieu phi VCX'!$R$8:$W$33,MATCH(E345,'Bieu phi VCX'!$A$8:$A$33,0),MATCH(AC345,'Bieu phi VCX'!$R$7:$V$7,0)), 0)</f>
        <v>0</v>
      </c>
      <c r="AG345" s="22" t="n">
        <f aca="false">VLOOKUP(S345,Parameters!$F$2:$G$5,2,0)</f>
        <v>0</v>
      </c>
      <c r="AH345" s="24" t="n">
        <f aca="false">IF(T345="Y", INDEX('Bieu phi VCX'!$X$8:$AB$33,MATCH(E345,'Bieu phi VCX'!$A$8:$A$33,0),MATCH(AC345,'Bieu phi VCX'!$X$7:$AB$7,0)),0)</f>
        <v>0</v>
      </c>
      <c r="AI345" s="24" t="n">
        <f aca="false">IF(U345="Y",INDEX('Bieu phi VCX'!$AJ$8:$AL$33,MATCH(E345,'Bieu phi VCX'!$A$8:$A$33,0),MATCH(VLOOKUP(F345,Parameters!$I$2:$J$4,2),'Bieu phi VCX'!$AJ$7:$AL$7,0))-AD345, 0)</f>
        <v>0</v>
      </c>
      <c r="AJ345" s="0" t="n">
        <f aca="false">IF(V345="Y",$AJ$2,1)</f>
        <v>1</v>
      </c>
      <c r="AK345" s="24" t="n">
        <f aca="false">IF(W345="Y", INDEX('Bieu phi VCX'!$AE$8:$AE$33,MATCH(E345,'Bieu phi VCX'!$A$8:$A$33,0),0),0)</f>
        <v>0</v>
      </c>
      <c r="AL345" s="24" t="n">
        <f aca="false">IF(X345="Y",IF(AB345&lt;120,IF(OR(E345='Bieu phi VCX'!$A$24,E345='Bieu phi VCX'!$A$25,E345='Bieu phi VCX'!$A$27),0.2%,IF(OR(AND(OR(H345="SEDAN",H345="HATCHBACK"),J345&gt;$AL$2),AND(OR(H345="SEDAN",H345="HATCHBACK"),I345="GERMANY")),INDEX('Bieu phi VCX'!$AF$8:$AF$33,MATCH(E345,'Bieu phi VCX'!$A$8:$A$33,0),0),INDEX('Bieu phi VCX'!$AG$8:$AG$33,MATCH(E345,'Bieu phi VCX'!$A$8:$A$33,0),0))),"NA"),0)</f>
        <v>0</v>
      </c>
      <c r="AM345" s="25" t="n">
        <f aca="false">IF(Z345="Y",$AM$2,0)</f>
        <v>0</v>
      </c>
      <c r="AN345" s="26" t="n">
        <f aca="false">IF(Y345="Y",IF(P345-O345&gt;$AN$2,1.5%*15/365,1.5%*(P345-O345)/365),0)</f>
        <v>0</v>
      </c>
      <c r="AO345" s="27" t="n">
        <f aca="false">IF(P345&lt;=AA345,VLOOKUP(DATEDIF(O345,P345,"m"),Parameters!$L$2:$M$6,2,1),(DATEDIF(O345,P345,"m")+1)/12)</f>
        <v>1</v>
      </c>
      <c r="AP345" s="28" t="n">
        <f aca="false">(AJ345*(SUM(AD345,AE345,AF345,AH345,AI345,AK345,AL345,AM345)*K345+AG345)+AN345*K345)*AO345</f>
        <v>10400000</v>
      </c>
    </row>
    <row r="346" customFormat="false" ht="13.8" hidden="false" customHeight="false" outlineLevel="0" collapsed="false">
      <c r="A346" s="19"/>
      <c r="B346" s="19" t="s">
        <v>1964</v>
      </c>
      <c r="C346" s="19" t="s">
        <v>1989</v>
      </c>
      <c r="D346" s="19" t="s">
        <v>1908</v>
      </c>
      <c r="E346" s="21" t="s">
        <v>2007</v>
      </c>
      <c r="F346" s="22" t="n">
        <v>0</v>
      </c>
      <c r="G346" s="21" t="s">
        <v>1958</v>
      </c>
      <c r="H346" s="21" t="s">
        <v>2008</v>
      </c>
      <c r="I346" s="21" t="s">
        <v>1960</v>
      </c>
      <c r="J346" s="22" t="n">
        <v>450000000</v>
      </c>
      <c r="K346" s="22" t="n">
        <v>400000000</v>
      </c>
      <c r="L346" s="0" t="n">
        <v>2014</v>
      </c>
      <c r="M346" s="23" t="n">
        <v>41640</v>
      </c>
      <c r="N346" s="23" t="n">
        <v>43831</v>
      </c>
      <c r="O346" s="23" t="n">
        <v>43831</v>
      </c>
      <c r="P346" s="23" t="n">
        <v>44196</v>
      </c>
      <c r="Q346" s="2" t="s">
        <v>1961</v>
      </c>
      <c r="R346" s="2" t="s">
        <v>1961</v>
      </c>
      <c r="S346" s="22" t="s">
        <v>1962</v>
      </c>
      <c r="T346" s="2" t="s">
        <v>1961</v>
      </c>
      <c r="U346" s="2" t="s">
        <v>1961</v>
      </c>
      <c r="V346" s="2" t="s">
        <v>1961</v>
      </c>
      <c r="W346" s="2" t="s">
        <v>1961</v>
      </c>
      <c r="X346" s="2" t="s">
        <v>1961</v>
      </c>
      <c r="Y346" s="2" t="s">
        <v>1961</v>
      </c>
      <c r="Z346" s="2" t="s">
        <v>1961</v>
      </c>
      <c r="AA346" s="23" t="n">
        <f aca="false">DATE(YEAR(O346)+1,MONTH(O346),DAY(O346))</f>
        <v>44197</v>
      </c>
      <c r="AB346" s="0" t="n">
        <f aca="false">IF(G346="Trong nước", DATEDIF(DATE(YEAR(M346),MONTH(M346),1),DATE(YEAR(N346),MONTH(N346),1),"m"), DATEDIF(DATE(L346,1,1),DATE(YEAR(N346),MONTH(N346),1),"m"))</f>
        <v>72</v>
      </c>
      <c r="AC346" s="0" t="str">
        <f aca="false">VLOOKUP(AB346,Parameters!$A$2:$B$6,2,1)</f>
        <v>72-120</v>
      </c>
      <c r="AD346" s="24" t="n">
        <f aca="false">IF(J346&lt;=$AD$2,INDEX('Bieu phi VCX'!$D$8:$H$33,MATCH(E346,'Bieu phi VCX'!$A$8:$A$33,0),MATCH(AC346,'Bieu phi VCX'!$D$7:$H$7,)),INDEX('Bieu phi VCX'!$J$8:$N$33,MATCH(E346,'Bieu phi VCX'!$A$8:$A$33,0),MATCH(AC346,'Bieu phi VCX'!$J$7:$N$7,)))</f>
        <v>0.028</v>
      </c>
      <c r="AE346" s="24" t="n">
        <f aca="false">IF(Q346="Y",$AE$2,0)</f>
        <v>0</v>
      </c>
      <c r="AF346" s="24" t="n">
        <f aca="false">IF(R346="Y", INDEX('Bieu phi VCX'!$R$8:$W$33,MATCH(E346,'Bieu phi VCX'!$A$8:$A$33,0),MATCH(AC346,'Bieu phi VCX'!$R$7:$V$7,0)), 0)</f>
        <v>0</v>
      </c>
      <c r="AG346" s="22" t="n">
        <f aca="false">VLOOKUP(S346,Parameters!$F$2:$G$5,2,0)</f>
        <v>0</v>
      </c>
      <c r="AH346" s="24" t="n">
        <f aca="false">IF(T346="Y", INDEX('Bieu phi VCX'!$X$8:$AB$33,MATCH(E346,'Bieu phi VCX'!$A$8:$A$33,0),MATCH(AC346,'Bieu phi VCX'!$X$7:$AB$7,0)),0)</f>
        <v>0</v>
      </c>
      <c r="AI346" s="24" t="n">
        <f aca="false">IF(U346="Y",INDEX('Bieu phi VCX'!$AJ$8:$AL$33,MATCH(E346,'Bieu phi VCX'!$A$8:$A$33,0),MATCH(VLOOKUP(F346,Parameters!$I$2:$J$4,2),'Bieu phi VCX'!$AJ$7:$AL$7,0))-AD346, 0)</f>
        <v>0</v>
      </c>
      <c r="AJ346" s="0" t="n">
        <f aca="false">IF(V346="Y",$AJ$2,1)</f>
        <v>1</v>
      </c>
      <c r="AK346" s="24" t="n">
        <f aca="false">IF(W346="Y", INDEX('Bieu phi VCX'!$AE$8:$AE$33,MATCH(E346,'Bieu phi VCX'!$A$8:$A$33,0),0),0)</f>
        <v>0</v>
      </c>
      <c r="AL346" s="24" t="n">
        <f aca="false">IF(X346="Y",IF(AB346&lt;120,IF(OR(E346='Bieu phi VCX'!$A$24,E346='Bieu phi VCX'!$A$25,E346='Bieu phi VCX'!$A$27),0.2%,IF(OR(AND(OR(H346="SEDAN",H346="HATCHBACK"),J346&gt;$AL$2),AND(OR(H346="SEDAN",H346="HATCHBACK"),I346="GERMANY")),INDEX('Bieu phi VCX'!$AF$8:$AF$33,MATCH(E346,'Bieu phi VCX'!$A$8:$A$33,0),0),INDEX('Bieu phi VCX'!$AG$8:$AG$33,MATCH(E346,'Bieu phi VCX'!$A$8:$A$33,0),0))),"NA"),0)</f>
        <v>0</v>
      </c>
      <c r="AM346" s="25" t="n">
        <f aca="false">IF(Z346="Y",$AM$2,0)</f>
        <v>0</v>
      </c>
      <c r="AN346" s="26" t="n">
        <f aca="false">IF(Y346="Y",IF(P346-O346&gt;$AN$2,1.5%*15/365,1.5%*(P346-O346)/365),0)</f>
        <v>0</v>
      </c>
      <c r="AO346" s="27" t="n">
        <f aca="false">IF(P346&lt;=AA346,VLOOKUP(DATEDIF(O346,P346,"m"),Parameters!$L$2:$M$6,2,1),(DATEDIF(O346,P346,"m")+1)/12)</f>
        <v>1</v>
      </c>
      <c r="AP346" s="28" t="n">
        <f aca="false">(AJ346*(SUM(AD346,AE346,AF346,AH346,AI346,AK346,AL346,AM346)*K346+AG346)+AN346*K346)*AO346</f>
        <v>11200000</v>
      </c>
    </row>
    <row r="347" customFormat="false" ht="13.8" hidden="false" customHeight="false" outlineLevel="0" collapsed="false">
      <c r="A347" s="19"/>
      <c r="B347" s="19" t="s">
        <v>1965</v>
      </c>
      <c r="C347" s="19" t="s">
        <v>1989</v>
      </c>
      <c r="D347" s="19" t="s">
        <v>1908</v>
      </c>
      <c r="E347" s="21" t="s">
        <v>2007</v>
      </c>
      <c r="F347" s="22" t="n">
        <v>0</v>
      </c>
      <c r="G347" s="21" t="s">
        <v>1958</v>
      </c>
      <c r="H347" s="21" t="s">
        <v>2008</v>
      </c>
      <c r="I347" s="21" t="s">
        <v>1960</v>
      </c>
      <c r="J347" s="22" t="n">
        <v>600000000</v>
      </c>
      <c r="K347" s="22" t="n">
        <v>400000000</v>
      </c>
      <c r="L347" s="0" t="n">
        <v>2010</v>
      </c>
      <c r="M347" s="23" t="n">
        <v>40179</v>
      </c>
      <c r="N347" s="23" t="n">
        <v>43831</v>
      </c>
      <c r="O347" s="23" t="n">
        <v>43831</v>
      </c>
      <c r="P347" s="23" t="n">
        <v>44196</v>
      </c>
      <c r="Q347" s="2" t="s">
        <v>1961</v>
      </c>
      <c r="R347" s="2" t="s">
        <v>1961</v>
      </c>
      <c r="S347" s="22" t="s">
        <v>1962</v>
      </c>
      <c r="T347" s="2" t="s">
        <v>1961</v>
      </c>
      <c r="U347" s="2" t="s">
        <v>1961</v>
      </c>
      <c r="V347" s="2" t="s">
        <v>1961</v>
      </c>
      <c r="W347" s="2" t="s">
        <v>1961</v>
      </c>
      <c r="X347" s="2" t="s">
        <v>1961</v>
      </c>
      <c r="Y347" s="2" t="s">
        <v>1961</v>
      </c>
      <c r="Z347" s="2" t="s">
        <v>1961</v>
      </c>
      <c r="AA347" s="23" t="n">
        <f aca="false">DATE(YEAR(O347)+1,MONTH(O347),DAY(O347))</f>
        <v>44197</v>
      </c>
      <c r="AB347" s="0" t="n">
        <f aca="false">IF(G347="Trong nước", DATEDIF(DATE(YEAR(M347),MONTH(M347),1),DATE(YEAR(N347),MONTH(N347),1),"m"), DATEDIF(DATE(L347,1,1),DATE(YEAR(N347),MONTH(N347),1),"m"))</f>
        <v>120</v>
      </c>
      <c r="AC347" s="0" t="str">
        <f aca="false">VLOOKUP(AB347,Parameters!$A$2:$B$6,2,1)</f>
        <v>&gt;=120</v>
      </c>
      <c r="AD347" s="24" t="n">
        <f aca="false">IF(J347&lt;=$AD$2,INDEX('Bieu phi VCX'!$D$8:$H$33,MATCH(E347,'Bieu phi VCX'!$A$8:$A$33,0),MATCH(AC347,'Bieu phi VCX'!$D$7:$H$7,)),INDEX('Bieu phi VCX'!$J$8:$N$33,MATCH(E347,'Bieu phi VCX'!$A$8:$A$33,0),MATCH(AC347,'Bieu phi VCX'!$J$7:$N$7,)))</f>
        <v>0.03</v>
      </c>
      <c r="AE347" s="24" t="n">
        <f aca="false">IF(Q347="Y",$AE$2,0)</f>
        <v>0</v>
      </c>
      <c r="AF347" s="24" t="n">
        <f aca="false">IF(R347="Y", INDEX('Bieu phi VCX'!$R$8:$W$33,MATCH(E347,'Bieu phi VCX'!$A$8:$A$33,0),MATCH(AC347,'Bieu phi VCX'!$R$7:$V$7,0)), 0)</f>
        <v>0</v>
      </c>
      <c r="AG347" s="22" t="n">
        <f aca="false">VLOOKUP(S347,Parameters!$F$2:$G$5,2,0)</f>
        <v>0</v>
      </c>
      <c r="AH347" s="24" t="n">
        <f aca="false">IF(T347="Y", INDEX('Bieu phi VCX'!$X$8:$AB$33,MATCH(E347,'Bieu phi VCX'!$A$8:$A$33,0),MATCH(AC347,'Bieu phi VCX'!$X$7:$AB$7,0)),0)</f>
        <v>0</v>
      </c>
      <c r="AI347" s="24" t="n">
        <f aca="false">IF(U347="Y",INDEX('Bieu phi VCX'!$AJ$8:$AL$33,MATCH(E347,'Bieu phi VCX'!$A$8:$A$33,0),MATCH(VLOOKUP(F347,Parameters!$I$2:$J$4,2),'Bieu phi VCX'!$AJ$7:$AL$7,0))-AD347, 0)</f>
        <v>0</v>
      </c>
      <c r="AJ347" s="0" t="n">
        <f aca="false">IF(V347="Y",$AJ$2,1)</f>
        <v>1</v>
      </c>
      <c r="AK347" s="24" t="n">
        <f aca="false">IF(W347="Y", INDEX('Bieu phi VCX'!$AE$8:$AE$33,MATCH(E347,'Bieu phi VCX'!$A$8:$A$33,0),0),0)</f>
        <v>0</v>
      </c>
      <c r="AL347" s="24" t="n">
        <f aca="false">IF(X347="Y",IF(AB347&lt;120,IF(OR(E347='Bieu phi VCX'!$A$24,E347='Bieu phi VCX'!$A$25,E347='Bieu phi VCX'!$A$27),0.2%,IF(OR(AND(OR(H347="SEDAN",H347="HATCHBACK"),J347&gt;$AL$2),AND(OR(H347="SEDAN",H347="HATCHBACK"),I347="GERMANY")),INDEX('Bieu phi VCX'!$AF$8:$AF$33,MATCH(E347,'Bieu phi VCX'!$A$8:$A$33,0),0),INDEX('Bieu phi VCX'!$AG$8:$AG$33,MATCH(E347,'Bieu phi VCX'!$A$8:$A$33,0),0))),"NA"),0)</f>
        <v>0</v>
      </c>
      <c r="AM347" s="25" t="n">
        <f aca="false">IF(Z347="Y",$AM$2,0)</f>
        <v>0</v>
      </c>
      <c r="AN347" s="26" t="n">
        <f aca="false">IF(Y347="Y",IF(P347-O347&gt;$AN$2,1.5%*15/365,1.5%*(P347-O347)/365),0)</f>
        <v>0</v>
      </c>
      <c r="AO347" s="27" t="n">
        <f aca="false">IF(P347&lt;=AA347,VLOOKUP(DATEDIF(O347,P347,"m"),Parameters!$L$2:$M$6,2,1),(DATEDIF(O347,P347,"m")+1)/12)</f>
        <v>1</v>
      </c>
      <c r="AP347" s="28" t="n">
        <f aca="false">(AJ347*(SUM(AD347,AE347,AF347,AH347,AI347,AK347,AL347,AM347)*K347+AG347)+AN347*K347)*AO347</f>
        <v>12000000</v>
      </c>
    </row>
    <row r="348" customFormat="false" ht="13.8" hidden="false" customHeight="false" outlineLevel="0" collapsed="false">
      <c r="A348" s="19"/>
      <c r="B348" s="19" t="s">
        <v>1966</v>
      </c>
      <c r="C348" s="19" t="s">
        <v>1989</v>
      </c>
      <c r="D348" s="19" t="s">
        <v>1908</v>
      </c>
      <c r="E348" s="21" t="s">
        <v>2007</v>
      </c>
      <c r="F348" s="22" t="n">
        <v>0</v>
      </c>
      <c r="G348" s="21" t="s">
        <v>1958</v>
      </c>
      <c r="H348" s="21" t="s">
        <v>2008</v>
      </c>
      <c r="I348" s="21" t="s">
        <v>1960</v>
      </c>
      <c r="J348" s="22" t="n">
        <v>600000000</v>
      </c>
      <c r="K348" s="22" t="n">
        <v>400000000</v>
      </c>
      <c r="L348" s="0" t="n">
        <v>2005</v>
      </c>
      <c r="M348" s="23" t="n">
        <v>38353</v>
      </c>
      <c r="N348" s="23" t="n">
        <v>43831</v>
      </c>
      <c r="O348" s="23" t="n">
        <v>43831</v>
      </c>
      <c r="P348" s="23" t="n">
        <v>44196</v>
      </c>
      <c r="Q348" s="2" t="s">
        <v>1967</v>
      </c>
      <c r="R348" s="2" t="s">
        <v>1967</v>
      </c>
      <c r="S348" s="22" t="n">
        <v>9000000</v>
      </c>
      <c r="T348" s="2" t="s">
        <v>1967</v>
      </c>
      <c r="U348" s="2" t="s">
        <v>1967</v>
      </c>
      <c r="V348" s="2" t="s">
        <v>1967</v>
      </c>
      <c r="W348" s="2" t="s">
        <v>1967</v>
      </c>
      <c r="X348" s="2" t="s">
        <v>1967</v>
      </c>
      <c r="Y348" s="2" t="s">
        <v>1967</v>
      </c>
      <c r="Z348" s="2" t="s">
        <v>1967</v>
      </c>
      <c r="AA348" s="23" t="n">
        <f aca="false">DATE(YEAR(O348)+1,MONTH(O348),DAY(O348))</f>
        <v>44197</v>
      </c>
      <c r="AB348" s="0" t="n">
        <f aca="false">IF(G348="Trong nước", DATEDIF(DATE(YEAR(M348),MONTH(M348),1),DATE(YEAR(N348),MONTH(N348),1),"m"), DATEDIF(DATE(L348,1,1),DATE(YEAR(N348),MONTH(N348),1),"m"))</f>
        <v>180</v>
      </c>
      <c r="AC348" s="0" t="str">
        <f aca="false">VLOOKUP(AB348,Parameters!$A$2:$B$7,2,1)</f>
        <v>&gt;=180</v>
      </c>
      <c r="AD348" s="24" t="n">
        <f aca="false">IF(J348&lt;=$AD$2,INDEX('Bieu phi VCX'!$D$8:$N$33,MATCH(E348,'Bieu phi VCX'!$A$8:$A$33,0),MATCH(AC348,'Bieu phi VCX'!$D$7:$I$7,)),INDEX('Bieu phi VCX'!$J$8:$O$33,MATCH(E348,'Bieu phi VCX'!$A$8:$A$33,0),MATCH(AC348,'Bieu phi VCX'!$J$7:$O$7,)))</f>
        <v>0.03</v>
      </c>
      <c r="AE348" s="24" t="n">
        <f aca="false">IF(Q348="Y",$AE$2,0)</f>
        <v>0.0005</v>
      </c>
      <c r="AF348" s="24" t="n">
        <f aca="false">IF(R348="Y", INDEX('Bieu phi VCX'!$R$8:$W$33,MATCH(E348,'Bieu phi VCX'!$A$8:$A$33,0),MATCH(AC348,'Bieu phi VCX'!$R$7:$W$7,0)), 0)</f>
        <v>0.0045</v>
      </c>
      <c r="AG348" s="22" t="n">
        <f aca="false">VLOOKUP(S348,Parameters!$F$2:$G$5,2,0)</f>
        <v>1400000</v>
      </c>
      <c r="AH348" s="24" t="n">
        <f aca="false">IF(T348="Y", INDEX('Bieu phi VCX'!$X$8:$AC$33,MATCH(E348,'Bieu phi VCX'!$A$8:$A$33,0),MATCH(AC348,'Bieu phi VCX'!$X$7:$AC$7,0)),0)</f>
        <v>0.0035</v>
      </c>
      <c r="AI348" s="24" t="n">
        <f aca="false">IF(U348="Y",INDEX('Bieu phi VCX'!$AJ$8:$AL$33,MATCH(E348,'Bieu phi VCX'!$A$8:$A$33,0),MATCH(VLOOKUP(F348,Parameters!$I$2:$J$4,2),'Bieu phi VCX'!$AJ$7:$AL$7,0))-AD348, 0)</f>
        <v>0.02</v>
      </c>
      <c r="AJ348" s="0" t="n">
        <f aca="false">IF(V348="Y",$AJ$2,1)</f>
        <v>1.5</v>
      </c>
      <c r="AK348" s="24" t="n">
        <f aca="false">IF(W348="Y", INDEX('Bieu phi VCX'!$AE$8:$AE$33,MATCH(E348,'Bieu phi VCX'!$A$8:$A$33,0),0),0)</f>
        <v>0.0025</v>
      </c>
      <c r="AL348" s="24" t="n">
        <f aca="false">IF(X348="Y",IF(AB348&lt;120,IF(OR(E348='Bieu phi VCX'!$A$24,E348='Bieu phi VCX'!$A$25,E348='Bieu phi VCX'!$A$27),0.2%,IF(OR(AND(OR(H348="SEDAN",H348="HATCHBACK"),J348&gt;$AL$2),AND(OR(H348="SEDAN",H348="HATCHBACK"),I348="GERMANY")),INDEX('Bieu phi VCX'!$AF$8:$AF$33,MATCH(E348,'Bieu phi VCX'!$A$8:$A$33,0),0),INDEX('Bieu phi VCX'!$AG$8:$AG$33,MATCH(E348,'Bieu phi VCX'!$A$8:$A$33,0),0))),INDEX('Bieu phi VCX'!$AH$8:$AH$33,MATCH(E348,'Bieu phi VCX'!$A$8:$A$33,0),0)),0)</f>
        <v>0.0015</v>
      </c>
      <c r="AM348" s="25" t="n">
        <f aca="false">IF(Z348="Y",$AM$2,0)</f>
        <v>0.003</v>
      </c>
      <c r="AN348" s="26" t="n">
        <f aca="false">IF(Y348="Y",IF(P348-O348&gt;$AN$2,1.5%*15/365,1.5%*(P348-O348)/365),0)</f>
        <v>0.000616438356164384</v>
      </c>
      <c r="AO348" s="27" t="n">
        <f aca="false">IF(P348&lt;=AA348,VLOOKUP(DATEDIF(O348,P348,"m"),Parameters!$L$2:$M$6,2,1),(DATEDIF(O348,P348,"m")+1)/12)</f>
        <v>1</v>
      </c>
      <c r="AP348" s="28" t="n">
        <f aca="false">(AJ348*(SUM(AD348,AE348,AF348,AH348,AI348,AK348,AL348,AM348)*K348+AG348)+AN348*K348)*AO348</f>
        <v>41646575.3424658</v>
      </c>
    </row>
    <row r="349" customFormat="false" ht="13.8" hidden="false" customHeight="false" outlineLevel="0" collapsed="false">
      <c r="A349" s="19" t="s">
        <v>1953</v>
      </c>
      <c r="B349" s="19" t="s">
        <v>1954</v>
      </c>
      <c r="C349" s="19" t="s">
        <v>1917</v>
      </c>
      <c r="D349" s="19" t="s">
        <v>1918</v>
      </c>
      <c r="E349" s="21" t="s">
        <v>2009</v>
      </c>
      <c r="F349" s="22" t="n">
        <v>0</v>
      </c>
      <c r="G349" s="21" t="s">
        <v>1958</v>
      </c>
      <c r="H349" s="21" t="s">
        <v>2008</v>
      </c>
      <c r="I349" s="21" t="s">
        <v>1960</v>
      </c>
      <c r="J349" s="22" t="n">
        <v>390000000</v>
      </c>
      <c r="K349" s="22" t="n">
        <v>100000000</v>
      </c>
      <c r="L349" s="0" t="n">
        <v>2020</v>
      </c>
      <c r="M349" s="23" t="n">
        <v>43831</v>
      </c>
      <c r="N349" s="23" t="n">
        <v>43831</v>
      </c>
      <c r="O349" s="23" t="n">
        <v>43831</v>
      </c>
      <c r="P349" s="23" t="n">
        <v>44196</v>
      </c>
      <c r="Q349" s="2" t="s">
        <v>1961</v>
      </c>
      <c r="R349" s="2" t="s">
        <v>1961</v>
      </c>
      <c r="S349" s="22" t="s">
        <v>1962</v>
      </c>
      <c r="T349" s="2" t="s">
        <v>1961</v>
      </c>
      <c r="U349" s="2" t="s">
        <v>1961</v>
      </c>
      <c r="V349" s="2" t="s">
        <v>1961</v>
      </c>
      <c r="W349" s="2" t="s">
        <v>1961</v>
      </c>
      <c r="X349" s="2" t="s">
        <v>1961</v>
      </c>
      <c r="Y349" s="2" t="s">
        <v>1961</v>
      </c>
      <c r="Z349" s="2" t="s">
        <v>1961</v>
      </c>
      <c r="AA349" s="23" t="n">
        <f aca="false">DATE(YEAR(O349)+1,MONTH(O349),DAY(O349))</f>
        <v>44197</v>
      </c>
      <c r="AB349" s="0" t="n">
        <f aca="false">IF(G349="Trong nước", DATEDIF(DATE(YEAR(M349),MONTH(M349),1),DATE(YEAR(N349),MONTH(N349),1),"m"), DATEDIF(DATE(L349,1,1),DATE(YEAR(N349),MONTH(N349),1),"m"))</f>
        <v>0</v>
      </c>
      <c r="AC349" s="0" t="str">
        <f aca="false">VLOOKUP(AB349,Parameters!$A$2:$B$6,2,1)</f>
        <v>&lt;6</v>
      </c>
      <c r="AD349" s="24" t="n">
        <f aca="false">IF(J349&lt;=$AD$2,INDEX('Bieu phi VCX'!$D$8:$H$33,MATCH(E349,'Bieu phi VCX'!$A$8:$A$33,0),MATCH(AC349,'Bieu phi VCX'!$D$7:$H$7,)),INDEX('Bieu phi VCX'!$J$8:$N$33,MATCH(E349,'Bieu phi VCX'!$A$8:$A$33,0),MATCH(AC349,'Bieu phi VCX'!$J$7:$N$7,)))</f>
        <v>0.028</v>
      </c>
      <c r="AE349" s="24" t="n">
        <f aca="false">IF(Q349="Y",$AE$2,0)</f>
        <v>0</v>
      </c>
      <c r="AF349" s="24" t="n">
        <f aca="false">IF(R349="Y", INDEX('Bieu phi VCX'!$R$8:$W$33,MATCH(E349,'Bieu phi VCX'!$A$8:$A$33,0),MATCH(AC349,'Bieu phi VCX'!$R$7:$V$7,0)), 0)</f>
        <v>0</v>
      </c>
      <c r="AG349" s="22" t="n">
        <f aca="false">VLOOKUP(S349,Parameters!$F$2:$G$5,2,0)</f>
        <v>0</v>
      </c>
      <c r="AH349" s="24" t="n">
        <f aca="false">IF(T349="Y", INDEX('Bieu phi VCX'!$X$8:$AB$33,MATCH(E349,'Bieu phi VCX'!$A$8:$A$33,0),MATCH(AC349,'Bieu phi VCX'!$X$7:$AB$7,0)),0)</f>
        <v>0</v>
      </c>
      <c r="AI349" s="24" t="n">
        <f aca="false">IF(U349="Y",INDEX('Bieu phi VCX'!$AJ$8:$AL$33,MATCH(E349,'Bieu phi VCX'!$A$8:$A$33,0),MATCH(VLOOKUP(F349,Parameters!$I$2:$J$4,2),'Bieu phi VCX'!$AJ$7:$AL$7,0))-AD349, 0)</f>
        <v>0</v>
      </c>
      <c r="AJ349" s="0" t="n">
        <f aca="false">IF(V349="Y",$AJ$2,1)</f>
        <v>1</v>
      </c>
      <c r="AK349" s="24" t="n">
        <f aca="false">IF(W349="Y", INDEX('Bieu phi VCX'!$AE$8:$AE$33,MATCH(E349,'Bieu phi VCX'!$A$8:$A$33,0),0),0)</f>
        <v>0</v>
      </c>
      <c r="AL349" s="24" t="n">
        <f aca="false">IF(X349="Y",IF(AB349&lt;120,IF(OR(E349='Bieu phi VCX'!$A$24,E349='Bieu phi VCX'!$A$25,E349='Bieu phi VCX'!$A$27),0.2%,IF(OR(AND(OR(H349="SEDAN",H349="HATCHBACK"),J349&gt;$AL$2),AND(OR(H349="SEDAN",H349="HATCHBACK"),I349="GERMANY")),INDEX('Bieu phi VCX'!$AF$8:$AF$33,MATCH(E349,'Bieu phi VCX'!$A$8:$A$33,0),0),INDEX('Bieu phi VCX'!$AG$8:$AG$33,MATCH(E349,'Bieu phi VCX'!$A$8:$A$33,0),0))),"NA"),0)</f>
        <v>0</v>
      </c>
      <c r="AM349" s="25" t="n">
        <f aca="false">IF(Z349="Y",$AM$2,0)</f>
        <v>0</v>
      </c>
      <c r="AN349" s="26" t="n">
        <f aca="false">IF(Y349="Y",IF(P349-O349&gt;$AN$2,1.5%*15/365,1.5%*(P349-O349)/365),0)</f>
        <v>0</v>
      </c>
      <c r="AO349" s="27" t="n">
        <f aca="false">IF(P349&lt;=AA349,VLOOKUP(DATEDIF(O349,P349,"m"),Parameters!$L$2:$M$6,2,1),(DATEDIF(O349,P349,"m")+1)/12)</f>
        <v>1</v>
      </c>
      <c r="AP349" s="28" t="n">
        <f aca="false">(AJ349*(SUM(AD349,AE349,AF349,AH349,AI349,AK349,AL349,AM349)*K349+AG349)+AN349*K349)*AO349</f>
        <v>2800000</v>
      </c>
    </row>
    <row r="350" customFormat="false" ht="13.8" hidden="false" customHeight="false" outlineLevel="0" collapsed="false">
      <c r="A350" s="19"/>
      <c r="B350" s="19" t="s">
        <v>1963</v>
      </c>
      <c r="C350" s="19" t="s">
        <v>1917</v>
      </c>
      <c r="D350" s="19" t="s">
        <v>1918</v>
      </c>
      <c r="E350" s="21" t="s">
        <v>2009</v>
      </c>
      <c r="F350" s="22" t="n">
        <v>0</v>
      </c>
      <c r="G350" s="21" t="s">
        <v>1958</v>
      </c>
      <c r="H350" s="21" t="s">
        <v>2008</v>
      </c>
      <c r="I350" s="21" t="s">
        <v>1960</v>
      </c>
      <c r="J350" s="22" t="n">
        <v>390000000</v>
      </c>
      <c r="K350" s="22" t="n">
        <v>100000000</v>
      </c>
      <c r="L350" s="0" t="n">
        <v>2017</v>
      </c>
      <c r="M350" s="23" t="n">
        <v>42736</v>
      </c>
      <c r="N350" s="23" t="n">
        <v>43831</v>
      </c>
      <c r="O350" s="23" t="n">
        <v>43831</v>
      </c>
      <c r="P350" s="23" t="n">
        <v>44196</v>
      </c>
      <c r="Q350" s="2" t="s">
        <v>1961</v>
      </c>
      <c r="R350" s="2" t="s">
        <v>1961</v>
      </c>
      <c r="S350" s="22" t="s">
        <v>1962</v>
      </c>
      <c r="T350" s="2" t="s">
        <v>1961</v>
      </c>
      <c r="U350" s="2" t="s">
        <v>1961</v>
      </c>
      <c r="V350" s="2" t="s">
        <v>1961</v>
      </c>
      <c r="W350" s="2" t="s">
        <v>1961</v>
      </c>
      <c r="X350" s="2" t="s">
        <v>1961</v>
      </c>
      <c r="Y350" s="2" t="s">
        <v>1961</v>
      </c>
      <c r="Z350" s="2" t="s">
        <v>1961</v>
      </c>
      <c r="AA350" s="23" t="n">
        <f aca="false">DATE(YEAR(O350)+1,MONTH(O350),DAY(O350))</f>
        <v>44197</v>
      </c>
      <c r="AB350" s="0" t="n">
        <f aca="false">IF(G350="Trong nước", DATEDIF(DATE(YEAR(M350),MONTH(M350),1),DATE(YEAR(N350),MONTH(N350),1),"m"), DATEDIF(DATE(L350,1,1),DATE(YEAR(N350),MONTH(N350),1),"m"))</f>
        <v>36</v>
      </c>
      <c r="AC350" s="0" t="str">
        <f aca="false">VLOOKUP(AB350,Parameters!$A$2:$B$6,2,1)</f>
        <v>36-72</v>
      </c>
      <c r="AD350" s="24" t="n">
        <f aca="false">IF(J350&lt;=$AD$2,INDEX('Bieu phi VCX'!$D$8:$H$33,MATCH(E350,'Bieu phi VCX'!$A$8:$A$33,0),MATCH(AC350,'Bieu phi VCX'!$D$7:$H$7,)),INDEX('Bieu phi VCX'!$J$8:$N$33,MATCH(E350,'Bieu phi VCX'!$A$8:$A$33,0),MATCH(AC350,'Bieu phi VCX'!$J$7:$N$7,)))</f>
        <v>0.032</v>
      </c>
      <c r="AE350" s="24" t="n">
        <f aca="false">IF(Q350="Y",$AE$2,0)</f>
        <v>0</v>
      </c>
      <c r="AF350" s="24" t="n">
        <f aca="false">IF(R350="Y", INDEX('Bieu phi VCX'!$R$8:$W$33,MATCH(E350,'Bieu phi VCX'!$A$8:$A$33,0),MATCH(AC350,'Bieu phi VCX'!$R$7:$V$7,0)), 0)</f>
        <v>0</v>
      </c>
      <c r="AG350" s="22" t="n">
        <f aca="false">VLOOKUP(S350,Parameters!$F$2:$G$5,2,0)</f>
        <v>0</v>
      </c>
      <c r="AH350" s="24" t="n">
        <f aca="false">IF(T350="Y", INDEX('Bieu phi VCX'!$X$8:$AB$33,MATCH(E350,'Bieu phi VCX'!$A$8:$A$33,0),MATCH(AC350,'Bieu phi VCX'!$X$7:$AB$7,0)),0)</f>
        <v>0</v>
      </c>
      <c r="AI350" s="24" t="n">
        <f aca="false">IF(U350="Y",INDEX('Bieu phi VCX'!$AJ$8:$AL$33,MATCH(E350,'Bieu phi VCX'!$A$8:$A$33,0),MATCH(VLOOKUP(F350,Parameters!$I$2:$J$4,2),'Bieu phi VCX'!$AJ$7:$AL$7,0))-AD350, 0)</f>
        <v>0</v>
      </c>
      <c r="AJ350" s="0" t="n">
        <f aca="false">IF(V350="Y",$AJ$2,1)</f>
        <v>1</v>
      </c>
      <c r="AK350" s="24" t="n">
        <f aca="false">IF(W350="Y", INDEX('Bieu phi VCX'!$AE$8:$AE$33,MATCH(E350,'Bieu phi VCX'!$A$8:$A$33,0),0),0)</f>
        <v>0</v>
      </c>
      <c r="AL350" s="24" t="n">
        <f aca="false">IF(X350="Y",IF(AB350&lt;120,IF(OR(E350='Bieu phi VCX'!$A$24,E350='Bieu phi VCX'!$A$25,E350='Bieu phi VCX'!$A$27),0.2%,IF(OR(AND(OR(H350="SEDAN",H350="HATCHBACK"),J350&gt;$AL$2),AND(OR(H350="SEDAN",H350="HATCHBACK"),I350="GERMANY")),INDEX('Bieu phi VCX'!$AF$8:$AF$33,MATCH(E350,'Bieu phi VCX'!$A$8:$A$33,0),0),INDEX('Bieu phi VCX'!$AG$8:$AG$33,MATCH(E350,'Bieu phi VCX'!$A$8:$A$33,0),0))),"NA"),0)</f>
        <v>0</v>
      </c>
      <c r="AM350" s="25" t="n">
        <f aca="false">IF(Z350="Y",$AM$2,0)</f>
        <v>0</v>
      </c>
      <c r="AN350" s="26" t="n">
        <f aca="false">IF(Y350="Y",IF(P350-O350&gt;$AN$2,1.5%*15/365,1.5%*(P350-O350)/365),0)</f>
        <v>0</v>
      </c>
      <c r="AO350" s="27" t="n">
        <f aca="false">IF(P350&lt;=AA350,VLOOKUP(DATEDIF(O350,P350,"m"),Parameters!$L$2:$M$6,2,1),(DATEDIF(O350,P350,"m")+1)/12)</f>
        <v>1</v>
      </c>
      <c r="AP350" s="28" t="n">
        <f aca="false">(AJ350*(SUM(AD350,AE350,AF350,AH350,AI350,AK350,AL350,AM350)*K350+AG350)+AN350*K350)*AO350</f>
        <v>3200000</v>
      </c>
    </row>
    <row r="351" customFormat="false" ht="13.8" hidden="false" customHeight="false" outlineLevel="0" collapsed="false">
      <c r="A351" s="19"/>
      <c r="B351" s="19" t="s">
        <v>1964</v>
      </c>
      <c r="C351" s="19" t="s">
        <v>1917</v>
      </c>
      <c r="D351" s="19" t="s">
        <v>1918</v>
      </c>
      <c r="E351" s="21" t="s">
        <v>2009</v>
      </c>
      <c r="F351" s="22" t="n">
        <v>0</v>
      </c>
      <c r="G351" s="21" t="s">
        <v>1958</v>
      </c>
      <c r="H351" s="21" t="s">
        <v>2008</v>
      </c>
      <c r="I351" s="21" t="s">
        <v>1960</v>
      </c>
      <c r="J351" s="22" t="n">
        <v>390000000</v>
      </c>
      <c r="K351" s="22" t="n">
        <v>100000000</v>
      </c>
      <c r="L351" s="0" t="n">
        <v>2014</v>
      </c>
      <c r="M351" s="23" t="n">
        <v>41640</v>
      </c>
      <c r="N351" s="23" t="n">
        <v>43831</v>
      </c>
      <c r="O351" s="23" t="n">
        <v>43831</v>
      </c>
      <c r="P351" s="23" t="n">
        <v>44196</v>
      </c>
      <c r="Q351" s="2" t="s">
        <v>1961</v>
      </c>
      <c r="R351" s="2" t="s">
        <v>1961</v>
      </c>
      <c r="S351" s="22" t="s">
        <v>1962</v>
      </c>
      <c r="T351" s="2" t="s">
        <v>1961</v>
      </c>
      <c r="U351" s="2" t="s">
        <v>1961</v>
      </c>
      <c r="V351" s="2" t="s">
        <v>1961</v>
      </c>
      <c r="W351" s="2" t="s">
        <v>1961</v>
      </c>
      <c r="X351" s="2" t="s">
        <v>1961</v>
      </c>
      <c r="Y351" s="2" t="s">
        <v>1961</v>
      </c>
      <c r="Z351" s="2" t="s">
        <v>1961</v>
      </c>
      <c r="AA351" s="23" t="n">
        <f aca="false">DATE(YEAR(O351)+1,MONTH(O351),DAY(O351))</f>
        <v>44197</v>
      </c>
      <c r="AB351" s="0" t="n">
        <f aca="false">IF(G351="Trong nước", DATEDIF(DATE(YEAR(M351),MONTH(M351),1),DATE(YEAR(N351),MONTH(N351),1),"m"), DATEDIF(DATE(L351,1,1),DATE(YEAR(N351),MONTH(N351),1),"m"))</f>
        <v>72</v>
      </c>
      <c r="AC351" s="0" t="str">
        <f aca="false">VLOOKUP(AB351,Parameters!$A$2:$B$6,2,1)</f>
        <v>72-120</v>
      </c>
      <c r="AD351" s="24" t="n">
        <f aca="false">IF(J351&lt;=$AD$2,INDEX('Bieu phi VCX'!$D$8:$H$33,MATCH(E351,'Bieu phi VCX'!$A$8:$A$33,0),MATCH(AC351,'Bieu phi VCX'!$D$7:$H$7,)),INDEX('Bieu phi VCX'!$J$8:$N$33,MATCH(E351,'Bieu phi VCX'!$A$8:$A$33,0),MATCH(AC351,'Bieu phi VCX'!$J$7:$N$7,)))</f>
        <v>0.052</v>
      </c>
      <c r="AE351" s="24" t="n">
        <f aca="false">IF(Q351="Y",$AE$2,0)</f>
        <v>0</v>
      </c>
      <c r="AF351" s="24" t="n">
        <f aca="false">IF(R351="Y", INDEX('Bieu phi VCX'!$R$8:$W$33,MATCH(E351,'Bieu phi VCX'!$A$8:$A$33,0),MATCH(AC351,'Bieu phi VCX'!$R$7:$V$7,0)), 0)</f>
        <v>0</v>
      </c>
      <c r="AG351" s="22" t="n">
        <f aca="false">VLOOKUP(S351,Parameters!$F$2:$G$5,2,0)</f>
        <v>0</v>
      </c>
      <c r="AH351" s="24" t="n">
        <f aca="false">IF(T351="Y", INDEX('Bieu phi VCX'!$X$8:$AB$33,MATCH(E351,'Bieu phi VCX'!$A$8:$A$33,0),MATCH(AC351,'Bieu phi VCX'!$X$7:$AB$7,0)),0)</f>
        <v>0</v>
      </c>
      <c r="AI351" s="24" t="n">
        <f aca="false">IF(U351="Y",INDEX('Bieu phi VCX'!$AJ$8:$AL$33,MATCH(E351,'Bieu phi VCX'!$A$8:$A$33,0),MATCH(VLOOKUP(F351,Parameters!$I$2:$J$4,2),'Bieu phi VCX'!$AJ$7:$AL$7,0))-AD351, 0)</f>
        <v>0</v>
      </c>
      <c r="AJ351" s="0" t="n">
        <f aca="false">IF(V351="Y",$AJ$2,1)</f>
        <v>1</v>
      </c>
      <c r="AK351" s="24" t="n">
        <f aca="false">IF(W351="Y", INDEX('Bieu phi VCX'!$AE$8:$AE$33,MATCH(E351,'Bieu phi VCX'!$A$8:$A$33,0),0),0)</f>
        <v>0</v>
      </c>
      <c r="AL351" s="24" t="n">
        <f aca="false">IF(X351="Y",IF(AB351&lt;120,IF(OR(E351='Bieu phi VCX'!$A$24,E351='Bieu phi VCX'!$A$25,E351='Bieu phi VCX'!$A$27),0.2%,IF(OR(AND(OR(H351="SEDAN",H351="HATCHBACK"),J351&gt;$AL$2),AND(OR(H351="SEDAN",H351="HATCHBACK"),I351="GERMANY")),INDEX('Bieu phi VCX'!$AF$8:$AF$33,MATCH(E351,'Bieu phi VCX'!$A$8:$A$33,0),0),INDEX('Bieu phi VCX'!$AG$8:$AG$33,MATCH(E351,'Bieu phi VCX'!$A$8:$A$33,0),0))),"NA"),0)</f>
        <v>0</v>
      </c>
      <c r="AM351" s="25" t="n">
        <f aca="false">IF(Z351="Y",$AM$2,0)</f>
        <v>0</v>
      </c>
      <c r="AN351" s="26" t="n">
        <f aca="false">IF(Y351="Y",IF(P351-O351&gt;$AN$2,1.5%*15/365,1.5%*(P351-O351)/365),0)</f>
        <v>0</v>
      </c>
      <c r="AO351" s="27" t="n">
        <f aca="false">IF(P351&lt;=AA351,VLOOKUP(DATEDIF(O351,P351,"m"),Parameters!$L$2:$M$6,2,1),(DATEDIF(O351,P351,"m")+1)/12)</f>
        <v>1</v>
      </c>
      <c r="AP351" s="28" t="n">
        <f aca="false">(AJ351*(SUM(AD351,AE351,AF351,AH351,AI351,AK351,AL351,AM351)*K351+AG351)+AN351*K351)*AO351</f>
        <v>5200000</v>
      </c>
    </row>
    <row r="352" customFormat="false" ht="13.8" hidden="false" customHeight="false" outlineLevel="0" collapsed="false">
      <c r="A352" s="19"/>
      <c r="B352" s="19" t="s">
        <v>1965</v>
      </c>
      <c r="C352" s="19" t="s">
        <v>1917</v>
      </c>
      <c r="D352" s="19" t="s">
        <v>1918</v>
      </c>
      <c r="E352" s="21" t="s">
        <v>2009</v>
      </c>
      <c r="F352" s="22" t="n">
        <v>0</v>
      </c>
      <c r="G352" s="21" t="s">
        <v>1958</v>
      </c>
      <c r="H352" s="21" t="s">
        <v>2008</v>
      </c>
      <c r="I352" s="21" t="s">
        <v>1960</v>
      </c>
      <c r="J352" s="22" t="n">
        <v>390000000</v>
      </c>
      <c r="K352" s="22" t="n">
        <v>100000000</v>
      </c>
      <c r="L352" s="0" t="n">
        <v>2010</v>
      </c>
      <c r="M352" s="23" t="n">
        <v>40179</v>
      </c>
      <c r="N352" s="23" t="n">
        <v>43831</v>
      </c>
      <c r="O352" s="23" t="n">
        <v>43831</v>
      </c>
      <c r="P352" s="23" t="n">
        <v>44196</v>
      </c>
      <c r="Q352" s="2" t="s">
        <v>1961</v>
      </c>
      <c r="R352" s="2" t="s">
        <v>1961</v>
      </c>
      <c r="S352" s="22" t="s">
        <v>1962</v>
      </c>
      <c r="T352" s="2" t="s">
        <v>1961</v>
      </c>
      <c r="U352" s="2" t="s">
        <v>1961</v>
      </c>
      <c r="V352" s="2" t="s">
        <v>1961</v>
      </c>
      <c r="W352" s="2" t="s">
        <v>1961</v>
      </c>
      <c r="X352" s="2" t="s">
        <v>1961</v>
      </c>
      <c r="Y352" s="2" t="s">
        <v>1961</v>
      </c>
      <c r="Z352" s="2" t="s">
        <v>1961</v>
      </c>
      <c r="AA352" s="23" t="n">
        <f aca="false">DATE(YEAR(O352)+1,MONTH(O352),DAY(O352))</f>
        <v>44197</v>
      </c>
      <c r="AB352" s="0" t="n">
        <f aca="false">IF(G352="Trong nước", DATEDIF(DATE(YEAR(M352),MONTH(M352),1),DATE(YEAR(N352),MONTH(N352),1),"m"), DATEDIF(DATE(L352,1,1),DATE(YEAR(N352),MONTH(N352),1),"m"))</f>
        <v>120</v>
      </c>
      <c r="AC352" s="0" t="str">
        <f aca="false">VLOOKUP(AB352,Parameters!$A$2:$B$6,2,1)</f>
        <v>&gt;=120</v>
      </c>
      <c r="AD352" s="24" t="str">
        <f aca="false">IF(J352&lt;=$AD$2,INDEX('Bieu phi VCX'!$D$8:$H$33,MATCH(E352,'Bieu phi VCX'!$A$8:$A$33,0),MATCH(AC352,'Bieu phi VCX'!$D$7:$H$7,)),INDEX('Bieu phi VCX'!$J$8:$N$33,MATCH(E352,'Bieu phi VCX'!$A$8:$A$33,0),MATCH(AC352,'Bieu phi VCX'!$J$7:$N$7,)))</f>
        <v>KC</v>
      </c>
      <c r="AE352" s="24" t="n">
        <f aca="false">IF(Q352="Y",$AE$2,0)</f>
        <v>0</v>
      </c>
      <c r="AF352" s="24" t="n">
        <f aca="false">IF(R352="Y", INDEX('Bieu phi VCX'!$R$8:$W$33,MATCH(E352,'Bieu phi VCX'!$A$8:$A$33,0),MATCH(AC352,'Bieu phi VCX'!$R$7:$V$7,0)), 0)</f>
        <v>0</v>
      </c>
      <c r="AG352" s="22" t="n">
        <f aca="false">VLOOKUP(S352,Parameters!$F$2:$G$5,2,0)</f>
        <v>0</v>
      </c>
      <c r="AH352" s="24" t="n">
        <f aca="false">IF(T352="Y", INDEX('Bieu phi VCX'!$X$8:$AB$33,MATCH(E352,'Bieu phi VCX'!$A$8:$A$33,0),MATCH(AC352,'Bieu phi VCX'!$X$7:$AB$7,0)),0)</f>
        <v>0</v>
      </c>
      <c r="AI352" s="24" t="n">
        <f aca="false">IF(U352="Y",INDEX('Bieu phi VCX'!$AJ$8:$AL$33,MATCH(E352,'Bieu phi VCX'!$A$8:$A$33,0),MATCH(VLOOKUP(F352,Parameters!$I$2:$J$4,2),'Bieu phi VCX'!$AJ$7:$AL$7,0))-AD352, 0)</f>
        <v>0</v>
      </c>
      <c r="AJ352" s="0" t="n">
        <f aca="false">IF(V352="Y",$AJ$2,1)</f>
        <v>1</v>
      </c>
      <c r="AK352" s="24" t="n">
        <f aca="false">IF(W352="Y", INDEX('Bieu phi VCX'!$AE$8:$AE$33,MATCH(E352,'Bieu phi VCX'!$A$8:$A$33,0),0),0)</f>
        <v>0</v>
      </c>
      <c r="AL352" s="24" t="n">
        <f aca="false">IF(X352="Y",IF(AB352&lt;120,IF(OR(E352='Bieu phi VCX'!$A$24,E352='Bieu phi VCX'!$A$25,E352='Bieu phi VCX'!$A$27),0.2%,IF(OR(AND(OR(H352="SEDAN",H352="HATCHBACK"),J352&gt;$AL$2),AND(OR(H352="SEDAN",H352="HATCHBACK"),I352="GERMANY")),INDEX('Bieu phi VCX'!$AF$8:$AF$33,MATCH(E352,'Bieu phi VCX'!$A$8:$A$33,0),0),INDEX('Bieu phi VCX'!$AG$8:$AG$33,MATCH(E352,'Bieu phi VCX'!$A$8:$A$33,0),0))),"NA"),0)</f>
        <v>0</v>
      </c>
      <c r="AM352" s="25" t="n">
        <f aca="false">IF(Z352="Y",$AM$2,0)</f>
        <v>0</v>
      </c>
      <c r="AN352" s="26" t="n">
        <f aca="false">IF(Y352="Y",IF(P352-O352&gt;$AN$2,1.5%*15/365,1.5%*(P352-O352)/365),0)</f>
        <v>0</v>
      </c>
      <c r="AO352" s="27" t="n">
        <f aca="false">IF(P352&lt;=AA352,VLOOKUP(DATEDIF(O352,P352,"m"),Parameters!$L$2:$M$6,2,1),(DATEDIF(O352,P352,"m")+1)/12)</f>
        <v>1</v>
      </c>
      <c r="AP352" s="28" t="n">
        <f aca="false">(AJ352*(SUM(AD352,AE352,AF352,AH352,AI352,AK352,AL352,AM352)*K352+AG352)+AN352*K352)*AO352</f>
        <v>0</v>
      </c>
    </row>
    <row r="353" customFormat="false" ht="13.8" hidden="false" customHeight="false" outlineLevel="0" collapsed="false">
      <c r="A353" s="19"/>
      <c r="B353" s="19" t="s">
        <v>1966</v>
      </c>
      <c r="C353" s="19" t="s">
        <v>1917</v>
      </c>
      <c r="D353" s="19" t="s">
        <v>1918</v>
      </c>
      <c r="E353" s="21" t="s">
        <v>2009</v>
      </c>
      <c r="F353" s="22" t="n">
        <v>0</v>
      </c>
      <c r="G353" s="21" t="s">
        <v>1958</v>
      </c>
      <c r="H353" s="21" t="s">
        <v>2008</v>
      </c>
      <c r="I353" s="21" t="s">
        <v>1960</v>
      </c>
      <c r="J353" s="22" t="n">
        <v>390000000</v>
      </c>
      <c r="K353" s="22" t="n">
        <v>400000000</v>
      </c>
      <c r="L353" s="0" t="n">
        <v>2005</v>
      </c>
      <c r="M353" s="23" t="n">
        <v>38353</v>
      </c>
      <c r="N353" s="23" t="n">
        <v>43831</v>
      </c>
      <c r="O353" s="23" t="n">
        <v>43831</v>
      </c>
      <c r="P353" s="23" t="n">
        <v>44196</v>
      </c>
      <c r="Q353" s="2" t="s">
        <v>1967</v>
      </c>
      <c r="R353" s="2" t="s">
        <v>1967</v>
      </c>
      <c r="S353" s="22" t="n">
        <v>9000000</v>
      </c>
      <c r="T353" s="2" t="s">
        <v>1967</v>
      </c>
      <c r="U353" s="2" t="s">
        <v>1967</v>
      </c>
      <c r="V353" s="2" t="s">
        <v>1967</v>
      </c>
      <c r="W353" s="2" t="s">
        <v>1967</v>
      </c>
      <c r="X353" s="2" t="s">
        <v>1967</v>
      </c>
      <c r="Y353" s="2" t="s">
        <v>1967</v>
      </c>
      <c r="Z353" s="2" t="s">
        <v>1967</v>
      </c>
      <c r="AA353" s="23" t="n">
        <f aca="false">DATE(YEAR(O353)+1,MONTH(O353),DAY(O353))</f>
        <v>44197</v>
      </c>
      <c r="AB353" s="0" t="n">
        <f aca="false">IF(G353="Trong nước", DATEDIF(DATE(YEAR(M353),MONTH(M353),1),DATE(YEAR(N353),MONTH(N353),1),"m"), DATEDIF(DATE(L353,1,1),DATE(YEAR(N353),MONTH(N353),1),"m"))</f>
        <v>180</v>
      </c>
      <c r="AC353" s="0" t="str">
        <f aca="false">VLOOKUP(AB353,Parameters!$A$2:$B$7,2,1)</f>
        <v>&gt;=180</v>
      </c>
      <c r="AD353" s="24" t="str">
        <f aca="false">IF(J353&lt;=$AD$2,INDEX('Bieu phi VCX'!$D$8:$N$33,MATCH(E353,'Bieu phi VCX'!$A$8:$A$33,0),MATCH(AC353,'Bieu phi VCX'!$D$7:$I$7,)),INDEX('Bieu phi VCX'!$J$8:$O$33,MATCH(E353,'Bieu phi VCX'!$A$8:$A$33,0),MATCH(AC353,'Bieu phi VCX'!$J$7:$O$7,)))</f>
        <v>KC</v>
      </c>
      <c r="AE353" s="24" t="n">
        <f aca="false">IF(Q353="Y",$AE$2,0)</f>
        <v>0.0005</v>
      </c>
      <c r="AF353" s="24" t="n">
        <f aca="false">IF(R353="Y", INDEX('Bieu phi VCX'!$R$8:$W$33,MATCH(E353,'Bieu phi VCX'!$A$8:$A$33,0),MATCH(AC353,'Bieu phi VCX'!$R$7:$W$7,0)), 0)</f>
        <v>0.005</v>
      </c>
      <c r="AG353" s="22" t="n">
        <f aca="false">VLOOKUP(S353,Parameters!$F$2:$G$5,2,0)</f>
        <v>1400000</v>
      </c>
      <c r="AH353" s="24" t="n">
        <f aca="false">IF(T353="Y", INDEX('Bieu phi VCX'!$X$8:$AC$33,MATCH(E353,'Bieu phi VCX'!$A$8:$A$33,0),MATCH(AC353,'Bieu phi VCX'!$X$7:$AC$7,0)),0)</f>
        <v>0.011</v>
      </c>
      <c r="AI353" s="24" t="e">
        <f aca="false">IF(U353="Y",INDEX('Bieu phi VCX'!$AJ$8:$AL$33,MATCH(E353,'Bieu phi VCX'!$A$8:$A$33,0),MATCH(VLOOKUP(F353,Parameters!$I$2:$J$4,2),'Bieu phi VCX'!$AJ$7:$AL$7,0))-AD353, 0)</f>
        <v>#VALUE!</v>
      </c>
      <c r="AJ353" s="0" t="n">
        <f aca="false">IF(V353="Y",$AJ$2,1)</f>
        <v>1.5</v>
      </c>
      <c r="AK353" s="24" t="n">
        <f aca="false">IF(W353="Y", INDEX('Bieu phi VCX'!$AE$8:$AE$33,MATCH(E353,'Bieu phi VCX'!$A$8:$A$33,0),0),0)</f>
        <v>0.0025</v>
      </c>
      <c r="AL353" s="24" t="n">
        <f aca="false">IF(X353="Y",IF(AB353&lt;120,IF(OR(E353='Bieu phi VCX'!$A$24,E353='Bieu phi VCX'!$A$25,E353='Bieu phi VCX'!$A$27),0.2%,IF(OR(AND(OR(H353="SEDAN",H353="HATCHBACK"),J353&gt;$AL$2),AND(OR(H353="SEDAN",H353="HATCHBACK"),I353="GERMANY")),INDEX('Bieu phi VCX'!$AF$8:$AF$33,MATCH(E353,'Bieu phi VCX'!$A$8:$A$33,0),0),INDEX('Bieu phi VCX'!$AG$8:$AG$33,MATCH(E353,'Bieu phi VCX'!$A$8:$A$33,0),0))),INDEX('Bieu phi VCX'!$AH$8:$AH$33,MATCH(E353,'Bieu phi VCX'!$A$8:$A$33,0),0)),0)</f>
        <v>0.0015</v>
      </c>
      <c r="AM353" s="25" t="n">
        <f aca="false">IF(Z353="Y",$AM$2,0)</f>
        <v>0.003</v>
      </c>
      <c r="AN353" s="26" t="n">
        <f aca="false">IF(Y353="Y",IF(P353-O353&gt;$AN$2,1.5%*15/365,1.5%*(P353-O353)/365),0)</f>
        <v>0.000616438356164384</v>
      </c>
      <c r="AO353" s="27" t="n">
        <f aca="false">IF(P353&lt;=AA353,VLOOKUP(DATEDIF(O353,P353,"m"),Parameters!$L$2:$M$6,2,1),(DATEDIF(O353,P353,"m")+1)/12)</f>
        <v>1</v>
      </c>
      <c r="AP353" s="28" t="e">
        <f aca="false">(AJ353*(SUM(AD353,AE353,AF353,AH353,AI353,AK353,AL353,AM353)*K353+AG353)+AN353*K353)*AO353</f>
        <v>#VALUE!</v>
      </c>
    </row>
    <row r="354" customFormat="false" ht="13.8" hidden="false" customHeight="false" outlineLevel="0" collapsed="false">
      <c r="A354" s="19" t="s">
        <v>1968</v>
      </c>
      <c r="B354" s="19" t="s">
        <v>1954</v>
      </c>
      <c r="C354" s="19" t="s">
        <v>1917</v>
      </c>
      <c r="D354" s="19" t="s">
        <v>1918</v>
      </c>
      <c r="E354" s="21" t="s">
        <v>2009</v>
      </c>
      <c r="F354" s="22" t="n">
        <v>0</v>
      </c>
      <c r="G354" s="21" t="s">
        <v>1958</v>
      </c>
      <c r="H354" s="21" t="s">
        <v>2008</v>
      </c>
      <c r="I354" s="21" t="s">
        <v>1960</v>
      </c>
      <c r="J354" s="22" t="n">
        <v>400000000</v>
      </c>
      <c r="K354" s="22" t="n">
        <v>100000000</v>
      </c>
      <c r="L354" s="0" t="n">
        <v>2020</v>
      </c>
      <c r="M354" s="23" t="n">
        <v>43831</v>
      </c>
      <c r="N354" s="23" t="n">
        <v>43831</v>
      </c>
      <c r="O354" s="23" t="n">
        <v>43831</v>
      </c>
      <c r="P354" s="23" t="n">
        <v>44196</v>
      </c>
      <c r="Q354" s="2" t="s">
        <v>1961</v>
      </c>
      <c r="R354" s="2" t="s">
        <v>1961</v>
      </c>
      <c r="S354" s="22" t="s">
        <v>1962</v>
      </c>
      <c r="T354" s="2" t="s">
        <v>1961</v>
      </c>
      <c r="U354" s="2" t="s">
        <v>1961</v>
      </c>
      <c r="V354" s="2" t="s">
        <v>1961</v>
      </c>
      <c r="W354" s="2" t="s">
        <v>1961</v>
      </c>
      <c r="X354" s="2" t="s">
        <v>1961</v>
      </c>
      <c r="Y354" s="2" t="s">
        <v>1961</v>
      </c>
      <c r="Z354" s="2" t="s">
        <v>1961</v>
      </c>
      <c r="AA354" s="23" t="n">
        <f aca="false">DATE(YEAR(O354)+1,MONTH(O354),DAY(O354))</f>
        <v>44197</v>
      </c>
      <c r="AB354" s="0" t="n">
        <f aca="false">IF(G354="Trong nước", DATEDIF(DATE(YEAR(M354),MONTH(M354),1),DATE(YEAR(N354),MONTH(N354),1),"m"), DATEDIF(DATE(L354,1,1),DATE(YEAR(N354),MONTH(N354),1),"m"))</f>
        <v>0</v>
      </c>
      <c r="AC354" s="0" t="str">
        <f aca="false">VLOOKUP(AB354,Parameters!$A$2:$B$6,2,1)</f>
        <v>&lt;6</v>
      </c>
      <c r="AD354" s="24" t="n">
        <f aca="false">IF(J354&lt;=$AD$2,INDEX('Bieu phi VCX'!$D$8:$H$33,MATCH(E354,'Bieu phi VCX'!$A$8:$A$33,0),MATCH(AC354,'Bieu phi VCX'!$D$7:$H$7,)),INDEX('Bieu phi VCX'!$J$8:$N$33,MATCH(E354,'Bieu phi VCX'!$A$8:$A$33,0),MATCH(AC354,'Bieu phi VCX'!$J$7:$N$7,)))</f>
        <v>0.028</v>
      </c>
      <c r="AE354" s="24" t="n">
        <f aca="false">IF(Q354="Y",$AE$2,0)</f>
        <v>0</v>
      </c>
      <c r="AF354" s="24" t="n">
        <f aca="false">IF(R354="Y", INDEX('Bieu phi VCX'!$R$8:$W$33,MATCH(E354,'Bieu phi VCX'!$A$8:$A$33,0),MATCH(AC354,'Bieu phi VCX'!$R$7:$V$7,0)), 0)</f>
        <v>0</v>
      </c>
      <c r="AG354" s="22" t="n">
        <f aca="false">VLOOKUP(S354,Parameters!$F$2:$G$5,2,0)</f>
        <v>0</v>
      </c>
      <c r="AH354" s="24" t="n">
        <f aca="false">IF(T354="Y", INDEX('Bieu phi VCX'!$X$8:$AB$33,MATCH(E354,'Bieu phi VCX'!$A$8:$A$33,0),MATCH(AC354,'Bieu phi VCX'!$X$7:$AB$7,0)),0)</f>
        <v>0</v>
      </c>
      <c r="AI354" s="24" t="n">
        <f aca="false">IF(U354="Y",INDEX('Bieu phi VCX'!$AJ$8:$AL$33,MATCH(E354,'Bieu phi VCX'!$A$8:$A$33,0),MATCH(VLOOKUP(F354,Parameters!$I$2:$J$4,2),'Bieu phi VCX'!$AJ$7:$AL$7,0))-AD354, 0)</f>
        <v>0</v>
      </c>
      <c r="AJ354" s="0" t="n">
        <f aca="false">IF(V354="Y",$AJ$2,1)</f>
        <v>1</v>
      </c>
      <c r="AK354" s="24" t="n">
        <f aca="false">IF(W354="Y", INDEX('Bieu phi VCX'!$AE$8:$AE$33,MATCH(E354,'Bieu phi VCX'!$A$8:$A$33,0),0),0)</f>
        <v>0</v>
      </c>
      <c r="AL354" s="24" t="n">
        <f aca="false">IF(X354="Y",IF(AB354&lt;120,IF(OR(E354='Bieu phi VCX'!$A$24,E354='Bieu phi VCX'!$A$25,E354='Bieu phi VCX'!$A$27),0.2%,IF(OR(AND(OR(H354="SEDAN",H354="HATCHBACK"),J354&gt;$AL$2),AND(OR(H354="SEDAN",H354="HATCHBACK"),I354="GERMANY")),INDEX('Bieu phi VCX'!$AF$8:$AF$33,MATCH(E354,'Bieu phi VCX'!$A$8:$A$33,0),0),INDEX('Bieu phi VCX'!$AG$8:$AG$33,MATCH(E354,'Bieu phi VCX'!$A$8:$A$33,0),0))),"NA"),0)</f>
        <v>0</v>
      </c>
      <c r="AM354" s="25" t="n">
        <f aca="false">IF(Z354="Y",$AM$2,0)</f>
        <v>0</v>
      </c>
      <c r="AN354" s="26" t="n">
        <f aca="false">IF(Y354="Y",IF(P354-O354&gt;$AN$2,1.5%*15/365,1.5%*(P354-O354)/365),0)</f>
        <v>0</v>
      </c>
      <c r="AO354" s="27" t="n">
        <f aca="false">IF(P354&lt;=AA354,VLOOKUP(DATEDIF(O354,P354,"m"),Parameters!$L$2:$M$6,2,1),(DATEDIF(O354,P354,"m")+1)/12)</f>
        <v>1</v>
      </c>
      <c r="AP354" s="28" t="n">
        <f aca="false">(AJ354*(SUM(AD354,AE354,AF354,AH354,AI354,AK354,AL354,AM354)*K354+AG354)+AN354*K354)*AO354</f>
        <v>2800000</v>
      </c>
    </row>
    <row r="355" customFormat="false" ht="13.8" hidden="false" customHeight="false" outlineLevel="0" collapsed="false">
      <c r="A355" s="19"/>
      <c r="B355" s="19" t="s">
        <v>1963</v>
      </c>
      <c r="C355" s="19" t="s">
        <v>1917</v>
      </c>
      <c r="D355" s="19" t="s">
        <v>1918</v>
      </c>
      <c r="E355" s="21" t="s">
        <v>2009</v>
      </c>
      <c r="F355" s="22" t="n">
        <v>0</v>
      </c>
      <c r="G355" s="21" t="s">
        <v>1958</v>
      </c>
      <c r="H355" s="21" t="s">
        <v>2008</v>
      </c>
      <c r="I355" s="21" t="s">
        <v>1960</v>
      </c>
      <c r="J355" s="22" t="n">
        <v>400000000</v>
      </c>
      <c r="K355" s="22" t="n">
        <v>100000000</v>
      </c>
      <c r="L355" s="0" t="n">
        <v>2017</v>
      </c>
      <c r="M355" s="23" t="n">
        <v>42736</v>
      </c>
      <c r="N355" s="23" t="n">
        <v>43831</v>
      </c>
      <c r="O355" s="23" t="n">
        <v>43831</v>
      </c>
      <c r="P355" s="23" t="n">
        <v>44196</v>
      </c>
      <c r="Q355" s="2" t="s">
        <v>1961</v>
      </c>
      <c r="R355" s="2" t="s">
        <v>1961</v>
      </c>
      <c r="S355" s="22" t="s">
        <v>1962</v>
      </c>
      <c r="T355" s="2" t="s">
        <v>1961</v>
      </c>
      <c r="U355" s="2" t="s">
        <v>1961</v>
      </c>
      <c r="V355" s="2" t="s">
        <v>1961</v>
      </c>
      <c r="W355" s="2" t="s">
        <v>1961</v>
      </c>
      <c r="X355" s="2" t="s">
        <v>1961</v>
      </c>
      <c r="Y355" s="2" t="s">
        <v>1961</v>
      </c>
      <c r="Z355" s="2" t="s">
        <v>1961</v>
      </c>
      <c r="AA355" s="23" t="n">
        <f aca="false">DATE(YEAR(O355)+1,MONTH(O355),DAY(O355))</f>
        <v>44197</v>
      </c>
      <c r="AB355" s="0" t="n">
        <f aca="false">IF(G355="Trong nước", DATEDIF(DATE(YEAR(M355),MONTH(M355),1),DATE(YEAR(N355),MONTH(N355),1),"m"), DATEDIF(DATE(L355,1,1),DATE(YEAR(N355),MONTH(N355),1),"m"))</f>
        <v>36</v>
      </c>
      <c r="AC355" s="0" t="str">
        <f aca="false">VLOOKUP(AB355,Parameters!$A$2:$B$6,2,1)</f>
        <v>36-72</v>
      </c>
      <c r="AD355" s="24" t="n">
        <f aca="false">IF(J355&lt;=$AD$2,INDEX('Bieu phi VCX'!$D$8:$H$33,MATCH(E355,'Bieu phi VCX'!$A$8:$A$33,0),MATCH(AC355,'Bieu phi VCX'!$D$7:$H$7,)),INDEX('Bieu phi VCX'!$J$8:$N$33,MATCH(E355,'Bieu phi VCX'!$A$8:$A$33,0),MATCH(AC355,'Bieu phi VCX'!$J$7:$N$7,)))</f>
        <v>0.032</v>
      </c>
      <c r="AE355" s="24" t="n">
        <f aca="false">IF(Q355="Y",$AE$2,0)</f>
        <v>0</v>
      </c>
      <c r="AF355" s="24" t="n">
        <f aca="false">IF(R355="Y", INDEX('Bieu phi VCX'!$R$8:$W$33,MATCH(E355,'Bieu phi VCX'!$A$8:$A$33,0),MATCH(AC355,'Bieu phi VCX'!$R$7:$V$7,0)), 0)</f>
        <v>0</v>
      </c>
      <c r="AG355" s="22" t="n">
        <f aca="false">VLOOKUP(S355,Parameters!$F$2:$G$5,2,0)</f>
        <v>0</v>
      </c>
      <c r="AH355" s="24" t="n">
        <f aca="false">IF(T355="Y", INDEX('Bieu phi VCX'!$X$8:$AB$33,MATCH(E355,'Bieu phi VCX'!$A$8:$A$33,0),MATCH(AC355,'Bieu phi VCX'!$X$7:$AB$7,0)),0)</f>
        <v>0</v>
      </c>
      <c r="AI355" s="24" t="n">
        <f aca="false">IF(U355="Y",INDEX('Bieu phi VCX'!$AJ$8:$AL$33,MATCH(E355,'Bieu phi VCX'!$A$8:$A$33,0),MATCH(VLOOKUP(F355,Parameters!$I$2:$J$4,2),'Bieu phi VCX'!$AJ$7:$AL$7,0))-AD355, 0)</f>
        <v>0</v>
      </c>
      <c r="AJ355" s="0" t="n">
        <f aca="false">IF(V355="Y",$AJ$2,1)</f>
        <v>1</v>
      </c>
      <c r="AK355" s="24" t="n">
        <f aca="false">IF(W355="Y", INDEX('Bieu phi VCX'!$AE$8:$AE$33,MATCH(E355,'Bieu phi VCX'!$A$8:$A$33,0),0),0)</f>
        <v>0</v>
      </c>
      <c r="AL355" s="24" t="n">
        <f aca="false">IF(X355="Y",IF(AB355&lt;120,IF(OR(E355='Bieu phi VCX'!$A$24,E355='Bieu phi VCX'!$A$25,E355='Bieu phi VCX'!$A$27),0.2%,IF(OR(AND(OR(H355="SEDAN",H355="HATCHBACK"),J355&gt;$AL$2),AND(OR(H355="SEDAN",H355="HATCHBACK"),I355="GERMANY")),INDEX('Bieu phi VCX'!$AF$8:$AF$33,MATCH(E355,'Bieu phi VCX'!$A$8:$A$33,0),0),INDEX('Bieu phi VCX'!$AG$8:$AG$33,MATCH(E355,'Bieu phi VCX'!$A$8:$A$33,0),0))),"NA"),0)</f>
        <v>0</v>
      </c>
      <c r="AM355" s="25" t="n">
        <f aca="false">IF(Z355="Y",$AM$2,0)</f>
        <v>0</v>
      </c>
      <c r="AN355" s="26" t="n">
        <f aca="false">IF(Y355="Y",IF(P355-O355&gt;$AN$2,1.5%*15/365,1.5%*(P355-O355)/365),0)</f>
        <v>0</v>
      </c>
      <c r="AO355" s="27" t="n">
        <f aca="false">IF(P355&lt;=AA355,VLOOKUP(DATEDIF(O355,P355,"m"),Parameters!$L$2:$M$6,2,1),(DATEDIF(O355,P355,"m")+1)/12)</f>
        <v>1</v>
      </c>
      <c r="AP355" s="28" t="n">
        <f aca="false">(AJ355*(SUM(AD355,AE355,AF355,AH355,AI355,AK355,AL355,AM355)*K355+AG355)+AN355*K355)*AO355</f>
        <v>3200000</v>
      </c>
    </row>
    <row r="356" customFormat="false" ht="13.8" hidden="false" customHeight="false" outlineLevel="0" collapsed="false">
      <c r="A356" s="19"/>
      <c r="B356" s="19" t="s">
        <v>1964</v>
      </c>
      <c r="C356" s="19" t="s">
        <v>1917</v>
      </c>
      <c r="D356" s="19" t="s">
        <v>1918</v>
      </c>
      <c r="E356" s="21" t="s">
        <v>2009</v>
      </c>
      <c r="F356" s="22" t="n">
        <v>0</v>
      </c>
      <c r="G356" s="21" t="s">
        <v>1958</v>
      </c>
      <c r="H356" s="21" t="s">
        <v>2008</v>
      </c>
      <c r="I356" s="21" t="s">
        <v>1960</v>
      </c>
      <c r="J356" s="22" t="n">
        <v>400000000</v>
      </c>
      <c r="K356" s="22" t="n">
        <v>100000000</v>
      </c>
      <c r="L356" s="0" t="n">
        <v>2014</v>
      </c>
      <c r="M356" s="23" t="n">
        <v>41640</v>
      </c>
      <c r="N356" s="23" t="n">
        <v>43831</v>
      </c>
      <c r="O356" s="23" t="n">
        <v>43831</v>
      </c>
      <c r="P356" s="23" t="n">
        <v>44196</v>
      </c>
      <c r="Q356" s="2" t="s">
        <v>1961</v>
      </c>
      <c r="R356" s="2" t="s">
        <v>1961</v>
      </c>
      <c r="S356" s="22" t="s">
        <v>1962</v>
      </c>
      <c r="T356" s="2" t="s">
        <v>1961</v>
      </c>
      <c r="U356" s="2" t="s">
        <v>1961</v>
      </c>
      <c r="V356" s="2" t="s">
        <v>1961</v>
      </c>
      <c r="W356" s="2" t="s">
        <v>1961</v>
      </c>
      <c r="X356" s="2" t="s">
        <v>1961</v>
      </c>
      <c r="Y356" s="2" t="s">
        <v>1961</v>
      </c>
      <c r="Z356" s="2" t="s">
        <v>1961</v>
      </c>
      <c r="AA356" s="23" t="n">
        <f aca="false">DATE(YEAR(O356)+1,MONTH(O356),DAY(O356))</f>
        <v>44197</v>
      </c>
      <c r="AB356" s="0" t="n">
        <f aca="false">IF(G356="Trong nước", DATEDIF(DATE(YEAR(M356),MONTH(M356),1),DATE(YEAR(N356),MONTH(N356),1),"m"), DATEDIF(DATE(L356,1,1),DATE(YEAR(N356),MONTH(N356),1),"m"))</f>
        <v>72</v>
      </c>
      <c r="AC356" s="0" t="str">
        <f aca="false">VLOOKUP(AB356,Parameters!$A$2:$B$6,2,1)</f>
        <v>72-120</v>
      </c>
      <c r="AD356" s="24" t="n">
        <f aca="false">IF(J356&lt;=$AD$2,INDEX('Bieu phi VCX'!$D$8:$H$33,MATCH(E356,'Bieu phi VCX'!$A$8:$A$33,0),MATCH(AC356,'Bieu phi VCX'!$D$7:$H$7,)),INDEX('Bieu phi VCX'!$J$8:$N$33,MATCH(E356,'Bieu phi VCX'!$A$8:$A$33,0),MATCH(AC356,'Bieu phi VCX'!$J$7:$N$7,)))</f>
        <v>0.052</v>
      </c>
      <c r="AE356" s="24" t="n">
        <f aca="false">IF(Q356="Y",$AE$2,0)</f>
        <v>0</v>
      </c>
      <c r="AF356" s="24" t="n">
        <f aca="false">IF(R356="Y", INDEX('Bieu phi VCX'!$R$8:$W$33,MATCH(E356,'Bieu phi VCX'!$A$8:$A$33,0),MATCH(AC356,'Bieu phi VCX'!$R$7:$V$7,0)), 0)</f>
        <v>0</v>
      </c>
      <c r="AG356" s="22" t="n">
        <f aca="false">VLOOKUP(S356,Parameters!$F$2:$G$5,2,0)</f>
        <v>0</v>
      </c>
      <c r="AH356" s="24" t="n">
        <f aca="false">IF(T356="Y", INDEX('Bieu phi VCX'!$X$8:$AB$33,MATCH(E356,'Bieu phi VCX'!$A$8:$A$33,0),MATCH(AC356,'Bieu phi VCX'!$X$7:$AB$7,0)),0)</f>
        <v>0</v>
      </c>
      <c r="AI356" s="24" t="n">
        <f aca="false">IF(U356="Y",INDEX('Bieu phi VCX'!$AJ$8:$AL$33,MATCH(E356,'Bieu phi VCX'!$A$8:$A$33,0),MATCH(VLOOKUP(F356,Parameters!$I$2:$J$4,2),'Bieu phi VCX'!$AJ$7:$AL$7,0))-AD356, 0)</f>
        <v>0</v>
      </c>
      <c r="AJ356" s="0" t="n">
        <f aca="false">IF(V356="Y",$AJ$2,1)</f>
        <v>1</v>
      </c>
      <c r="AK356" s="24" t="n">
        <f aca="false">IF(W356="Y", INDEX('Bieu phi VCX'!$AE$8:$AE$33,MATCH(E356,'Bieu phi VCX'!$A$8:$A$33,0),0),0)</f>
        <v>0</v>
      </c>
      <c r="AL356" s="24" t="n">
        <f aca="false">IF(X356="Y",IF(AB356&lt;120,IF(OR(E356='Bieu phi VCX'!$A$24,E356='Bieu phi VCX'!$A$25,E356='Bieu phi VCX'!$A$27),0.2%,IF(OR(AND(OR(H356="SEDAN",H356="HATCHBACK"),J356&gt;$AL$2),AND(OR(H356="SEDAN",H356="HATCHBACK"),I356="GERMANY")),INDEX('Bieu phi VCX'!$AF$8:$AF$33,MATCH(E356,'Bieu phi VCX'!$A$8:$A$33,0),0),INDEX('Bieu phi VCX'!$AG$8:$AG$33,MATCH(E356,'Bieu phi VCX'!$A$8:$A$33,0),0))),"NA"),0)</f>
        <v>0</v>
      </c>
      <c r="AM356" s="25" t="n">
        <f aca="false">IF(Z356="Y",$AM$2,0)</f>
        <v>0</v>
      </c>
      <c r="AN356" s="26" t="n">
        <f aca="false">IF(Y356="Y",IF(P356-O356&gt;$AN$2,1.5%*15/365,1.5%*(P356-O356)/365),0)</f>
        <v>0</v>
      </c>
      <c r="AO356" s="27" t="n">
        <f aca="false">IF(P356&lt;=AA356,VLOOKUP(DATEDIF(O356,P356,"m"),Parameters!$L$2:$M$6,2,1),(DATEDIF(O356,P356,"m")+1)/12)</f>
        <v>1</v>
      </c>
      <c r="AP356" s="28" t="n">
        <f aca="false">(AJ356*(SUM(AD356,AE356,AF356,AH356,AI356,AK356,AL356,AM356)*K356+AG356)+AN356*K356)*AO356</f>
        <v>5200000</v>
      </c>
    </row>
    <row r="357" customFormat="false" ht="13.8" hidden="false" customHeight="false" outlineLevel="0" collapsed="false">
      <c r="A357" s="19"/>
      <c r="B357" s="19" t="s">
        <v>1965</v>
      </c>
      <c r="C357" s="19" t="s">
        <v>1917</v>
      </c>
      <c r="D357" s="19" t="s">
        <v>1918</v>
      </c>
      <c r="E357" s="21" t="s">
        <v>2009</v>
      </c>
      <c r="F357" s="22" t="n">
        <v>0</v>
      </c>
      <c r="G357" s="21" t="s">
        <v>1958</v>
      </c>
      <c r="H357" s="21" t="s">
        <v>2008</v>
      </c>
      <c r="I357" s="21" t="s">
        <v>1960</v>
      </c>
      <c r="J357" s="22" t="n">
        <v>400000000</v>
      </c>
      <c r="K357" s="22" t="n">
        <v>100000000</v>
      </c>
      <c r="L357" s="0" t="n">
        <v>2010</v>
      </c>
      <c r="M357" s="23" t="n">
        <v>40179</v>
      </c>
      <c r="N357" s="23" t="n">
        <v>43831</v>
      </c>
      <c r="O357" s="23" t="n">
        <v>43831</v>
      </c>
      <c r="P357" s="23" t="n">
        <v>44196</v>
      </c>
      <c r="Q357" s="2" t="s">
        <v>1961</v>
      </c>
      <c r="R357" s="2" t="s">
        <v>1961</v>
      </c>
      <c r="S357" s="22" t="s">
        <v>1962</v>
      </c>
      <c r="T357" s="2" t="s">
        <v>1961</v>
      </c>
      <c r="U357" s="2" t="s">
        <v>1961</v>
      </c>
      <c r="V357" s="2" t="s">
        <v>1961</v>
      </c>
      <c r="W357" s="2" t="s">
        <v>1961</v>
      </c>
      <c r="X357" s="2" t="s">
        <v>1961</v>
      </c>
      <c r="Y357" s="2" t="s">
        <v>1961</v>
      </c>
      <c r="Z357" s="2" t="s">
        <v>1961</v>
      </c>
      <c r="AA357" s="23" t="n">
        <f aca="false">DATE(YEAR(O357)+1,MONTH(O357),DAY(O357))</f>
        <v>44197</v>
      </c>
      <c r="AB357" s="0" t="n">
        <f aca="false">IF(G357="Trong nước", DATEDIF(DATE(YEAR(M357),MONTH(M357),1),DATE(YEAR(N357),MONTH(N357),1),"m"), DATEDIF(DATE(L357,1,1),DATE(YEAR(N357),MONTH(N357),1),"m"))</f>
        <v>120</v>
      </c>
      <c r="AC357" s="0" t="str">
        <f aca="false">VLOOKUP(AB357,Parameters!$A$2:$B$6,2,1)</f>
        <v>&gt;=120</v>
      </c>
      <c r="AD357" s="24" t="str">
        <f aca="false">IF(J357&lt;=$AD$2,INDEX('Bieu phi VCX'!$D$8:$H$33,MATCH(E357,'Bieu phi VCX'!$A$8:$A$33,0),MATCH(AC357,'Bieu phi VCX'!$D$7:$H$7,)),INDEX('Bieu phi VCX'!$J$8:$N$33,MATCH(E357,'Bieu phi VCX'!$A$8:$A$33,0),MATCH(AC357,'Bieu phi VCX'!$J$7:$N$7,)))</f>
        <v>KC</v>
      </c>
      <c r="AE357" s="24" t="n">
        <f aca="false">IF(Q357="Y",$AE$2,0)</f>
        <v>0</v>
      </c>
      <c r="AF357" s="24" t="n">
        <f aca="false">IF(R357="Y", INDEX('Bieu phi VCX'!$R$8:$W$33,MATCH(E357,'Bieu phi VCX'!$A$8:$A$33,0),MATCH(AC357,'Bieu phi VCX'!$R$7:$V$7,0)), 0)</f>
        <v>0</v>
      </c>
      <c r="AG357" s="22" t="n">
        <f aca="false">VLOOKUP(S357,Parameters!$F$2:$G$5,2,0)</f>
        <v>0</v>
      </c>
      <c r="AH357" s="24" t="n">
        <f aca="false">IF(T357="Y", INDEX('Bieu phi VCX'!$X$8:$AB$33,MATCH(E357,'Bieu phi VCX'!$A$8:$A$33,0),MATCH(AC357,'Bieu phi VCX'!$X$7:$AB$7,0)),0)</f>
        <v>0</v>
      </c>
      <c r="AI357" s="24" t="n">
        <f aca="false">IF(U357="Y",INDEX('Bieu phi VCX'!$AJ$8:$AL$33,MATCH(E357,'Bieu phi VCX'!$A$8:$A$33,0),MATCH(VLOOKUP(F357,Parameters!$I$2:$J$4,2),'Bieu phi VCX'!$AJ$7:$AL$7,0))-AD357, 0)</f>
        <v>0</v>
      </c>
      <c r="AJ357" s="0" t="n">
        <f aca="false">IF(V357="Y",$AJ$2,1)</f>
        <v>1</v>
      </c>
      <c r="AK357" s="24" t="n">
        <f aca="false">IF(W357="Y", INDEX('Bieu phi VCX'!$AE$8:$AE$33,MATCH(E357,'Bieu phi VCX'!$A$8:$A$33,0),0),0)</f>
        <v>0</v>
      </c>
      <c r="AL357" s="24" t="n">
        <f aca="false">IF(X357="Y",IF(AB357&lt;120,IF(OR(E357='Bieu phi VCX'!$A$24,E357='Bieu phi VCX'!$A$25,E357='Bieu phi VCX'!$A$27),0.2%,IF(OR(AND(OR(H357="SEDAN",H357="HATCHBACK"),J357&gt;$AL$2),AND(OR(H357="SEDAN",H357="HATCHBACK"),I357="GERMANY")),INDEX('Bieu phi VCX'!$AF$8:$AF$33,MATCH(E357,'Bieu phi VCX'!$A$8:$A$33,0),0),INDEX('Bieu phi VCX'!$AG$8:$AG$33,MATCH(E357,'Bieu phi VCX'!$A$8:$A$33,0),0))),"NA"),0)</f>
        <v>0</v>
      </c>
      <c r="AM357" s="25" t="n">
        <f aca="false">IF(Z357="Y",$AM$2,0)</f>
        <v>0</v>
      </c>
      <c r="AN357" s="26" t="n">
        <f aca="false">IF(Y357="Y",IF(P357-O357&gt;$AN$2,1.5%*15/365,1.5%*(P357-O357)/365),0)</f>
        <v>0</v>
      </c>
      <c r="AO357" s="27" t="n">
        <f aca="false">IF(P357&lt;=AA357,VLOOKUP(DATEDIF(O357,P357,"m"),Parameters!$L$2:$M$6,2,1),(DATEDIF(O357,P357,"m")+1)/12)</f>
        <v>1</v>
      </c>
      <c r="AP357" s="28" t="n">
        <f aca="false">(AJ357*(SUM(AD357,AE357,AF357,AH357,AI357,AK357,AL357,AM357)*K357+AG357)+AN357*K357)*AO357</f>
        <v>0</v>
      </c>
    </row>
    <row r="358" customFormat="false" ht="13.8" hidden="false" customHeight="false" outlineLevel="0" collapsed="false">
      <c r="A358" s="19"/>
      <c r="B358" s="19" t="s">
        <v>1966</v>
      </c>
      <c r="C358" s="19" t="s">
        <v>1917</v>
      </c>
      <c r="D358" s="19" t="s">
        <v>1918</v>
      </c>
      <c r="E358" s="21" t="s">
        <v>2009</v>
      </c>
      <c r="F358" s="22" t="n">
        <v>0</v>
      </c>
      <c r="G358" s="21" t="s">
        <v>1958</v>
      </c>
      <c r="H358" s="21" t="s">
        <v>2008</v>
      </c>
      <c r="I358" s="21" t="s">
        <v>1960</v>
      </c>
      <c r="J358" s="22" t="n">
        <v>400000000</v>
      </c>
      <c r="K358" s="22" t="n">
        <v>400000000</v>
      </c>
      <c r="L358" s="0" t="n">
        <v>2005</v>
      </c>
      <c r="M358" s="23" t="n">
        <v>38353</v>
      </c>
      <c r="N358" s="23" t="n">
        <v>43831</v>
      </c>
      <c r="O358" s="23" t="n">
        <v>43831</v>
      </c>
      <c r="P358" s="23" t="n">
        <v>44196</v>
      </c>
      <c r="Q358" s="2" t="s">
        <v>1967</v>
      </c>
      <c r="R358" s="2" t="s">
        <v>1967</v>
      </c>
      <c r="S358" s="22" t="n">
        <v>9000000</v>
      </c>
      <c r="T358" s="2" t="s">
        <v>1967</v>
      </c>
      <c r="U358" s="2" t="s">
        <v>1967</v>
      </c>
      <c r="V358" s="2" t="s">
        <v>1967</v>
      </c>
      <c r="W358" s="2" t="s">
        <v>1967</v>
      </c>
      <c r="X358" s="2" t="s">
        <v>1967</v>
      </c>
      <c r="Y358" s="2" t="s">
        <v>1967</v>
      </c>
      <c r="Z358" s="2" t="s">
        <v>1967</v>
      </c>
      <c r="AA358" s="23" t="n">
        <f aca="false">DATE(YEAR(O358)+1,MONTH(O358),DAY(O358))</f>
        <v>44197</v>
      </c>
      <c r="AB358" s="0" t="n">
        <f aca="false">IF(G358="Trong nước", DATEDIF(DATE(YEAR(M358),MONTH(M358),1),DATE(YEAR(N358),MONTH(N358),1),"m"), DATEDIF(DATE(L358,1,1),DATE(YEAR(N358),MONTH(N358),1),"m"))</f>
        <v>180</v>
      </c>
      <c r="AC358" s="0" t="str">
        <f aca="false">VLOOKUP(AB358,Parameters!$A$2:$B$7,2,1)</f>
        <v>&gt;=180</v>
      </c>
      <c r="AD358" s="24" t="str">
        <f aca="false">IF(J358&lt;=$AD$2,INDEX('Bieu phi VCX'!$D$8:$N$33,MATCH(E358,'Bieu phi VCX'!$A$8:$A$33,0),MATCH(AC358,'Bieu phi VCX'!$D$7:$I$7,)),INDEX('Bieu phi VCX'!$J$8:$O$33,MATCH(E358,'Bieu phi VCX'!$A$8:$A$33,0),MATCH(AC358,'Bieu phi VCX'!$J$7:$O$7,)))</f>
        <v>KC</v>
      </c>
      <c r="AE358" s="24" t="n">
        <f aca="false">IF(Q358="Y",$AE$2,0)</f>
        <v>0.0005</v>
      </c>
      <c r="AF358" s="24" t="n">
        <f aca="false">IF(R358="Y", INDEX('Bieu phi VCX'!$R$8:$W$33,MATCH(E358,'Bieu phi VCX'!$A$8:$A$33,0),MATCH(AC358,'Bieu phi VCX'!$R$7:$W$7,0)), 0)</f>
        <v>0.005</v>
      </c>
      <c r="AG358" s="22" t="n">
        <f aca="false">VLOOKUP(S358,Parameters!$F$2:$G$5,2,0)</f>
        <v>1400000</v>
      </c>
      <c r="AH358" s="24" t="n">
        <f aca="false">IF(T358="Y", INDEX('Bieu phi VCX'!$X$8:$AC$33,MATCH(E358,'Bieu phi VCX'!$A$8:$A$33,0),MATCH(AC358,'Bieu phi VCX'!$X$7:$AC$7,0)),0)</f>
        <v>0.011</v>
      </c>
      <c r="AI358" s="24" t="e">
        <f aca="false">IF(U358="Y",INDEX('Bieu phi VCX'!$AJ$8:$AL$33,MATCH(E358,'Bieu phi VCX'!$A$8:$A$33,0),MATCH(VLOOKUP(F358,Parameters!$I$2:$J$4,2),'Bieu phi VCX'!$AJ$7:$AL$7,0))-AD358, 0)</f>
        <v>#VALUE!</v>
      </c>
      <c r="AJ358" s="0" t="n">
        <f aca="false">IF(V358="Y",$AJ$2,1)</f>
        <v>1.5</v>
      </c>
      <c r="AK358" s="24" t="n">
        <f aca="false">IF(W358="Y", INDEX('Bieu phi VCX'!$AE$8:$AE$33,MATCH(E358,'Bieu phi VCX'!$A$8:$A$33,0),0),0)</f>
        <v>0.0025</v>
      </c>
      <c r="AL358" s="24" t="n">
        <f aca="false">IF(X358="Y",IF(AB358&lt;120,IF(OR(E358='Bieu phi VCX'!$A$24,E358='Bieu phi VCX'!$A$25,E358='Bieu phi VCX'!$A$27),0.2%,IF(OR(AND(OR(H358="SEDAN",H358="HATCHBACK"),J358&gt;$AL$2),AND(OR(H358="SEDAN",H358="HATCHBACK"),I358="GERMANY")),INDEX('Bieu phi VCX'!$AF$8:$AF$33,MATCH(E358,'Bieu phi VCX'!$A$8:$A$33,0),0),INDEX('Bieu phi VCX'!$AG$8:$AG$33,MATCH(E358,'Bieu phi VCX'!$A$8:$A$33,0),0))),INDEX('Bieu phi VCX'!$AH$8:$AH$33,MATCH(E358,'Bieu phi VCX'!$A$8:$A$33,0),0)),0)</f>
        <v>0.0015</v>
      </c>
      <c r="AM358" s="25" t="n">
        <f aca="false">IF(Z358="Y",$AM$2,0)</f>
        <v>0.003</v>
      </c>
      <c r="AN358" s="26" t="n">
        <f aca="false">IF(Y358="Y",IF(P358-O358&gt;$AN$2,1.5%*15/365,1.5%*(P358-O358)/365),0)</f>
        <v>0.000616438356164384</v>
      </c>
      <c r="AO358" s="27" t="n">
        <f aca="false">IF(P358&lt;=AA358,VLOOKUP(DATEDIF(O358,P358,"m"),Parameters!$L$2:$M$6,2,1),(DATEDIF(O358,P358,"m")+1)/12)</f>
        <v>1</v>
      </c>
      <c r="AP358" s="28" t="e">
        <f aca="false">(AJ358*(SUM(AD358,AE358,AF358,AH358,AI358,AK358,AL358,AM358)*K358+AG358)+AN358*K358)*AO358</f>
        <v>#VALUE!</v>
      </c>
    </row>
    <row r="359" customFormat="false" ht="13.8" hidden="false" customHeight="false" outlineLevel="0" collapsed="false">
      <c r="A359" s="19" t="s">
        <v>1969</v>
      </c>
      <c r="B359" s="19" t="s">
        <v>1954</v>
      </c>
      <c r="C359" s="19" t="s">
        <v>1917</v>
      </c>
      <c r="D359" s="19" t="s">
        <v>1918</v>
      </c>
      <c r="E359" s="21" t="s">
        <v>2009</v>
      </c>
      <c r="F359" s="22" t="n">
        <v>0</v>
      </c>
      <c r="G359" s="21" t="s">
        <v>1958</v>
      </c>
      <c r="H359" s="21" t="s">
        <v>2008</v>
      </c>
      <c r="I359" s="21" t="s">
        <v>1960</v>
      </c>
      <c r="J359" s="22" t="n">
        <v>410000000</v>
      </c>
      <c r="K359" s="22" t="n">
        <v>400000000</v>
      </c>
      <c r="L359" s="0" t="n">
        <v>2020</v>
      </c>
      <c r="M359" s="23" t="n">
        <v>43831</v>
      </c>
      <c r="N359" s="23" t="n">
        <v>43831</v>
      </c>
      <c r="O359" s="23" t="n">
        <v>43831</v>
      </c>
      <c r="P359" s="23" t="n">
        <v>44196</v>
      </c>
      <c r="Q359" s="2" t="s">
        <v>1961</v>
      </c>
      <c r="R359" s="2" t="s">
        <v>1961</v>
      </c>
      <c r="S359" s="22" t="s">
        <v>1962</v>
      </c>
      <c r="T359" s="2" t="s">
        <v>1961</v>
      </c>
      <c r="U359" s="2" t="s">
        <v>1961</v>
      </c>
      <c r="V359" s="2" t="s">
        <v>1961</v>
      </c>
      <c r="W359" s="2" t="s">
        <v>1961</v>
      </c>
      <c r="X359" s="2" t="s">
        <v>1961</v>
      </c>
      <c r="Y359" s="2" t="s">
        <v>1961</v>
      </c>
      <c r="Z359" s="2" t="s">
        <v>1961</v>
      </c>
      <c r="AA359" s="23" t="n">
        <f aca="false">DATE(YEAR(O359)+1,MONTH(O359),DAY(O359))</f>
        <v>44197</v>
      </c>
      <c r="AB359" s="0" t="n">
        <f aca="false">IF(G359="Trong nước", DATEDIF(DATE(YEAR(M359),MONTH(M359),1),DATE(YEAR(N359),MONTH(N359),1),"m"), DATEDIF(DATE(L359,1,1),DATE(YEAR(N359),MONTH(N359),1),"m"))</f>
        <v>0</v>
      </c>
      <c r="AC359" s="0" t="str">
        <f aca="false">VLOOKUP(AB359,Parameters!$A$2:$B$6,2,1)</f>
        <v>&lt;6</v>
      </c>
      <c r="AD359" s="24" t="n">
        <f aca="false">IF(J359&lt;=$AD$2,INDEX('Bieu phi VCX'!$D$8:$H$33,MATCH(E359,'Bieu phi VCX'!$A$8:$A$33,0),MATCH(AC359,'Bieu phi VCX'!$D$7:$H$7,)),INDEX('Bieu phi VCX'!$J$8:$N$33,MATCH(E359,'Bieu phi VCX'!$A$8:$A$33,0),MATCH(AC359,'Bieu phi VCX'!$J$7:$N$7,)))</f>
        <v>0.0175</v>
      </c>
      <c r="AE359" s="24" t="n">
        <f aca="false">IF(Q359="Y",$AE$2,0)</f>
        <v>0</v>
      </c>
      <c r="AF359" s="24" t="n">
        <f aca="false">IF(R359="Y", INDEX('Bieu phi VCX'!$R$8:$W$33,MATCH(E359,'Bieu phi VCX'!$A$8:$A$33,0),MATCH(AC359,'Bieu phi VCX'!$R$7:$V$7,0)), 0)</f>
        <v>0</v>
      </c>
      <c r="AG359" s="22" t="n">
        <f aca="false">VLOOKUP(S359,Parameters!$F$2:$G$5,2,0)</f>
        <v>0</v>
      </c>
      <c r="AH359" s="24" t="n">
        <f aca="false">IF(T359="Y", INDEX('Bieu phi VCX'!$X$8:$AB$33,MATCH(E359,'Bieu phi VCX'!$A$8:$A$33,0),MATCH(AC359,'Bieu phi VCX'!$X$7:$AB$7,0)),0)</f>
        <v>0</v>
      </c>
      <c r="AI359" s="24" t="n">
        <f aca="false">IF(U359="Y",INDEX('Bieu phi VCX'!$AJ$8:$AL$33,MATCH(E359,'Bieu phi VCX'!$A$8:$A$33,0),MATCH(VLOOKUP(F359,Parameters!$I$2:$J$4,2),'Bieu phi VCX'!$AJ$7:$AL$7,0))-AD359, 0)</f>
        <v>0</v>
      </c>
      <c r="AJ359" s="0" t="n">
        <f aca="false">IF(V359="Y",$AJ$2,1)</f>
        <v>1</v>
      </c>
      <c r="AK359" s="24" t="n">
        <f aca="false">IF(W359="Y", INDEX('Bieu phi VCX'!$AE$8:$AE$33,MATCH(E359,'Bieu phi VCX'!$A$8:$A$33,0),0),0)</f>
        <v>0</v>
      </c>
      <c r="AL359" s="24" t="n">
        <f aca="false">IF(X359="Y",IF(AB359&lt;120,IF(OR(E359='Bieu phi VCX'!$A$24,E359='Bieu phi VCX'!$A$25,E359='Bieu phi VCX'!$A$27),0.2%,IF(OR(AND(OR(H359="SEDAN",H359="HATCHBACK"),J359&gt;$AL$2),AND(OR(H359="SEDAN",H359="HATCHBACK"),I359="GERMANY")),INDEX('Bieu phi VCX'!$AF$8:$AF$33,MATCH(E359,'Bieu phi VCX'!$A$8:$A$33,0),0),INDEX('Bieu phi VCX'!$AG$8:$AG$33,MATCH(E359,'Bieu phi VCX'!$A$8:$A$33,0),0))),"NA"),0)</f>
        <v>0</v>
      </c>
      <c r="AM359" s="25" t="n">
        <f aca="false">IF(Z359="Y",$AM$2,0)</f>
        <v>0</v>
      </c>
      <c r="AN359" s="26" t="n">
        <f aca="false">IF(Y359="Y",IF(P359-O359&gt;$AN$2,1.5%*15/365,1.5%*(P359-O359)/365),0)</f>
        <v>0</v>
      </c>
      <c r="AO359" s="27" t="n">
        <f aca="false">IF(P359&lt;=AA359,VLOOKUP(DATEDIF(O359,P359,"m"),Parameters!$L$2:$M$6,2,1),(DATEDIF(O359,P359,"m")+1)/12)</f>
        <v>1</v>
      </c>
      <c r="AP359" s="28" t="n">
        <f aca="false">(AJ359*(SUM(AD359,AE359,AF359,AH359,AI359,AK359,AL359,AM359)*K359+AG359)+AN359*K359)*AO359</f>
        <v>7000000</v>
      </c>
    </row>
    <row r="360" customFormat="false" ht="13.8" hidden="false" customHeight="false" outlineLevel="0" collapsed="false">
      <c r="A360" s="19"/>
      <c r="B360" s="19" t="s">
        <v>1963</v>
      </c>
      <c r="C360" s="19" t="s">
        <v>1917</v>
      </c>
      <c r="D360" s="19" t="s">
        <v>1918</v>
      </c>
      <c r="E360" s="21" t="s">
        <v>2009</v>
      </c>
      <c r="F360" s="22" t="n">
        <v>0</v>
      </c>
      <c r="G360" s="21" t="s">
        <v>1958</v>
      </c>
      <c r="H360" s="21" t="s">
        <v>2008</v>
      </c>
      <c r="I360" s="21" t="s">
        <v>1960</v>
      </c>
      <c r="J360" s="22" t="n">
        <v>500000000</v>
      </c>
      <c r="K360" s="22" t="n">
        <v>400000000</v>
      </c>
      <c r="L360" s="0" t="n">
        <v>2017</v>
      </c>
      <c r="M360" s="23" t="n">
        <v>42736</v>
      </c>
      <c r="N360" s="23" t="n">
        <v>43831</v>
      </c>
      <c r="O360" s="23" t="n">
        <v>43831</v>
      </c>
      <c r="P360" s="23" t="n">
        <v>44196</v>
      </c>
      <c r="Q360" s="2" t="s">
        <v>1961</v>
      </c>
      <c r="R360" s="2" t="s">
        <v>1961</v>
      </c>
      <c r="S360" s="22" t="s">
        <v>1962</v>
      </c>
      <c r="T360" s="2" t="s">
        <v>1961</v>
      </c>
      <c r="U360" s="2" t="s">
        <v>1961</v>
      </c>
      <c r="V360" s="2" t="s">
        <v>1961</v>
      </c>
      <c r="W360" s="2" t="s">
        <v>1961</v>
      </c>
      <c r="X360" s="2" t="s">
        <v>1961</v>
      </c>
      <c r="Y360" s="2" t="s">
        <v>1961</v>
      </c>
      <c r="Z360" s="2" t="s">
        <v>1961</v>
      </c>
      <c r="AA360" s="23" t="n">
        <f aca="false">DATE(YEAR(O360)+1,MONTH(O360),DAY(O360))</f>
        <v>44197</v>
      </c>
      <c r="AB360" s="0" t="n">
        <f aca="false">IF(G360="Trong nước", DATEDIF(DATE(YEAR(M360),MONTH(M360),1),DATE(YEAR(N360),MONTH(N360),1),"m"), DATEDIF(DATE(L360,1,1),DATE(YEAR(N360),MONTH(N360),1),"m"))</f>
        <v>36</v>
      </c>
      <c r="AC360" s="0" t="str">
        <f aca="false">VLOOKUP(AB360,Parameters!$A$2:$B$6,2,1)</f>
        <v>36-72</v>
      </c>
      <c r="AD360" s="24" t="n">
        <f aca="false">IF(J360&lt;=$AD$2,INDEX('Bieu phi VCX'!$D$8:$H$33,MATCH(E360,'Bieu phi VCX'!$A$8:$A$33,0),MATCH(AC360,'Bieu phi VCX'!$D$7:$H$7,)),INDEX('Bieu phi VCX'!$J$8:$N$33,MATCH(E360,'Bieu phi VCX'!$A$8:$A$33,0),MATCH(AC360,'Bieu phi VCX'!$J$7:$N$7,)))</f>
        <v>0.019</v>
      </c>
      <c r="AE360" s="24" t="n">
        <f aca="false">IF(Q360="Y",$AE$2,0)</f>
        <v>0</v>
      </c>
      <c r="AF360" s="24" t="n">
        <f aca="false">IF(R360="Y", INDEX('Bieu phi VCX'!$R$8:$W$33,MATCH(E360,'Bieu phi VCX'!$A$8:$A$33,0),MATCH(AC360,'Bieu phi VCX'!$R$7:$V$7,0)), 0)</f>
        <v>0</v>
      </c>
      <c r="AG360" s="22" t="n">
        <f aca="false">VLOOKUP(S360,Parameters!$F$2:$G$5,2,0)</f>
        <v>0</v>
      </c>
      <c r="AH360" s="24" t="n">
        <f aca="false">IF(T360="Y", INDEX('Bieu phi VCX'!$X$8:$AB$33,MATCH(E360,'Bieu phi VCX'!$A$8:$A$33,0),MATCH(AC360,'Bieu phi VCX'!$X$7:$AB$7,0)),0)</f>
        <v>0</v>
      </c>
      <c r="AI360" s="24" t="n">
        <f aca="false">IF(U360="Y",INDEX('Bieu phi VCX'!$AJ$8:$AL$33,MATCH(E360,'Bieu phi VCX'!$A$8:$A$33,0),MATCH(VLOOKUP(F360,Parameters!$I$2:$J$4,2),'Bieu phi VCX'!$AJ$7:$AL$7,0))-AD360, 0)</f>
        <v>0</v>
      </c>
      <c r="AJ360" s="0" t="n">
        <f aca="false">IF(V360="Y",$AJ$2,1)</f>
        <v>1</v>
      </c>
      <c r="AK360" s="24" t="n">
        <f aca="false">IF(W360="Y", INDEX('Bieu phi VCX'!$AE$8:$AE$33,MATCH(E360,'Bieu phi VCX'!$A$8:$A$33,0),0),0)</f>
        <v>0</v>
      </c>
      <c r="AL360" s="24" t="n">
        <f aca="false">IF(X360="Y",IF(AB360&lt;120,IF(OR(E360='Bieu phi VCX'!$A$24,E360='Bieu phi VCX'!$A$25,E360='Bieu phi VCX'!$A$27),0.2%,IF(OR(AND(OR(H360="SEDAN",H360="HATCHBACK"),J360&gt;$AL$2),AND(OR(H360="SEDAN",H360="HATCHBACK"),I360="GERMANY")),INDEX('Bieu phi VCX'!$AF$8:$AF$33,MATCH(E360,'Bieu phi VCX'!$A$8:$A$33,0),0),INDEX('Bieu phi VCX'!$AG$8:$AG$33,MATCH(E360,'Bieu phi VCX'!$A$8:$A$33,0),0))),"NA"),0)</f>
        <v>0</v>
      </c>
      <c r="AM360" s="25" t="n">
        <f aca="false">IF(Z360="Y",$AM$2,0)</f>
        <v>0</v>
      </c>
      <c r="AN360" s="26" t="n">
        <f aca="false">IF(Y360="Y",IF(P360-O360&gt;$AN$2,1.5%*15/365,1.5%*(P360-O360)/365),0)</f>
        <v>0</v>
      </c>
      <c r="AO360" s="27" t="n">
        <f aca="false">IF(P360&lt;=AA360,VLOOKUP(DATEDIF(O360,P360,"m"),Parameters!$L$2:$M$6,2,1),(DATEDIF(O360,P360,"m")+1)/12)</f>
        <v>1</v>
      </c>
      <c r="AP360" s="28" t="n">
        <f aca="false">(AJ360*(SUM(AD360,AE360,AF360,AH360,AI360,AK360,AL360,AM360)*K360+AG360)+AN360*K360)*AO360</f>
        <v>7600000</v>
      </c>
    </row>
    <row r="361" customFormat="false" ht="13.8" hidden="false" customHeight="false" outlineLevel="0" collapsed="false">
      <c r="A361" s="19"/>
      <c r="B361" s="19" t="s">
        <v>1964</v>
      </c>
      <c r="C361" s="19" t="s">
        <v>1917</v>
      </c>
      <c r="D361" s="19" t="s">
        <v>1918</v>
      </c>
      <c r="E361" s="21" t="s">
        <v>2009</v>
      </c>
      <c r="F361" s="22" t="n">
        <v>0</v>
      </c>
      <c r="G361" s="21" t="s">
        <v>1958</v>
      </c>
      <c r="H361" s="21" t="s">
        <v>2008</v>
      </c>
      <c r="I361" s="21" t="s">
        <v>1960</v>
      </c>
      <c r="J361" s="22" t="n">
        <v>450000000</v>
      </c>
      <c r="K361" s="22" t="n">
        <v>400000000</v>
      </c>
      <c r="L361" s="0" t="n">
        <v>2014</v>
      </c>
      <c r="M361" s="23" t="n">
        <v>41640</v>
      </c>
      <c r="N361" s="23" t="n">
        <v>43831</v>
      </c>
      <c r="O361" s="23" t="n">
        <v>43831</v>
      </c>
      <c r="P361" s="23" t="n">
        <v>44196</v>
      </c>
      <c r="Q361" s="2" t="s">
        <v>1961</v>
      </c>
      <c r="R361" s="2" t="s">
        <v>1961</v>
      </c>
      <c r="S361" s="22" t="s">
        <v>1962</v>
      </c>
      <c r="T361" s="2" t="s">
        <v>1961</v>
      </c>
      <c r="U361" s="2" t="s">
        <v>1961</v>
      </c>
      <c r="V361" s="2" t="s">
        <v>1961</v>
      </c>
      <c r="W361" s="2" t="s">
        <v>1961</v>
      </c>
      <c r="X361" s="2" t="s">
        <v>1961</v>
      </c>
      <c r="Y361" s="2" t="s">
        <v>1961</v>
      </c>
      <c r="Z361" s="2" t="s">
        <v>1961</v>
      </c>
      <c r="AA361" s="23" t="n">
        <f aca="false">DATE(YEAR(O361)+1,MONTH(O361),DAY(O361))</f>
        <v>44197</v>
      </c>
      <c r="AB361" s="0" t="n">
        <f aca="false">IF(G361="Trong nước", DATEDIF(DATE(YEAR(M361),MONTH(M361),1),DATE(YEAR(N361),MONTH(N361),1),"m"), DATEDIF(DATE(L361,1,1),DATE(YEAR(N361),MONTH(N361),1),"m"))</f>
        <v>72</v>
      </c>
      <c r="AC361" s="0" t="str">
        <f aca="false">VLOOKUP(AB361,Parameters!$A$2:$B$6,2,1)</f>
        <v>72-120</v>
      </c>
      <c r="AD361" s="24" t="n">
        <f aca="false">IF(J361&lt;=$AD$2,INDEX('Bieu phi VCX'!$D$8:$H$33,MATCH(E361,'Bieu phi VCX'!$A$8:$A$33,0),MATCH(AC361,'Bieu phi VCX'!$D$7:$H$7,)),INDEX('Bieu phi VCX'!$J$8:$N$33,MATCH(E361,'Bieu phi VCX'!$A$8:$A$33,0),MATCH(AC361,'Bieu phi VCX'!$J$7:$N$7,)))</f>
        <v>0.021</v>
      </c>
      <c r="AE361" s="24" t="n">
        <f aca="false">IF(Q361="Y",$AE$2,0)</f>
        <v>0</v>
      </c>
      <c r="AF361" s="24" t="n">
        <f aca="false">IF(R361="Y", INDEX('Bieu phi VCX'!$R$8:$W$33,MATCH(E361,'Bieu phi VCX'!$A$8:$A$33,0),MATCH(AC361,'Bieu phi VCX'!$R$7:$V$7,0)), 0)</f>
        <v>0</v>
      </c>
      <c r="AG361" s="22" t="n">
        <f aca="false">VLOOKUP(S361,Parameters!$F$2:$G$5,2,0)</f>
        <v>0</v>
      </c>
      <c r="AH361" s="24" t="n">
        <f aca="false">IF(T361="Y", INDEX('Bieu phi VCX'!$X$8:$AB$33,MATCH(E361,'Bieu phi VCX'!$A$8:$A$33,0),MATCH(AC361,'Bieu phi VCX'!$X$7:$AB$7,0)),0)</f>
        <v>0</v>
      </c>
      <c r="AI361" s="24" t="n">
        <f aca="false">IF(U361="Y",INDEX('Bieu phi VCX'!$AJ$8:$AL$33,MATCH(E361,'Bieu phi VCX'!$A$8:$A$33,0),MATCH(VLOOKUP(F361,Parameters!$I$2:$J$4,2),'Bieu phi VCX'!$AJ$7:$AL$7,0))-AD361, 0)</f>
        <v>0</v>
      </c>
      <c r="AJ361" s="0" t="n">
        <f aca="false">IF(V361="Y",$AJ$2,1)</f>
        <v>1</v>
      </c>
      <c r="AK361" s="24" t="n">
        <f aca="false">IF(W361="Y", INDEX('Bieu phi VCX'!$AE$8:$AE$33,MATCH(E361,'Bieu phi VCX'!$A$8:$A$33,0),0),0)</f>
        <v>0</v>
      </c>
      <c r="AL361" s="24" t="n">
        <f aca="false">IF(X361="Y",IF(AB361&lt;120,IF(OR(E361='Bieu phi VCX'!$A$24,E361='Bieu phi VCX'!$A$25,E361='Bieu phi VCX'!$A$27),0.2%,IF(OR(AND(OR(H361="SEDAN",H361="HATCHBACK"),J361&gt;$AL$2),AND(OR(H361="SEDAN",H361="HATCHBACK"),I361="GERMANY")),INDEX('Bieu phi VCX'!$AF$8:$AF$33,MATCH(E361,'Bieu phi VCX'!$A$8:$A$33,0),0),INDEX('Bieu phi VCX'!$AG$8:$AG$33,MATCH(E361,'Bieu phi VCX'!$A$8:$A$33,0),0))),"NA"),0)</f>
        <v>0</v>
      </c>
      <c r="AM361" s="25" t="n">
        <f aca="false">IF(Z361="Y",$AM$2,0)</f>
        <v>0</v>
      </c>
      <c r="AN361" s="26" t="n">
        <f aca="false">IF(Y361="Y",IF(P361-O361&gt;$AN$2,1.5%*15/365,1.5%*(P361-O361)/365),0)</f>
        <v>0</v>
      </c>
      <c r="AO361" s="27" t="n">
        <f aca="false">IF(P361&lt;=AA361,VLOOKUP(DATEDIF(O361,P361,"m"),Parameters!$L$2:$M$6,2,1),(DATEDIF(O361,P361,"m")+1)/12)</f>
        <v>1</v>
      </c>
      <c r="AP361" s="28" t="n">
        <f aca="false">(AJ361*(SUM(AD361,AE361,AF361,AH361,AI361,AK361,AL361,AM361)*K361+AG361)+AN361*K361)*AO361</f>
        <v>8400000</v>
      </c>
    </row>
    <row r="362" customFormat="false" ht="13.8" hidden="false" customHeight="false" outlineLevel="0" collapsed="false">
      <c r="A362" s="19"/>
      <c r="B362" s="19" t="s">
        <v>1965</v>
      </c>
      <c r="C362" s="19" t="s">
        <v>1917</v>
      </c>
      <c r="D362" s="19" t="s">
        <v>1918</v>
      </c>
      <c r="E362" s="21" t="s">
        <v>2009</v>
      </c>
      <c r="F362" s="22" t="n">
        <v>0</v>
      </c>
      <c r="G362" s="21" t="s">
        <v>1958</v>
      </c>
      <c r="H362" s="21" t="s">
        <v>2008</v>
      </c>
      <c r="I362" s="21" t="s">
        <v>1960</v>
      </c>
      <c r="J362" s="22" t="n">
        <v>600000000</v>
      </c>
      <c r="K362" s="22" t="n">
        <v>400000000</v>
      </c>
      <c r="L362" s="0" t="n">
        <v>2010</v>
      </c>
      <c r="M362" s="23" t="n">
        <v>40179</v>
      </c>
      <c r="N362" s="23" t="n">
        <v>43831</v>
      </c>
      <c r="O362" s="23" t="n">
        <v>43831</v>
      </c>
      <c r="P362" s="23" t="n">
        <v>44196</v>
      </c>
      <c r="Q362" s="2" t="s">
        <v>1961</v>
      </c>
      <c r="R362" s="2" t="s">
        <v>1961</v>
      </c>
      <c r="S362" s="22" t="s">
        <v>1962</v>
      </c>
      <c r="T362" s="2" t="s">
        <v>1961</v>
      </c>
      <c r="U362" s="2" t="s">
        <v>1961</v>
      </c>
      <c r="V362" s="2" t="s">
        <v>1961</v>
      </c>
      <c r="W362" s="2" t="s">
        <v>1961</v>
      </c>
      <c r="X362" s="2" t="s">
        <v>1961</v>
      </c>
      <c r="Y362" s="2" t="s">
        <v>1961</v>
      </c>
      <c r="Z362" s="2" t="s">
        <v>1961</v>
      </c>
      <c r="AA362" s="23" t="n">
        <f aca="false">DATE(YEAR(O362)+1,MONTH(O362),DAY(O362))</f>
        <v>44197</v>
      </c>
      <c r="AB362" s="0" t="n">
        <f aca="false">IF(G362="Trong nước", DATEDIF(DATE(YEAR(M362),MONTH(M362),1),DATE(YEAR(N362),MONTH(N362),1),"m"), DATEDIF(DATE(L362,1,1),DATE(YEAR(N362),MONTH(N362),1),"m"))</f>
        <v>120</v>
      </c>
      <c r="AC362" s="0" t="str">
        <f aca="false">VLOOKUP(AB362,Parameters!$A$2:$B$6,2,1)</f>
        <v>&gt;=120</v>
      </c>
      <c r="AD362" s="24" t="n">
        <f aca="false">IF(J362&lt;=$AD$2,INDEX('Bieu phi VCX'!$D$8:$H$33,MATCH(E362,'Bieu phi VCX'!$A$8:$A$33,0),MATCH(AC362,'Bieu phi VCX'!$D$7:$H$7,)),INDEX('Bieu phi VCX'!$J$8:$N$33,MATCH(E362,'Bieu phi VCX'!$A$8:$A$33,0),MATCH(AC362,'Bieu phi VCX'!$J$7:$N$7,)))</f>
        <v>0.025</v>
      </c>
      <c r="AE362" s="24" t="n">
        <f aca="false">IF(Q362="Y",$AE$2,0)</f>
        <v>0</v>
      </c>
      <c r="AF362" s="24" t="n">
        <f aca="false">IF(R362="Y", INDEX('Bieu phi VCX'!$R$8:$W$33,MATCH(E362,'Bieu phi VCX'!$A$8:$A$33,0),MATCH(AC362,'Bieu phi VCX'!$R$7:$V$7,0)), 0)</f>
        <v>0</v>
      </c>
      <c r="AG362" s="22" t="n">
        <f aca="false">VLOOKUP(S362,Parameters!$F$2:$G$5,2,0)</f>
        <v>0</v>
      </c>
      <c r="AH362" s="24" t="n">
        <f aca="false">IF(T362="Y", INDEX('Bieu phi VCX'!$X$8:$AB$33,MATCH(E362,'Bieu phi VCX'!$A$8:$A$33,0),MATCH(AC362,'Bieu phi VCX'!$X$7:$AB$7,0)),0)</f>
        <v>0</v>
      </c>
      <c r="AI362" s="24" t="n">
        <f aca="false">IF(U362="Y",INDEX('Bieu phi VCX'!$AJ$8:$AL$33,MATCH(E362,'Bieu phi VCX'!$A$8:$A$33,0),MATCH(VLOOKUP(F362,Parameters!$I$2:$J$4,2),'Bieu phi VCX'!$AJ$7:$AL$7,0))-AD362, 0)</f>
        <v>0</v>
      </c>
      <c r="AJ362" s="0" t="n">
        <f aca="false">IF(V362="Y",$AJ$2,1)</f>
        <v>1</v>
      </c>
      <c r="AK362" s="24" t="n">
        <f aca="false">IF(W362="Y", INDEX('Bieu phi VCX'!$AE$8:$AE$33,MATCH(E362,'Bieu phi VCX'!$A$8:$A$33,0),0),0)</f>
        <v>0</v>
      </c>
      <c r="AL362" s="24" t="n">
        <f aca="false">IF(X362="Y",IF(AB362&lt;120,IF(OR(E362='Bieu phi VCX'!$A$24,E362='Bieu phi VCX'!$A$25,E362='Bieu phi VCX'!$A$27),0.2%,IF(OR(AND(OR(H362="SEDAN",H362="HATCHBACK"),J362&gt;$AL$2),AND(OR(H362="SEDAN",H362="HATCHBACK"),I362="GERMANY")),INDEX('Bieu phi VCX'!$AF$8:$AF$33,MATCH(E362,'Bieu phi VCX'!$A$8:$A$33,0),0),INDEX('Bieu phi VCX'!$AG$8:$AG$33,MATCH(E362,'Bieu phi VCX'!$A$8:$A$33,0),0))),"NA"),0)</f>
        <v>0</v>
      </c>
      <c r="AM362" s="25" t="n">
        <f aca="false">IF(Z362="Y",$AM$2,0)</f>
        <v>0</v>
      </c>
      <c r="AN362" s="26" t="n">
        <f aca="false">IF(Y362="Y",IF(P362-O362&gt;$AN$2,1.5%*15/365,1.5%*(P362-O362)/365),0)</f>
        <v>0</v>
      </c>
      <c r="AO362" s="27" t="n">
        <f aca="false">IF(P362&lt;=AA362,VLOOKUP(DATEDIF(O362,P362,"m"),Parameters!$L$2:$M$6,2,1),(DATEDIF(O362,P362,"m")+1)/12)</f>
        <v>1</v>
      </c>
      <c r="AP362" s="28" t="n">
        <f aca="false">(AJ362*(SUM(AD362,AE362,AF362,AH362,AI362,AK362,AL362,AM362)*K362+AG362)+AN362*K362)*AO362</f>
        <v>10000000</v>
      </c>
    </row>
    <row r="363" customFormat="false" ht="13.8" hidden="false" customHeight="false" outlineLevel="0" collapsed="false">
      <c r="A363" s="19"/>
      <c r="B363" s="19" t="s">
        <v>1966</v>
      </c>
      <c r="C363" s="19" t="s">
        <v>1917</v>
      </c>
      <c r="D363" s="19" t="s">
        <v>1918</v>
      </c>
      <c r="E363" s="21" t="s">
        <v>2009</v>
      </c>
      <c r="F363" s="22" t="n">
        <v>0</v>
      </c>
      <c r="G363" s="21" t="s">
        <v>1958</v>
      </c>
      <c r="H363" s="21" t="s">
        <v>2008</v>
      </c>
      <c r="I363" s="21" t="s">
        <v>1960</v>
      </c>
      <c r="J363" s="22" t="n">
        <v>600000000</v>
      </c>
      <c r="K363" s="22" t="n">
        <v>400000000</v>
      </c>
      <c r="L363" s="0" t="n">
        <v>2005</v>
      </c>
      <c r="M363" s="23" t="n">
        <v>38353</v>
      </c>
      <c r="N363" s="23" t="n">
        <v>43831</v>
      </c>
      <c r="O363" s="23" t="n">
        <v>43831</v>
      </c>
      <c r="P363" s="23" t="n">
        <v>44196</v>
      </c>
      <c r="Q363" s="2" t="s">
        <v>1967</v>
      </c>
      <c r="R363" s="2" t="s">
        <v>1967</v>
      </c>
      <c r="S363" s="22" t="n">
        <v>9000000</v>
      </c>
      <c r="T363" s="2" t="s">
        <v>1967</v>
      </c>
      <c r="U363" s="2" t="s">
        <v>1967</v>
      </c>
      <c r="V363" s="2" t="s">
        <v>1967</v>
      </c>
      <c r="W363" s="2" t="s">
        <v>1967</v>
      </c>
      <c r="X363" s="2" t="s">
        <v>1967</v>
      </c>
      <c r="Y363" s="2" t="s">
        <v>1967</v>
      </c>
      <c r="Z363" s="2" t="s">
        <v>1967</v>
      </c>
      <c r="AA363" s="23" t="n">
        <f aca="false">DATE(YEAR(O363)+1,MONTH(O363),DAY(O363))</f>
        <v>44197</v>
      </c>
      <c r="AB363" s="0" t="n">
        <f aca="false">IF(G363="Trong nước", DATEDIF(DATE(YEAR(M363),MONTH(M363),1),DATE(YEAR(N363),MONTH(N363),1),"m"), DATEDIF(DATE(L363,1,1),DATE(YEAR(N363),MONTH(N363),1),"m"))</f>
        <v>180</v>
      </c>
      <c r="AC363" s="0" t="str">
        <f aca="false">VLOOKUP(AB363,Parameters!$A$2:$B$7,2,1)</f>
        <v>&gt;=180</v>
      </c>
      <c r="AD363" s="24" t="n">
        <f aca="false">IF(J363&lt;=$AD$2,INDEX('Bieu phi VCX'!$D$8:$N$33,MATCH(E363,'Bieu phi VCX'!$A$8:$A$33,0),MATCH(AC363,'Bieu phi VCX'!$D$7:$I$7,)),INDEX('Bieu phi VCX'!$J$8:$O$33,MATCH(E363,'Bieu phi VCX'!$A$8:$A$33,0),MATCH(AC363,'Bieu phi VCX'!$J$7:$O$7,)))</f>
        <v>0.025</v>
      </c>
      <c r="AE363" s="24" t="n">
        <f aca="false">IF(Q363="Y",$AE$2,0)</f>
        <v>0.0005</v>
      </c>
      <c r="AF363" s="24" t="n">
        <f aca="false">IF(R363="Y", INDEX('Bieu phi VCX'!$R$8:$W$33,MATCH(E363,'Bieu phi VCX'!$A$8:$A$33,0),MATCH(AC363,'Bieu phi VCX'!$R$7:$W$7,0)), 0)</f>
        <v>0.005</v>
      </c>
      <c r="AG363" s="22" t="n">
        <f aca="false">VLOOKUP(S363,Parameters!$F$2:$G$5,2,0)</f>
        <v>1400000</v>
      </c>
      <c r="AH363" s="24" t="n">
        <f aca="false">IF(T363="Y", INDEX('Bieu phi VCX'!$X$8:$AC$33,MATCH(E363,'Bieu phi VCX'!$A$8:$A$33,0),MATCH(AC363,'Bieu phi VCX'!$X$7:$AC$7,0)),0)</f>
        <v>0.011</v>
      </c>
      <c r="AI363" s="24" t="n">
        <f aca="false">IF(U363="Y",INDEX('Bieu phi VCX'!$AJ$8:$AL$33,MATCH(E363,'Bieu phi VCX'!$A$8:$A$33,0),MATCH(VLOOKUP(F363,Parameters!$I$2:$J$4,2),'Bieu phi VCX'!$AJ$7:$AL$7,0))-AD363, 0)</f>
        <v>0.025</v>
      </c>
      <c r="AJ363" s="0" t="n">
        <f aca="false">IF(V363="Y",$AJ$2,1)</f>
        <v>1.5</v>
      </c>
      <c r="AK363" s="24" t="n">
        <f aca="false">IF(W363="Y", INDEX('Bieu phi VCX'!$AE$8:$AE$33,MATCH(E363,'Bieu phi VCX'!$A$8:$A$33,0),0),0)</f>
        <v>0.0025</v>
      </c>
      <c r="AL363" s="24" t="n">
        <f aca="false">IF(X363="Y",IF(AB363&lt;120,IF(OR(E363='Bieu phi VCX'!$A$24,E363='Bieu phi VCX'!$A$25,E363='Bieu phi VCX'!$A$27),0.2%,IF(OR(AND(OR(H363="SEDAN",H363="HATCHBACK"),J363&gt;$AL$2),AND(OR(H363="SEDAN",H363="HATCHBACK"),I363="GERMANY")),INDEX('Bieu phi VCX'!$AF$8:$AF$33,MATCH(E363,'Bieu phi VCX'!$A$8:$A$33,0),0),INDEX('Bieu phi VCX'!$AG$8:$AG$33,MATCH(E363,'Bieu phi VCX'!$A$8:$A$33,0),0))),INDEX('Bieu phi VCX'!$AH$8:$AH$33,MATCH(E363,'Bieu phi VCX'!$A$8:$A$33,0),0)),0)</f>
        <v>0.0015</v>
      </c>
      <c r="AM363" s="25" t="n">
        <f aca="false">IF(Z363="Y",$AM$2,0)</f>
        <v>0.003</v>
      </c>
      <c r="AN363" s="26" t="n">
        <f aca="false">IF(Y363="Y",IF(P363-O363&gt;$AN$2,1.5%*15/365,1.5%*(P363-O363)/365),0)</f>
        <v>0.000616438356164384</v>
      </c>
      <c r="AO363" s="27" t="n">
        <f aca="false">IF(P363&lt;=AA363,VLOOKUP(DATEDIF(O363,P363,"m"),Parameters!$L$2:$M$6,2,1),(DATEDIF(O363,P363,"m")+1)/12)</f>
        <v>1</v>
      </c>
      <c r="AP363" s="28" t="n">
        <f aca="false">(AJ363*(SUM(AD363,AE363,AF363,AH363,AI363,AK363,AL363,AM363)*K363+AG363)+AN363*K363)*AO363</f>
        <v>46446575.3424658</v>
      </c>
    </row>
    <row r="364" customFormat="false" ht="13.8" hidden="false" customHeight="false" outlineLevel="0" collapsed="false">
      <c r="A364" s="19" t="s">
        <v>1953</v>
      </c>
      <c r="B364" s="19" t="s">
        <v>1954</v>
      </c>
      <c r="C364" s="19" t="s">
        <v>1917</v>
      </c>
      <c r="D364" s="19" t="s">
        <v>1908</v>
      </c>
      <c r="E364" s="21" t="s">
        <v>2010</v>
      </c>
      <c r="F364" s="22" t="n">
        <v>0</v>
      </c>
      <c r="G364" s="21" t="s">
        <v>1958</v>
      </c>
      <c r="H364" s="21" t="s">
        <v>2008</v>
      </c>
      <c r="I364" s="21" t="s">
        <v>1960</v>
      </c>
      <c r="J364" s="22" t="n">
        <v>390000000</v>
      </c>
      <c r="K364" s="22" t="n">
        <v>100000000</v>
      </c>
      <c r="L364" s="0" t="n">
        <v>2020</v>
      </c>
      <c r="M364" s="23" t="n">
        <v>43831</v>
      </c>
      <c r="N364" s="23" t="n">
        <v>43831</v>
      </c>
      <c r="O364" s="23" t="n">
        <v>43831</v>
      </c>
      <c r="P364" s="23" t="n">
        <v>44196</v>
      </c>
      <c r="Q364" s="2" t="s">
        <v>1961</v>
      </c>
      <c r="R364" s="2" t="s">
        <v>1961</v>
      </c>
      <c r="S364" s="22" t="s">
        <v>1962</v>
      </c>
      <c r="T364" s="2" t="s">
        <v>1961</v>
      </c>
      <c r="U364" s="2" t="s">
        <v>1961</v>
      </c>
      <c r="V364" s="2" t="s">
        <v>1961</v>
      </c>
      <c r="W364" s="2" t="s">
        <v>1961</v>
      </c>
      <c r="X364" s="2" t="s">
        <v>1961</v>
      </c>
      <c r="Y364" s="2" t="s">
        <v>1961</v>
      </c>
      <c r="Z364" s="2" t="s">
        <v>1961</v>
      </c>
      <c r="AA364" s="23" t="n">
        <f aca="false">DATE(YEAR(O364)+1,MONTH(O364),DAY(O364))</f>
        <v>44197</v>
      </c>
      <c r="AB364" s="0" t="n">
        <f aca="false">IF(G364="Trong nước", DATEDIF(DATE(YEAR(M364),MONTH(M364),1),DATE(YEAR(N364),MONTH(N364),1),"m"), DATEDIF(DATE(L364,1,1),DATE(YEAR(N364),MONTH(N364),1),"m"))</f>
        <v>0</v>
      </c>
      <c r="AC364" s="0" t="str">
        <f aca="false">VLOOKUP(AB364,Parameters!$A$2:$B$6,2,1)</f>
        <v>&lt;6</v>
      </c>
      <c r="AD364" s="24" t="n">
        <f aca="false">IF(J364&lt;=$AD$2,INDEX('Bieu phi VCX'!$D$8:$H$33,MATCH(E364,'Bieu phi VCX'!$A$8:$A$33,0),MATCH(AC364,'Bieu phi VCX'!$D$7:$H$7,)),INDEX('Bieu phi VCX'!$J$8:$N$33,MATCH(E364,'Bieu phi VCX'!$A$8:$A$33,0),MATCH(AC364,'Bieu phi VCX'!$J$7:$N$7,)))</f>
        <v>0.025</v>
      </c>
      <c r="AE364" s="24" t="n">
        <f aca="false">IF(Q364="Y",$AE$2,0)</f>
        <v>0</v>
      </c>
      <c r="AF364" s="24" t="n">
        <f aca="false">IF(R364="Y", INDEX('Bieu phi VCX'!$R$8:$W$33,MATCH(E364,'Bieu phi VCX'!$A$8:$A$33,0),MATCH(AC364,'Bieu phi VCX'!$R$7:$V$7,0)), 0)</f>
        <v>0</v>
      </c>
      <c r="AG364" s="22" t="n">
        <f aca="false">VLOOKUP(S364,Parameters!$F$2:$G$5,2,0)</f>
        <v>0</v>
      </c>
      <c r="AH364" s="24" t="n">
        <f aca="false">IF(T364="Y", INDEX('Bieu phi VCX'!$X$8:$AB$33,MATCH(E364,'Bieu phi VCX'!$A$8:$A$33,0),MATCH(AC364,'Bieu phi VCX'!$X$7:$AB$7,0)),0)</f>
        <v>0</v>
      </c>
      <c r="AI364" s="24" t="n">
        <f aca="false">IF(U364="Y",INDEX('Bieu phi VCX'!$AJ$8:$AL$33,MATCH(E364,'Bieu phi VCX'!$A$8:$A$33,0),MATCH(VLOOKUP(F364,Parameters!$I$2:$J$4,2),'Bieu phi VCX'!$AJ$7:$AL$7,0))-AD364, 0)</f>
        <v>0</v>
      </c>
      <c r="AJ364" s="0" t="n">
        <f aca="false">IF(V364="Y",$AJ$2,1)</f>
        <v>1</v>
      </c>
      <c r="AK364" s="24" t="n">
        <f aca="false">IF(W364="Y", INDEX('Bieu phi VCX'!$AE$8:$AE$33,MATCH(E364,'Bieu phi VCX'!$A$8:$A$33,0),0),0)</f>
        <v>0</v>
      </c>
      <c r="AL364" s="24" t="n">
        <f aca="false">IF(X364="Y",IF(AB364&lt;120,IF(OR(E364='Bieu phi VCX'!$A$24,E364='Bieu phi VCX'!$A$25,E364='Bieu phi VCX'!$A$27),0.2%,IF(OR(AND(OR(H364="SEDAN",H364="HATCHBACK"),J364&gt;$AL$2),AND(OR(H364="SEDAN",H364="HATCHBACK"),I364="GERMANY")),INDEX('Bieu phi VCX'!$AF$8:$AF$33,MATCH(E364,'Bieu phi VCX'!$A$8:$A$33,0),0),INDEX('Bieu phi VCX'!$AG$8:$AG$33,MATCH(E364,'Bieu phi VCX'!$A$8:$A$33,0),0))),"NA"),0)</f>
        <v>0</v>
      </c>
      <c r="AM364" s="25" t="n">
        <f aca="false">IF(Z364="Y",$AM$2,0)</f>
        <v>0</v>
      </c>
      <c r="AN364" s="26" t="n">
        <f aca="false">IF(Y364="Y",IF(P364-O364&gt;$AN$2,1.5%*15/365,1.5%*(P364-O364)/365),0)</f>
        <v>0</v>
      </c>
      <c r="AO364" s="27" t="n">
        <f aca="false">IF(P364&lt;=AA364,VLOOKUP(DATEDIF(O364,P364,"m"),Parameters!$L$2:$M$6,2,1),(DATEDIF(O364,P364,"m")+1)/12)</f>
        <v>1</v>
      </c>
      <c r="AP364" s="28" t="n">
        <f aca="false">(AJ364*(SUM(AD364,AE364,AF364,AH364,AI364,AK364,AL364,AM364)*K364+AG364)+AN364*K364)*AO364</f>
        <v>2500000</v>
      </c>
    </row>
    <row r="365" customFormat="false" ht="13.8" hidden="false" customHeight="false" outlineLevel="0" collapsed="false">
      <c r="A365" s="19"/>
      <c r="B365" s="19" t="s">
        <v>1963</v>
      </c>
      <c r="C365" s="19" t="s">
        <v>1917</v>
      </c>
      <c r="D365" s="19" t="s">
        <v>1908</v>
      </c>
      <c r="E365" s="21" t="s">
        <v>2010</v>
      </c>
      <c r="F365" s="22" t="n">
        <v>0</v>
      </c>
      <c r="G365" s="21" t="s">
        <v>1958</v>
      </c>
      <c r="H365" s="21" t="s">
        <v>2008</v>
      </c>
      <c r="I365" s="21" t="s">
        <v>1960</v>
      </c>
      <c r="J365" s="22" t="n">
        <v>390000000</v>
      </c>
      <c r="K365" s="22" t="n">
        <v>100000000</v>
      </c>
      <c r="L365" s="0" t="n">
        <v>2017</v>
      </c>
      <c r="M365" s="23" t="n">
        <v>42736</v>
      </c>
      <c r="N365" s="23" t="n">
        <v>43831</v>
      </c>
      <c r="O365" s="23" t="n">
        <v>43831</v>
      </c>
      <c r="P365" s="23" t="n">
        <v>44196</v>
      </c>
      <c r="Q365" s="2" t="s">
        <v>1961</v>
      </c>
      <c r="R365" s="2" t="s">
        <v>1961</v>
      </c>
      <c r="S365" s="22" t="s">
        <v>1962</v>
      </c>
      <c r="T365" s="2" t="s">
        <v>1961</v>
      </c>
      <c r="U365" s="2" t="s">
        <v>1961</v>
      </c>
      <c r="V365" s="2" t="s">
        <v>1961</v>
      </c>
      <c r="W365" s="2" t="s">
        <v>1961</v>
      </c>
      <c r="X365" s="2" t="s">
        <v>1961</v>
      </c>
      <c r="Y365" s="2" t="s">
        <v>1961</v>
      </c>
      <c r="Z365" s="2" t="s">
        <v>1961</v>
      </c>
      <c r="AA365" s="23" t="n">
        <f aca="false">DATE(YEAR(O365)+1,MONTH(O365),DAY(O365))</f>
        <v>44197</v>
      </c>
      <c r="AB365" s="0" t="n">
        <f aca="false">IF(G365="Trong nước", DATEDIF(DATE(YEAR(M365),MONTH(M365),1),DATE(YEAR(N365),MONTH(N365),1),"m"), DATEDIF(DATE(L365,1,1),DATE(YEAR(N365),MONTH(N365),1),"m"))</f>
        <v>36</v>
      </c>
      <c r="AC365" s="0" t="str">
        <f aca="false">VLOOKUP(AB365,Parameters!$A$2:$B$6,2,1)</f>
        <v>36-72</v>
      </c>
      <c r="AD365" s="24" t="n">
        <f aca="false">IF(J365&lt;=$AD$2,INDEX('Bieu phi VCX'!$D$8:$H$33,MATCH(E365,'Bieu phi VCX'!$A$8:$A$33,0),MATCH(AC365,'Bieu phi VCX'!$D$7:$H$7,)),INDEX('Bieu phi VCX'!$J$8:$N$33,MATCH(E365,'Bieu phi VCX'!$A$8:$A$33,0),MATCH(AC365,'Bieu phi VCX'!$J$7:$N$7,)))</f>
        <v>0.028</v>
      </c>
      <c r="AE365" s="24" t="n">
        <f aca="false">IF(Q365="Y",$AE$2,0)</f>
        <v>0</v>
      </c>
      <c r="AF365" s="24" t="n">
        <f aca="false">IF(R365="Y", INDEX('Bieu phi VCX'!$R$8:$W$33,MATCH(E365,'Bieu phi VCX'!$A$8:$A$33,0),MATCH(AC365,'Bieu phi VCX'!$R$7:$V$7,0)), 0)</f>
        <v>0</v>
      </c>
      <c r="AG365" s="22" t="n">
        <f aca="false">VLOOKUP(S365,Parameters!$F$2:$G$5,2,0)</f>
        <v>0</v>
      </c>
      <c r="AH365" s="24" t="n">
        <f aca="false">IF(T365="Y", INDEX('Bieu phi VCX'!$X$8:$AB$33,MATCH(E365,'Bieu phi VCX'!$A$8:$A$33,0),MATCH(AC365,'Bieu phi VCX'!$X$7:$AB$7,0)),0)</f>
        <v>0</v>
      </c>
      <c r="AI365" s="24" t="n">
        <f aca="false">IF(U365="Y",INDEX('Bieu phi VCX'!$AJ$8:$AL$33,MATCH(E365,'Bieu phi VCX'!$A$8:$A$33,0),MATCH(VLOOKUP(F365,Parameters!$I$2:$J$4,2),'Bieu phi VCX'!$AJ$7:$AL$7,0))-AD365, 0)</f>
        <v>0</v>
      </c>
      <c r="AJ365" s="0" t="n">
        <f aca="false">IF(V365="Y",$AJ$2,1)</f>
        <v>1</v>
      </c>
      <c r="AK365" s="24" t="n">
        <f aca="false">IF(W365="Y", INDEX('Bieu phi VCX'!$AE$8:$AE$33,MATCH(E365,'Bieu phi VCX'!$A$8:$A$33,0),0),0)</f>
        <v>0</v>
      </c>
      <c r="AL365" s="24" t="n">
        <f aca="false">IF(X365="Y",IF(AB365&lt;120,IF(OR(E365='Bieu phi VCX'!$A$24,E365='Bieu phi VCX'!$A$25,E365='Bieu phi VCX'!$A$27),0.2%,IF(OR(AND(OR(H365="SEDAN",H365="HATCHBACK"),J365&gt;$AL$2),AND(OR(H365="SEDAN",H365="HATCHBACK"),I365="GERMANY")),INDEX('Bieu phi VCX'!$AF$8:$AF$33,MATCH(E365,'Bieu phi VCX'!$A$8:$A$33,0),0),INDEX('Bieu phi VCX'!$AG$8:$AG$33,MATCH(E365,'Bieu phi VCX'!$A$8:$A$33,0),0))),"NA"),0)</f>
        <v>0</v>
      </c>
      <c r="AM365" s="25" t="n">
        <f aca="false">IF(Z365="Y",$AM$2,0)</f>
        <v>0</v>
      </c>
      <c r="AN365" s="26" t="n">
        <f aca="false">IF(Y365="Y",IF(P365-O365&gt;$AN$2,1.5%*15/365,1.5%*(P365-O365)/365),0)</f>
        <v>0</v>
      </c>
      <c r="AO365" s="27" t="n">
        <f aca="false">IF(P365&lt;=AA365,VLOOKUP(DATEDIF(O365,P365,"m"),Parameters!$L$2:$M$6,2,1),(DATEDIF(O365,P365,"m")+1)/12)</f>
        <v>1</v>
      </c>
      <c r="AP365" s="28" t="n">
        <f aca="false">(AJ365*(SUM(AD365,AE365,AF365,AH365,AI365,AK365,AL365,AM365)*K365+AG365)+AN365*K365)*AO365</f>
        <v>2800000</v>
      </c>
    </row>
    <row r="366" customFormat="false" ht="13.8" hidden="false" customHeight="false" outlineLevel="0" collapsed="false">
      <c r="A366" s="19"/>
      <c r="B366" s="19" t="s">
        <v>1964</v>
      </c>
      <c r="C366" s="19" t="s">
        <v>1917</v>
      </c>
      <c r="D366" s="19" t="s">
        <v>1908</v>
      </c>
      <c r="E366" s="21" t="s">
        <v>2010</v>
      </c>
      <c r="F366" s="22" t="n">
        <v>0</v>
      </c>
      <c r="G366" s="21" t="s">
        <v>1958</v>
      </c>
      <c r="H366" s="21" t="s">
        <v>2008</v>
      </c>
      <c r="I366" s="21" t="s">
        <v>1960</v>
      </c>
      <c r="J366" s="22" t="n">
        <v>390000000</v>
      </c>
      <c r="K366" s="22" t="n">
        <v>100000000</v>
      </c>
      <c r="L366" s="0" t="n">
        <v>2014</v>
      </c>
      <c r="M366" s="23" t="n">
        <v>41640</v>
      </c>
      <c r="N366" s="23" t="n">
        <v>43831</v>
      </c>
      <c r="O366" s="23" t="n">
        <v>43831</v>
      </c>
      <c r="P366" s="23" t="n">
        <v>44196</v>
      </c>
      <c r="Q366" s="2" t="s">
        <v>1961</v>
      </c>
      <c r="R366" s="2" t="s">
        <v>1961</v>
      </c>
      <c r="S366" s="22" t="s">
        <v>1962</v>
      </c>
      <c r="T366" s="2" t="s">
        <v>1961</v>
      </c>
      <c r="U366" s="2" t="s">
        <v>1961</v>
      </c>
      <c r="V366" s="2" t="s">
        <v>1961</v>
      </c>
      <c r="W366" s="2" t="s">
        <v>1961</v>
      </c>
      <c r="X366" s="2" t="s">
        <v>1961</v>
      </c>
      <c r="Y366" s="2" t="s">
        <v>1961</v>
      </c>
      <c r="Z366" s="2" t="s">
        <v>1961</v>
      </c>
      <c r="AA366" s="23" t="n">
        <f aca="false">DATE(YEAR(O366)+1,MONTH(O366),DAY(O366))</f>
        <v>44197</v>
      </c>
      <c r="AB366" s="0" t="n">
        <f aca="false">IF(G366="Trong nước", DATEDIF(DATE(YEAR(M366),MONTH(M366),1),DATE(YEAR(N366),MONTH(N366),1),"m"), DATEDIF(DATE(L366,1,1),DATE(YEAR(N366),MONTH(N366),1),"m"))</f>
        <v>72</v>
      </c>
      <c r="AC366" s="0" t="str">
        <f aca="false">VLOOKUP(AB366,Parameters!$A$2:$B$6,2,1)</f>
        <v>72-120</v>
      </c>
      <c r="AD366" s="24" t="n">
        <f aca="false">IF(J366&lt;=$AD$2,INDEX('Bieu phi VCX'!$D$8:$H$33,MATCH(E366,'Bieu phi VCX'!$A$8:$A$33,0),MATCH(AC366,'Bieu phi VCX'!$D$7:$H$7,)),INDEX('Bieu phi VCX'!$J$8:$N$33,MATCH(E366,'Bieu phi VCX'!$A$8:$A$33,0),MATCH(AC366,'Bieu phi VCX'!$J$7:$N$7,)))</f>
        <v>0.045</v>
      </c>
      <c r="AE366" s="24" t="n">
        <f aca="false">IF(Q366="Y",$AE$2,0)</f>
        <v>0</v>
      </c>
      <c r="AF366" s="24" t="n">
        <f aca="false">IF(R366="Y", INDEX('Bieu phi VCX'!$R$8:$W$33,MATCH(E366,'Bieu phi VCX'!$A$8:$A$33,0),MATCH(AC366,'Bieu phi VCX'!$R$7:$V$7,0)), 0)</f>
        <v>0</v>
      </c>
      <c r="AG366" s="22" t="n">
        <f aca="false">VLOOKUP(S366,Parameters!$F$2:$G$5,2,0)</f>
        <v>0</v>
      </c>
      <c r="AH366" s="24" t="n">
        <f aca="false">IF(T366="Y", INDEX('Bieu phi VCX'!$X$8:$AB$33,MATCH(E366,'Bieu phi VCX'!$A$8:$A$33,0),MATCH(AC366,'Bieu phi VCX'!$X$7:$AB$7,0)),0)</f>
        <v>0</v>
      </c>
      <c r="AI366" s="24" t="n">
        <f aca="false">IF(U366="Y",INDEX('Bieu phi VCX'!$AJ$8:$AL$33,MATCH(E366,'Bieu phi VCX'!$A$8:$A$33,0),MATCH(VLOOKUP(F366,Parameters!$I$2:$J$4,2),'Bieu phi VCX'!$AJ$7:$AL$7,0))-AD366, 0)</f>
        <v>0</v>
      </c>
      <c r="AJ366" s="0" t="n">
        <f aca="false">IF(V366="Y",$AJ$2,1)</f>
        <v>1</v>
      </c>
      <c r="AK366" s="24" t="n">
        <f aca="false">IF(W366="Y", INDEX('Bieu phi VCX'!$AE$8:$AE$33,MATCH(E366,'Bieu phi VCX'!$A$8:$A$33,0),0),0)</f>
        <v>0</v>
      </c>
      <c r="AL366" s="24" t="n">
        <f aca="false">IF(X366="Y",IF(AB366&lt;120,IF(OR(E366='Bieu phi VCX'!$A$24,E366='Bieu phi VCX'!$A$25,E366='Bieu phi VCX'!$A$27),0.2%,IF(OR(AND(OR(H366="SEDAN",H366="HATCHBACK"),J366&gt;$AL$2),AND(OR(H366="SEDAN",H366="HATCHBACK"),I366="GERMANY")),INDEX('Bieu phi VCX'!$AF$8:$AF$33,MATCH(E366,'Bieu phi VCX'!$A$8:$A$33,0),0),INDEX('Bieu phi VCX'!$AG$8:$AG$33,MATCH(E366,'Bieu phi VCX'!$A$8:$A$33,0),0))),"NA"),0)</f>
        <v>0</v>
      </c>
      <c r="AM366" s="25" t="n">
        <f aca="false">IF(Z366="Y",$AM$2,0)</f>
        <v>0</v>
      </c>
      <c r="AN366" s="26" t="n">
        <f aca="false">IF(Y366="Y",IF(P366-O366&gt;$AN$2,1.5%*15/365,1.5%*(P366-O366)/365),0)</f>
        <v>0</v>
      </c>
      <c r="AO366" s="27" t="n">
        <f aca="false">IF(P366&lt;=AA366,VLOOKUP(DATEDIF(O366,P366,"m"),Parameters!$L$2:$M$6,2,1),(DATEDIF(O366,P366,"m")+1)/12)</f>
        <v>1</v>
      </c>
      <c r="AP366" s="28" t="n">
        <f aca="false">(AJ366*(SUM(AD366,AE366,AF366,AH366,AI366,AK366,AL366,AM366)*K366+AG366)+AN366*K366)*AO366</f>
        <v>4500000</v>
      </c>
    </row>
    <row r="367" customFormat="false" ht="13.8" hidden="false" customHeight="false" outlineLevel="0" collapsed="false">
      <c r="A367" s="19"/>
      <c r="B367" s="19" t="s">
        <v>1965</v>
      </c>
      <c r="C367" s="19" t="s">
        <v>1917</v>
      </c>
      <c r="D367" s="19" t="s">
        <v>1908</v>
      </c>
      <c r="E367" s="21" t="s">
        <v>2010</v>
      </c>
      <c r="F367" s="22" t="n">
        <v>0</v>
      </c>
      <c r="G367" s="21" t="s">
        <v>1958</v>
      </c>
      <c r="H367" s="21" t="s">
        <v>2008</v>
      </c>
      <c r="I367" s="21" t="s">
        <v>1960</v>
      </c>
      <c r="J367" s="22" t="n">
        <v>390000000</v>
      </c>
      <c r="K367" s="22" t="n">
        <v>100000000</v>
      </c>
      <c r="L367" s="0" t="n">
        <v>2010</v>
      </c>
      <c r="M367" s="23" t="n">
        <v>40179</v>
      </c>
      <c r="N367" s="23" t="n">
        <v>43831</v>
      </c>
      <c r="O367" s="23" t="n">
        <v>43831</v>
      </c>
      <c r="P367" s="23" t="n">
        <v>44196</v>
      </c>
      <c r="Q367" s="2" t="s">
        <v>1961</v>
      </c>
      <c r="R367" s="2" t="s">
        <v>1961</v>
      </c>
      <c r="S367" s="22" t="s">
        <v>1962</v>
      </c>
      <c r="T367" s="2" t="s">
        <v>1961</v>
      </c>
      <c r="U367" s="2" t="s">
        <v>1961</v>
      </c>
      <c r="V367" s="2" t="s">
        <v>1961</v>
      </c>
      <c r="W367" s="2" t="s">
        <v>1961</v>
      </c>
      <c r="X367" s="2" t="s">
        <v>1961</v>
      </c>
      <c r="Y367" s="2" t="s">
        <v>1961</v>
      </c>
      <c r="Z367" s="2" t="s">
        <v>1961</v>
      </c>
      <c r="AA367" s="23" t="n">
        <f aca="false">DATE(YEAR(O367)+1,MONTH(O367),DAY(O367))</f>
        <v>44197</v>
      </c>
      <c r="AB367" s="0" t="n">
        <f aca="false">IF(G367="Trong nước", DATEDIF(DATE(YEAR(M367),MONTH(M367),1),DATE(YEAR(N367),MONTH(N367),1),"m"), DATEDIF(DATE(L367,1,1),DATE(YEAR(N367),MONTH(N367),1),"m"))</f>
        <v>120</v>
      </c>
      <c r="AC367" s="0" t="str">
        <f aca="false">VLOOKUP(AB367,Parameters!$A$2:$B$6,2,1)</f>
        <v>&gt;=120</v>
      </c>
      <c r="AD367" s="24" t="n">
        <f aca="false">IF(J367&lt;=$AD$2,INDEX('Bieu phi VCX'!$D$8:$H$33,MATCH(E367,'Bieu phi VCX'!$A$8:$A$33,0),MATCH(AC367,'Bieu phi VCX'!$D$7:$H$7,)),INDEX('Bieu phi VCX'!$J$8:$N$33,MATCH(E367,'Bieu phi VCX'!$A$8:$A$33,0),MATCH(AC367,'Bieu phi VCX'!$J$7:$N$7,)))</f>
        <v>0.05</v>
      </c>
      <c r="AE367" s="24" t="n">
        <f aca="false">IF(Q367="Y",$AE$2,0)</f>
        <v>0</v>
      </c>
      <c r="AF367" s="24" t="n">
        <f aca="false">IF(R367="Y", INDEX('Bieu phi VCX'!$R$8:$W$33,MATCH(E367,'Bieu phi VCX'!$A$8:$A$33,0),MATCH(AC367,'Bieu phi VCX'!$R$7:$V$7,0)), 0)</f>
        <v>0</v>
      </c>
      <c r="AG367" s="22" t="n">
        <f aca="false">VLOOKUP(S367,Parameters!$F$2:$G$5,2,0)</f>
        <v>0</v>
      </c>
      <c r="AH367" s="24" t="n">
        <f aca="false">IF(T367="Y", INDEX('Bieu phi VCX'!$X$8:$AB$33,MATCH(E367,'Bieu phi VCX'!$A$8:$A$33,0),MATCH(AC367,'Bieu phi VCX'!$X$7:$AB$7,0)),0)</f>
        <v>0</v>
      </c>
      <c r="AI367" s="24" t="n">
        <f aca="false">IF(U367="Y",INDEX('Bieu phi VCX'!$AJ$8:$AL$33,MATCH(E367,'Bieu phi VCX'!$A$8:$A$33,0),MATCH(VLOOKUP(F367,Parameters!$I$2:$J$4,2),'Bieu phi VCX'!$AJ$7:$AL$7,0))-AD367, 0)</f>
        <v>0</v>
      </c>
      <c r="AJ367" s="0" t="n">
        <f aca="false">IF(V367="Y",$AJ$2,1)</f>
        <v>1</v>
      </c>
      <c r="AK367" s="24" t="n">
        <f aca="false">IF(W367="Y", INDEX('Bieu phi VCX'!$AE$8:$AE$33,MATCH(E367,'Bieu phi VCX'!$A$8:$A$33,0),0),0)</f>
        <v>0</v>
      </c>
      <c r="AL367" s="24" t="n">
        <f aca="false">IF(X367="Y",IF(AB367&lt;120,IF(OR(E367='Bieu phi VCX'!$A$24,E367='Bieu phi VCX'!$A$25,E367='Bieu phi VCX'!$A$27),0.2%,IF(OR(AND(OR(H367="SEDAN",H367="HATCHBACK"),J367&gt;$AL$2),AND(OR(H367="SEDAN",H367="HATCHBACK"),I367="GERMANY")),INDEX('Bieu phi VCX'!$AF$8:$AF$33,MATCH(E367,'Bieu phi VCX'!$A$8:$A$33,0),0),INDEX('Bieu phi VCX'!$AG$8:$AG$33,MATCH(E367,'Bieu phi VCX'!$A$8:$A$33,0),0))),"NA"),0)</f>
        <v>0</v>
      </c>
      <c r="AM367" s="25" t="n">
        <f aca="false">IF(Z367="Y",$AM$2,0)</f>
        <v>0</v>
      </c>
      <c r="AN367" s="26" t="n">
        <f aca="false">IF(Y367="Y",IF(P367-O367&gt;$AN$2,1.5%*15/365,1.5%*(P367-O367)/365),0)</f>
        <v>0</v>
      </c>
      <c r="AO367" s="27" t="n">
        <f aca="false">IF(P367&lt;=AA367,VLOOKUP(DATEDIF(O367,P367,"m"),Parameters!$L$2:$M$6,2,1),(DATEDIF(O367,P367,"m")+1)/12)</f>
        <v>1</v>
      </c>
      <c r="AP367" s="28" t="n">
        <f aca="false">(AJ367*(SUM(AD367,AE367,AF367,AH367,AI367,AK367,AL367,AM367)*K367+AG367)+AN367*K367)*AO367</f>
        <v>5000000</v>
      </c>
    </row>
    <row r="368" customFormat="false" ht="13.8" hidden="false" customHeight="false" outlineLevel="0" collapsed="false">
      <c r="A368" s="19"/>
      <c r="B368" s="19" t="s">
        <v>1966</v>
      </c>
      <c r="C368" s="19" t="s">
        <v>1917</v>
      </c>
      <c r="D368" s="19" t="s">
        <v>1908</v>
      </c>
      <c r="E368" s="21" t="s">
        <v>2010</v>
      </c>
      <c r="F368" s="22" t="n">
        <v>0</v>
      </c>
      <c r="G368" s="21" t="s">
        <v>1958</v>
      </c>
      <c r="H368" s="21" t="s">
        <v>2008</v>
      </c>
      <c r="I368" s="21" t="s">
        <v>1960</v>
      </c>
      <c r="J368" s="22" t="n">
        <v>390000000</v>
      </c>
      <c r="K368" s="22" t="n">
        <v>400000000</v>
      </c>
      <c r="L368" s="0" t="n">
        <v>2005</v>
      </c>
      <c r="M368" s="23" t="n">
        <v>38353</v>
      </c>
      <c r="N368" s="23" t="n">
        <v>43831</v>
      </c>
      <c r="O368" s="23" t="n">
        <v>43831</v>
      </c>
      <c r="P368" s="23" t="n">
        <v>44196</v>
      </c>
      <c r="Q368" s="2" t="s">
        <v>1967</v>
      </c>
      <c r="R368" s="2" t="s">
        <v>1967</v>
      </c>
      <c r="S368" s="22" t="n">
        <v>9000000</v>
      </c>
      <c r="T368" s="2" t="s">
        <v>1967</v>
      </c>
      <c r="U368" s="2" t="s">
        <v>1967</v>
      </c>
      <c r="V368" s="2" t="s">
        <v>1967</v>
      </c>
      <c r="W368" s="2" t="s">
        <v>1967</v>
      </c>
      <c r="X368" s="2" t="s">
        <v>1967</v>
      </c>
      <c r="Y368" s="2" t="s">
        <v>1967</v>
      </c>
      <c r="Z368" s="2" t="s">
        <v>1967</v>
      </c>
      <c r="AA368" s="23" t="n">
        <f aca="false">DATE(YEAR(O368)+1,MONTH(O368),DAY(O368))</f>
        <v>44197</v>
      </c>
      <c r="AB368" s="0" t="n">
        <f aca="false">IF(G368="Trong nước", DATEDIF(DATE(YEAR(M368),MONTH(M368),1),DATE(YEAR(N368),MONTH(N368),1),"m"), DATEDIF(DATE(L368,1,1),DATE(YEAR(N368),MONTH(N368),1),"m"))</f>
        <v>180</v>
      </c>
      <c r="AC368" s="0" t="str">
        <f aca="false">VLOOKUP(AB368,Parameters!$A$2:$B$7,2,1)</f>
        <v>&gt;=180</v>
      </c>
      <c r="AD368" s="24" t="n">
        <f aca="false">IF(J368&lt;=$AD$2,INDEX('Bieu phi VCX'!$D$8:$N$33,MATCH(E368,'Bieu phi VCX'!$A$8:$A$33,0),MATCH(AC368,'Bieu phi VCX'!$D$7:$I$7,)),INDEX('Bieu phi VCX'!$J$8:$O$33,MATCH(E368,'Bieu phi VCX'!$A$8:$A$33,0),MATCH(AC368,'Bieu phi VCX'!$J$7:$O$7,)))</f>
        <v>0.05</v>
      </c>
      <c r="AE368" s="24" t="n">
        <f aca="false">IF(Q368="Y",$AE$2,0)</f>
        <v>0.0005</v>
      </c>
      <c r="AF368" s="24" t="n">
        <f aca="false">IF(R368="Y", INDEX('Bieu phi VCX'!$R$8:$W$33,MATCH(E368,'Bieu phi VCX'!$A$8:$A$33,0),MATCH(AC368,'Bieu phi VCX'!$R$7:$W$7,0)), 0)</f>
        <v>0.0045</v>
      </c>
      <c r="AG368" s="22" t="n">
        <f aca="false">VLOOKUP(S368,Parameters!$F$2:$G$5,2,0)</f>
        <v>1400000</v>
      </c>
      <c r="AH368" s="24" t="n">
        <f aca="false">IF(T368="Y", INDEX('Bieu phi VCX'!$X$8:$AC$33,MATCH(E368,'Bieu phi VCX'!$A$8:$A$33,0),MATCH(AC368,'Bieu phi VCX'!$X$7:$AC$7,0)),0)</f>
        <v>0.011</v>
      </c>
      <c r="AI368" s="24" t="n">
        <f aca="false">IF(U368="Y",INDEX('Bieu phi VCX'!$AJ$8:$AL$33,MATCH(E368,'Bieu phi VCX'!$A$8:$A$33,0),MATCH(VLOOKUP(F368,Parameters!$I$2:$J$4,2),'Bieu phi VCX'!$AJ$7:$AL$7,0))-AD368, 0)</f>
        <v>0</v>
      </c>
      <c r="AJ368" s="0" t="n">
        <f aca="false">IF(V368="Y",$AJ$2,1)</f>
        <v>1.5</v>
      </c>
      <c r="AK368" s="24" t="n">
        <f aca="false">IF(W368="Y", INDEX('Bieu phi VCX'!$AE$8:$AE$33,MATCH(E368,'Bieu phi VCX'!$A$8:$A$33,0),0),0)</f>
        <v>0.0025</v>
      </c>
      <c r="AL368" s="24" t="n">
        <f aca="false">IF(X368="Y",IF(AB368&lt;120,IF(OR(E368='Bieu phi VCX'!$A$24,E368='Bieu phi VCX'!$A$25,E368='Bieu phi VCX'!$A$27),0.2%,IF(OR(AND(OR(H368="SEDAN",H368="HATCHBACK"),J368&gt;$AL$2),AND(OR(H368="SEDAN",H368="HATCHBACK"),I368="GERMANY")),INDEX('Bieu phi VCX'!$AF$8:$AF$33,MATCH(E368,'Bieu phi VCX'!$A$8:$A$33,0),0),INDEX('Bieu phi VCX'!$AG$8:$AG$33,MATCH(E368,'Bieu phi VCX'!$A$8:$A$33,0),0))),INDEX('Bieu phi VCX'!$AH$8:$AH$33,MATCH(E368,'Bieu phi VCX'!$A$8:$A$33,0),0)),0)</f>
        <v>0.0015</v>
      </c>
      <c r="AM368" s="25" t="n">
        <f aca="false">IF(Z368="Y",$AM$2,0)</f>
        <v>0.003</v>
      </c>
      <c r="AN368" s="26" t="n">
        <f aca="false">IF(Y368="Y",IF(P368-O368&gt;$AN$2,1.5%*15/365,1.5%*(P368-O368)/365),0)</f>
        <v>0.000616438356164384</v>
      </c>
      <c r="AO368" s="27" t="n">
        <f aca="false">IF(P368&lt;=AA368,VLOOKUP(DATEDIF(O368,P368,"m"),Parameters!$L$2:$M$6,2,1),(DATEDIF(O368,P368,"m")+1)/12)</f>
        <v>1</v>
      </c>
      <c r="AP368" s="28" t="n">
        <f aca="false">(AJ368*(SUM(AD368,AE368,AF368,AH368,AI368,AK368,AL368,AM368)*K368+AG368)+AN368*K368)*AO368</f>
        <v>46146575.3424658</v>
      </c>
    </row>
    <row r="369" customFormat="false" ht="13.8" hidden="false" customHeight="false" outlineLevel="0" collapsed="false">
      <c r="A369" s="19" t="s">
        <v>1968</v>
      </c>
      <c r="B369" s="19" t="s">
        <v>1954</v>
      </c>
      <c r="C369" s="19" t="s">
        <v>1917</v>
      </c>
      <c r="D369" s="19" t="s">
        <v>1908</v>
      </c>
      <c r="E369" s="21" t="s">
        <v>2010</v>
      </c>
      <c r="F369" s="22" t="n">
        <v>0</v>
      </c>
      <c r="G369" s="21" t="s">
        <v>1958</v>
      </c>
      <c r="H369" s="21" t="s">
        <v>2008</v>
      </c>
      <c r="I369" s="21" t="s">
        <v>1960</v>
      </c>
      <c r="J369" s="22" t="n">
        <v>400000000</v>
      </c>
      <c r="K369" s="22" t="n">
        <v>100000000</v>
      </c>
      <c r="L369" s="0" t="n">
        <v>2020</v>
      </c>
      <c r="M369" s="23" t="n">
        <v>43831</v>
      </c>
      <c r="N369" s="23" t="n">
        <v>43831</v>
      </c>
      <c r="O369" s="23" t="n">
        <v>43831</v>
      </c>
      <c r="P369" s="23" t="n">
        <v>44196</v>
      </c>
      <c r="Q369" s="2" t="s">
        <v>1961</v>
      </c>
      <c r="R369" s="2" t="s">
        <v>1961</v>
      </c>
      <c r="S369" s="22" t="s">
        <v>1962</v>
      </c>
      <c r="T369" s="2" t="s">
        <v>1961</v>
      </c>
      <c r="U369" s="2" t="s">
        <v>1961</v>
      </c>
      <c r="V369" s="2" t="s">
        <v>1961</v>
      </c>
      <c r="W369" s="2" t="s">
        <v>1961</v>
      </c>
      <c r="X369" s="2" t="s">
        <v>1961</v>
      </c>
      <c r="Y369" s="2" t="s">
        <v>1961</v>
      </c>
      <c r="Z369" s="2" t="s">
        <v>1961</v>
      </c>
      <c r="AA369" s="23" t="n">
        <f aca="false">DATE(YEAR(O369)+1,MONTH(O369),DAY(O369))</f>
        <v>44197</v>
      </c>
      <c r="AB369" s="0" t="n">
        <f aca="false">IF(G369="Trong nước", DATEDIF(DATE(YEAR(M369),MONTH(M369),1),DATE(YEAR(N369),MONTH(N369),1),"m"), DATEDIF(DATE(L369,1,1),DATE(YEAR(N369),MONTH(N369),1),"m"))</f>
        <v>0</v>
      </c>
      <c r="AC369" s="0" t="str">
        <f aca="false">VLOOKUP(AB369,Parameters!$A$2:$B$6,2,1)</f>
        <v>&lt;6</v>
      </c>
      <c r="AD369" s="24" t="n">
        <f aca="false">IF(J369&lt;=$AD$2,INDEX('Bieu phi VCX'!$D$8:$H$33,MATCH(E369,'Bieu phi VCX'!$A$8:$A$33,0),MATCH(AC369,'Bieu phi VCX'!$D$7:$H$7,)),INDEX('Bieu phi VCX'!$J$8:$N$33,MATCH(E369,'Bieu phi VCX'!$A$8:$A$33,0),MATCH(AC369,'Bieu phi VCX'!$J$7:$N$7,)))</f>
        <v>0.025</v>
      </c>
      <c r="AE369" s="24" t="n">
        <f aca="false">IF(Q369="Y",$AE$2,0)</f>
        <v>0</v>
      </c>
      <c r="AF369" s="24" t="n">
        <f aca="false">IF(R369="Y", INDEX('Bieu phi VCX'!$R$8:$W$33,MATCH(E369,'Bieu phi VCX'!$A$8:$A$33,0),MATCH(AC369,'Bieu phi VCX'!$R$7:$V$7,0)), 0)</f>
        <v>0</v>
      </c>
      <c r="AG369" s="22" t="n">
        <f aca="false">VLOOKUP(S369,Parameters!$F$2:$G$5,2,0)</f>
        <v>0</v>
      </c>
      <c r="AH369" s="24" t="n">
        <f aca="false">IF(T369="Y", INDEX('Bieu phi VCX'!$X$8:$AB$33,MATCH(E369,'Bieu phi VCX'!$A$8:$A$33,0),MATCH(AC369,'Bieu phi VCX'!$X$7:$AB$7,0)),0)</f>
        <v>0</v>
      </c>
      <c r="AI369" s="24" t="n">
        <f aca="false">IF(U369="Y",INDEX('Bieu phi VCX'!$AJ$8:$AL$33,MATCH(E369,'Bieu phi VCX'!$A$8:$A$33,0),MATCH(VLOOKUP(F369,Parameters!$I$2:$J$4,2),'Bieu phi VCX'!$AJ$7:$AL$7,0))-AD369, 0)</f>
        <v>0</v>
      </c>
      <c r="AJ369" s="0" t="n">
        <f aca="false">IF(V369="Y",$AJ$2,1)</f>
        <v>1</v>
      </c>
      <c r="AK369" s="24" t="n">
        <f aca="false">IF(W369="Y", INDEX('Bieu phi VCX'!$AE$8:$AE$33,MATCH(E369,'Bieu phi VCX'!$A$8:$A$33,0),0),0)</f>
        <v>0</v>
      </c>
      <c r="AL369" s="24" t="n">
        <f aca="false">IF(X369="Y",IF(AB369&lt;120,IF(OR(E369='Bieu phi VCX'!$A$24,E369='Bieu phi VCX'!$A$25,E369='Bieu phi VCX'!$A$27),0.2%,IF(OR(AND(OR(H369="SEDAN",H369="HATCHBACK"),J369&gt;$AL$2),AND(OR(H369="SEDAN",H369="HATCHBACK"),I369="GERMANY")),INDEX('Bieu phi VCX'!$AF$8:$AF$33,MATCH(E369,'Bieu phi VCX'!$A$8:$A$33,0),0),INDEX('Bieu phi VCX'!$AG$8:$AG$33,MATCH(E369,'Bieu phi VCX'!$A$8:$A$33,0),0))),"NA"),0)</f>
        <v>0</v>
      </c>
      <c r="AM369" s="25" t="n">
        <f aca="false">IF(Z369="Y",$AM$2,0)</f>
        <v>0</v>
      </c>
      <c r="AN369" s="26" t="n">
        <f aca="false">IF(Y369="Y",IF(P369-O369&gt;$AN$2,1.5%*15/365,1.5%*(P369-O369)/365),0)</f>
        <v>0</v>
      </c>
      <c r="AO369" s="27" t="n">
        <f aca="false">IF(P369&lt;=AA369,VLOOKUP(DATEDIF(O369,P369,"m"),Parameters!$L$2:$M$6,2,1),(DATEDIF(O369,P369,"m")+1)/12)</f>
        <v>1</v>
      </c>
      <c r="AP369" s="28" t="n">
        <f aca="false">(AJ369*(SUM(AD369,AE369,AF369,AH369,AI369,AK369,AL369,AM369)*K369+AG369)+AN369*K369)*AO369</f>
        <v>2500000</v>
      </c>
    </row>
    <row r="370" customFormat="false" ht="13.8" hidden="false" customHeight="false" outlineLevel="0" collapsed="false">
      <c r="A370" s="19"/>
      <c r="B370" s="19" t="s">
        <v>1963</v>
      </c>
      <c r="C370" s="19" t="s">
        <v>1917</v>
      </c>
      <c r="D370" s="19" t="s">
        <v>1908</v>
      </c>
      <c r="E370" s="21" t="s">
        <v>2010</v>
      </c>
      <c r="F370" s="22" t="n">
        <v>0</v>
      </c>
      <c r="G370" s="21" t="s">
        <v>1958</v>
      </c>
      <c r="H370" s="21" t="s">
        <v>2008</v>
      </c>
      <c r="I370" s="21" t="s">
        <v>1960</v>
      </c>
      <c r="J370" s="22" t="n">
        <v>400000000</v>
      </c>
      <c r="K370" s="22" t="n">
        <v>100000000</v>
      </c>
      <c r="L370" s="0" t="n">
        <v>2017</v>
      </c>
      <c r="M370" s="23" t="n">
        <v>42736</v>
      </c>
      <c r="N370" s="23" t="n">
        <v>43831</v>
      </c>
      <c r="O370" s="23" t="n">
        <v>43831</v>
      </c>
      <c r="P370" s="23" t="n">
        <v>44196</v>
      </c>
      <c r="Q370" s="2" t="s">
        <v>1961</v>
      </c>
      <c r="R370" s="2" t="s">
        <v>1961</v>
      </c>
      <c r="S370" s="22" t="s">
        <v>1962</v>
      </c>
      <c r="T370" s="2" t="s">
        <v>1961</v>
      </c>
      <c r="U370" s="2" t="s">
        <v>1961</v>
      </c>
      <c r="V370" s="2" t="s">
        <v>1961</v>
      </c>
      <c r="W370" s="2" t="s">
        <v>1961</v>
      </c>
      <c r="X370" s="2" t="s">
        <v>1961</v>
      </c>
      <c r="Y370" s="2" t="s">
        <v>1961</v>
      </c>
      <c r="Z370" s="2" t="s">
        <v>1961</v>
      </c>
      <c r="AA370" s="23" t="n">
        <f aca="false">DATE(YEAR(O370)+1,MONTH(O370),DAY(O370))</f>
        <v>44197</v>
      </c>
      <c r="AB370" s="0" t="n">
        <f aca="false">IF(G370="Trong nước", DATEDIF(DATE(YEAR(M370),MONTH(M370),1),DATE(YEAR(N370),MONTH(N370),1),"m"), DATEDIF(DATE(L370,1,1),DATE(YEAR(N370),MONTH(N370),1),"m"))</f>
        <v>36</v>
      </c>
      <c r="AC370" s="0" t="str">
        <f aca="false">VLOOKUP(AB370,Parameters!$A$2:$B$6,2,1)</f>
        <v>36-72</v>
      </c>
      <c r="AD370" s="24" t="n">
        <f aca="false">IF(J370&lt;=$AD$2,INDEX('Bieu phi VCX'!$D$8:$H$33,MATCH(E370,'Bieu phi VCX'!$A$8:$A$33,0),MATCH(AC370,'Bieu phi VCX'!$D$7:$H$7,)),INDEX('Bieu phi VCX'!$J$8:$N$33,MATCH(E370,'Bieu phi VCX'!$A$8:$A$33,0),MATCH(AC370,'Bieu phi VCX'!$J$7:$N$7,)))</f>
        <v>0.028</v>
      </c>
      <c r="AE370" s="24" t="n">
        <f aca="false">IF(Q370="Y",$AE$2,0)</f>
        <v>0</v>
      </c>
      <c r="AF370" s="24" t="n">
        <f aca="false">IF(R370="Y", INDEX('Bieu phi VCX'!$R$8:$W$33,MATCH(E370,'Bieu phi VCX'!$A$8:$A$33,0),MATCH(AC370,'Bieu phi VCX'!$R$7:$V$7,0)), 0)</f>
        <v>0</v>
      </c>
      <c r="AG370" s="22" t="n">
        <f aca="false">VLOOKUP(S370,Parameters!$F$2:$G$5,2,0)</f>
        <v>0</v>
      </c>
      <c r="AH370" s="24" t="n">
        <f aca="false">IF(T370="Y", INDEX('Bieu phi VCX'!$X$8:$AB$33,MATCH(E370,'Bieu phi VCX'!$A$8:$A$33,0),MATCH(AC370,'Bieu phi VCX'!$X$7:$AB$7,0)),0)</f>
        <v>0</v>
      </c>
      <c r="AI370" s="24" t="n">
        <f aca="false">IF(U370="Y",INDEX('Bieu phi VCX'!$AJ$8:$AL$33,MATCH(E370,'Bieu phi VCX'!$A$8:$A$33,0),MATCH(VLOOKUP(F370,Parameters!$I$2:$J$4,2),'Bieu phi VCX'!$AJ$7:$AL$7,0))-AD370, 0)</f>
        <v>0</v>
      </c>
      <c r="AJ370" s="0" t="n">
        <f aca="false">IF(V370="Y",$AJ$2,1)</f>
        <v>1</v>
      </c>
      <c r="AK370" s="24" t="n">
        <f aca="false">IF(W370="Y", INDEX('Bieu phi VCX'!$AE$8:$AE$33,MATCH(E370,'Bieu phi VCX'!$A$8:$A$33,0),0),0)</f>
        <v>0</v>
      </c>
      <c r="AL370" s="24" t="n">
        <f aca="false">IF(X370="Y",IF(AB370&lt;120,IF(OR(E370='Bieu phi VCX'!$A$24,E370='Bieu phi VCX'!$A$25,E370='Bieu phi VCX'!$A$27),0.2%,IF(OR(AND(OR(H370="SEDAN",H370="HATCHBACK"),J370&gt;$AL$2),AND(OR(H370="SEDAN",H370="HATCHBACK"),I370="GERMANY")),INDEX('Bieu phi VCX'!$AF$8:$AF$33,MATCH(E370,'Bieu phi VCX'!$A$8:$A$33,0),0),INDEX('Bieu phi VCX'!$AG$8:$AG$33,MATCH(E370,'Bieu phi VCX'!$A$8:$A$33,0),0))),"NA"),0)</f>
        <v>0</v>
      </c>
      <c r="AM370" s="25" t="n">
        <f aca="false">IF(Z370="Y",$AM$2,0)</f>
        <v>0</v>
      </c>
      <c r="AN370" s="26" t="n">
        <f aca="false">IF(Y370="Y",IF(P370-O370&gt;$AN$2,1.5%*15/365,1.5%*(P370-O370)/365),0)</f>
        <v>0</v>
      </c>
      <c r="AO370" s="27" t="n">
        <f aca="false">IF(P370&lt;=AA370,VLOOKUP(DATEDIF(O370,P370,"m"),Parameters!$L$2:$M$6,2,1),(DATEDIF(O370,P370,"m")+1)/12)</f>
        <v>1</v>
      </c>
      <c r="AP370" s="28" t="n">
        <f aca="false">(AJ370*(SUM(AD370,AE370,AF370,AH370,AI370,AK370,AL370,AM370)*K370+AG370)+AN370*K370)*AO370</f>
        <v>2800000</v>
      </c>
    </row>
    <row r="371" customFormat="false" ht="13.8" hidden="false" customHeight="false" outlineLevel="0" collapsed="false">
      <c r="A371" s="19"/>
      <c r="B371" s="19" t="s">
        <v>1964</v>
      </c>
      <c r="C371" s="19" t="s">
        <v>1917</v>
      </c>
      <c r="D371" s="19" t="s">
        <v>1908</v>
      </c>
      <c r="E371" s="21" t="s">
        <v>2010</v>
      </c>
      <c r="F371" s="22" t="n">
        <v>0</v>
      </c>
      <c r="G371" s="21" t="s">
        <v>1958</v>
      </c>
      <c r="H371" s="21" t="s">
        <v>2008</v>
      </c>
      <c r="I371" s="21" t="s">
        <v>1960</v>
      </c>
      <c r="J371" s="22" t="n">
        <v>400000000</v>
      </c>
      <c r="K371" s="22" t="n">
        <v>100000000</v>
      </c>
      <c r="L371" s="0" t="n">
        <v>2014</v>
      </c>
      <c r="M371" s="23" t="n">
        <v>41640</v>
      </c>
      <c r="N371" s="23" t="n">
        <v>43831</v>
      </c>
      <c r="O371" s="23" t="n">
        <v>43831</v>
      </c>
      <c r="P371" s="23" t="n">
        <v>44196</v>
      </c>
      <c r="Q371" s="2" t="s">
        <v>1961</v>
      </c>
      <c r="R371" s="2" t="s">
        <v>1961</v>
      </c>
      <c r="S371" s="22" t="s">
        <v>1962</v>
      </c>
      <c r="T371" s="2" t="s">
        <v>1961</v>
      </c>
      <c r="U371" s="2" t="s">
        <v>1961</v>
      </c>
      <c r="V371" s="2" t="s">
        <v>1961</v>
      </c>
      <c r="W371" s="2" t="s">
        <v>1961</v>
      </c>
      <c r="X371" s="2" t="s">
        <v>1961</v>
      </c>
      <c r="Y371" s="2" t="s">
        <v>1961</v>
      </c>
      <c r="Z371" s="2" t="s">
        <v>1961</v>
      </c>
      <c r="AA371" s="23" t="n">
        <f aca="false">DATE(YEAR(O371)+1,MONTH(O371),DAY(O371))</f>
        <v>44197</v>
      </c>
      <c r="AB371" s="0" t="n">
        <f aca="false">IF(G371="Trong nước", DATEDIF(DATE(YEAR(M371),MONTH(M371),1),DATE(YEAR(N371),MONTH(N371),1),"m"), DATEDIF(DATE(L371,1,1),DATE(YEAR(N371),MONTH(N371),1),"m"))</f>
        <v>72</v>
      </c>
      <c r="AC371" s="0" t="str">
        <f aca="false">VLOOKUP(AB371,Parameters!$A$2:$B$6,2,1)</f>
        <v>72-120</v>
      </c>
      <c r="AD371" s="24" t="n">
        <f aca="false">IF(J371&lt;=$AD$2,INDEX('Bieu phi VCX'!$D$8:$H$33,MATCH(E371,'Bieu phi VCX'!$A$8:$A$33,0),MATCH(AC371,'Bieu phi VCX'!$D$7:$H$7,)),INDEX('Bieu phi VCX'!$J$8:$N$33,MATCH(E371,'Bieu phi VCX'!$A$8:$A$33,0),MATCH(AC371,'Bieu phi VCX'!$J$7:$N$7,)))</f>
        <v>0.045</v>
      </c>
      <c r="AE371" s="24" t="n">
        <f aca="false">IF(Q371="Y",$AE$2,0)</f>
        <v>0</v>
      </c>
      <c r="AF371" s="24" t="n">
        <f aca="false">IF(R371="Y", INDEX('Bieu phi VCX'!$R$8:$W$33,MATCH(E371,'Bieu phi VCX'!$A$8:$A$33,0),MATCH(AC371,'Bieu phi VCX'!$R$7:$V$7,0)), 0)</f>
        <v>0</v>
      </c>
      <c r="AG371" s="22" t="n">
        <f aca="false">VLOOKUP(S371,Parameters!$F$2:$G$5,2,0)</f>
        <v>0</v>
      </c>
      <c r="AH371" s="24" t="n">
        <f aca="false">IF(T371="Y", INDEX('Bieu phi VCX'!$X$8:$AB$33,MATCH(E371,'Bieu phi VCX'!$A$8:$A$33,0),MATCH(AC371,'Bieu phi VCX'!$X$7:$AB$7,0)),0)</f>
        <v>0</v>
      </c>
      <c r="AI371" s="24" t="n">
        <f aca="false">IF(U371="Y",INDEX('Bieu phi VCX'!$AJ$8:$AL$33,MATCH(E371,'Bieu phi VCX'!$A$8:$A$33,0),MATCH(VLOOKUP(F371,Parameters!$I$2:$J$4,2),'Bieu phi VCX'!$AJ$7:$AL$7,0))-AD371, 0)</f>
        <v>0</v>
      </c>
      <c r="AJ371" s="0" t="n">
        <f aca="false">IF(V371="Y",$AJ$2,1)</f>
        <v>1</v>
      </c>
      <c r="AK371" s="24" t="n">
        <f aca="false">IF(W371="Y", INDEX('Bieu phi VCX'!$AE$8:$AE$33,MATCH(E371,'Bieu phi VCX'!$A$8:$A$33,0),0),0)</f>
        <v>0</v>
      </c>
      <c r="AL371" s="24" t="n">
        <f aca="false">IF(X371="Y",IF(AB371&lt;120,IF(OR(E371='Bieu phi VCX'!$A$24,E371='Bieu phi VCX'!$A$25,E371='Bieu phi VCX'!$A$27),0.2%,IF(OR(AND(OR(H371="SEDAN",H371="HATCHBACK"),J371&gt;$AL$2),AND(OR(H371="SEDAN",H371="HATCHBACK"),I371="GERMANY")),INDEX('Bieu phi VCX'!$AF$8:$AF$33,MATCH(E371,'Bieu phi VCX'!$A$8:$A$33,0),0),INDEX('Bieu phi VCX'!$AG$8:$AG$33,MATCH(E371,'Bieu phi VCX'!$A$8:$A$33,0),0))),"NA"),0)</f>
        <v>0</v>
      </c>
      <c r="AM371" s="25" t="n">
        <f aca="false">IF(Z371="Y",$AM$2,0)</f>
        <v>0</v>
      </c>
      <c r="AN371" s="26" t="n">
        <f aca="false">IF(Y371="Y",IF(P371-O371&gt;$AN$2,1.5%*15/365,1.5%*(P371-O371)/365),0)</f>
        <v>0</v>
      </c>
      <c r="AO371" s="27" t="n">
        <f aca="false">IF(P371&lt;=AA371,VLOOKUP(DATEDIF(O371,P371,"m"),Parameters!$L$2:$M$6,2,1),(DATEDIF(O371,P371,"m")+1)/12)</f>
        <v>1</v>
      </c>
      <c r="AP371" s="28" t="n">
        <f aca="false">(AJ371*(SUM(AD371,AE371,AF371,AH371,AI371,AK371,AL371,AM371)*K371+AG371)+AN371*K371)*AO371</f>
        <v>4500000</v>
      </c>
    </row>
    <row r="372" customFormat="false" ht="13.8" hidden="false" customHeight="false" outlineLevel="0" collapsed="false">
      <c r="A372" s="19"/>
      <c r="B372" s="19" t="s">
        <v>1965</v>
      </c>
      <c r="C372" s="19" t="s">
        <v>1917</v>
      </c>
      <c r="D372" s="19" t="s">
        <v>1908</v>
      </c>
      <c r="E372" s="21" t="s">
        <v>2010</v>
      </c>
      <c r="F372" s="22" t="n">
        <v>0</v>
      </c>
      <c r="G372" s="21" t="s">
        <v>1958</v>
      </c>
      <c r="H372" s="21" t="s">
        <v>2008</v>
      </c>
      <c r="I372" s="21" t="s">
        <v>1960</v>
      </c>
      <c r="J372" s="22" t="n">
        <v>400000000</v>
      </c>
      <c r="K372" s="22" t="n">
        <v>100000000</v>
      </c>
      <c r="L372" s="0" t="n">
        <v>2010</v>
      </c>
      <c r="M372" s="23" t="n">
        <v>40179</v>
      </c>
      <c r="N372" s="23" t="n">
        <v>43831</v>
      </c>
      <c r="O372" s="23" t="n">
        <v>43831</v>
      </c>
      <c r="P372" s="23" t="n">
        <v>44196</v>
      </c>
      <c r="Q372" s="2" t="s">
        <v>1961</v>
      </c>
      <c r="R372" s="2" t="s">
        <v>1961</v>
      </c>
      <c r="S372" s="22" t="s">
        <v>1962</v>
      </c>
      <c r="T372" s="2" t="s">
        <v>1961</v>
      </c>
      <c r="U372" s="2" t="s">
        <v>1961</v>
      </c>
      <c r="V372" s="2" t="s">
        <v>1961</v>
      </c>
      <c r="W372" s="2" t="s">
        <v>1961</v>
      </c>
      <c r="X372" s="2" t="s">
        <v>1961</v>
      </c>
      <c r="Y372" s="2" t="s">
        <v>1961</v>
      </c>
      <c r="Z372" s="2" t="s">
        <v>1961</v>
      </c>
      <c r="AA372" s="23" t="n">
        <f aca="false">DATE(YEAR(O372)+1,MONTH(O372),DAY(O372))</f>
        <v>44197</v>
      </c>
      <c r="AB372" s="0" t="n">
        <f aca="false">IF(G372="Trong nước", DATEDIF(DATE(YEAR(M372),MONTH(M372),1),DATE(YEAR(N372),MONTH(N372),1),"m"), DATEDIF(DATE(L372,1,1),DATE(YEAR(N372),MONTH(N372),1),"m"))</f>
        <v>120</v>
      </c>
      <c r="AC372" s="0" t="str">
        <f aca="false">VLOOKUP(AB372,Parameters!$A$2:$B$6,2,1)</f>
        <v>&gt;=120</v>
      </c>
      <c r="AD372" s="24" t="n">
        <f aca="false">IF(J372&lt;=$AD$2,INDEX('Bieu phi VCX'!$D$8:$H$33,MATCH(E372,'Bieu phi VCX'!$A$8:$A$33,0),MATCH(AC372,'Bieu phi VCX'!$D$7:$H$7,)),INDEX('Bieu phi VCX'!$J$8:$N$33,MATCH(E372,'Bieu phi VCX'!$A$8:$A$33,0),MATCH(AC372,'Bieu phi VCX'!$J$7:$N$7,)))</f>
        <v>0.05</v>
      </c>
      <c r="AE372" s="24" t="n">
        <f aca="false">IF(Q372="Y",$AE$2,0)</f>
        <v>0</v>
      </c>
      <c r="AF372" s="24" t="n">
        <f aca="false">IF(R372="Y", INDEX('Bieu phi VCX'!$R$8:$W$33,MATCH(E372,'Bieu phi VCX'!$A$8:$A$33,0),MATCH(AC372,'Bieu phi VCX'!$R$7:$V$7,0)), 0)</f>
        <v>0</v>
      </c>
      <c r="AG372" s="22" t="n">
        <f aca="false">VLOOKUP(S372,Parameters!$F$2:$G$5,2,0)</f>
        <v>0</v>
      </c>
      <c r="AH372" s="24" t="n">
        <f aca="false">IF(T372="Y", INDEX('Bieu phi VCX'!$X$8:$AB$33,MATCH(E372,'Bieu phi VCX'!$A$8:$A$33,0),MATCH(AC372,'Bieu phi VCX'!$X$7:$AB$7,0)),0)</f>
        <v>0</v>
      </c>
      <c r="AI372" s="24" t="n">
        <f aca="false">IF(U372="Y",INDEX('Bieu phi VCX'!$AJ$8:$AL$33,MATCH(E372,'Bieu phi VCX'!$A$8:$A$33,0),MATCH(VLOOKUP(F372,Parameters!$I$2:$J$4,2),'Bieu phi VCX'!$AJ$7:$AL$7,0))-AD372, 0)</f>
        <v>0</v>
      </c>
      <c r="AJ372" s="0" t="n">
        <f aca="false">IF(V372="Y",$AJ$2,1)</f>
        <v>1</v>
      </c>
      <c r="AK372" s="24" t="n">
        <f aca="false">IF(W372="Y", INDEX('Bieu phi VCX'!$AE$8:$AE$33,MATCH(E372,'Bieu phi VCX'!$A$8:$A$33,0),0),0)</f>
        <v>0</v>
      </c>
      <c r="AL372" s="24" t="n">
        <f aca="false">IF(X372="Y",IF(AB372&lt;120,IF(OR(E372='Bieu phi VCX'!$A$24,E372='Bieu phi VCX'!$A$25,E372='Bieu phi VCX'!$A$27),0.2%,IF(OR(AND(OR(H372="SEDAN",H372="HATCHBACK"),J372&gt;$AL$2),AND(OR(H372="SEDAN",H372="HATCHBACK"),I372="GERMANY")),INDEX('Bieu phi VCX'!$AF$8:$AF$33,MATCH(E372,'Bieu phi VCX'!$A$8:$A$33,0),0),INDEX('Bieu phi VCX'!$AG$8:$AG$33,MATCH(E372,'Bieu phi VCX'!$A$8:$A$33,0),0))),"NA"),0)</f>
        <v>0</v>
      </c>
      <c r="AM372" s="25" t="n">
        <f aca="false">IF(Z372="Y",$AM$2,0)</f>
        <v>0</v>
      </c>
      <c r="AN372" s="26" t="n">
        <f aca="false">IF(Y372="Y",IF(P372-O372&gt;$AN$2,1.5%*15/365,1.5%*(P372-O372)/365),0)</f>
        <v>0</v>
      </c>
      <c r="AO372" s="27" t="n">
        <f aca="false">IF(P372&lt;=AA372,VLOOKUP(DATEDIF(O372,P372,"m"),Parameters!$L$2:$M$6,2,1),(DATEDIF(O372,P372,"m")+1)/12)</f>
        <v>1</v>
      </c>
      <c r="AP372" s="28" t="n">
        <f aca="false">(AJ372*(SUM(AD372,AE372,AF372,AH372,AI372,AK372,AL372,AM372)*K372+AG372)+AN372*K372)*AO372</f>
        <v>5000000</v>
      </c>
    </row>
    <row r="373" customFormat="false" ht="13.8" hidden="false" customHeight="false" outlineLevel="0" collapsed="false">
      <c r="A373" s="19"/>
      <c r="B373" s="19" t="s">
        <v>1966</v>
      </c>
      <c r="C373" s="19" t="s">
        <v>1917</v>
      </c>
      <c r="D373" s="19" t="s">
        <v>1908</v>
      </c>
      <c r="E373" s="21" t="s">
        <v>2010</v>
      </c>
      <c r="F373" s="22" t="n">
        <v>0</v>
      </c>
      <c r="G373" s="21" t="s">
        <v>1958</v>
      </c>
      <c r="H373" s="21" t="s">
        <v>2008</v>
      </c>
      <c r="I373" s="21" t="s">
        <v>1960</v>
      </c>
      <c r="J373" s="22" t="n">
        <v>400000000</v>
      </c>
      <c r="K373" s="22" t="n">
        <v>400000000</v>
      </c>
      <c r="L373" s="0" t="n">
        <v>2005</v>
      </c>
      <c r="M373" s="23" t="n">
        <v>38353</v>
      </c>
      <c r="N373" s="23" t="n">
        <v>43831</v>
      </c>
      <c r="O373" s="23" t="n">
        <v>43831</v>
      </c>
      <c r="P373" s="23" t="n">
        <v>44196</v>
      </c>
      <c r="Q373" s="2" t="s">
        <v>1967</v>
      </c>
      <c r="R373" s="2" t="s">
        <v>1967</v>
      </c>
      <c r="S373" s="22" t="n">
        <v>9000000</v>
      </c>
      <c r="T373" s="2" t="s">
        <v>1967</v>
      </c>
      <c r="U373" s="2" t="s">
        <v>1967</v>
      </c>
      <c r="V373" s="2" t="s">
        <v>1967</v>
      </c>
      <c r="W373" s="2" t="s">
        <v>1967</v>
      </c>
      <c r="X373" s="2" t="s">
        <v>1967</v>
      </c>
      <c r="Y373" s="2" t="s">
        <v>1967</v>
      </c>
      <c r="Z373" s="2" t="s">
        <v>1967</v>
      </c>
      <c r="AA373" s="23" t="n">
        <f aca="false">DATE(YEAR(O373)+1,MONTH(O373),DAY(O373))</f>
        <v>44197</v>
      </c>
      <c r="AB373" s="0" t="n">
        <f aca="false">IF(G373="Trong nước", DATEDIF(DATE(YEAR(M373),MONTH(M373),1),DATE(YEAR(N373),MONTH(N373),1),"m"), DATEDIF(DATE(L373,1,1),DATE(YEAR(N373),MONTH(N373),1),"m"))</f>
        <v>180</v>
      </c>
      <c r="AC373" s="0" t="str">
        <f aca="false">VLOOKUP(AB373,Parameters!$A$2:$B$7,2,1)</f>
        <v>&gt;=180</v>
      </c>
      <c r="AD373" s="24" t="n">
        <f aca="false">IF(J373&lt;=$AD$2,INDEX('Bieu phi VCX'!$D$8:$N$33,MATCH(E373,'Bieu phi VCX'!$A$8:$A$33,0),MATCH(AC373,'Bieu phi VCX'!$D$7:$I$7,)),INDEX('Bieu phi VCX'!$J$8:$O$33,MATCH(E373,'Bieu phi VCX'!$A$8:$A$33,0),MATCH(AC373,'Bieu phi VCX'!$J$7:$O$7,)))</f>
        <v>0.05</v>
      </c>
      <c r="AE373" s="24" t="n">
        <f aca="false">IF(Q373="Y",$AE$2,0)</f>
        <v>0.0005</v>
      </c>
      <c r="AF373" s="24" t="n">
        <f aca="false">IF(R373="Y", INDEX('Bieu phi VCX'!$R$8:$W$33,MATCH(E373,'Bieu phi VCX'!$A$8:$A$33,0),MATCH(AC373,'Bieu phi VCX'!$R$7:$W$7,0)), 0)</f>
        <v>0.0045</v>
      </c>
      <c r="AG373" s="22" t="n">
        <f aca="false">VLOOKUP(S373,Parameters!$F$2:$G$5,2,0)</f>
        <v>1400000</v>
      </c>
      <c r="AH373" s="24" t="n">
        <f aca="false">IF(T373="Y", INDEX('Bieu phi VCX'!$X$8:$AC$33,MATCH(E373,'Bieu phi VCX'!$A$8:$A$33,0),MATCH(AC373,'Bieu phi VCX'!$X$7:$AC$7,0)),0)</f>
        <v>0.011</v>
      </c>
      <c r="AI373" s="24" t="n">
        <f aca="false">IF(U373="Y",INDEX('Bieu phi VCX'!$AJ$8:$AL$33,MATCH(E373,'Bieu phi VCX'!$A$8:$A$33,0),MATCH(VLOOKUP(F373,Parameters!$I$2:$J$4,2),'Bieu phi VCX'!$AJ$7:$AL$7,0))-AD373, 0)</f>
        <v>0</v>
      </c>
      <c r="AJ373" s="0" t="n">
        <f aca="false">IF(V373="Y",$AJ$2,1)</f>
        <v>1.5</v>
      </c>
      <c r="AK373" s="24" t="n">
        <f aca="false">IF(W373="Y", INDEX('Bieu phi VCX'!$AE$8:$AE$33,MATCH(E373,'Bieu phi VCX'!$A$8:$A$33,0),0),0)</f>
        <v>0.0025</v>
      </c>
      <c r="AL373" s="24" t="n">
        <f aca="false">IF(X373="Y",IF(AB373&lt;120,IF(OR(E373='Bieu phi VCX'!$A$24,E373='Bieu phi VCX'!$A$25,E373='Bieu phi VCX'!$A$27),0.2%,IF(OR(AND(OR(H373="SEDAN",H373="HATCHBACK"),J373&gt;$AL$2),AND(OR(H373="SEDAN",H373="HATCHBACK"),I373="GERMANY")),INDEX('Bieu phi VCX'!$AF$8:$AF$33,MATCH(E373,'Bieu phi VCX'!$A$8:$A$33,0),0),INDEX('Bieu phi VCX'!$AG$8:$AG$33,MATCH(E373,'Bieu phi VCX'!$A$8:$A$33,0),0))),INDEX('Bieu phi VCX'!$AH$8:$AH$33,MATCH(E373,'Bieu phi VCX'!$A$8:$A$33,0),0)),0)</f>
        <v>0.0015</v>
      </c>
      <c r="AM373" s="25" t="n">
        <f aca="false">IF(Z373="Y",$AM$2,0)</f>
        <v>0.003</v>
      </c>
      <c r="AN373" s="26" t="n">
        <f aca="false">IF(Y373="Y",IF(P373-O373&gt;$AN$2,1.5%*15/365,1.5%*(P373-O373)/365),0)</f>
        <v>0.000616438356164384</v>
      </c>
      <c r="AO373" s="27" t="n">
        <f aca="false">IF(P373&lt;=AA373,VLOOKUP(DATEDIF(O373,P373,"m"),Parameters!$L$2:$M$6,2,1),(DATEDIF(O373,P373,"m")+1)/12)</f>
        <v>1</v>
      </c>
      <c r="AP373" s="28" t="n">
        <f aca="false">(AJ373*(SUM(AD373,AE373,AF373,AH373,AI373,AK373,AL373,AM373)*K373+AG373)+AN373*K373)*AO373</f>
        <v>46146575.3424658</v>
      </c>
    </row>
    <row r="374" customFormat="false" ht="13.8" hidden="false" customHeight="false" outlineLevel="0" collapsed="false">
      <c r="A374" s="19" t="s">
        <v>1969</v>
      </c>
      <c r="B374" s="19" t="s">
        <v>1954</v>
      </c>
      <c r="C374" s="19" t="s">
        <v>1917</v>
      </c>
      <c r="D374" s="19" t="s">
        <v>1908</v>
      </c>
      <c r="E374" s="21" t="s">
        <v>2010</v>
      </c>
      <c r="F374" s="22" t="n">
        <v>0</v>
      </c>
      <c r="G374" s="21" t="s">
        <v>1958</v>
      </c>
      <c r="H374" s="21" t="s">
        <v>2008</v>
      </c>
      <c r="I374" s="21" t="s">
        <v>1960</v>
      </c>
      <c r="J374" s="22" t="n">
        <v>410000000</v>
      </c>
      <c r="K374" s="22" t="n">
        <v>400000000</v>
      </c>
      <c r="L374" s="0" t="n">
        <v>2020</v>
      </c>
      <c r="M374" s="23" t="n">
        <v>43831</v>
      </c>
      <c r="N374" s="23" t="n">
        <v>43831</v>
      </c>
      <c r="O374" s="23" t="n">
        <v>43831</v>
      </c>
      <c r="P374" s="23" t="n">
        <v>44196</v>
      </c>
      <c r="Q374" s="2" t="s">
        <v>1961</v>
      </c>
      <c r="R374" s="2" t="s">
        <v>1961</v>
      </c>
      <c r="S374" s="22" t="s">
        <v>1962</v>
      </c>
      <c r="T374" s="2" t="s">
        <v>1961</v>
      </c>
      <c r="U374" s="2" t="s">
        <v>1961</v>
      </c>
      <c r="V374" s="2" t="s">
        <v>1961</v>
      </c>
      <c r="W374" s="2" t="s">
        <v>1961</v>
      </c>
      <c r="X374" s="2" t="s">
        <v>1961</v>
      </c>
      <c r="Y374" s="2" t="s">
        <v>1961</v>
      </c>
      <c r="Z374" s="2" t="s">
        <v>1961</v>
      </c>
      <c r="AA374" s="23" t="n">
        <f aca="false">DATE(YEAR(O374)+1,MONTH(O374),DAY(O374))</f>
        <v>44197</v>
      </c>
      <c r="AB374" s="0" t="n">
        <f aca="false">IF(G374="Trong nước", DATEDIF(DATE(YEAR(M374),MONTH(M374),1),DATE(YEAR(N374),MONTH(N374),1),"m"), DATEDIF(DATE(L374,1,1),DATE(YEAR(N374),MONTH(N374),1),"m"))</f>
        <v>0</v>
      </c>
      <c r="AC374" s="0" t="str">
        <f aca="false">VLOOKUP(AB374,Parameters!$A$2:$B$6,2,1)</f>
        <v>&lt;6</v>
      </c>
      <c r="AD374" s="24" t="n">
        <f aca="false">IF(J374&lt;=$AD$2,INDEX('Bieu phi VCX'!$D$8:$H$33,MATCH(E374,'Bieu phi VCX'!$A$8:$A$33,0),MATCH(AC374,'Bieu phi VCX'!$D$7:$H$7,)),INDEX('Bieu phi VCX'!$J$8:$N$33,MATCH(E374,'Bieu phi VCX'!$A$8:$A$33,0),MATCH(AC374,'Bieu phi VCX'!$J$7:$N$7,)))</f>
        <v>0.024</v>
      </c>
      <c r="AE374" s="24" t="n">
        <f aca="false">IF(Q374="Y",$AE$2,0)</f>
        <v>0</v>
      </c>
      <c r="AF374" s="24" t="n">
        <f aca="false">IF(R374="Y", INDEX('Bieu phi VCX'!$R$8:$W$33,MATCH(E374,'Bieu phi VCX'!$A$8:$A$33,0),MATCH(AC374,'Bieu phi VCX'!$R$7:$V$7,0)), 0)</f>
        <v>0</v>
      </c>
      <c r="AG374" s="22" t="n">
        <f aca="false">VLOOKUP(S374,Parameters!$F$2:$G$5,2,0)</f>
        <v>0</v>
      </c>
      <c r="AH374" s="24" t="n">
        <f aca="false">IF(T374="Y", INDEX('Bieu phi VCX'!$X$8:$AB$33,MATCH(E374,'Bieu phi VCX'!$A$8:$A$33,0),MATCH(AC374,'Bieu phi VCX'!$X$7:$AB$7,0)),0)</f>
        <v>0</v>
      </c>
      <c r="AI374" s="24" t="n">
        <f aca="false">IF(U374="Y",INDEX('Bieu phi VCX'!$AJ$8:$AL$33,MATCH(E374,'Bieu phi VCX'!$A$8:$A$33,0),MATCH(VLOOKUP(F374,Parameters!$I$2:$J$4,2),'Bieu phi VCX'!$AJ$7:$AL$7,0))-AD374, 0)</f>
        <v>0</v>
      </c>
      <c r="AJ374" s="0" t="n">
        <f aca="false">IF(V374="Y",$AJ$2,1)</f>
        <v>1</v>
      </c>
      <c r="AK374" s="24" t="n">
        <f aca="false">IF(W374="Y", INDEX('Bieu phi VCX'!$AE$8:$AE$33,MATCH(E374,'Bieu phi VCX'!$A$8:$A$33,0),0),0)</f>
        <v>0</v>
      </c>
      <c r="AL374" s="24" t="n">
        <f aca="false">IF(X374="Y",IF(AB374&lt;120,IF(OR(E374='Bieu phi VCX'!$A$24,E374='Bieu phi VCX'!$A$25,E374='Bieu phi VCX'!$A$27),0.2%,IF(OR(AND(OR(H374="SEDAN",H374="HATCHBACK"),J374&gt;$AL$2),AND(OR(H374="SEDAN",H374="HATCHBACK"),I374="GERMANY")),INDEX('Bieu phi VCX'!$AF$8:$AF$33,MATCH(E374,'Bieu phi VCX'!$A$8:$A$33,0),0),INDEX('Bieu phi VCX'!$AG$8:$AG$33,MATCH(E374,'Bieu phi VCX'!$A$8:$A$33,0),0))),"NA"),0)</f>
        <v>0</v>
      </c>
      <c r="AM374" s="25" t="n">
        <f aca="false">IF(Z374="Y",$AM$2,0)</f>
        <v>0</v>
      </c>
      <c r="AN374" s="26" t="n">
        <f aca="false">IF(Y374="Y",IF(P374-O374&gt;$AN$2,1.5%*15/365,1.5%*(P374-O374)/365),0)</f>
        <v>0</v>
      </c>
      <c r="AO374" s="27" t="n">
        <f aca="false">IF(P374&lt;=AA374,VLOOKUP(DATEDIF(O374,P374,"m"),Parameters!$L$2:$M$6,2,1),(DATEDIF(O374,P374,"m")+1)/12)</f>
        <v>1</v>
      </c>
      <c r="AP374" s="28" t="n">
        <f aca="false">(AJ374*(SUM(AD374,AE374,AF374,AH374,AI374,AK374,AL374,AM374)*K374+AG374)+AN374*K374)*AO374</f>
        <v>9600000</v>
      </c>
    </row>
    <row r="375" customFormat="false" ht="13.8" hidden="false" customHeight="false" outlineLevel="0" collapsed="false">
      <c r="A375" s="19"/>
      <c r="B375" s="19" t="s">
        <v>1963</v>
      </c>
      <c r="C375" s="19" t="s">
        <v>1917</v>
      </c>
      <c r="D375" s="19" t="s">
        <v>1908</v>
      </c>
      <c r="E375" s="21" t="s">
        <v>2010</v>
      </c>
      <c r="F375" s="22" t="n">
        <v>0</v>
      </c>
      <c r="G375" s="21" t="s">
        <v>1958</v>
      </c>
      <c r="H375" s="21" t="s">
        <v>2008</v>
      </c>
      <c r="I375" s="21" t="s">
        <v>1960</v>
      </c>
      <c r="J375" s="22" t="n">
        <v>500000000</v>
      </c>
      <c r="K375" s="22" t="n">
        <v>400000000</v>
      </c>
      <c r="L375" s="0" t="n">
        <v>2017</v>
      </c>
      <c r="M375" s="23" t="n">
        <v>42736</v>
      </c>
      <c r="N375" s="23" t="n">
        <v>43831</v>
      </c>
      <c r="O375" s="23" t="n">
        <v>43831</v>
      </c>
      <c r="P375" s="23" t="n">
        <v>44196</v>
      </c>
      <c r="Q375" s="2" t="s">
        <v>1961</v>
      </c>
      <c r="R375" s="2" t="s">
        <v>1961</v>
      </c>
      <c r="S375" s="22" t="s">
        <v>1962</v>
      </c>
      <c r="T375" s="2" t="s">
        <v>1961</v>
      </c>
      <c r="U375" s="2" t="s">
        <v>1961</v>
      </c>
      <c r="V375" s="2" t="s">
        <v>1961</v>
      </c>
      <c r="W375" s="2" t="s">
        <v>1961</v>
      </c>
      <c r="X375" s="2" t="s">
        <v>1961</v>
      </c>
      <c r="Y375" s="2" t="s">
        <v>1961</v>
      </c>
      <c r="Z375" s="2" t="s">
        <v>1961</v>
      </c>
      <c r="AA375" s="23" t="n">
        <f aca="false">DATE(YEAR(O375)+1,MONTH(O375),DAY(O375))</f>
        <v>44197</v>
      </c>
      <c r="AB375" s="0" t="n">
        <f aca="false">IF(G375="Trong nước", DATEDIF(DATE(YEAR(M375),MONTH(M375),1),DATE(YEAR(N375),MONTH(N375),1),"m"), DATEDIF(DATE(L375,1,1),DATE(YEAR(N375),MONTH(N375),1),"m"))</f>
        <v>36</v>
      </c>
      <c r="AC375" s="0" t="str">
        <f aca="false">VLOOKUP(AB375,Parameters!$A$2:$B$6,2,1)</f>
        <v>36-72</v>
      </c>
      <c r="AD375" s="24" t="n">
        <f aca="false">IF(J375&lt;=$AD$2,INDEX('Bieu phi VCX'!$D$8:$H$33,MATCH(E375,'Bieu phi VCX'!$A$8:$A$33,0),MATCH(AC375,'Bieu phi VCX'!$D$7:$H$7,)),INDEX('Bieu phi VCX'!$J$8:$N$33,MATCH(E375,'Bieu phi VCX'!$A$8:$A$33,0),MATCH(AC375,'Bieu phi VCX'!$J$7:$N$7,)))</f>
        <v>0.026</v>
      </c>
      <c r="AE375" s="24" t="n">
        <f aca="false">IF(Q375="Y",$AE$2,0)</f>
        <v>0</v>
      </c>
      <c r="AF375" s="24" t="n">
        <f aca="false">IF(R375="Y", INDEX('Bieu phi VCX'!$R$8:$W$33,MATCH(E375,'Bieu phi VCX'!$A$8:$A$33,0),MATCH(AC375,'Bieu phi VCX'!$R$7:$V$7,0)), 0)</f>
        <v>0</v>
      </c>
      <c r="AG375" s="22" t="n">
        <f aca="false">VLOOKUP(S375,Parameters!$F$2:$G$5,2,0)</f>
        <v>0</v>
      </c>
      <c r="AH375" s="24" t="n">
        <f aca="false">IF(T375="Y", INDEX('Bieu phi VCX'!$X$8:$AB$33,MATCH(E375,'Bieu phi VCX'!$A$8:$A$33,0),MATCH(AC375,'Bieu phi VCX'!$X$7:$AB$7,0)),0)</f>
        <v>0</v>
      </c>
      <c r="AI375" s="24" t="n">
        <f aca="false">IF(U375="Y",INDEX('Bieu phi VCX'!$AJ$8:$AL$33,MATCH(E375,'Bieu phi VCX'!$A$8:$A$33,0),MATCH(VLOOKUP(F375,Parameters!$I$2:$J$4,2),'Bieu phi VCX'!$AJ$7:$AL$7,0))-AD375, 0)</f>
        <v>0</v>
      </c>
      <c r="AJ375" s="0" t="n">
        <f aca="false">IF(V375="Y",$AJ$2,1)</f>
        <v>1</v>
      </c>
      <c r="AK375" s="24" t="n">
        <f aca="false">IF(W375="Y", INDEX('Bieu phi VCX'!$AE$8:$AE$33,MATCH(E375,'Bieu phi VCX'!$A$8:$A$33,0),0),0)</f>
        <v>0</v>
      </c>
      <c r="AL375" s="24" t="n">
        <f aca="false">IF(X375="Y",IF(AB375&lt;120,IF(OR(E375='Bieu phi VCX'!$A$24,E375='Bieu phi VCX'!$A$25,E375='Bieu phi VCX'!$A$27),0.2%,IF(OR(AND(OR(H375="SEDAN",H375="HATCHBACK"),J375&gt;$AL$2),AND(OR(H375="SEDAN",H375="HATCHBACK"),I375="GERMANY")),INDEX('Bieu phi VCX'!$AF$8:$AF$33,MATCH(E375,'Bieu phi VCX'!$A$8:$A$33,0),0),INDEX('Bieu phi VCX'!$AG$8:$AG$33,MATCH(E375,'Bieu phi VCX'!$A$8:$A$33,0),0))),"NA"),0)</f>
        <v>0</v>
      </c>
      <c r="AM375" s="25" t="n">
        <f aca="false">IF(Z375="Y",$AM$2,0)</f>
        <v>0</v>
      </c>
      <c r="AN375" s="26" t="n">
        <f aca="false">IF(Y375="Y",IF(P375-O375&gt;$AN$2,1.5%*15/365,1.5%*(P375-O375)/365),0)</f>
        <v>0</v>
      </c>
      <c r="AO375" s="27" t="n">
        <f aca="false">IF(P375&lt;=AA375,VLOOKUP(DATEDIF(O375,P375,"m"),Parameters!$L$2:$M$6,2,1),(DATEDIF(O375,P375,"m")+1)/12)</f>
        <v>1</v>
      </c>
      <c r="AP375" s="28" t="n">
        <f aca="false">(AJ375*(SUM(AD375,AE375,AF375,AH375,AI375,AK375,AL375,AM375)*K375+AG375)+AN375*K375)*AO375</f>
        <v>10400000</v>
      </c>
    </row>
    <row r="376" customFormat="false" ht="13.8" hidden="false" customHeight="false" outlineLevel="0" collapsed="false">
      <c r="A376" s="19"/>
      <c r="B376" s="19" t="s">
        <v>1964</v>
      </c>
      <c r="C376" s="19" t="s">
        <v>1917</v>
      </c>
      <c r="D376" s="19" t="s">
        <v>1908</v>
      </c>
      <c r="E376" s="21" t="s">
        <v>2010</v>
      </c>
      <c r="F376" s="22" t="n">
        <v>0</v>
      </c>
      <c r="G376" s="21" t="s">
        <v>1958</v>
      </c>
      <c r="H376" s="21" t="s">
        <v>2008</v>
      </c>
      <c r="I376" s="21" t="s">
        <v>1960</v>
      </c>
      <c r="J376" s="22" t="n">
        <v>450000000</v>
      </c>
      <c r="K376" s="22" t="n">
        <v>400000000</v>
      </c>
      <c r="L376" s="0" t="n">
        <v>2014</v>
      </c>
      <c r="M376" s="23" t="n">
        <v>41640</v>
      </c>
      <c r="N376" s="23" t="n">
        <v>43831</v>
      </c>
      <c r="O376" s="23" t="n">
        <v>43831</v>
      </c>
      <c r="P376" s="23" t="n">
        <v>44196</v>
      </c>
      <c r="Q376" s="2" t="s">
        <v>1961</v>
      </c>
      <c r="R376" s="2" t="s">
        <v>1961</v>
      </c>
      <c r="S376" s="22" t="s">
        <v>1962</v>
      </c>
      <c r="T376" s="2" t="s">
        <v>1961</v>
      </c>
      <c r="U376" s="2" t="s">
        <v>1961</v>
      </c>
      <c r="V376" s="2" t="s">
        <v>1961</v>
      </c>
      <c r="W376" s="2" t="s">
        <v>1961</v>
      </c>
      <c r="X376" s="2" t="s">
        <v>1961</v>
      </c>
      <c r="Y376" s="2" t="s">
        <v>1961</v>
      </c>
      <c r="Z376" s="2" t="s">
        <v>1961</v>
      </c>
      <c r="AA376" s="23" t="n">
        <f aca="false">DATE(YEAR(O376)+1,MONTH(O376),DAY(O376))</f>
        <v>44197</v>
      </c>
      <c r="AB376" s="0" t="n">
        <f aca="false">IF(G376="Trong nước", DATEDIF(DATE(YEAR(M376),MONTH(M376),1),DATE(YEAR(N376),MONTH(N376),1),"m"), DATEDIF(DATE(L376,1,1),DATE(YEAR(N376),MONTH(N376),1),"m"))</f>
        <v>72</v>
      </c>
      <c r="AC376" s="0" t="str">
        <f aca="false">VLOOKUP(AB376,Parameters!$A$2:$B$6,2,1)</f>
        <v>72-120</v>
      </c>
      <c r="AD376" s="24" t="n">
        <f aca="false">IF(J376&lt;=$AD$2,INDEX('Bieu phi VCX'!$D$8:$H$33,MATCH(E376,'Bieu phi VCX'!$A$8:$A$33,0),MATCH(AC376,'Bieu phi VCX'!$D$7:$H$7,)),INDEX('Bieu phi VCX'!$J$8:$N$33,MATCH(E376,'Bieu phi VCX'!$A$8:$A$33,0),MATCH(AC376,'Bieu phi VCX'!$J$7:$N$7,)))</f>
        <v>0.028</v>
      </c>
      <c r="AE376" s="24" t="n">
        <f aca="false">IF(Q376="Y",$AE$2,0)</f>
        <v>0</v>
      </c>
      <c r="AF376" s="24" t="n">
        <f aca="false">IF(R376="Y", INDEX('Bieu phi VCX'!$R$8:$W$33,MATCH(E376,'Bieu phi VCX'!$A$8:$A$33,0),MATCH(AC376,'Bieu phi VCX'!$R$7:$V$7,0)), 0)</f>
        <v>0</v>
      </c>
      <c r="AG376" s="22" t="n">
        <f aca="false">VLOOKUP(S376,Parameters!$F$2:$G$5,2,0)</f>
        <v>0</v>
      </c>
      <c r="AH376" s="24" t="n">
        <f aca="false">IF(T376="Y", INDEX('Bieu phi VCX'!$X$8:$AB$33,MATCH(E376,'Bieu phi VCX'!$A$8:$A$33,0),MATCH(AC376,'Bieu phi VCX'!$X$7:$AB$7,0)),0)</f>
        <v>0</v>
      </c>
      <c r="AI376" s="24" t="n">
        <f aca="false">IF(U376="Y",INDEX('Bieu phi VCX'!$AJ$8:$AL$33,MATCH(E376,'Bieu phi VCX'!$A$8:$A$33,0),MATCH(VLOOKUP(F376,Parameters!$I$2:$J$4,2),'Bieu phi VCX'!$AJ$7:$AL$7,0))-AD376, 0)</f>
        <v>0</v>
      </c>
      <c r="AJ376" s="0" t="n">
        <f aca="false">IF(V376="Y",$AJ$2,1)</f>
        <v>1</v>
      </c>
      <c r="AK376" s="24" t="n">
        <f aca="false">IF(W376="Y", INDEX('Bieu phi VCX'!$AE$8:$AE$33,MATCH(E376,'Bieu phi VCX'!$A$8:$A$33,0),0),0)</f>
        <v>0</v>
      </c>
      <c r="AL376" s="24" t="n">
        <f aca="false">IF(X376="Y",IF(AB376&lt;120,IF(OR(E376='Bieu phi VCX'!$A$24,E376='Bieu phi VCX'!$A$25,E376='Bieu phi VCX'!$A$27),0.2%,IF(OR(AND(OR(H376="SEDAN",H376="HATCHBACK"),J376&gt;$AL$2),AND(OR(H376="SEDAN",H376="HATCHBACK"),I376="GERMANY")),INDEX('Bieu phi VCX'!$AF$8:$AF$33,MATCH(E376,'Bieu phi VCX'!$A$8:$A$33,0),0),INDEX('Bieu phi VCX'!$AG$8:$AG$33,MATCH(E376,'Bieu phi VCX'!$A$8:$A$33,0),0))),"NA"),0)</f>
        <v>0</v>
      </c>
      <c r="AM376" s="25" t="n">
        <f aca="false">IF(Z376="Y",$AM$2,0)</f>
        <v>0</v>
      </c>
      <c r="AN376" s="26" t="n">
        <f aca="false">IF(Y376="Y",IF(P376-O376&gt;$AN$2,1.5%*15/365,1.5%*(P376-O376)/365),0)</f>
        <v>0</v>
      </c>
      <c r="AO376" s="27" t="n">
        <f aca="false">IF(P376&lt;=AA376,VLOOKUP(DATEDIF(O376,P376,"m"),Parameters!$L$2:$M$6,2,1),(DATEDIF(O376,P376,"m")+1)/12)</f>
        <v>1</v>
      </c>
      <c r="AP376" s="28" t="n">
        <f aca="false">(AJ376*(SUM(AD376,AE376,AF376,AH376,AI376,AK376,AL376,AM376)*K376+AG376)+AN376*K376)*AO376</f>
        <v>11200000</v>
      </c>
    </row>
    <row r="377" customFormat="false" ht="13.8" hidden="false" customHeight="false" outlineLevel="0" collapsed="false">
      <c r="A377" s="19"/>
      <c r="B377" s="19" t="s">
        <v>1965</v>
      </c>
      <c r="C377" s="19" t="s">
        <v>1917</v>
      </c>
      <c r="D377" s="19" t="s">
        <v>1908</v>
      </c>
      <c r="E377" s="21" t="s">
        <v>2010</v>
      </c>
      <c r="F377" s="22" t="n">
        <v>0</v>
      </c>
      <c r="G377" s="21" t="s">
        <v>1958</v>
      </c>
      <c r="H377" s="21" t="s">
        <v>2008</v>
      </c>
      <c r="I377" s="21" t="s">
        <v>1960</v>
      </c>
      <c r="J377" s="22" t="n">
        <v>600000000</v>
      </c>
      <c r="K377" s="22" t="n">
        <v>400000000</v>
      </c>
      <c r="L377" s="0" t="n">
        <v>2010</v>
      </c>
      <c r="M377" s="23" t="n">
        <v>40179</v>
      </c>
      <c r="N377" s="23" t="n">
        <v>43831</v>
      </c>
      <c r="O377" s="23" t="n">
        <v>43831</v>
      </c>
      <c r="P377" s="23" t="n">
        <v>44196</v>
      </c>
      <c r="Q377" s="2" t="s">
        <v>1961</v>
      </c>
      <c r="R377" s="2" t="s">
        <v>1961</v>
      </c>
      <c r="S377" s="22" t="s">
        <v>1962</v>
      </c>
      <c r="T377" s="2" t="s">
        <v>1961</v>
      </c>
      <c r="U377" s="2" t="s">
        <v>1961</v>
      </c>
      <c r="V377" s="2" t="s">
        <v>1961</v>
      </c>
      <c r="W377" s="2" t="s">
        <v>1961</v>
      </c>
      <c r="X377" s="2" t="s">
        <v>1961</v>
      </c>
      <c r="Y377" s="2" t="s">
        <v>1961</v>
      </c>
      <c r="Z377" s="2" t="s">
        <v>1961</v>
      </c>
      <c r="AA377" s="23" t="n">
        <f aca="false">DATE(YEAR(O377)+1,MONTH(O377),DAY(O377))</f>
        <v>44197</v>
      </c>
      <c r="AB377" s="0" t="n">
        <f aca="false">IF(G377="Trong nước", DATEDIF(DATE(YEAR(M377),MONTH(M377),1),DATE(YEAR(N377),MONTH(N377),1),"m"), DATEDIF(DATE(L377,1,1),DATE(YEAR(N377),MONTH(N377),1),"m"))</f>
        <v>120</v>
      </c>
      <c r="AC377" s="0" t="str">
        <f aca="false">VLOOKUP(AB377,Parameters!$A$2:$B$6,2,1)</f>
        <v>&gt;=120</v>
      </c>
      <c r="AD377" s="24" t="n">
        <f aca="false">IF(J377&lt;=$AD$2,INDEX('Bieu phi VCX'!$D$8:$H$33,MATCH(E377,'Bieu phi VCX'!$A$8:$A$33,0),MATCH(AC377,'Bieu phi VCX'!$D$7:$H$7,)),INDEX('Bieu phi VCX'!$J$8:$N$33,MATCH(E377,'Bieu phi VCX'!$A$8:$A$33,0),MATCH(AC377,'Bieu phi VCX'!$J$7:$N$7,)))</f>
        <v>0.03</v>
      </c>
      <c r="AE377" s="24" t="n">
        <f aca="false">IF(Q377="Y",$AE$2,0)</f>
        <v>0</v>
      </c>
      <c r="AF377" s="24" t="n">
        <f aca="false">IF(R377="Y", INDEX('Bieu phi VCX'!$R$8:$W$33,MATCH(E377,'Bieu phi VCX'!$A$8:$A$33,0),MATCH(AC377,'Bieu phi VCX'!$R$7:$V$7,0)), 0)</f>
        <v>0</v>
      </c>
      <c r="AG377" s="22" t="n">
        <f aca="false">VLOOKUP(S377,Parameters!$F$2:$G$5,2,0)</f>
        <v>0</v>
      </c>
      <c r="AH377" s="24" t="n">
        <f aca="false">IF(T377="Y", INDEX('Bieu phi VCX'!$X$8:$AB$33,MATCH(E377,'Bieu phi VCX'!$A$8:$A$33,0),MATCH(AC377,'Bieu phi VCX'!$X$7:$AB$7,0)),0)</f>
        <v>0</v>
      </c>
      <c r="AI377" s="24" t="n">
        <f aca="false">IF(U377="Y",INDEX('Bieu phi VCX'!$AJ$8:$AL$33,MATCH(E377,'Bieu phi VCX'!$A$8:$A$33,0),MATCH(VLOOKUP(F377,Parameters!$I$2:$J$4,2),'Bieu phi VCX'!$AJ$7:$AL$7,0))-AD377, 0)</f>
        <v>0</v>
      </c>
      <c r="AJ377" s="0" t="n">
        <f aca="false">IF(V377="Y",$AJ$2,1)</f>
        <v>1</v>
      </c>
      <c r="AK377" s="24" t="n">
        <f aca="false">IF(W377="Y", INDEX('Bieu phi VCX'!$AE$8:$AE$33,MATCH(E377,'Bieu phi VCX'!$A$8:$A$33,0),0),0)</f>
        <v>0</v>
      </c>
      <c r="AL377" s="24" t="n">
        <f aca="false">IF(X377="Y",IF(AB377&lt;120,IF(OR(E377='Bieu phi VCX'!$A$24,E377='Bieu phi VCX'!$A$25,E377='Bieu phi VCX'!$A$27),0.2%,IF(OR(AND(OR(H377="SEDAN",H377="HATCHBACK"),J377&gt;$AL$2),AND(OR(H377="SEDAN",H377="HATCHBACK"),I377="GERMANY")),INDEX('Bieu phi VCX'!$AF$8:$AF$33,MATCH(E377,'Bieu phi VCX'!$A$8:$A$33,0),0),INDEX('Bieu phi VCX'!$AG$8:$AG$33,MATCH(E377,'Bieu phi VCX'!$A$8:$A$33,0),0))),"NA"),0)</f>
        <v>0</v>
      </c>
      <c r="AM377" s="25" t="n">
        <f aca="false">IF(Z377="Y",$AM$2,0)</f>
        <v>0</v>
      </c>
      <c r="AN377" s="26" t="n">
        <f aca="false">IF(Y377="Y",IF(P377-O377&gt;$AN$2,1.5%*15/365,1.5%*(P377-O377)/365),0)</f>
        <v>0</v>
      </c>
      <c r="AO377" s="27" t="n">
        <f aca="false">IF(P377&lt;=AA377,VLOOKUP(DATEDIF(O377,P377,"m"),Parameters!$L$2:$M$6,2,1),(DATEDIF(O377,P377,"m")+1)/12)</f>
        <v>1</v>
      </c>
      <c r="AP377" s="28" t="n">
        <f aca="false">(AJ377*(SUM(AD377,AE377,AF377,AH377,AI377,AK377,AL377,AM377)*K377+AG377)+AN377*K377)*AO377</f>
        <v>12000000</v>
      </c>
    </row>
    <row r="378" customFormat="false" ht="13.8" hidden="false" customHeight="false" outlineLevel="0" collapsed="false">
      <c r="A378" s="19"/>
      <c r="B378" s="19" t="s">
        <v>1966</v>
      </c>
      <c r="C378" s="19" t="s">
        <v>1917</v>
      </c>
      <c r="D378" s="19" t="s">
        <v>1908</v>
      </c>
      <c r="E378" s="21" t="s">
        <v>2010</v>
      </c>
      <c r="F378" s="22" t="n">
        <v>0</v>
      </c>
      <c r="G378" s="21" t="s">
        <v>1958</v>
      </c>
      <c r="H378" s="21" t="s">
        <v>2008</v>
      </c>
      <c r="I378" s="21" t="s">
        <v>1960</v>
      </c>
      <c r="J378" s="22" t="n">
        <v>600000000</v>
      </c>
      <c r="K378" s="22" t="n">
        <v>400000000</v>
      </c>
      <c r="L378" s="0" t="n">
        <v>2005</v>
      </c>
      <c r="M378" s="23" t="n">
        <v>38353</v>
      </c>
      <c r="N378" s="23" t="n">
        <v>43831</v>
      </c>
      <c r="O378" s="23" t="n">
        <v>43831</v>
      </c>
      <c r="P378" s="23" t="n">
        <v>44196</v>
      </c>
      <c r="Q378" s="2" t="s">
        <v>1967</v>
      </c>
      <c r="R378" s="2" t="s">
        <v>1967</v>
      </c>
      <c r="S378" s="22" t="n">
        <v>9000000</v>
      </c>
      <c r="T378" s="2" t="s">
        <v>1967</v>
      </c>
      <c r="U378" s="2" t="s">
        <v>1967</v>
      </c>
      <c r="V378" s="2" t="s">
        <v>1967</v>
      </c>
      <c r="W378" s="2" t="s">
        <v>1967</v>
      </c>
      <c r="X378" s="2" t="s">
        <v>1967</v>
      </c>
      <c r="Y378" s="2" t="s">
        <v>1967</v>
      </c>
      <c r="Z378" s="2" t="s">
        <v>1967</v>
      </c>
      <c r="AA378" s="23" t="n">
        <f aca="false">DATE(YEAR(O378)+1,MONTH(O378),DAY(O378))</f>
        <v>44197</v>
      </c>
      <c r="AB378" s="0" t="n">
        <f aca="false">IF(G378="Trong nước", DATEDIF(DATE(YEAR(M378),MONTH(M378),1),DATE(YEAR(N378),MONTH(N378),1),"m"), DATEDIF(DATE(L378,1,1),DATE(YEAR(N378),MONTH(N378),1),"m"))</f>
        <v>180</v>
      </c>
      <c r="AC378" s="0" t="str">
        <f aca="false">VLOOKUP(AB378,Parameters!$A$2:$B$7,2,1)</f>
        <v>&gt;=180</v>
      </c>
      <c r="AD378" s="24" t="n">
        <f aca="false">IF(J378&lt;=$AD$2,INDEX('Bieu phi VCX'!$D$8:$N$33,MATCH(E378,'Bieu phi VCX'!$A$8:$A$33,0),MATCH(AC378,'Bieu phi VCX'!$D$7:$I$7,)),INDEX('Bieu phi VCX'!$J$8:$O$33,MATCH(E378,'Bieu phi VCX'!$A$8:$A$33,0),MATCH(AC378,'Bieu phi VCX'!$J$7:$O$7,)))</f>
        <v>0.03</v>
      </c>
      <c r="AE378" s="24" t="n">
        <f aca="false">IF(Q378="Y",$AE$2,0)</f>
        <v>0.0005</v>
      </c>
      <c r="AF378" s="24" t="n">
        <f aca="false">IF(R378="Y", INDEX('Bieu phi VCX'!$R$8:$W$33,MATCH(E378,'Bieu phi VCX'!$A$8:$A$33,0),MATCH(AC378,'Bieu phi VCX'!$R$7:$W$7,0)), 0)</f>
        <v>0.0045</v>
      </c>
      <c r="AG378" s="22" t="n">
        <f aca="false">VLOOKUP(S378,Parameters!$F$2:$G$5,2,0)</f>
        <v>1400000</v>
      </c>
      <c r="AH378" s="24" t="n">
        <f aca="false">IF(T378="Y", INDEX('Bieu phi VCX'!$X$8:$AC$33,MATCH(E378,'Bieu phi VCX'!$A$8:$A$33,0),MATCH(AC378,'Bieu phi VCX'!$X$7:$AC$7,0)),0)</f>
        <v>0.011</v>
      </c>
      <c r="AI378" s="24" t="n">
        <f aca="false">IF(U378="Y",INDEX('Bieu phi VCX'!$AJ$8:$AL$33,MATCH(E378,'Bieu phi VCX'!$A$8:$A$33,0),MATCH(VLOOKUP(F378,Parameters!$I$2:$J$4,2),'Bieu phi VCX'!$AJ$7:$AL$7,0))-AD378, 0)</f>
        <v>0.02</v>
      </c>
      <c r="AJ378" s="0" t="n">
        <f aca="false">IF(V378="Y",$AJ$2,1)</f>
        <v>1.5</v>
      </c>
      <c r="AK378" s="24" t="n">
        <f aca="false">IF(W378="Y", INDEX('Bieu phi VCX'!$AE$8:$AE$33,MATCH(E378,'Bieu phi VCX'!$A$8:$A$33,0),0),0)</f>
        <v>0.0025</v>
      </c>
      <c r="AL378" s="24" t="n">
        <f aca="false">IF(X378="Y",IF(AB378&lt;120,IF(OR(E378='Bieu phi VCX'!$A$24,E378='Bieu phi VCX'!$A$25,E378='Bieu phi VCX'!$A$27),0.2%,IF(OR(AND(OR(H378="SEDAN",H378="HATCHBACK"),J378&gt;$AL$2),AND(OR(H378="SEDAN",H378="HATCHBACK"),I378="GERMANY")),INDEX('Bieu phi VCX'!$AF$8:$AF$33,MATCH(E378,'Bieu phi VCX'!$A$8:$A$33,0),0),INDEX('Bieu phi VCX'!$AG$8:$AG$33,MATCH(E378,'Bieu phi VCX'!$A$8:$A$33,0),0))),INDEX('Bieu phi VCX'!$AH$8:$AH$33,MATCH(E378,'Bieu phi VCX'!$A$8:$A$33,0),0)),0)</f>
        <v>0.0015</v>
      </c>
      <c r="AM378" s="25" t="n">
        <f aca="false">IF(Z378="Y",$AM$2,0)</f>
        <v>0.003</v>
      </c>
      <c r="AN378" s="26" t="n">
        <f aca="false">IF(Y378="Y",IF(P378-O378&gt;$AN$2,1.5%*15/365,1.5%*(P378-O378)/365),0)</f>
        <v>0.000616438356164384</v>
      </c>
      <c r="AO378" s="27" t="n">
        <f aca="false">IF(P378&lt;=AA378,VLOOKUP(DATEDIF(O378,P378,"m"),Parameters!$L$2:$M$6,2,1),(DATEDIF(O378,P378,"m")+1)/12)</f>
        <v>1</v>
      </c>
      <c r="AP378" s="28" t="n">
        <f aca="false">(AJ378*(SUM(AD378,AE378,AF378,AH378,AI378,AK378,AL378,AM378)*K378+AG378)+AN378*K378)*AO378</f>
        <v>46146575.3424658</v>
      </c>
    </row>
    <row r="379" customFormat="false" ht="13.8" hidden="false" customHeight="false" outlineLevel="0" collapsed="false">
      <c r="A379" s="19" t="s">
        <v>1953</v>
      </c>
      <c r="B379" s="19" t="s">
        <v>1954</v>
      </c>
      <c r="C379" s="19" t="s">
        <v>1917</v>
      </c>
      <c r="D379" s="19" t="s">
        <v>1915</v>
      </c>
      <c r="E379" s="21" t="s">
        <v>2011</v>
      </c>
      <c r="F379" s="22" t="n">
        <v>0</v>
      </c>
      <c r="G379" s="21" t="s">
        <v>1958</v>
      </c>
      <c r="H379" s="21" t="s">
        <v>2008</v>
      </c>
      <c r="I379" s="21" t="s">
        <v>1960</v>
      </c>
      <c r="J379" s="22" t="n">
        <v>390000000</v>
      </c>
      <c r="K379" s="22" t="n">
        <v>100000000</v>
      </c>
      <c r="L379" s="0" t="n">
        <v>2020</v>
      </c>
      <c r="M379" s="23" t="n">
        <v>43831</v>
      </c>
      <c r="N379" s="23" t="n">
        <v>43831</v>
      </c>
      <c r="O379" s="23" t="n">
        <v>43831</v>
      </c>
      <c r="P379" s="23" t="n">
        <v>44196</v>
      </c>
      <c r="Q379" s="2" t="s">
        <v>1961</v>
      </c>
      <c r="R379" s="2" t="s">
        <v>1961</v>
      </c>
      <c r="S379" s="22" t="s">
        <v>1962</v>
      </c>
      <c r="T379" s="2" t="s">
        <v>1961</v>
      </c>
      <c r="U379" s="2" t="s">
        <v>1961</v>
      </c>
      <c r="V379" s="2" t="s">
        <v>1961</v>
      </c>
      <c r="W379" s="2" t="s">
        <v>1961</v>
      </c>
      <c r="X379" s="2" t="s">
        <v>1961</v>
      </c>
      <c r="Y379" s="2" t="s">
        <v>1961</v>
      </c>
      <c r="Z379" s="2" t="s">
        <v>1961</v>
      </c>
      <c r="AA379" s="23" t="n">
        <f aca="false">DATE(YEAR(O379)+1,MONTH(O379),DAY(O379))</f>
        <v>44197</v>
      </c>
      <c r="AB379" s="0" t="n">
        <f aca="false">IF(G379="Trong nước", DATEDIF(DATE(YEAR(M379),MONTH(M379),1),DATE(YEAR(N379),MONTH(N379),1),"m"), DATEDIF(DATE(L379,1,1),DATE(YEAR(N379),MONTH(N379),1),"m"))</f>
        <v>0</v>
      </c>
      <c r="AC379" s="0" t="str">
        <f aca="false">VLOOKUP(AB379,Parameters!$A$2:$B$6,2,1)</f>
        <v>&lt;6</v>
      </c>
      <c r="AD379" s="24" t="n">
        <f aca="false">IF(J379&lt;=$AD$2,INDEX('Bieu phi VCX'!$D$8:$H$33,MATCH(E379,'Bieu phi VCX'!$A$8:$A$33,0),MATCH(AC379,'Bieu phi VCX'!$D$7:$H$7,)),INDEX('Bieu phi VCX'!$J$8:$N$33,MATCH(E379,'Bieu phi VCX'!$A$8:$A$33,0),MATCH(AC379,'Bieu phi VCX'!$J$7:$N$7,)))</f>
        <v>0.025</v>
      </c>
      <c r="AE379" s="24" t="n">
        <f aca="false">IF(Q379="Y",$AE$2,0)</f>
        <v>0</v>
      </c>
      <c r="AF379" s="24" t="n">
        <f aca="false">IF(R379="Y", INDEX('Bieu phi VCX'!$R$8:$W$33,MATCH(E379,'Bieu phi VCX'!$A$8:$A$33,0),MATCH(AC379,'Bieu phi VCX'!$R$7:$V$7,0)), 0)</f>
        <v>0</v>
      </c>
      <c r="AG379" s="22" t="n">
        <f aca="false">VLOOKUP(S379,Parameters!$F$2:$G$5,2,0)</f>
        <v>0</v>
      </c>
      <c r="AH379" s="24" t="n">
        <f aca="false">IF(T379="Y", INDEX('Bieu phi VCX'!$X$8:$AB$33,MATCH(E379,'Bieu phi VCX'!$A$8:$A$33,0),MATCH(AC379,'Bieu phi VCX'!$X$7:$AB$7,0)),0)</f>
        <v>0</v>
      </c>
      <c r="AI379" s="24" t="n">
        <f aca="false">IF(U379="Y",INDEX('Bieu phi VCX'!$AJ$8:$AL$33,MATCH(E379,'Bieu phi VCX'!$A$8:$A$33,0),MATCH(VLOOKUP(F379,Parameters!$I$2:$J$4,2),'Bieu phi VCX'!$AJ$7:$AL$7,0))-AD379, 0)</f>
        <v>0</v>
      </c>
      <c r="AJ379" s="0" t="n">
        <f aca="false">IF(V379="Y",$AJ$2,1)</f>
        <v>1</v>
      </c>
      <c r="AK379" s="24" t="n">
        <f aca="false">IF(W379="Y", INDEX('Bieu phi VCX'!$AE$8:$AE$33,MATCH(E379,'Bieu phi VCX'!$A$8:$A$33,0),0),0)</f>
        <v>0</v>
      </c>
      <c r="AL379" s="24" t="n">
        <f aca="false">IF(X379="Y",IF(AB379&lt;120,IF(OR(E379='Bieu phi VCX'!$A$24,E379='Bieu phi VCX'!$A$25,E379='Bieu phi VCX'!$A$27),0.2%,IF(OR(AND(OR(H379="SEDAN",H379="HATCHBACK"),J379&gt;$AL$2),AND(OR(H379="SEDAN",H379="HATCHBACK"),I379="GERMANY")),INDEX('Bieu phi VCX'!$AF$8:$AF$33,MATCH(E379,'Bieu phi VCX'!$A$8:$A$33,0),0),INDEX('Bieu phi VCX'!$AG$8:$AG$33,MATCH(E379,'Bieu phi VCX'!$A$8:$A$33,0),0))),"NA"),0)</f>
        <v>0</v>
      </c>
      <c r="AM379" s="25" t="n">
        <f aca="false">IF(Z379="Y",$AM$2,0)</f>
        <v>0</v>
      </c>
      <c r="AN379" s="26" t="n">
        <f aca="false">IF(Y379="Y",IF(P379-O379&gt;$AN$2,1.5%*15/365,1.5%*(P379-O379)/365),0)</f>
        <v>0</v>
      </c>
      <c r="AO379" s="27" t="n">
        <f aca="false">IF(P379&lt;=AA379,VLOOKUP(DATEDIF(O379,P379,"m"),Parameters!$L$2:$M$6,2,1),(DATEDIF(O379,P379,"m")+1)/12)</f>
        <v>1</v>
      </c>
      <c r="AP379" s="28" t="n">
        <f aca="false">(AJ379*(SUM(AD379,AE379,AF379,AH379,AI379,AK379,AL379,AM379)*K379+AG379)+AN379*K379)*AO379</f>
        <v>2500000</v>
      </c>
    </row>
    <row r="380" customFormat="false" ht="13.8" hidden="false" customHeight="false" outlineLevel="0" collapsed="false">
      <c r="A380" s="19"/>
      <c r="B380" s="19" t="s">
        <v>1963</v>
      </c>
      <c r="C380" s="19" t="s">
        <v>1917</v>
      </c>
      <c r="D380" s="19" t="s">
        <v>1915</v>
      </c>
      <c r="E380" s="21" t="s">
        <v>2011</v>
      </c>
      <c r="F380" s="22" t="n">
        <v>0</v>
      </c>
      <c r="G380" s="21" t="s">
        <v>1958</v>
      </c>
      <c r="H380" s="21" t="s">
        <v>2008</v>
      </c>
      <c r="I380" s="21" t="s">
        <v>1960</v>
      </c>
      <c r="J380" s="22" t="n">
        <v>390000000</v>
      </c>
      <c r="K380" s="22" t="n">
        <v>100000000</v>
      </c>
      <c r="L380" s="0" t="n">
        <v>2017</v>
      </c>
      <c r="M380" s="23" t="n">
        <v>42736</v>
      </c>
      <c r="N380" s="23" t="n">
        <v>43831</v>
      </c>
      <c r="O380" s="23" t="n">
        <v>43831</v>
      </c>
      <c r="P380" s="23" t="n">
        <v>44196</v>
      </c>
      <c r="Q380" s="2" t="s">
        <v>1961</v>
      </c>
      <c r="R380" s="2" t="s">
        <v>1961</v>
      </c>
      <c r="S380" s="22" t="s">
        <v>1962</v>
      </c>
      <c r="T380" s="2" t="s">
        <v>1961</v>
      </c>
      <c r="U380" s="2" t="s">
        <v>1961</v>
      </c>
      <c r="V380" s="2" t="s">
        <v>1961</v>
      </c>
      <c r="W380" s="2" t="s">
        <v>1961</v>
      </c>
      <c r="X380" s="2" t="s">
        <v>1961</v>
      </c>
      <c r="Y380" s="2" t="s">
        <v>1961</v>
      </c>
      <c r="Z380" s="2" t="s">
        <v>1961</v>
      </c>
      <c r="AA380" s="23" t="n">
        <f aca="false">DATE(YEAR(O380)+1,MONTH(O380),DAY(O380))</f>
        <v>44197</v>
      </c>
      <c r="AB380" s="0" t="n">
        <f aca="false">IF(G380="Trong nước", DATEDIF(DATE(YEAR(M380),MONTH(M380),1),DATE(YEAR(N380),MONTH(N380),1),"m"), DATEDIF(DATE(L380,1,1),DATE(YEAR(N380),MONTH(N380),1),"m"))</f>
        <v>36</v>
      </c>
      <c r="AC380" s="0" t="str">
        <f aca="false">VLOOKUP(AB380,Parameters!$A$2:$B$6,2,1)</f>
        <v>36-72</v>
      </c>
      <c r="AD380" s="24" t="n">
        <f aca="false">IF(J380&lt;=$AD$2,INDEX('Bieu phi VCX'!$D$8:$H$33,MATCH(E380,'Bieu phi VCX'!$A$8:$A$33,0),MATCH(AC380,'Bieu phi VCX'!$D$7:$H$7,)),INDEX('Bieu phi VCX'!$J$8:$N$33,MATCH(E380,'Bieu phi VCX'!$A$8:$A$33,0),MATCH(AC380,'Bieu phi VCX'!$J$7:$N$7,)))</f>
        <v>0.0275</v>
      </c>
      <c r="AE380" s="24" t="n">
        <f aca="false">IF(Q380="Y",$AE$2,0)</f>
        <v>0</v>
      </c>
      <c r="AF380" s="24" t="n">
        <f aca="false">IF(R380="Y", INDEX('Bieu phi VCX'!$R$8:$W$33,MATCH(E380,'Bieu phi VCX'!$A$8:$A$33,0),MATCH(AC380,'Bieu phi VCX'!$R$7:$V$7,0)), 0)</f>
        <v>0</v>
      </c>
      <c r="AG380" s="22" t="n">
        <f aca="false">VLOOKUP(S380,Parameters!$F$2:$G$5,2,0)</f>
        <v>0</v>
      </c>
      <c r="AH380" s="24" t="n">
        <f aca="false">IF(T380="Y", INDEX('Bieu phi VCX'!$X$8:$AB$33,MATCH(E380,'Bieu phi VCX'!$A$8:$A$33,0),MATCH(AC380,'Bieu phi VCX'!$X$7:$AB$7,0)),0)</f>
        <v>0</v>
      </c>
      <c r="AI380" s="24" t="n">
        <f aca="false">IF(U380="Y",INDEX('Bieu phi VCX'!$AJ$8:$AL$33,MATCH(E380,'Bieu phi VCX'!$A$8:$A$33,0),MATCH(VLOOKUP(F380,Parameters!$I$2:$J$4,2),'Bieu phi VCX'!$AJ$7:$AL$7,0))-AD380, 0)</f>
        <v>0</v>
      </c>
      <c r="AJ380" s="0" t="n">
        <f aca="false">IF(V380="Y",$AJ$2,1)</f>
        <v>1</v>
      </c>
      <c r="AK380" s="24" t="n">
        <f aca="false">IF(W380="Y", INDEX('Bieu phi VCX'!$AE$8:$AE$33,MATCH(E380,'Bieu phi VCX'!$A$8:$A$33,0),0),0)</f>
        <v>0</v>
      </c>
      <c r="AL380" s="24" t="n">
        <f aca="false">IF(X380="Y",IF(AB380&lt;120,IF(OR(E380='Bieu phi VCX'!$A$24,E380='Bieu phi VCX'!$A$25,E380='Bieu phi VCX'!$A$27),0.2%,IF(OR(AND(OR(H380="SEDAN",H380="HATCHBACK"),J380&gt;$AL$2),AND(OR(H380="SEDAN",H380="HATCHBACK"),I380="GERMANY")),INDEX('Bieu phi VCX'!$AF$8:$AF$33,MATCH(E380,'Bieu phi VCX'!$A$8:$A$33,0),0),INDEX('Bieu phi VCX'!$AG$8:$AG$33,MATCH(E380,'Bieu phi VCX'!$A$8:$A$33,0),0))),"NA"),0)</f>
        <v>0</v>
      </c>
      <c r="AM380" s="25" t="n">
        <f aca="false">IF(Z380="Y",$AM$2,0)</f>
        <v>0</v>
      </c>
      <c r="AN380" s="26" t="n">
        <f aca="false">IF(Y380="Y",IF(P380-O380&gt;$AN$2,1.5%*15/365,1.5%*(P380-O380)/365),0)</f>
        <v>0</v>
      </c>
      <c r="AO380" s="27" t="n">
        <f aca="false">IF(P380&lt;=AA380,VLOOKUP(DATEDIF(O380,P380,"m"),Parameters!$L$2:$M$6,2,1),(DATEDIF(O380,P380,"m")+1)/12)</f>
        <v>1</v>
      </c>
      <c r="AP380" s="28" t="n">
        <f aca="false">(AJ380*(SUM(AD380,AE380,AF380,AH380,AI380,AK380,AL380,AM380)*K380+AG380)+AN380*K380)*AO380</f>
        <v>2750000</v>
      </c>
    </row>
    <row r="381" customFormat="false" ht="13.8" hidden="false" customHeight="false" outlineLevel="0" collapsed="false">
      <c r="A381" s="19"/>
      <c r="B381" s="19" t="s">
        <v>1964</v>
      </c>
      <c r="C381" s="19" t="s">
        <v>1917</v>
      </c>
      <c r="D381" s="19" t="s">
        <v>1915</v>
      </c>
      <c r="E381" s="21" t="s">
        <v>2011</v>
      </c>
      <c r="F381" s="22" t="n">
        <v>0</v>
      </c>
      <c r="G381" s="21" t="s">
        <v>1958</v>
      </c>
      <c r="H381" s="21" t="s">
        <v>2008</v>
      </c>
      <c r="I381" s="21" t="s">
        <v>1960</v>
      </c>
      <c r="J381" s="22" t="n">
        <v>390000000</v>
      </c>
      <c r="K381" s="22" t="n">
        <v>100000000</v>
      </c>
      <c r="L381" s="0" t="n">
        <v>2014</v>
      </c>
      <c r="M381" s="23" t="n">
        <v>41640</v>
      </c>
      <c r="N381" s="23" t="n">
        <v>43831</v>
      </c>
      <c r="O381" s="23" t="n">
        <v>43831</v>
      </c>
      <c r="P381" s="23" t="n">
        <v>44196</v>
      </c>
      <c r="Q381" s="2" t="s">
        <v>1961</v>
      </c>
      <c r="R381" s="2" t="s">
        <v>1961</v>
      </c>
      <c r="S381" s="22" t="s">
        <v>1962</v>
      </c>
      <c r="T381" s="2" t="s">
        <v>1961</v>
      </c>
      <c r="U381" s="2" t="s">
        <v>1961</v>
      </c>
      <c r="V381" s="2" t="s">
        <v>1961</v>
      </c>
      <c r="W381" s="2" t="s">
        <v>1961</v>
      </c>
      <c r="X381" s="2" t="s">
        <v>1961</v>
      </c>
      <c r="Y381" s="2" t="s">
        <v>1961</v>
      </c>
      <c r="Z381" s="2" t="s">
        <v>1961</v>
      </c>
      <c r="AA381" s="23" t="n">
        <f aca="false">DATE(YEAR(O381)+1,MONTH(O381),DAY(O381))</f>
        <v>44197</v>
      </c>
      <c r="AB381" s="0" t="n">
        <f aca="false">IF(G381="Trong nước", DATEDIF(DATE(YEAR(M381),MONTH(M381),1),DATE(YEAR(N381),MONTH(N381),1),"m"), DATEDIF(DATE(L381,1,1),DATE(YEAR(N381),MONTH(N381),1),"m"))</f>
        <v>72</v>
      </c>
      <c r="AC381" s="0" t="str">
        <f aca="false">VLOOKUP(AB381,Parameters!$A$2:$B$6,2,1)</f>
        <v>72-120</v>
      </c>
      <c r="AD381" s="24" t="n">
        <f aca="false">IF(J381&lt;=$AD$2,INDEX('Bieu phi VCX'!$D$8:$H$33,MATCH(E381,'Bieu phi VCX'!$A$8:$A$33,0),MATCH(AC381,'Bieu phi VCX'!$D$7:$H$7,)),INDEX('Bieu phi VCX'!$J$8:$N$33,MATCH(E381,'Bieu phi VCX'!$A$8:$A$33,0),MATCH(AC381,'Bieu phi VCX'!$J$7:$N$7,)))</f>
        <v>0.041</v>
      </c>
      <c r="AE381" s="24" t="n">
        <f aca="false">IF(Q381="Y",$AE$2,0)</f>
        <v>0</v>
      </c>
      <c r="AF381" s="24" t="n">
        <f aca="false">IF(R381="Y", INDEX('Bieu phi VCX'!$R$8:$W$33,MATCH(E381,'Bieu phi VCX'!$A$8:$A$33,0),MATCH(AC381,'Bieu phi VCX'!$R$7:$V$7,0)), 0)</f>
        <v>0</v>
      </c>
      <c r="AG381" s="22" t="n">
        <f aca="false">VLOOKUP(S381,Parameters!$F$2:$G$5,2,0)</f>
        <v>0</v>
      </c>
      <c r="AH381" s="24" t="n">
        <f aca="false">IF(T381="Y", INDEX('Bieu phi VCX'!$X$8:$AB$33,MATCH(E381,'Bieu phi VCX'!$A$8:$A$33,0),MATCH(AC381,'Bieu phi VCX'!$X$7:$AB$7,0)),0)</f>
        <v>0</v>
      </c>
      <c r="AI381" s="24" t="n">
        <f aca="false">IF(U381="Y",INDEX('Bieu phi VCX'!$AJ$8:$AL$33,MATCH(E381,'Bieu phi VCX'!$A$8:$A$33,0),MATCH(VLOOKUP(F381,Parameters!$I$2:$J$4,2),'Bieu phi VCX'!$AJ$7:$AL$7,0))-AD381, 0)</f>
        <v>0</v>
      </c>
      <c r="AJ381" s="0" t="n">
        <f aca="false">IF(V381="Y",$AJ$2,1)</f>
        <v>1</v>
      </c>
      <c r="AK381" s="24" t="n">
        <f aca="false">IF(W381="Y", INDEX('Bieu phi VCX'!$AE$8:$AE$33,MATCH(E381,'Bieu phi VCX'!$A$8:$A$33,0),0),0)</f>
        <v>0</v>
      </c>
      <c r="AL381" s="24" t="n">
        <f aca="false">IF(X381="Y",IF(AB381&lt;120,IF(OR(E381='Bieu phi VCX'!$A$24,E381='Bieu phi VCX'!$A$25,E381='Bieu phi VCX'!$A$27),0.2%,IF(OR(AND(OR(H381="SEDAN",H381="HATCHBACK"),J381&gt;$AL$2),AND(OR(H381="SEDAN",H381="HATCHBACK"),I381="GERMANY")),INDEX('Bieu phi VCX'!$AF$8:$AF$33,MATCH(E381,'Bieu phi VCX'!$A$8:$A$33,0),0),INDEX('Bieu phi VCX'!$AG$8:$AG$33,MATCH(E381,'Bieu phi VCX'!$A$8:$A$33,0),0))),"NA"),0)</f>
        <v>0</v>
      </c>
      <c r="AM381" s="25" t="n">
        <f aca="false">IF(Z381="Y",$AM$2,0)</f>
        <v>0</v>
      </c>
      <c r="AN381" s="26" t="n">
        <f aca="false">IF(Y381="Y",IF(P381-O381&gt;$AN$2,1.5%*15/365,1.5%*(P381-O381)/365),0)</f>
        <v>0</v>
      </c>
      <c r="AO381" s="27" t="n">
        <f aca="false">IF(P381&lt;=AA381,VLOOKUP(DATEDIF(O381,P381,"m"),Parameters!$L$2:$M$6,2,1),(DATEDIF(O381,P381,"m")+1)/12)</f>
        <v>1</v>
      </c>
      <c r="AP381" s="28" t="n">
        <f aca="false">(AJ381*(SUM(AD381,AE381,AF381,AH381,AI381,AK381,AL381,AM381)*K381+AG381)+AN381*K381)*AO381</f>
        <v>4100000</v>
      </c>
    </row>
    <row r="382" customFormat="false" ht="13.8" hidden="false" customHeight="false" outlineLevel="0" collapsed="false">
      <c r="A382" s="19"/>
      <c r="B382" s="19" t="s">
        <v>1965</v>
      </c>
      <c r="C382" s="19" t="s">
        <v>1917</v>
      </c>
      <c r="D382" s="19" t="s">
        <v>1915</v>
      </c>
      <c r="E382" s="21" t="s">
        <v>2011</v>
      </c>
      <c r="F382" s="22" t="n">
        <v>0</v>
      </c>
      <c r="G382" s="21" t="s">
        <v>1958</v>
      </c>
      <c r="H382" s="21" t="s">
        <v>2008</v>
      </c>
      <c r="I382" s="21" t="s">
        <v>1960</v>
      </c>
      <c r="J382" s="22" t="n">
        <v>390000000</v>
      </c>
      <c r="K382" s="22" t="n">
        <v>100000000</v>
      </c>
      <c r="L382" s="0" t="n">
        <v>2010</v>
      </c>
      <c r="M382" s="23" t="n">
        <v>40179</v>
      </c>
      <c r="N382" s="23" t="n">
        <v>43831</v>
      </c>
      <c r="O382" s="23" t="n">
        <v>43831</v>
      </c>
      <c r="P382" s="23" t="n">
        <v>44196</v>
      </c>
      <c r="Q382" s="2" t="s">
        <v>1961</v>
      </c>
      <c r="R382" s="2" t="s">
        <v>1961</v>
      </c>
      <c r="S382" s="22" t="s">
        <v>1962</v>
      </c>
      <c r="T382" s="2" t="s">
        <v>1961</v>
      </c>
      <c r="U382" s="2" t="s">
        <v>1961</v>
      </c>
      <c r="V382" s="2" t="s">
        <v>1961</v>
      </c>
      <c r="W382" s="2" t="s">
        <v>1961</v>
      </c>
      <c r="X382" s="2" t="s">
        <v>1961</v>
      </c>
      <c r="Y382" s="2" t="s">
        <v>1961</v>
      </c>
      <c r="Z382" s="2" t="s">
        <v>1961</v>
      </c>
      <c r="AA382" s="23" t="n">
        <f aca="false">DATE(YEAR(O382)+1,MONTH(O382),DAY(O382))</f>
        <v>44197</v>
      </c>
      <c r="AB382" s="0" t="n">
        <f aca="false">IF(G382="Trong nước", DATEDIF(DATE(YEAR(M382),MONTH(M382),1),DATE(YEAR(N382),MONTH(N382),1),"m"), DATEDIF(DATE(L382,1,1),DATE(YEAR(N382),MONTH(N382),1),"m"))</f>
        <v>120</v>
      </c>
      <c r="AC382" s="0" t="str">
        <f aca="false">VLOOKUP(AB382,Parameters!$A$2:$B$6,2,1)</f>
        <v>&gt;=120</v>
      </c>
      <c r="AD382" s="24" t="n">
        <f aca="false">IF(J382&lt;=$AD$2,INDEX('Bieu phi VCX'!$D$8:$H$33,MATCH(E382,'Bieu phi VCX'!$A$8:$A$33,0),MATCH(AC382,'Bieu phi VCX'!$D$7:$H$7,)),INDEX('Bieu phi VCX'!$J$8:$N$33,MATCH(E382,'Bieu phi VCX'!$A$8:$A$33,0),MATCH(AC382,'Bieu phi VCX'!$J$7:$N$7,)))</f>
        <v>0.044</v>
      </c>
      <c r="AE382" s="24" t="n">
        <f aca="false">IF(Q382="Y",$AE$2,0)</f>
        <v>0</v>
      </c>
      <c r="AF382" s="24" t="n">
        <f aca="false">IF(R382="Y", INDEX('Bieu phi VCX'!$R$8:$W$33,MATCH(E382,'Bieu phi VCX'!$A$8:$A$33,0),MATCH(AC382,'Bieu phi VCX'!$R$7:$V$7,0)), 0)</f>
        <v>0</v>
      </c>
      <c r="AG382" s="22" t="n">
        <f aca="false">VLOOKUP(S382,Parameters!$F$2:$G$5,2,0)</f>
        <v>0</v>
      </c>
      <c r="AH382" s="24" t="n">
        <f aca="false">IF(T382="Y", INDEX('Bieu phi VCX'!$X$8:$AB$33,MATCH(E382,'Bieu phi VCX'!$A$8:$A$33,0),MATCH(AC382,'Bieu phi VCX'!$X$7:$AB$7,0)),0)</f>
        <v>0</v>
      </c>
      <c r="AI382" s="24" t="n">
        <f aca="false">IF(U382="Y",INDEX('Bieu phi VCX'!$AJ$8:$AL$33,MATCH(E382,'Bieu phi VCX'!$A$8:$A$33,0),MATCH(VLOOKUP(F382,Parameters!$I$2:$J$4,2),'Bieu phi VCX'!$AJ$7:$AL$7,0))-AD382, 0)</f>
        <v>0</v>
      </c>
      <c r="AJ382" s="0" t="n">
        <f aca="false">IF(V382="Y",$AJ$2,1)</f>
        <v>1</v>
      </c>
      <c r="AK382" s="24" t="n">
        <f aca="false">IF(W382="Y", INDEX('Bieu phi VCX'!$AE$8:$AE$33,MATCH(E382,'Bieu phi VCX'!$A$8:$A$33,0),0),0)</f>
        <v>0</v>
      </c>
      <c r="AL382" s="24" t="n">
        <f aca="false">IF(X382="Y",IF(AB382&lt;120,IF(OR(E382='Bieu phi VCX'!$A$24,E382='Bieu phi VCX'!$A$25,E382='Bieu phi VCX'!$A$27),0.2%,IF(OR(AND(OR(H382="SEDAN",H382="HATCHBACK"),J382&gt;$AL$2),AND(OR(H382="SEDAN",H382="HATCHBACK"),I382="GERMANY")),INDEX('Bieu phi VCX'!$AF$8:$AF$33,MATCH(E382,'Bieu phi VCX'!$A$8:$A$33,0),0),INDEX('Bieu phi VCX'!$AG$8:$AG$33,MATCH(E382,'Bieu phi VCX'!$A$8:$A$33,0),0))),"NA"),0)</f>
        <v>0</v>
      </c>
      <c r="AM382" s="25" t="n">
        <f aca="false">IF(Z382="Y",$AM$2,0)</f>
        <v>0</v>
      </c>
      <c r="AN382" s="26" t="n">
        <f aca="false">IF(Y382="Y",IF(P382-O382&gt;$AN$2,1.5%*15/365,1.5%*(P382-O382)/365),0)</f>
        <v>0</v>
      </c>
      <c r="AO382" s="27" t="n">
        <f aca="false">IF(P382&lt;=AA382,VLOOKUP(DATEDIF(O382,P382,"m"),Parameters!$L$2:$M$6,2,1),(DATEDIF(O382,P382,"m")+1)/12)</f>
        <v>1</v>
      </c>
      <c r="AP382" s="28" t="n">
        <f aca="false">(AJ382*(SUM(AD382,AE382,AF382,AH382,AI382,AK382,AL382,AM382)*K382+AG382)+AN382*K382)*AO382</f>
        <v>4400000</v>
      </c>
    </row>
    <row r="383" customFormat="false" ht="13.8" hidden="false" customHeight="false" outlineLevel="0" collapsed="false">
      <c r="A383" s="19"/>
      <c r="B383" s="19" t="s">
        <v>1966</v>
      </c>
      <c r="C383" s="19" t="s">
        <v>1917</v>
      </c>
      <c r="D383" s="19" t="s">
        <v>1915</v>
      </c>
      <c r="E383" s="21" t="s">
        <v>2011</v>
      </c>
      <c r="F383" s="22" t="n">
        <v>0</v>
      </c>
      <c r="G383" s="21" t="s">
        <v>1958</v>
      </c>
      <c r="H383" s="21" t="s">
        <v>2008</v>
      </c>
      <c r="I383" s="21" t="s">
        <v>1960</v>
      </c>
      <c r="J383" s="22" t="n">
        <v>390000000</v>
      </c>
      <c r="K383" s="22" t="n">
        <v>400000000</v>
      </c>
      <c r="L383" s="0" t="n">
        <v>2005</v>
      </c>
      <c r="M383" s="23" t="n">
        <v>38353</v>
      </c>
      <c r="N383" s="23" t="n">
        <v>43831</v>
      </c>
      <c r="O383" s="23" t="n">
        <v>43831</v>
      </c>
      <c r="P383" s="23" t="n">
        <v>44196</v>
      </c>
      <c r="Q383" s="2" t="s">
        <v>1967</v>
      </c>
      <c r="R383" s="2" t="s">
        <v>1967</v>
      </c>
      <c r="S383" s="22" t="n">
        <v>9000000</v>
      </c>
      <c r="T383" s="2" t="s">
        <v>1967</v>
      </c>
      <c r="U383" s="2" t="s">
        <v>1967</v>
      </c>
      <c r="V383" s="2" t="s">
        <v>1967</v>
      </c>
      <c r="W383" s="2" t="s">
        <v>1967</v>
      </c>
      <c r="X383" s="2" t="s">
        <v>1967</v>
      </c>
      <c r="Y383" s="2" t="s">
        <v>1967</v>
      </c>
      <c r="Z383" s="2" t="s">
        <v>1967</v>
      </c>
      <c r="AA383" s="23" t="n">
        <f aca="false">DATE(YEAR(O383)+1,MONTH(O383),DAY(O383))</f>
        <v>44197</v>
      </c>
      <c r="AB383" s="0" t="n">
        <f aca="false">IF(G383="Trong nước", DATEDIF(DATE(YEAR(M383),MONTH(M383),1),DATE(YEAR(N383),MONTH(N383),1),"m"), DATEDIF(DATE(L383,1,1),DATE(YEAR(N383),MONTH(N383),1),"m"))</f>
        <v>180</v>
      </c>
      <c r="AC383" s="0" t="str">
        <f aca="false">VLOOKUP(AB383,Parameters!$A$2:$B$7,2,1)</f>
        <v>&gt;=180</v>
      </c>
      <c r="AD383" s="24" t="n">
        <f aca="false">IF(J383&lt;=$AD$2,INDEX('Bieu phi VCX'!$D$8:$N$33,MATCH(E383,'Bieu phi VCX'!$A$8:$A$33,0),MATCH(AC383,'Bieu phi VCX'!$D$7:$I$7,)),INDEX('Bieu phi VCX'!$J$8:$O$33,MATCH(E383,'Bieu phi VCX'!$A$8:$A$33,0),MATCH(AC383,'Bieu phi VCX'!$J$7:$O$7,)))</f>
        <v>0.044</v>
      </c>
      <c r="AE383" s="24" t="n">
        <f aca="false">IF(Q383="Y",$AE$2,0)</f>
        <v>0.0005</v>
      </c>
      <c r="AF383" s="24" t="n">
        <f aca="false">IF(R383="Y", INDEX('Bieu phi VCX'!$R$8:$W$33,MATCH(E383,'Bieu phi VCX'!$A$8:$A$33,0),MATCH(AC383,'Bieu phi VCX'!$R$7:$W$7,0)), 0)</f>
        <v>0.004</v>
      </c>
      <c r="AG383" s="22" t="n">
        <f aca="false">VLOOKUP(S383,Parameters!$F$2:$G$5,2,0)</f>
        <v>1400000</v>
      </c>
      <c r="AH383" s="24" t="n">
        <f aca="false">IF(T383="Y", INDEX('Bieu phi VCX'!$X$8:$AC$33,MATCH(E383,'Bieu phi VCX'!$A$8:$A$33,0),MATCH(AC383,'Bieu phi VCX'!$X$7:$AC$7,0)),0)</f>
        <v>0.011</v>
      </c>
      <c r="AI383" s="24" t="n">
        <f aca="false">IF(U383="Y",INDEX('Bieu phi VCX'!$AJ$8:$AL$33,MATCH(E383,'Bieu phi VCX'!$A$8:$A$33,0),MATCH(VLOOKUP(F383,Parameters!$I$2:$J$4,2),'Bieu phi VCX'!$AJ$7:$AL$7,0))-AD383, 0)</f>
        <v>0.00600000000000001</v>
      </c>
      <c r="AJ383" s="0" t="n">
        <f aca="false">IF(V383="Y",$AJ$2,1)</f>
        <v>1.5</v>
      </c>
      <c r="AK383" s="24" t="n">
        <f aca="false">IF(W383="Y", INDEX('Bieu phi VCX'!$AE$8:$AE$33,MATCH(E383,'Bieu phi VCX'!$A$8:$A$33,0),0),0)</f>
        <v>0.0025</v>
      </c>
      <c r="AL383" s="24" t="n">
        <f aca="false">IF(X383="Y",IF(AB383&lt;120,IF(OR(E383='Bieu phi VCX'!$A$24,E383='Bieu phi VCX'!$A$25,E383='Bieu phi VCX'!$A$27),0.2%,IF(OR(AND(OR(H383="SEDAN",H383="HATCHBACK"),J383&gt;$AL$2),AND(OR(H383="SEDAN",H383="HATCHBACK"),I383="GERMANY")),INDEX('Bieu phi VCX'!$AF$8:$AF$33,MATCH(E383,'Bieu phi VCX'!$A$8:$A$33,0),0),INDEX('Bieu phi VCX'!$AG$8:$AG$33,MATCH(E383,'Bieu phi VCX'!$A$8:$A$33,0),0))),INDEX('Bieu phi VCX'!$AH$8:$AH$33,MATCH(E383,'Bieu phi VCX'!$A$8:$A$33,0),0)),0)</f>
        <v>0.0015</v>
      </c>
      <c r="AM383" s="25" t="n">
        <f aca="false">IF(Z383="Y",$AM$2,0)</f>
        <v>0.003</v>
      </c>
      <c r="AN383" s="26" t="n">
        <f aca="false">IF(Y383="Y",IF(P383-O383&gt;$AN$2,1.5%*15/365,1.5%*(P383-O383)/365),0)</f>
        <v>0.000616438356164384</v>
      </c>
      <c r="AO383" s="27" t="n">
        <f aca="false">IF(P383&lt;=AA383,VLOOKUP(DATEDIF(O383,P383,"m"),Parameters!$L$2:$M$6,2,1),(DATEDIF(O383,P383,"m")+1)/12)</f>
        <v>1</v>
      </c>
      <c r="AP383" s="28" t="n">
        <f aca="false">(AJ383*(SUM(AD383,AE383,AF383,AH383,AI383,AK383,AL383,AM383)*K383+AG383)+AN383*K383)*AO383</f>
        <v>45846575.3424658</v>
      </c>
    </row>
    <row r="384" customFormat="false" ht="13.8" hidden="false" customHeight="false" outlineLevel="0" collapsed="false">
      <c r="A384" s="19" t="s">
        <v>1968</v>
      </c>
      <c r="B384" s="19" t="s">
        <v>1954</v>
      </c>
      <c r="C384" s="19" t="s">
        <v>1917</v>
      </c>
      <c r="D384" s="19" t="s">
        <v>1915</v>
      </c>
      <c r="E384" s="21" t="s">
        <v>2011</v>
      </c>
      <c r="F384" s="22" t="n">
        <v>0</v>
      </c>
      <c r="G384" s="21" t="s">
        <v>1958</v>
      </c>
      <c r="H384" s="21" t="s">
        <v>2008</v>
      </c>
      <c r="I384" s="21" t="s">
        <v>1960</v>
      </c>
      <c r="J384" s="22" t="n">
        <v>400000000</v>
      </c>
      <c r="K384" s="22" t="n">
        <v>100000000</v>
      </c>
      <c r="L384" s="0" t="n">
        <v>2020</v>
      </c>
      <c r="M384" s="23" t="n">
        <v>43831</v>
      </c>
      <c r="N384" s="23" t="n">
        <v>43831</v>
      </c>
      <c r="O384" s="23" t="n">
        <v>43831</v>
      </c>
      <c r="P384" s="23" t="n">
        <v>44196</v>
      </c>
      <c r="Q384" s="2" t="s">
        <v>1961</v>
      </c>
      <c r="R384" s="2" t="s">
        <v>1961</v>
      </c>
      <c r="S384" s="22" t="s">
        <v>1962</v>
      </c>
      <c r="T384" s="2" t="s">
        <v>1961</v>
      </c>
      <c r="U384" s="2" t="s">
        <v>1961</v>
      </c>
      <c r="V384" s="2" t="s">
        <v>1961</v>
      </c>
      <c r="W384" s="2" t="s">
        <v>1961</v>
      </c>
      <c r="X384" s="2" t="s">
        <v>1961</v>
      </c>
      <c r="Y384" s="2" t="s">
        <v>1961</v>
      </c>
      <c r="Z384" s="2" t="s">
        <v>1961</v>
      </c>
      <c r="AA384" s="23" t="n">
        <f aca="false">DATE(YEAR(O384)+1,MONTH(O384),DAY(O384))</f>
        <v>44197</v>
      </c>
      <c r="AB384" s="0" t="n">
        <f aca="false">IF(G384="Trong nước", DATEDIF(DATE(YEAR(M384),MONTH(M384),1),DATE(YEAR(N384),MONTH(N384),1),"m"), DATEDIF(DATE(L384,1,1),DATE(YEAR(N384),MONTH(N384),1),"m"))</f>
        <v>0</v>
      </c>
      <c r="AC384" s="0" t="str">
        <f aca="false">VLOOKUP(AB384,Parameters!$A$2:$B$6,2,1)</f>
        <v>&lt;6</v>
      </c>
      <c r="AD384" s="24" t="n">
        <f aca="false">IF(J384&lt;=$AD$2,INDEX('Bieu phi VCX'!$D$8:$H$33,MATCH(E384,'Bieu phi VCX'!$A$8:$A$33,0),MATCH(AC384,'Bieu phi VCX'!$D$7:$H$7,)),INDEX('Bieu phi VCX'!$J$8:$N$33,MATCH(E384,'Bieu phi VCX'!$A$8:$A$33,0),MATCH(AC384,'Bieu phi VCX'!$J$7:$N$7,)))</f>
        <v>0.025</v>
      </c>
      <c r="AE384" s="24" t="n">
        <f aca="false">IF(Q384="Y",$AE$2,0)</f>
        <v>0</v>
      </c>
      <c r="AF384" s="24" t="n">
        <f aca="false">IF(R384="Y", INDEX('Bieu phi VCX'!$R$8:$W$33,MATCH(E384,'Bieu phi VCX'!$A$8:$A$33,0),MATCH(AC384,'Bieu phi VCX'!$R$7:$V$7,0)), 0)</f>
        <v>0</v>
      </c>
      <c r="AG384" s="22" t="n">
        <f aca="false">VLOOKUP(S384,Parameters!$F$2:$G$5,2,0)</f>
        <v>0</v>
      </c>
      <c r="AH384" s="24" t="n">
        <f aca="false">IF(T384="Y", INDEX('Bieu phi VCX'!$X$8:$AB$33,MATCH(E384,'Bieu phi VCX'!$A$8:$A$33,0),MATCH(AC384,'Bieu phi VCX'!$X$7:$AB$7,0)),0)</f>
        <v>0</v>
      </c>
      <c r="AI384" s="24" t="n">
        <f aca="false">IF(U384="Y",INDEX('Bieu phi VCX'!$AJ$8:$AL$33,MATCH(E384,'Bieu phi VCX'!$A$8:$A$33,0),MATCH(VLOOKUP(F384,Parameters!$I$2:$J$4,2),'Bieu phi VCX'!$AJ$7:$AL$7,0))-AD384, 0)</f>
        <v>0</v>
      </c>
      <c r="AJ384" s="0" t="n">
        <f aca="false">IF(V384="Y",$AJ$2,1)</f>
        <v>1</v>
      </c>
      <c r="AK384" s="24" t="n">
        <f aca="false">IF(W384="Y", INDEX('Bieu phi VCX'!$AE$8:$AE$33,MATCH(E384,'Bieu phi VCX'!$A$8:$A$33,0),0),0)</f>
        <v>0</v>
      </c>
      <c r="AL384" s="24" t="n">
        <f aca="false">IF(X384="Y",IF(AB384&lt;120,IF(OR(E384='Bieu phi VCX'!$A$24,E384='Bieu phi VCX'!$A$25,E384='Bieu phi VCX'!$A$27),0.2%,IF(OR(AND(OR(H384="SEDAN",H384="HATCHBACK"),J384&gt;$AL$2),AND(OR(H384="SEDAN",H384="HATCHBACK"),I384="GERMANY")),INDEX('Bieu phi VCX'!$AF$8:$AF$33,MATCH(E384,'Bieu phi VCX'!$A$8:$A$33,0),0),INDEX('Bieu phi VCX'!$AG$8:$AG$33,MATCH(E384,'Bieu phi VCX'!$A$8:$A$33,0),0))),"NA"),0)</f>
        <v>0</v>
      </c>
      <c r="AM384" s="25" t="n">
        <f aca="false">IF(Z384="Y",$AM$2,0)</f>
        <v>0</v>
      </c>
      <c r="AN384" s="26" t="n">
        <f aca="false">IF(Y384="Y",IF(P384-O384&gt;$AN$2,1.5%*15/365,1.5%*(P384-O384)/365),0)</f>
        <v>0</v>
      </c>
      <c r="AO384" s="27" t="n">
        <f aca="false">IF(P384&lt;=AA384,VLOOKUP(DATEDIF(O384,P384,"m"),Parameters!$L$2:$M$6,2,1),(DATEDIF(O384,P384,"m")+1)/12)</f>
        <v>1</v>
      </c>
      <c r="AP384" s="28" t="n">
        <f aca="false">(AJ384*(SUM(AD384,AE384,AF384,AH384,AI384,AK384,AL384,AM384)*K384+AG384)+AN384*K384)*AO384</f>
        <v>2500000</v>
      </c>
    </row>
    <row r="385" customFormat="false" ht="13.8" hidden="false" customHeight="false" outlineLevel="0" collapsed="false">
      <c r="A385" s="19"/>
      <c r="B385" s="19" t="s">
        <v>1963</v>
      </c>
      <c r="C385" s="19" t="s">
        <v>1917</v>
      </c>
      <c r="D385" s="19" t="s">
        <v>1915</v>
      </c>
      <c r="E385" s="21" t="s">
        <v>2011</v>
      </c>
      <c r="F385" s="22" t="n">
        <v>0</v>
      </c>
      <c r="G385" s="21" t="s">
        <v>1958</v>
      </c>
      <c r="H385" s="21" t="s">
        <v>2008</v>
      </c>
      <c r="I385" s="21" t="s">
        <v>1960</v>
      </c>
      <c r="J385" s="22" t="n">
        <v>400000000</v>
      </c>
      <c r="K385" s="22" t="n">
        <v>100000000</v>
      </c>
      <c r="L385" s="0" t="n">
        <v>2017</v>
      </c>
      <c r="M385" s="23" t="n">
        <v>42736</v>
      </c>
      <c r="N385" s="23" t="n">
        <v>43831</v>
      </c>
      <c r="O385" s="23" t="n">
        <v>43831</v>
      </c>
      <c r="P385" s="23" t="n">
        <v>44196</v>
      </c>
      <c r="Q385" s="2" t="s">
        <v>1961</v>
      </c>
      <c r="R385" s="2" t="s">
        <v>1961</v>
      </c>
      <c r="S385" s="22" t="s">
        <v>1962</v>
      </c>
      <c r="T385" s="2" t="s">
        <v>1961</v>
      </c>
      <c r="U385" s="2" t="s">
        <v>1961</v>
      </c>
      <c r="V385" s="2" t="s">
        <v>1961</v>
      </c>
      <c r="W385" s="2" t="s">
        <v>1961</v>
      </c>
      <c r="X385" s="2" t="s">
        <v>1961</v>
      </c>
      <c r="Y385" s="2" t="s">
        <v>1961</v>
      </c>
      <c r="Z385" s="2" t="s">
        <v>1961</v>
      </c>
      <c r="AA385" s="23" t="n">
        <f aca="false">DATE(YEAR(O385)+1,MONTH(O385),DAY(O385))</f>
        <v>44197</v>
      </c>
      <c r="AB385" s="0" t="n">
        <f aca="false">IF(G385="Trong nước", DATEDIF(DATE(YEAR(M385),MONTH(M385),1),DATE(YEAR(N385),MONTH(N385),1),"m"), DATEDIF(DATE(L385,1,1),DATE(YEAR(N385),MONTH(N385),1),"m"))</f>
        <v>36</v>
      </c>
      <c r="AC385" s="0" t="str">
        <f aca="false">VLOOKUP(AB385,Parameters!$A$2:$B$6,2,1)</f>
        <v>36-72</v>
      </c>
      <c r="AD385" s="24" t="n">
        <f aca="false">IF(J385&lt;=$AD$2,INDEX('Bieu phi VCX'!$D$8:$H$33,MATCH(E385,'Bieu phi VCX'!$A$8:$A$33,0),MATCH(AC385,'Bieu phi VCX'!$D$7:$H$7,)),INDEX('Bieu phi VCX'!$J$8:$N$33,MATCH(E385,'Bieu phi VCX'!$A$8:$A$33,0),MATCH(AC385,'Bieu phi VCX'!$J$7:$N$7,)))</f>
        <v>0.0275</v>
      </c>
      <c r="AE385" s="24" t="n">
        <f aca="false">IF(Q385="Y",$AE$2,0)</f>
        <v>0</v>
      </c>
      <c r="AF385" s="24" t="n">
        <f aca="false">IF(R385="Y", INDEX('Bieu phi VCX'!$R$8:$W$33,MATCH(E385,'Bieu phi VCX'!$A$8:$A$33,0),MATCH(AC385,'Bieu phi VCX'!$R$7:$V$7,0)), 0)</f>
        <v>0</v>
      </c>
      <c r="AG385" s="22" t="n">
        <f aca="false">VLOOKUP(S385,Parameters!$F$2:$G$5,2,0)</f>
        <v>0</v>
      </c>
      <c r="AH385" s="24" t="n">
        <f aca="false">IF(T385="Y", INDEX('Bieu phi VCX'!$X$8:$AB$33,MATCH(E385,'Bieu phi VCX'!$A$8:$A$33,0),MATCH(AC385,'Bieu phi VCX'!$X$7:$AB$7,0)),0)</f>
        <v>0</v>
      </c>
      <c r="AI385" s="24" t="n">
        <f aca="false">IF(U385="Y",INDEX('Bieu phi VCX'!$AJ$8:$AL$33,MATCH(E385,'Bieu phi VCX'!$A$8:$A$33,0),MATCH(VLOOKUP(F385,Parameters!$I$2:$J$4,2),'Bieu phi VCX'!$AJ$7:$AL$7,0))-AD385, 0)</f>
        <v>0</v>
      </c>
      <c r="AJ385" s="0" t="n">
        <f aca="false">IF(V385="Y",$AJ$2,1)</f>
        <v>1</v>
      </c>
      <c r="AK385" s="24" t="n">
        <f aca="false">IF(W385="Y", INDEX('Bieu phi VCX'!$AE$8:$AE$33,MATCH(E385,'Bieu phi VCX'!$A$8:$A$33,0),0),0)</f>
        <v>0</v>
      </c>
      <c r="AL385" s="24" t="n">
        <f aca="false">IF(X385="Y",IF(AB385&lt;120,IF(OR(E385='Bieu phi VCX'!$A$24,E385='Bieu phi VCX'!$A$25,E385='Bieu phi VCX'!$A$27),0.2%,IF(OR(AND(OR(H385="SEDAN",H385="HATCHBACK"),J385&gt;$AL$2),AND(OR(H385="SEDAN",H385="HATCHBACK"),I385="GERMANY")),INDEX('Bieu phi VCX'!$AF$8:$AF$33,MATCH(E385,'Bieu phi VCX'!$A$8:$A$33,0),0),INDEX('Bieu phi VCX'!$AG$8:$AG$33,MATCH(E385,'Bieu phi VCX'!$A$8:$A$33,0),0))),"NA"),0)</f>
        <v>0</v>
      </c>
      <c r="AM385" s="25" t="n">
        <f aca="false">IF(Z385="Y",$AM$2,0)</f>
        <v>0</v>
      </c>
      <c r="AN385" s="26" t="n">
        <f aca="false">IF(Y385="Y",IF(P385-O385&gt;$AN$2,1.5%*15/365,1.5%*(P385-O385)/365),0)</f>
        <v>0</v>
      </c>
      <c r="AO385" s="27" t="n">
        <f aca="false">IF(P385&lt;=AA385,VLOOKUP(DATEDIF(O385,P385,"m"),Parameters!$L$2:$M$6,2,1),(DATEDIF(O385,P385,"m")+1)/12)</f>
        <v>1</v>
      </c>
      <c r="AP385" s="28" t="n">
        <f aca="false">(AJ385*(SUM(AD385,AE385,AF385,AH385,AI385,AK385,AL385,AM385)*K385+AG385)+AN385*K385)*AO385</f>
        <v>2750000</v>
      </c>
    </row>
    <row r="386" customFormat="false" ht="13.8" hidden="false" customHeight="false" outlineLevel="0" collapsed="false">
      <c r="A386" s="19"/>
      <c r="B386" s="19" t="s">
        <v>1964</v>
      </c>
      <c r="C386" s="19" t="s">
        <v>1917</v>
      </c>
      <c r="D386" s="19" t="s">
        <v>1915</v>
      </c>
      <c r="E386" s="21" t="s">
        <v>2011</v>
      </c>
      <c r="F386" s="22" t="n">
        <v>0</v>
      </c>
      <c r="G386" s="21" t="s">
        <v>1958</v>
      </c>
      <c r="H386" s="21" t="s">
        <v>2008</v>
      </c>
      <c r="I386" s="21" t="s">
        <v>1960</v>
      </c>
      <c r="J386" s="22" t="n">
        <v>400000000</v>
      </c>
      <c r="K386" s="22" t="n">
        <v>100000000</v>
      </c>
      <c r="L386" s="0" t="n">
        <v>2014</v>
      </c>
      <c r="M386" s="23" t="n">
        <v>41640</v>
      </c>
      <c r="N386" s="23" t="n">
        <v>43831</v>
      </c>
      <c r="O386" s="23" t="n">
        <v>43831</v>
      </c>
      <c r="P386" s="23" t="n">
        <v>44196</v>
      </c>
      <c r="Q386" s="2" t="s">
        <v>1961</v>
      </c>
      <c r="R386" s="2" t="s">
        <v>1961</v>
      </c>
      <c r="S386" s="22" t="s">
        <v>1962</v>
      </c>
      <c r="T386" s="2" t="s">
        <v>1961</v>
      </c>
      <c r="U386" s="2" t="s">
        <v>1961</v>
      </c>
      <c r="V386" s="2" t="s">
        <v>1961</v>
      </c>
      <c r="W386" s="2" t="s">
        <v>1961</v>
      </c>
      <c r="X386" s="2" t="s">
        <v>1961</v>
      </c>
      <c r="Y386" s="2" t="s">
        <v>1961</v>
      </c>
      <c r="Z386" s="2" t="s">
        <v>1961</v>
      </c>
      <c r="AA386" s="23" t="n">
        <f aca="false">DATE(YEAR(O386)+1,MONTH(O386),DAY(O386))</f>
        <v>44197</v>
      </c>
      <c r="AB386" s="0" t="n">
        <f aca="false">IF(G386="Trong nước", DATEDIF(DATE(YEAR(M386),MONTH(M386),1),DATE(YEAR(N386),MONTH(N386),1),"m"), DATEDIF(DATE(L386,1,1),DATE(YEAR(N386),MONTH(N386),1),"m"))</f>
        <v>72</v>
      </c>
      <c r="AC386" s="0" t="str">
        <f aca="false">VLOOKUP(AB386,Parameters!$A$2:$B$6,2,1)</f>
        <v>72-120</v>
      </c>
      <c r="AD386" s="24" t="n">
        <f aca="false">IF(J386&lt;=$AD$2,INDEX('Bieu phi VCX'!$D$8:$H$33,MATCH(E386,'Bieu phi VCX'!$A$8:$A$33,0),MATCH(AC386,'Bieu phi VCX'!$D$7:$H$7,)),INDEX('Bieu phi VCX'!$J$8:$N$33,MATCH(E386,'Bieu phi VCX'!$A$8:$A$33,0),MATCH(AC386,'Bieu phi VCX'!$J$7:$N$7,)))</f>
        <v>0.041</v>
      </c>
      <c r="AE386" s="24" t="n">
        <f aca="false">IF(Q386="Y",$AE$2,0)</f>
        <v>0</v>
      </c>
      <c r="AF386" s="24" t="n">
        <f aca="false">IF(R386="Y", INDEX('Bieu phi VCX'!$R$8:$W$33,MATCH(E386,'Bieu phi VCX'!$A$8:$A$33,0),MATCH(AC386,'Bieu phi VCX'!$R$7:$V$7,0)), 0)</f>
        <v>0</v>
      </c>
      <c r="AG386" s="22" t="n">
        <f aca="false">VLOOKUP(S386,Parameters!$F$2:$G$5,2,0)</f>
        <v>0</v>
      </c>
      <c r="AH386" s="24" t="n">
        <f aca="false">IF(T386="Y", INDEX('Bieu phi VCX'!$X$8:$AB$33,MATCH(E386,'Bieu phi VCX'!$A$8:$A$33,0),MATCH(AC386,'Bieu phi VCX'!$X$7:$AB$7,0)),0)</f>
        <v>0</v>
      </c>
      <c r="AI386" s="24" t="n">
        <f aca="false">IF(U386="Y",INDEX('Bieu phi VCX'!$AJ$8:$AL$33,MATCH(E386,'Bieu phi VCX'!$A$8:$A$33,0),MATCH(VLOOKUP(F386,Parameters!$I$2:$J$4,2),'Bieu phi VCX'!$AJ$7:$AL$7,0))-AD386, 0)</f>
        <v>0</v>
      </c>
      <c r="AJ386" s="0" t="n">
        <f aca="false">IF(V386="Y",$AJ$2,1)</f>
        <v>1</v>
      </c>
      <c r="AK386" s="24" t="n">
        <f aca="false">IF(W386="Y", INDEX('Bieu phi VCX'!$AE$8:$AE$33,MATCH(E386,'Bieu phi VCX'!$A$8:$A$33,0),0),0)</f>
        <v>0</v>
      </c>
      <c r="AL386" s="24" t="n">
        <f aca="false">IF(X386="Y",IF(AB386&lt;120,IF(OR(E386='Bieu phi VCX'!$A$24,E386='Bieu phi VCX'!$A$25,E386='Bieu phi VCX'!$A$27),0.2%,IF(OR(AND(OR(H386="SEDAN",H386="HATCHBACK"),J386&gt;$AL$2),AND(OR(H386="SEDAN",H386="HATCHBACK"),I386="GERMANY")),INDEX('Bieu phi VCX'!$AF$8:$AF$33,MATCH(E386,'Bieu phi VCX'!$A$8:$A$33,0),0),INDEX('Bieu phi VCX'!$AG$8:$AG$33,MATCH(E386,'Bieu phi VCX'!$A$8:$A$33,0),0))),"NA"),0)</f>
        <v>0</v>
      </c>
      <c r="AM386" s="25" t="n">
        <f aca="false">IF(Z386="Y",$AM$2,0)</f>
        <v>0</v>
      </c>
      <c r="AN386" s="26" t="n">
        <f aca="false">IF(Y386="Y",IF(P386-O386&gt;$AN$2,1.5%*15/365,1.5%*(P386-O386)/365),0)</f>
        <v>0</v>
      </c>
      <c r="AO386" s="27" t="n">
        <f aca="false">IF(P386&lt;=AA386,VLOOKUP(DATEDIF(O386,P386,"m"),Parameters!$L$2:$M$6,2,1),(DATEDIF(O386,P386,"m")+1)/12)</f>
        <v>1</v>
      </c>
      <c r="AP386" s="28" t="n">
        <f aca="false">(AJ386*(SUM(AD386,AE386,AF386,AH386,AI386,AK386,AL386,AM386)*K386+AG386)+AN386*K386)*AO386</f>
        <v>4100000</v>
      </c>
    </row>
    <row r="387" customFormat="false" ht="13.8" hidden="false" customHeight="false" outlineLevel="0" collapsed="false">
      <c r="A387" s="19"/>
      <c r="B387" s="19" t="s">
        <v>1965</v>
      </c>
      <c r="C387" s="19" t="s">
        <v>1917</v>
      </c>
      <c r="D387" s="19" t="s">
        <v>1915</v>
      </c>
      <c r="E387" s="21" t="s">
        <v>2011</v>
      </c>
      <c r="F387" s="22" t="n">
        <v>0</v>
      </c>
      <c r="G387" s="21" t="s">
        <v>1958</v>
      </c>
      <c r="H387" s="21" t="s">
        <v>2008</v>
      </c>
      <c r="I387" s="21" t="s">
        <v>1960</v>
      </c>
      <c r="J387" s="22" t="n">
        <v>400000000</v>
      </c>
      <c r="K387" s="22" t="n">
        <v>100000000</v>
      </c>
      <c r="L387" s="0" t="n">
        <v>2010</v>
      </c>
      <c r="M387" s="23" t="n">
        <v>40179</v>
      </c>
      <c r="N387" s="23" t="n">
        <v>43831</v>
      </c>
      <c r="O387" s="23" t="n">
        <v>43831</v>
      </c>
      <c r="P387" s="23" t="n">
        <v>44196</v>
      </c>
      <c r="Q387" s="2" t="s">
        <v>1961</v>
      </c>
      <c r="R387" s="2" t="s">
        <v>1961</v>
      </c>
      <c r="S387" s="22" t="s">
        <v>1962</v>
      </c>
      <c r="T387" s="2" t="s">
        <v>1961</v>
      </c>
      <c r="U387" s="2" t="s">
        <v>1961</v>
      </c>
      <c r="V387" s="2" t="s">
        <v>1961</v>
      </c>
      <c r="W387" s="2" t="s">
        <v>1961</v>
      </c>
      <c r="X387" s="2" t="s">
        <v>1961</v>
      </c>
      <c r="Y387" s="2" t="s">
        <v>1961</v>
      </c>
      <c r="Z387" s="2" t="s">
        <v>1961</v>
      </c>
      <c r="AA387" s="23" t="n">
        <f aca="false">DATE(YEAR(O387)+1,MONTH(O387),DAY(O387))</f>
        <v>44197</v>
      </c>
      <c r="AB387" s="0" t="n">
        <f aca="false">IF(G387="Trong nước", DATEDIF(DATE(YEAR(M387),MONTH(M387),1),DATE(YEAR(N387),MONTH(N387),1),"m"), DATEDIF(DATE(L387,1,1),DATE(YEAR(N387),MONTH(N387),1),"m"))</f>
        <v>120</v>
      </c>
      <c r="AC387" s="0" t="str">
        <f aca="false">VLOOKUP(AB387,Parameters!$A$2:$B$6,2,1)</f>
        <v>&gt;=120</v>
      </c>
      <c r="AD387" s="24" t="n">
        <f aca="false">IF(J387&lt;=$AD$2,INDEX('Bieu phi VCX'!$D$8:$H$33,MATCH(E387,'Bieu phi VCX'!$A$8:$A$33,0),MATCH(AC387,'Bieu phi VCX'!$D$7:$H$7,)),INDEX('Bieu phi VCX'!$J$8:$N$33,MATCH(E387,'Bieu phi VCX'!$A$8:$A$33,0),MATCH(AC387,'Bieu phi VCX'!$J$7:$N$7,)))</f>
        <v>0.044</v>
      </c>
      <c r="AE387" s="24" t="n">
        <f aca="false">IF(Q387="Y",$AE$2,0)</f>
        <v>0</v>
      </c>
      <c r="AF387" s="24" t="n">
        <f aca="false">IF(R387="Y", INDEX('Bieu phi VCX'!$R$8:$W$33,MATCH(E387,'Bieu phi VCX'!$A$8:$A$33,0),MATCH(AC387,'Bieu phi VCX'!$R$7:$V$7,0)), 0)</f>
        <v>0</v>
      </c>
      <c r="AG387" s="22" t="n">
        <f aca="false">VLOOKUP(S387,Parameters!$F$2:$G$5,2,0)</f>
        <v>0</v>
      </c>
      <c r="AH387" s="24" t="n">
        <f aca="false">IF(T387="Y", INDEX('Bieu phi VCX'!$X$8:$AB$33,MATCH(E387,'Bieu phi VCX'!$A$8:$A$33,0),MATCH(AC387,'Bieu phi VCX'!$X$7:$AB$7,0)),0)</f>
        <v>0</v>
      </c>
      <c r="AI387" s="24" t="n">
        <f aca="false">IF(U387="Y",INDEX('Bieu phi VCX'!$AJ$8:$AL$33,MATCH(E387,'Bieu phi VCX'!$A$8:$A$33,0),MATCH(VLOOKUP(F387,Parameters!$I$2:$J$4,2),'Bieu phi VCX'!$AJ$7:$AL$7,0))-AD387, 0)</f>
        <v>0</v>
      </c>
      <c r="AJ387" s="0" t="n">
        <f aca="false">IF(V387="Y",$AJ$2,1)</f>
        <v>1</v>
      </c>
      <c r="AK387" s="24" t="n">
        <f aca="false">IF(W387="Y", INDEX('Bieu phi VCX'!$AE$8:$AE$33,MATCH(E387,'Bieu phi VCX'!$A$8:$A$33,0),0),0)</f>
        <v>0</v>
      </c>
      <c r="AL387" s="24" t="n">
        <f aca="false">IF(X387="Y",IF(AB387&lt;120,IF(OR(E387='Bieu phi VCX'!$A$24,E387='Bieu phi VCX'!$A$25,E387='Bieu phi VCX'!$A$27),0.2%,IF(OR(AND(OR(H387="SEDAN",H387="HATCHBACK"),J387&gt;$AL$2),AND(OR(H387="SEDAN",H387="HATCHBACK"),I387="GERMANY")),INDEX('Bieu phi VCX'!$AF$8:$AF$33,MATCH(E387,'Bieu phi VCX'!$A$8:$A$33,0),0),INDEX('Bieu phi VCX'!$AG$8:$AG$33,MATCH(E387,'Bieu phi VCX'!$A$8:$A$33,0),0))),"NA"),0)</f>
        <v>0</v>
      </c>
      <c r="AM387" s="25" t="n">
        <f aca="false">IF(Z387="Y",$AM$2,0)</f>
        <v>0</v>
      </c>
      <c r="AN387" s="26" t="n">
        <f aca="false">IF(Y387="Y",IF(P387-O387&gt;$AN$2,1.5%*15/365,1.5%*(P387-O387)/365),0)</f>
        <v>0</v>
      </c>
      <c r="AO387" s="27" t="n">
        <f aca="false">IF(P387&lt;=AA387,VLOOKUP(DATEDIF(O387,P387,"m"),Parameters!$L$2:$M$6,2,1),(DATEDIF(O387,P387,"m")+1)/12)</f>
        <v>1</v>
      </c>
      <c r="AP387" s="28" t="n">
        <f aca="false">(AJ387*(SUM(AD387,AE387,AF387,AH387,AI387,AK387,AL387,AM387)*K387+AG387)+AN387*K387)*AO387</f>
        <v>4400000</v>
      </c>
    </row>
    <row r="388" customFormat="false" ht="13.8" hidden="false" customHeight="false" outlineLevel="0" collapsed="false">
      <c r="A388" s="19"/>
      <c r="B388" s="19" t="s">
        <v>1966</v>
      </c>
      <c r="C388" s="19" t="s">
        <v>1917</v>
      </c>
      <c r="D388" s="19" t="s">
        <v>1915</v>
      </c>
      <c r="E388" s="21" t="s">
        <v>2011</v>
      </c>
      <c r="F388" s="22" t="n">
        <v>0</v>
      </c>
      <c r="G388" s="21" t="s">
        <v>1958</v>
      </c>
      <c r="H388" s="21" t="s">
        <v>2008</v>
      </c>
      <c r="I388" s="21" t="s">
        <v>1960</v>
      </c>
      <c r="J388" s="22" t="n">
        <v>400000000</v>
      </c>
      <c r="K388" s="22" t="n">
        <v>400000000</v>
      </c>
      <c r="L388" s="0" t="n">
        <v>2005</v>
      </c>
      <c r="M388" s="23" t="n">
        <v>38353</v>
      </c>
      <c r="N388" s="23" t="n">
        <v>43831</v>
      </c>
      <c r="O388" s="23" t="n">
        <v>43831</v>
      </c>
      <c r="P388" s="23" t="n">
        <v>44196</v>
      </c>
      <c r="Q388" s="2" t="s">
        <v>1967</v>
      </c>
      <c r="R388" s="2" t="s">
        <v>1967</v>
      </c>
      <c r="S388" s="22" t="n">
        <v>9000000</v>
      </c>
      <c r="T388" s="2" t="s">
        <v>1967</v>
      </c>
      <c r="U388" s="2" t="s">
        <v>1967</v>
      </c>
      <c r="V388" s="2" t="s">
        <v>1967</v>
      </c>
      <c r="W388" s="2" t="s">
        <v>1967</v>
      </c>
      <c r="X388" s="2" t="s">
        <v>1967</v>
      </c>
      <c r="Y388" s="2" t="s">
        <v>1967</v>
      </c>
      <c r="Z388" s="2" t="s">
        <v>1967</v>
      </c>
      <c r="AA388" s="23" t="n">
        <f aca="false">DATE(YEAR(O388)+1,MONTH(O388),DAY(O388))</f>
        <v>44197</v>
      </c>
      <c r="AB388" s="0" t="n">
        <f aca="false">IF(G388="Trong nước", DATEDIF(DATE(YEAR(M388),MONTH(M388),1),DATE(YEAR(N388),MONTH(N388),1),"m"), DATEDIF(DATE(L388,1,1),DATE(YEAR(N388),MONTH(N388),1),"m"))</f>
        <v>180</v>
      </c>
      <c r="AC388" s="0" t="str">
        <f aca="false">VLOOKUP(AB388,Parameters!$A$2:$B$7,2,1)</f>
        <v>&gt;=180</v>
      </c>
      <c r="AD388" s="24" t="n">
        <f aca="false">IF(J388&lt;=$AD$2,INDEX('Bieu phi VCX'!$D$8:$N$33,MATCH(E388,'Bieu phi VCX'!$A$8:$A$33,0),MATCH(AC388,'Bieu phi VCX'!$D$7:$I$7,)),INDEX('Bieu phi VCX'!$J$8:$O$33,MATCH(E388,'Bieu phi VCX'!$A$8:$A$33,0),MATCH(AC388,'Bieu phi VCX'!$J$7:$O$7,)))</f>
        <v>0.044</v>
      </c>
      <c r="AE388" s="24" t="n">
        <f aca="false">IF(Q388="Y",$AE$2,0)</f>
        <v>0.0005</v>
      </c>
      <c r="AF388" s="24" t="n">
        <f aca="false">IF(R388="Y", INDEX('Bieu phi VCX'!$R$8:$W$33,MATCH(E388,'Bieu phi VCX'!$A$8:$A$33,0),MATCH(AC388,'Bieu phi VCX'!$R$7:$W$7,0)), 0)</f>
        <v>0.004</v>
      </c>
      <c r="AG388" s="22" t="n">
        <f aca="false">VLOOKUP(S388,Parameters!$F$2:$G$5,2,0)</f>
        <v>1400000</v>
      </c>
      <c r="AH388" s="24" t="n">
        <f aca="false">IF(T388="Y", INDEX('Bieu phi VCX'!$X$8:$AC$33,MATCH(E388,'Bieu phi VCX'!$A$8:$A$33,0),MATCH(AC388,'Bieu phi VCX'!$X$7:$AC$7,0)),0)</f>
        <v>0.011</v>
      </c>
      <c r="AI388" s="24" t="n">
        <f aca="false">IF(U388="Y",INDEX('Bieu phi VCX'!$AJ$8:$AL$33,MATCH(E388,'Bieu phi VCX'!$A$8:$A$33,0),MATCH(VLOOKUP(F388,Parameters!$I$2:$J$4,2),'Bieu phi VCX'!$AJ$7:$AL$7,0))-AD388, 0)</f>
        <v>0.00600000000000001</v>
      </c>
      <c r="AJ388" s="0" t="n">
        <f aca="false">IF(V388="Y",$AJ$2,1)</f>
        <v>1.5</v>
      </c>
      <c r="AK388" s="24" t="n">
        <f aca="false">IF(W388="Y", INDEX('Bieu phi VCX'!$AE$8:$AE$33,MATCH(E388,'Bieu phi VCX'!$A$8:$A$33,0),0),0)</f>
        <v>0.0025</v>
      </c>
      <c r="AL388" s="24" t="n">
        <f aca="false">IF(X388="Y",IF(AB388&lt;120,IF(OR(E388='Bieu phi VCX'!$A$24,E388='Bieu phi VCX'!$A$25,E388='Bieu phi VCX'!$A$27),0.2%,IF(OR(AND(OR(H388="SEDAN",H388="HATCHBACK"),J388&gt;$AL$2),AND(OR(H388="SEDAN",H388="HATCHBACK"),I388="GERMANY")),INDEX('Bieu phi VCX'!$AF$8:$AF$33,MATCH(E388,'Bieu phi VCX'!$A$8:$A$33,0),0),INDEX('Bieu phi VCX'!$AG$8:$AG$33,MATCH(E388,'Bieu phi VCX'!$A$8:$A$33,0),0))),INDEX('Bieu phi VCX'!$AH$8:$AH$33,MATCH(E388,'Bieu phi VCX'!$A$8:$A$33,0),0)),0)</f>
        <v>0.0015</v>
      </c>
      <c r="AM388" s="25" t="n">
        <f aca="false">IF(Z388="Y",$AM$2,0)</f>
        <v>0.003</v>
      </c>
      <c r="AN388" s="26" t="n">
        <f aca="false">IF(Y388="Y",IF(P388-O388&gt;$AN$2,1.5%*15/365,1.5%*(P388-O388)/365),0)</f>
        <v>0.000616438356164384</v>
      </c>
      <c r="AO388" s="27" t="n">
        <f aca="false">IF(P388&lt;=AA388,VLOOKUP(DATEDIF(O388,P388,"m"),Parameters!$L$2:$M$6,2,1),(DATEDIF(O388,P388,"m")+1)/12)</f>
        <v>1</v>
      </c>
      <c r="AP388" s="28" t="n">
        <f aca="false">(AJ388*(SUM(AD388,AE388,AF388,AH388,AI388,AK388,AL388,AM388)*K388+AG388)+AN388*K388)*AO388</f>
        <v>45846575.3424658</v>
      </c>
    </row>
    <row r="389" customFormat="false" ht="13.8" hidden="false" customHeight="false" outlineLevel="0" collapsed="false">
      <c r="A389" s="19" t="s">
        <v>1969</v>
      </c>
      <c r="B389" s="19" t="s">
        <v>1954</v>
      </c>
      <c r="C389" s="19" t="s">
        <v>1917</v>
      </c>
      <c r="D389" s="19" t="s">
        <v>1915</v>
      </c>
      <c r="E389" s="21" t="s">
        <v>2011</v>
      </c>
      <c r="F389" s="22" t="n">
        <v>0</v>
      </c>
      <c r="G389" s="21" t="s">
        <v>1958</v>
      </c>
      <c r="H389" s="21" t="s">
        <v>2008</v>
      </c>
      <c r="I389" s="21" t="s">
        <v>1960</v>
      </c>
      <c r="J389" s="22" t="n">
        <v>410000000</v>
      </c>
      <c r="K389" s="22" t="n">
        <v>400000000</v>
      </c>
      <c r="L389" s="0" t="n">
        <v>2020</v>
      </c>
      <c r="M389" s="23" t="n">
        <v>43831</v>
      </c>
      <c r="N389" s="23" t="n">
        <v>43831</v>
      </c>
      <c r="O389" s="23" t="n">
        <v>43831</v>
      </c>
      <c r="P389" s="23" t="n">
        <v>44196</v>
      </c>
      <c r="Q389" s="2" t="s">
        <v>1961</v>
      </c>
      <c r="R389" s="2" t="s">
        <v>1961</v>
      </c>
      <c r="S389" s="22" t="s">
        <v>1962</v>
      </c>
      <c r="T389" s="2" t="s">
        <v>1961</v>
      </c>
      <c r="U389" s="2" t="s">
        <v>1961</v>
      </c>
      <c r="V389" s="2" t="s">
        <v>1961</v>
      </c>
      <c r="W389" s="2" t="s">
        <v>1961</v>
      </c>
      <c r="X389" s="2" t="s">
        <v>1961</v>
      </c>
      <c r="Y389" s="2" t="s">
        <v>1961</v>
      </c>
      <c r="Z389" s="2" t="s">
        <v>1961</v>
      </c>
      <c r="AA389" s="23" t="n">
        <f aca="false">DATE(YEAR(O389)+1,MONTH(O389),DAY(O389))</f>
        <v>44197</v>
      </c>
      <c r="AB389" s="0" t="n">
        <f aca="false">IF(G389="Trong nước", DATEDIF(DATE(YEAR(M389),MONTH(M389),1),DATE(YEAR(N389),MONTH(N389),1),"m"), DATEDIF(DATE(L389,1,1),DATE(YEAR(N389),MONTH(N389),1),"m"))</f>
        <v>0</v>
      </c>
      <c r="AC389" s="0" t="str">
        <f aca="false">VLOOKUP(AB389,Parameters!$A$2:$B$6,2,1)</f>
        <v>&lt;6</v>
      </c>
      <c r="AD389" s="24" t="n">
        <f aca="false">IF(J389&lt;=$AD$2,INDEX('Bieu phi VCX'!$D$8:$H$33,MATCH(E389,'Bieu phi VCX'!$A$8:$A$33,0),MATCH(AC389,'Bieu phi VCX'!$D$7:$H$7,)),INDEX('Bieu phi VCX'!$J$8:$N$33,MATCH(E389,'Bieu phi VCX'!$A$8:$A$33,0),MATCH(AC389,'Bieu phi VCX'!$J$7:$N$7,)))</f>
        <v>0.015</v>
      </c>
      <c r="AE389" s="24" t="n">
        <f aca="false">IF(Q389="Y",$AE$2,0)</f>
        <v>0</v>
      </c>
      <c r="AF389" s="24" t="n">
        <f aca="false">IF(R389="Y", INDEX('Bieu phi VCX'!$R$8:$W$33,MATCH(E389,'Bieu phi VCX'!$A$8:$A$33,0),MATCH(AC389,'Bieu phi VCX'!$R$7:$V$7,0)), 0)</f>
        <v>0</v>
      </c>
      <c r="AG389" s="22" t="n">
        <f aca="false">VLOOKUP(S389,Parameters!$F$2:$G$5,2,0)</f>
        <v>0</v>
      </c>
      <c r="AH389" s="24" t="n">
        <f aca="false">IF(T389="Y", INDEX('Bieu phi VCX'!$X$8:$AB$33,MATCH(E389,'Bieu phi VCX'!$A$8:$A$33,0),MATCH(AC389,'Bieu phi VCX'!$X$7:$AB$7,0)),0)</f>
        <v>0</v>
      </c>
      <c r="AI389" s="24" t="n">
        <f aca="false">IF(U389="Y",INDEX('Bieu phi VCX'!$AJ$8:$AL$33,MATCH(E389,'Bieu phi VCX'!$A$8:$A$33,0),MATCH(VLOOKUP(F389,Parameters!$I$2:$J$4,2),'Bieu phi VCX'!$AJ$7:$AL$7,0))-AD389, 0)</f>
        <v>0</v>
      </c>
      <c r="AJ389" s="0" t="n">
        <f aca="false">IF(V389="Y",$AJ$2,1)</f>
        <v>1</v>
      </c>
      <c r="AK389" s="24" t="n">
        <f aca="false">IF(W389="Y", INDEX('Bieu phi VCX'!$AE$8:$AE$33,MATCH(E389,'Bieu phi VCX'!$A$8:$A$33,0),0),0)</f>
        <v>0</v>
      </c>
      <c r="AL389" s="24" t="n">
        <f aca="false">IF(X389="Y",IF(AB389&lt;120,IF(OR(E389='Bieu phi VCX'!$A$24,E389='Bieu phi VCX'!$A$25,E389='Bieu phi VCX'!$A$27),0.2%,IF(OR(AND(OR(H389="SEDAN",H389="HATCHBACK"),J389&gt;$AL$2),AND(OR(H389="SEDAN",H389="HATCHBACK"),I389="GERMANY")),INDEX('Bieu phi VCX'!$AF$8:$AF$33,MATCH(E389,'Bieu phi VCX'!$A$8:$A$33,0),0),INDEX('Bieu phi VCX'!$AG$8:$AG$33,MATCH(E389,'Bieu phi VCX'!$A$8:$A$33,0),0))),"NA"),0)</f>
        <v>0</v>
      </c>
      <c r="AM389" s="25" t="n">
        <f aca="false">IF(Z389="Y",$AM$2,0)</f>
        <v>0</v>
      </c>
      <c r="AN389" s="26" t="n">
        <f aca="false">IF(Y389="Y",IF(P389-O389&gt;$AN$2,1.5%*15/365,1.5%*(P389-O389)/365),0)</f>
        <v>0</v>
      </c>
      <c r="AO389" s="27" t="n">
        <f aca="false">IF(P389&lt;=AA389,VLOOKUP(DATEDIF(O389,P389,"m"),Parameters!$L$2:$M$6,2,1),(DATEDIF(O389,P389,"m")+1)/12)</f>
        <v>1</v>
      </c>
      <c r="AP389" s="28" t="n">
        <f aca="false">(AJ389*(SUM(AD389,AE389,AF389,AH389,AI389,AK389,AL389,AM389)*K389+AG389)+AN389*K389)*AO389</f>
        <v>6000000</v>
      </c>
    </row>
    <row r="390" customFormat="false" ht="13.8" hidden="false" customHeight="false" outlineLevel="0" collapsed="false">
      <c r="A390" s="19"/>
      <c r="B390" s="19" t="s">
        <v>1963</v>
      </c>
      <c r="C390" s="19" t="s">
        <v>1917</v>
      </c>
      <c r="D390" s="19" t="s">
        <v>1915</v>
      </c>
      <c r="E390" s="21" t="s">
        <v>2011</v>
      </c>
      <c r="F390" s="22" t="n">
        <v>0</v>
      </c>
      <c r="G390" s="21" t="s">
        <v>1958</v>
      </c>
      <c r="H390" s="21" t="s">
        <v>2008</v>
      </c>
      <c r="I390" s="21" t="s">
        <v>1960</v>
      </c>
      <c r="J390" s="22" t="n">
        <v>500000000</v>
      </c>
      <c r="K390" s="22" t="n">
        <v>400000000</v>
      </c>
      <c r="L390" s="0" t="n">
        <v>2017</v>
      </c>
      <c r="M390" s="23" t="n">
        <v>42736</v>
      </c>
      <c r="N390" s="23" t="n">
        <v>43831</v>
      </c>
      <c r="O390" s="23" t="n">
        <v>43831</v>
      </c>
      <c r="P390" s="23" t="n">
        <v>44196</v>
      </c>
      <c r="Q390" s="2" t="s">
        <v>1961</v>
      </c>
      <c r="R390" s="2" t="s">
        <v>1961</v>
      </c>
      <c r="S390" s="22" t="s">
        <v>1962</v>
      </c>
      <c r="T390" s="2" t="s">
        <v>1961</v>
      </c>
      <c r="U390" s="2" t="s">
        <v>1961</v>
      </c>
      <c r="V390" s="2" t="s">
        <v>1961</v>
      </c>
      <c r="W390" s="2" t="s">
        <v>1961</v>
      </c>
      <c r="X390" s="2" t="s">
        <v>1961</v>
      </c>
      <c r="Y390" s="2" t="s">
        <v>1961</v>
      </c>
      <c r="Z390" s="2" t="s">
        <v>1961</v>
      </c>
      <c r="AA390" s="23" t="n">
        <f aca="false">DATE(YEAR(O390)+1,MONTH(O390),DAY(O390))</f>
        <v>44197</v>
      </c>
      <c r="AB390" s="0" t="n">
        <f aca="false">IF(G390="Trong nước", DATEDIF(DATE(YEAR(M390),MONTH(M390),1),DATE(YEAR(N390),MONTH(N390),1),"m"), DATEDIF(DATE(L390,1,1),DATE(YEAR(N390),MONTH(N390),1),"m"))</f>
        <v>36</v>
      </c>
      <c r="AC390" s="0" t="str">
        <f aca="false">VLOOKUP(AB390,Parameters!$A$2:$B$6,2,1)</f>
        <v>36-72</v>
      </c>
      <c r="AD390" s="24" t="n">
        <f aca="false">IF(J390&lt;=$AD$2,INDEX('Bieu phi VCX'!$D$8:$H$33,MATCH(E390,'Bieu phi VCX'!$A$8:$A$33,0),MATCH(AC390,'Bieu phi VCX'!$D$7:$H$7,)),INDEX('Bieu phi VCX'!$J$8:$N$33,MATCH(E390,'Bieu phi VCX'!$A$8:$A$33,0),MATCH(AC390,'Bieu phi VCX'!$J$7:$N$7,)))</f>
        <v>0.016</v>
      </c>
      <c r="AE390" s="24" t="n">
        <f aca="false">IF(Q390="Y",$AE$2,0)</f>
        <v>0</v>
      </c>
      <c r="AF390" s="24" t="n">
        <f aca="false">IF(R390="Y", INDEX('Bieu phi VCX'!$R$8:$W$33,MATCH(E390,'Bieu phi VCX'!$A$8:$A$33,0),MATCH(AC390,'Bieu phi VCX'!$R$7:$V$7,0)), 0)</f>
        <v>0</v>
      </c>
      <c r="AG390" s="22" t="n">
        <f aca="false">VLOOKUP(S390,Parameters!$F$2:$G$5,2,0)</f>
        <v>0</v>
      </c>
      <c r="AH390" s="24" t="n">
        <f aca="false">IF(T390="Y", INDEX('Bieu phi VCX'!$X$8:$AB$33,MATCH(E390,'Bieu phi VCX'!$A$8:$A$33,0),MATCH(AC390,'Bieu phi VCX'!$X$7:$AB$7,0)),0)</f>
        <v>0</v>
      </c>
      <c r="AI390" s="24" t="n">
        <f aca="false">IF(U390="Y",INDEX('Bieu phi VCX'!$AJ$8:$AL$33,MATCH(E390,'Bieu phi VCX'!$A$8:$A$33,0),MATCH(VLOOKUP(F390,Parameters!$I$2:$J$4,2),'Bieu phi VCX'!$AJ$7:$AL$7,0))-AD390, 0)</f>
        <v>0</v>
      </c>
      <c r="AJ390" s="0" t="n">
        <f aca="false">IF(V390="Y",$AJ$2,1)</f>
        <v>1</v>
      </c>
      <c r="AK390" s="24" t="n">
        <f aca="false">IF(W390="Y", INDEX('Bieu phi VCX'!$AE$8:$AE$33,MATCH(E390,'Bieu phi VCX'!$A$8:$A$33,0),0),0)</f>
        <v>0</v>
      </c>
      <c r="AL390" s="24" t="n">
        <f aca="false">IF(X390="Y",IF(AB390&lt;120,IF(OR(E390='Bieu phi VCX'!$A$24,E390='Bieu phi VCX'!$A$25,E390='Bieu phi VCX'!$A$27),0.2%,IF(OR(AND(OR(H390="SEDAN",H390="HATCHBACK"),J390&gt;$AL$2),AND(OR(H390="SEDAN",H390="HATCHBACK"),I390="GERMANY")),INDEX('Bieu phi VCX'!$AF$8:$AF$33,MATCH(E390,'Bieu phi VCX'!$A$8:$A$33,0),0),INDEX('Bieu phi VCX'!$AG$8:$AG$33,MATCH(E390,'Bieu phi VCX'!$A$8:$A$33,0),0))),"NA"),0)</f>
        <v>0</v>
      </c>
      <c r="AM390" s="25" t="n">
        <f aca="false">IF(Z390="Y",$AM$2,0)</f>
        <v>0</v>
      </c>
      <c r="AN390" s="26" t="n">
        <f aca="false">IF(Y390="Y",IF(P390-O390&gt;$AN$2,1.5%*15/365,1.5%*(P390-O390)/365),0)</f>
        <v>0</v>
      </c>
      <c r="AO390" s="27" t="n">
        <f aca="false">IF(P390&lt;=AA390,VLOOKUP(DATEDIF(O390,P390,"m"),Parameters!$L$2:$M$6,2,1),(DATEDIF(O390,P390,"m")+1)/12)</f>
        <v>1</v>
      </c>
      <c r="AP390" s="28" t="n">
        <f aca="false">(AJ390*(SUM(AD390,AE390,AF390,AH390,AI390,AK390,AL390,AM390)*K390+AG390)+AN390*K390)*AO390</f>
        <v>6400000</v>
      </c>
    </row>
    <row r="391" customFormat="false" ht="13.8" hidden="false" customHeight="false" outlineLevel="0" collapsed="false">
      <c r="A391" s="19"/>
      <c r="B391" s="19" t="s">
        <v>1964</v>
      </c>
      <c r="C391" s="19" t="s">
        <v>1917</v>
      </c>
      <c r="D391" s="19" t="s">
        <v>1915</v>
      </c>
      <c r="E391" s="21" t="s">
        <v>2011</v>
      </c>
      <c r="F391" s="22" t="n">
        <v>0</v>
      </c>
      <c r="G391" s="21" t="s">
        <v>1958</v>
      </c>
      <c r="H391" s="21" t="s">
        <v>2008</v>
      </c>
      <c r="I391" s="21" t="s">
        <v>1960</v>
      </c>
      <c r="J391" s="22" t="n">
        <v>450000000</v>
      </c>
      <c r="K391" s="22" t="n">
        <v>400000000</v>
      </c>
      <c r="L391" s="0" t="n">
        <v>2014</v>
      </c>
      <c r="M391" s="23" t="n">
        <v>41640</v>
      </c>
      <c r="N391" s="23" t="n">
        <v>43831</v>
      </c>
      <c r="O391" s="23" t="n">
        <v>43831</v>
      </c>
      <c r="P391" s="23" t="n">
        <v>44196</v>
      </c>
      <c r="Q391" s="2" t="s">
        <v>1961</v>
      </c>
      <c r="R391" s="2" t="s">
        <v>1961</v>
      </c>
      <c r="S391" s="22" t="s">
        <v>1962</v>
      </c>
      <c r="T391" s="2" t="s">
        <v>1961</v>
      </c>
      <c r="U391" s="2" t="s">
        <v>1961</v>
      </c>
      <c r="V391" s="2" t="s">
        <v>1961</v>
      </c>
      <c r="W391" s="2" t="s">
        <v>1961</v>
      </c>
      <c r="X391" s="2" t="s">
        <v>1961</v>
      </c>
      <c r="Y391" s="2" t="s">
        <v>1961</v>
      </c>
      <c r="Z391" s="2" t="s">
        <v>1961</v>
      </c>
      <c r="AA391" s="23" t="n">
        <f aca="false">DATE(YEAR(O391)+1,MONTH(O391),DAY(O391))</f>
        <v>44197</v>
      </c>
      <c r="AB391" s="0" t="n">
        <f aca="false">IF(G391="Trong nước", DATEDIF(DATE(YEAR(M391),MONTH(M391),1),DATE(YEAR(N391),MONTH(N391),1),"m"), DATEDIF(DATE(L391,1,1),DATE(YEAR(N391),MONTH(N391),1),"m"))</f>
        <v>72</v>
      </c>
      <c r="AC391" s="0" t="str">
        <f aca="false">VLOOKUP(AB391,Parameters!$A$2:$B$6,2,1)</f>
        <v>72-120</v>
      </c>
      <c r="AD391" s="24" t="n">
        <f aca="false">IF(J391&lt;=$AD$2,INDEX('Bieu phi VCX'!$D$8:$H$33,MATCH(E391,'Bieu phi VCX'!$A$8:$A$33,0),MATCH(AC391,'Bieu phi VCX'!$D$7:$H$7,)),INDEX('Bieu phi VCX'!$J$8:$N$33,MATCH(E391,'Bieu phi VCX'!$A$8:$A$33,0),MATCH(AC391,'Bieu phi VCX'!$J$7:$N$7,)))</f>
        <v>0.0175</v>
      </c>
      <c r="AE391" s="24" t="n">
        <f aca="false">IF(Q391="Y",$AE$2,0)</f>
        <v>0</v>
      </c>
      <c r="AF391" s="24" t="n">
        <f aca="false">IF(R391="Y", INDEX('Bieu phi VCX'!$R$8:$W$33,MATCH(E391,'Bieu phi VCX'!$A$8:$A$33,0),MATCH(AC391,'Bieu phi VCX'!$R$7:$V$7,0)), 0)</f>
        <v>0</v>
      </c>
      <c r="AG391" s="22" t="n">
        <f aca="false">VLOOKUP(S391,Parameters!$F$2:$G$5,2,0)</f>
        <v>0</v>
      </c>
      <c r="AH391" s="24" t="n">
        <f aca="false">IF(T391="Y", INDEX('Bieu phi VCX'!$X$8:$AB$33,MATCH(E391,'Bieu phi VCX'!$A$8:$A$33,0),MATCH(AC391,'Bieu phi VCX'!$X$7:$AB$7,0)),0)</f>
        <v>0</v>
      </c>
      <c r="AI391" s="24" t="n">
        <f aca="false">IF(U391="Y",INDEX('Bieu phi VCX'!$AJ$8:$AL$33,MATCH(E391,'Bieu phi VCX'!$A$8:$A$33,0),MATCH(VLOOKUP(F391,Parameters!$I$2:$J$4,2),'Bieu phi VCX'!$AJ$7:$AL$7,0))-AD391, 0)</f>
        <v>0</v>
      </c>
      <c r="AJ391" s="0" t="n">
        <f aca="false">IF(V391="Y",$AJ$2,1)</f>
        <v>1</v>
      </c>
      <c r="AK391" s="24" t="n">
        <f aca="false">IF(W391="Y", INDEX('Bieu phi VCX'!$AE$8:$AE$33,MATCH(E391,'Bieu phi VCX'!$A$8:$A$33,0),0),0)</f>
        <v>0</v>
      </c>
      <c r="AL391" s="24" t="n">
        <f aca="false">IF(X391="Y",IF(AB391&lt;120,IF(OR(E391='Bieu phi VCX'!$A$24,E391='Bieu phi VCX'!$A$25,E391='Bieu phi VCX'!$A$27),0.2%,IF(OR(AND(OR(H391="SEDAN",H391="HATCHBACK"),J391&gt;$AL$2),AND(OR(H391="SEDAN",H391="HATCHBACK"),I391="GERMANY")),INDEX('Bieu phi VCX'!$AF$8:$AF$33,MATCH(E391,'Bieu phi VCX'!$A$8:$A$33,0),0),INDEX('Bieu phi VCX'!$AG$8:$AG$33,MATCH(E391,'Bieu phi VCX'!$A$8:$A$33,0),0))),"NA"),0)</f>
        <v>0</v>
      </c>
      <c r="AM391" s="25" t="n">
        <f aca="false">IF(Z391="Y",$AM$2,0)</f>
        <v>0</v>
      </c>
      <c r="AN391" s="26" t="n">
        <f aca="false">IF(Y391="Y",IF(P391-O391&gt;$AN$2,1.5%*15/365,1.5%*(P391-O391)/365),0)</f>
        <v>0</v>
      </c>
      <c r="AO391" s="27" t="n">
        <f aca="false">IF(P391&lt;=AA391,VLOOKUP(DATEDIF(O391,P391,"m"),Parameters!$L$2:$M$6,2,1),(DATEDIF(O391,P391,"m")+1)/12)</f>
        <v>1</v>
      </c>
      <c r="AP391" s="28" t="n">
        <f aca="false">(AJ391*(SUM(AD391,AE391,AF391,AH391,AI391,AK391,AL391,AM391)*K391+AG391)+AN391*K391)*AO391</f>
        <v>7000000</v>
      </c>
    </row>
    <row r="392" customFormat="false" ht="13.8" hidden="false" customHeight="false" outlineLevel="0" collapsed="false">
      <c r="A392" s="19"/>
      <c r="B392" s="19" t="s">
        <v>1965</v>
      </c>
      <c r="C392" s="19" t="s">
        <v>1917</v>
      </c>
      <c r="D392" s="19" t="s">
        <v>1915</v>
      </c>
      <c r="E392" s="21" t="s">
        <v>2011</v>
      </c>
      <c r="F392" s="22" t="n">
        <v>0</v>
      </c>
      <c r="G392" s="21" t="s">
        <v>1958</v>
      </c>
      <c r="H392" s="21" t="s">
        <v>2008</v>
      </c>
      <c r="I392" s="21" t="s">
        <v>1960</v>
      </c>
      <c r="J392" s="22" t="n">
        <v>600000000</v>
      </c>
      <c r="K392" s="22" t="n">
        <v>400000000</v>
      </c>
      <c r="L392" s="0" t="n">
        <v>2010</v>
      </c>
      <c r="M392" s="23" t="n">
        <v>40179</v>
      </c>
      <c r="N392" s="23" t="n">
        <v>43831</v>
      </c>
      <c r="O392" s="23" t="n">
        <v>43831</v>
      </c>
      <c r="P392" s="23" t="n">
        <v>44196</v>
      </c>
      <c r="Q392" s="2" t="s">
        <v>1961</v>
      </c>
      <c r="R392" s="2" t="s">
        <v>1961</v>
      </c>
      <c r="S392" s="22" t="s">
        <v>1962</v>
      </c>
      <c r="T392" s="2" t="s">
        <v>1961</v>
      </c>
      <c r="U392" s="2" t="s">
        <v>1961</v>
      </c>
      <c r="V392" s="2" t="s">
        <v>1961</v>
      </c>
      <c r="W392" s="2" t="s">
        <v>1961</v>
      </c>
      <c r="X392" s="2" t="s">
        <v>1961</v>
      </c>
      <c r="Y392" s="2" t="s">
        <v>1961</v>
      </c>
      <c r="Z392" s="2" t="s">
        <v>1961</v>
      </c>
      <c r="AA392" s="23" t="n">
        <f aca="false">DATE(YEAR(O392)+1,MONTH(O392),DAY(O392))</f>
        <v>44197</v>
      </c>
      <c r="AB392" s="0" t="n">
        <f aca="false">IF(G392="Trong nước", DATEDIF(DATE(YEAR(M392),MONTH(M392),1),DATE(YEAR(N392),MONTH(N392),1),"m"), DATEDIF(DATE(L392,1,1),DATE(YEAR(N392),MONTH(N392),1),"m"))</f>
        <v>120</v>
      </c>
      <c r="AC392" s="0" t="str">
        <f aca="false">VLOOKUP(AB392,Parameters!$A$2:$B$6,2,1)</f>
        <v>&gt;=120</v>
      </c>
      <c r="AD392" s="24" t="n">
        <f aca="false">IF(J392&lt;=$AD$2,INDEX('Bieu phi VCX'!$D$8:$H$33,MATCH(E392,'Bieu phi VCX'!$A$8:$A$33,0),MATCH(AC392,'Bieu phi VCX'!$D$7:$H$7,)),INDEX('Bieu phi VCX'!$J$8:$N$33,MATCH(E392,'Bieu phi VCX'!$A$8:$A$33,0),MATCH(AC392,'Bieu phi VCX'!$J$7:$N$7,)))</f>
        <v>0.019</v>
      </c>
      <c r="AE392" s="24" t="n">
        <f aca="false">IF(Q392="Y",$AE$2,0)</f>
        <v>0</v>
      </c>
      <c r="AF392" s="24" t="n">
        <f aca="false">IF(R392="Y", INDEX('Bieu phi VCX'!$R$8:$W$33,MATCH(E392,'Bieu phi VCX'!$A$8:$A$33,0),MATCH(AC392,'Bieu phi VCX'!$R$7:$V$7,0)), 0)</f>
        <v>0</v>
      </c>
      <c r="AG392" s="22" t="n">
        <f aca="false">VLOOKUP(S392,Parameters!$F$2:$G$5,2,0)</f>
        <v>0</v>
      </c>
      <c r="AH392" s="24" t="n">
        <f aca="false">IF(T392="Y", INDEX('Bieu phi VCX'!$X$8:$AB$33,MATCH(E392,'Bieu phi VCX'!$A$8:$A$33,0),MATCH(AC392,'Bieu phi VCX'!$X$7:$AB$7,0)),0)</f>
        <v>0</v>
      </c>
      <c r="AI392" s="24" t="n">
        <f aca="false">IF(U392="Y",INDEX('Bieu phi VCX'!$AJ$8:$AL$33,MATCH(E392,'Bieu phi VCX'!$A$8:$A$33,0),MATCH(VLOOKUP(F392,Parameters!$I$2:$J$4,2),'Bieu phi VCX'!$AJ$7:$AL$7,0))-AD392, 0)</f>
        <v>0</v>
      </c>
      <c r="AJ392" s="0" t="n">
        <f aca="false">IF(V392="Y",$AJ$2,1)</f>
        <v>1</v>
      </c>
      <c r="AK392" s="24" t="n">
        <f aca="false">IF(W392="Y", INDEX('Bieu phi VCX'!$AE$8:$AE$33,MATCH(E392,'Bieu phi VCX'!$A$8:$A$33,0),0),0)</f>
        <v>0</v>
      </c>
      <c r="AL392" s="24" t="n">
        <f aca="false">IF(X392="Y",IF(AB392&lt;120,IF(OR(E392='Bieu phi VCX'!$A$24,E392='Bieu phi VCX'!$A$25,E392='Bieu phi VCX'!$A$27),0.2%,IF(OR(AND(OR(H392="SEDAN",H392="HATCHBACK"),J392&gt;$AL$2),AND(OR(H392="SEDAN",H392="HATCHBACK"),I392="GERMANY")),INDEX('Bieu phi VCX'!$AF$8:$AF$33,MATCH(E392,'Bieu phi VCX'!$A$8:$A$33,0),0),INDEX('Bieu phi VCX'!$AG$8:$AG$33,MATCH(E392,'Bieu phi VCX'!$A$8:$A$33,0),0))),"NA"),0)</f>
        <v>0</v>
      </c>
      <c r="AM392" s="25" t="n">
        <f aca="false">IF(Z392="Y",$AM$2,0)</f>
        <v>0</v>
      </c>
      <c r="AN392" s="26" t="n">
        <f aca="false">IF(Y392="Y",IF(P392-O392&gt;$AN$2,1.5%*15/365,1.5%*(P392-O392)/365),0)</f>
        <v>0</v>
      </c>
      <c r="AO392" s="27" t="n">
        <f aca="false">IF(P392&lt;=AA392,VLOOKUP(DATEDIF(O392,P392,"m"),Parameters!$L$2:$M$6,2,1),(DATEDIF(O392,P392,"m")+1)/12)</f>
        <v>1</v>
      </c>
      <c r="AP392" s="28" t="n">
        <f aca="false">(AJ392*(SUM(AD392,AE392,AF392,AH392,AI392,AK392,AL392,AM392)*K392+AG392)+AN392*K392)*AO392</f>
        <v>7600000</v>
      </c>
    </row>
    <row r="393" customFormat="false" ht="13.8" hidden="false" customHeight="false" outlineLevel="0" collapsed="false">
      <c r="A393" s="19"/>
      <c r="B393" s="19" t="s">
        <v>1966</v>
      </c>
      <c r="C393" s="19" t="s">
        <v>1917</v>
      </c>
      <c r="D393" s="19" t="s">
        <v>1915</v>
      </c>
      <c r="E393" s="21" t="s">
        <v>2011</v>
      </c>
      <c r="F393" s="22" t="n">
        <v>0</v>
      </c>
      <c r="G393" s="21" t="s">
        <v>1958</v>
      </c>
      <c r="H393" s="21" t="s">
        <v>2008</v>
      </c>
      <c r="I393" s="21" t="s">
        <v>1960</v>
      </c>
      <c r="J393" s="22" t="n">
        <v>600000000</v>
      </c>
      <c r="K393" s="22" t="n">
        <v>400000000</v>
      </c>
      <c r="L393" s="0" t="n">
        <v>2005</v>
      </c>
      <c r="M393" s="23" t="n">
        <v>38353</v>
      </c>
      <c r="N393" s="23" t="n">
        <v>43831</v>
      </c>
      <c r="O393" s="23" t="n">
        <v>43831</v>
      </c>
      <c r="P393" s="23" t="n">
        <v>44196</v>
      </c>
      <c r="Q393" s="2" t="s">
        <v>1967</v>
      </c>
      <c r="R393" s="2" t="s">
        <v>1967</v>
      </c>
      <c r="S393" s="22" t="n">
        <v>9000000</v>
      </c>
      <c r="T393" s="2" t="s">
        <v>1967</v>
      </c>
      <c r="U393" s="2" t="s">
        <v>1967</v>
      </c>
      <c r="V393" s="2" t="s">
        <v>1967</v>
      </c>
      <c r="W393" s="2" t="s">
        <v>1967</v>
      </c>
      <c r="X393" s="2" t="s">
        <v>1967</v>
      </c>
      <c r="Y393" s="2" t="s">
        <v>1967</v>
      </c>
      <c r="Z393" s="2" t="s">
        <v>1967</v>
      </c>
      <c r="AA393" s="23" t="n">
        <f aca="false">DATE(YEAR(O393)+1,MONTH(O393),DAY(O393))</f>
        <v>44197</v>
      </c>
      <c r="AB393" s="0" t="n">
        <f aca="false">IF(G393="Trong nước", DATEDIF(DATE(YEAR(M393),MONTH(M393),1),DATE(YEAR(N393),MONTH(N393),1),"m"), DATEDIF(DATE(L393,1,1),DATE(YEAR(N393),MONTH(N393),1),"m"))</f>
        <v>180</v>
      </c>
      <c r="AC393" s="0" t="str">
        <f aca="false">VLOOKUP(AB393,Parameters!$A$2:$B$7,2,1)</f>
        <v>&gt;=180</v>
      </c>
      <c r="AD393" s="24" t="n">
        <f aca="false">IF(J393&lt;=$AD$2,INDEX('Bieu phi VCX'!$D$8:$N$33,MATCH(E393,'Bieu phi VCX'!$A$8:$A$33,0),MATCH(AC393,'Bieu phi VCX'!$D$7:$I$7,)),INDEX('Bieu phi VCX'!$J$8:$O$33,MATCH(E393,'Bieu phi VCX'!$A$8:$A$33,0),MATCH(AC393,'Bieu phi VCX'!$J$7:$O$7,)))</f>
        <v>0.019</v>
      </c>
      <c r="AE393" s="24" t="n">
        <f aca="false">IF(Q393="Y",$AE$2,0)</f>
        <v>0.0005</v>
      </c>
      <c r="AF393" s="24" t="n">
        <f aca="false">IF(R393="Y", INDEX('Bieu phi VCX'!$R$8:$W$33,MATCH(E393,'Bieu phi VCX'!$A$8:$A$33,0),MATCH(AC393,'Bieu phi VCX'!$R$7:$W$7,0)), 0)</f>
        <v>0.004</v>
      </c>
      <c r="AG393" s="22" t="n">
        <f aca="false">VLOOKUP(S393,Parameters!$F$2:$G$5,2,0)</f>
        <v>1400000</v>
      </c>
      <c r="AH393" s="24" t="n">
        <f aca="false">IF(T393="Y", INDEX('Bieu phi VCX'!$X$8:$AC$33,MATCH(E393,'Bieu phi VCX'!$A$8:$A$33,0),MATCH(AC393,'Bieu phi VCX'!$X$7:$AC$7,0)),0)</f>
        <v>0.011</v>
      </c>
      <c r="AI393" s="24" t="n">
        <f aca="false">IF(U393="Y",INDEX('Bieu phi VCX'!$AJ$8:$AL$33,MATCH(E393,'Bieu phi VCX'!$A$8:$A$33,0),MATCH(VLOOKUP(F393,Parameters!$I$2:$J$4,2),'Bieu phi VCX'!$AJ$7:$AL$7,0))-AD393, 0)</f>
        <v>0.031</v>
      </c>
      <c r="AJ393" s="0" t="n">
        <f aca="false">IF(V393="Y",$AJ$2,1)</f>
        <v>1.5</v>
      </c>
      <c r="AK393" s="24" t="n">
        <f aca="false">IF(W393="Y", INDEX('Bieu phi VCX'!$AE$8:$AE$33,MATCH(E393,'Bieu phi VCX'!$A$8:$A$33,0),0),0)</f>
        <v>0.0025</v>
      </c>
      <c r="AL393" s="24" t="n">
        <f aca="false">IF(X393="Y",IF(AB393&lt;120,IF(OR(E393='Bieu phi VCX'!$A$24,E393='Bieu phi VCX'!$A$25,E393='Bieu phi VCX'!$A$27),0.2%,IF(OR(AND(OR(H393="SEDAN",H393="HATCHBACK"),J393&gt;$AL$2),AND(OR(H393="SEDAN",H393="HATCHBACK"),I393="GERMANY")),INDEX('Bieu phi VCX'!$AF$8:$AF$33,MATCH(E393,'Bieu phi VCX'!$A$8:$A$33,0),0),INDEX('Bieu phi VCX'!$AG$8:$AG$33,MATCH(E393,'Bieu phi VCX'!$A$8:$A$33,0),0))),INDEX('Bieu phi VCX'!$AH$8:$AH$33,MATCH(E393,'Bieu phi VCX'!$A$8:$A$33,0),0)),0)</f>
        <v>0.0015</v>
      </c>
      <c r="AM393" s="25" t="n">
        <f aca="false">IF(Z393="Y",$AM$2,0)</f>
        <v>0.003</v>
      </c>
      <c r="AN393" s="26" t="n">
        <f aca="false">IF(Y393="Y",IF(P393-O393&gt;$AN$2,1.5%*15/365,1.5%*(P393-O393)/365),0)</f>
        <v>0.000616438356164384</v>
      </c>
      <c r="AO393" s="27" t="n">
        <f aca="false">IF(P393&lt;=AA393,VLOOKUP(DATEDIF(O393,P393,"m"),Parameters!$L$2:$M$6,2,1),(DATEDIF(O393,P393,"m")+1)/12)</f>
        <v>1</v>
      </c>
      <c r="AP393" s="28" t="n">
        <f aca="false">(AJ393*(SUM(AD393,AE393,AF393,AH393,AI393,AK393,AL393,AM393)*K393+AG393)+AN393*K393)*AO393</f>
        <v>45846575.3424658</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3:AQ393"/>
  <dataValidations count="9">
    <dataValidation allowBlank="true" operator="between" showDropDown="false" showErrorMessage="true" showInputMessage="true" sqref="G4:G393" type="list">
      <formula1>Parameters!$P$1:$P$2</formula1>
      <formula2>0</formula2>
    </dataValidation>
    <dataValidation allowBlank="true" operator="between" showDropDown="false" showErrorMessage="true" showInputMessage="true" sqref="I4:I393" type="list">
      <formula1>Parameters!$R$1:$R$8</formula1>
      <formula2>0</formula2>
    </dataValidation>
    <dataValidation allowBlank="true" operator="equal" showDropDown="false" showErrorMessage="true" showInputMessage="false" sqref="AQ4:AQ393" type="list">
      <formula1>Parameters!$U$2:$U$3</formula1>
      <formula2>0</formula2>
    </dataValidation>
    <dataValidation allowBlank="true" operator="between" showDropDown="false" showErrorMessage="true" showInputMessage="true" sqref="Q4:R393" type="list">
      <formula1>Parameters!$V$2:$V$3</formula1>
      <formula2>0</formula2>
    </dataValidation>
    <dataValidation allowBlank="true" operator="between" showDropDown="false" showErrorMessage="true" showInputMessage="true" sqref="T4:Z393" type="list">
      <formula1>Parameters!$V$2:$V$3</formula1>
      <formula2>0</formula2>
    </dataValidation>
    <dataValidation allowBlank="true" operator="between" showDropDown="false" showErrorMessage="true" showInputMessage="true" sqref="S4 S8:S13 S18 S23:S28 S33 S38:S43 S48 S53:S58 S63 S68:S73 S78 S83:S88 S93 S98:S103 S108 S113:S118 S123 S128:S133 S138 S143:S148 S153 S158:S163 S168 S173:S178 S183 S188:S193 S198 S203 S208 S213 S218 S223 S228 S233 S238 S243 S248 S253 S258 S263 S268 S273 S278 S283 S288 S293 S298 S303 S308 S313 S318 S323 S328 S333 S338 S343 S348 S353 S358 S363 S368 S373 S378 S383 S388 S393" type="list">
      <formula1>Parameters!$W$2:$W$5</formula1>
      <formula2>0</formula2>
    </dataValidation>
    <dataValidation allowBlank="true" operator="between" showDropDown="false" showErrorMessage="true" showInputMessage="true" sqref="S5:S7 S14:S17 S19:S22 S29:S32 S34:S37 S44:S47 S49:S52 S59:S62 S64:S67 S74:S77 S79:S82 S89:S92 S94:S97 S104:S107 S109:S112 S119:S122 S124:S127 S134:S137 S139:S142 S149:S152 S154:S157 S164:S167 S169:S172 S179:S182 S184:S187 S194:S197 S199:S202 S204:S207 S209:S212 S214:S217 S219:S222 S224:S227 S229:S232 S234:S237 S239:S242 S244:S247 S249:S252 S254:S257 S259:S262 S264:S267 S269:S272 S274:S277 S279:S282 S284:S287 S289:S292 S294:S297 S299:S302 S304:S307 S309:S312 S314:S317 S319:S322 S324:S327 S329:S332 S334:S337 S339:S342 S344:S347 S349:S352 S354:S357 S359:S362 S364:S367 S369:S372 S374:S377 S379:S382 S384:S387 S389:S392" type="list">
      <formula1>Parameters!$W$2:$W$5</formula1>
      <formula2>0</formula2>
    </dataValidation>
    <dataValidation allowBlank="true" operator="between" showDropDown="false" showErrorMessage="true" showInputMessage="true" sqref="H4:H393" type="list">
      <formula1>#ref!</formula1>
      <formula2>0</formula2>
    </dataValidation>
    <dataValidation allowBlank="true" operator="between" showDropDown="false" showErrorMessage="true" showInputMessage="true" sqref="E4:E393" type="none">
      <formula1>'Bieu phi VCX'!$A$8:$A$33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4" activeCellId="0" sqref="C24"/>
    </sheetView>
  </sheetViews>
  <sheetFormatPr defaultColWidth="9.19140625" defaultRowHeight="13.8" zeroHeight="false" outlineLevelRow="0" outlineLevelCol="0"/>
  <cols>
    <col collapsed="false" customWidth="true" hidden="false" outlineLevel="0" max="1" min="1" style="51" width="29.18"/>
    <col collapsed="false" customWidth="true" hidden="false" outlineLevel="0" max="2" min="2" style="51" width="53.99"/>
    <col collapsed="false" customWidth="true" hidden="false" outlineLevel="0" max="3" min="3" style="51" width="11.18"/>
    <col collapsed="false" customWidth="true" hidden="false" outlineLevel="0" max="4" min="4" style="52" width="23.32"/>
    <col collapsed="false" customWidth="true" hidden="false" outlineLevel="0" max="5" min="5" style="52" width="22.36"/>
    <col collapsed="false" customWidth="true" hidden="false" outlineLevel="0" max="10" min="6" style="51" width="29.18"/>
    <col collapsed="false" customWidth="true" hidden="false" outlineLevel="0" max="11" min="11" style="53" width="34.73"/>
    <col collapsed="false" customWidth="true" hidden="false" outlineLevel="0" max="12" min="12" style="51" width="13.29"/>
    <col collapsed="false" customWidth="true" hidden="false" outlineLevel="0" max="13" min="13" style="51" width="12.37"/>
    <col collapsed="false" customWidth="false" hidden="false" outlineLevel="0" max="15" min="14" style="51" width="9.18"/>
    <col collapsed="false" customWidth="true" hidden="false" outlineLevel="0" max="16" min="16" style="51" width="11.52"/>
    <col collapsed="false" customWidth="false" hidden="false" outlineLevel="0" max="1024" min="17" style="51" width="9.18"/>
  </cols>
  <sheetData>
    <row r="1" s="58" customFormat="true" ht="24.05" hidden="false" customHeight="false" outlineLevel="0" collapsed="false">
      <c r="A1" s="54" t="s">
        <v>1899</v>
      </c>
      <c r="B1" s="54" t="s">
        <v>1900</v>
      </c>
      <c r="C1" s="1" t="s">
        <v>1896</v>
      </c>
      <c r="D1" s="55" t="s">
        <v>1901</v>
      </c>
      <c r="E1" s="55" t="s">
        <v>1902</v>
      </c>
      <c r="F1" s="56" t="s">
        <v>2012</v>
      </c>
      <c r="G1" s="56" t="s">
        <v>2013</v>
      </c>
      <c r="H1" s="10" t="s">
        <v>1934</v>
      </c>
      <c r="I1" s="10" t="s">
        <v>1935</v>
      </c>
      <c r="J1" s="12" t="s">
        <v>2014</v>
      </c>
      <c r="K1" s="57" t="s">
        <v>2015</v>
      </c>
      <c r="L1" s="58" t="s">
        <v>2016</v>
      </c>
      <c r="M1" s="58" t="s">
        <v>2017</v>
      </c>
      <c r="N1" s="58" t="s">
        <v>2018</v>
      </c>
    </row>
    <row r="2" customFormat="false" ht="13.8" hidden="false" customHeight="false" outlineLevel="0" collapsed="false">
      <c r="A2" s="59" t="s">
        <v>1920</v>
      </c>
      <c r="B2" s="60" t="s">
        <v>1956</v>
      </c>
      <c r="C2" s="61" t="s">
        <v>2019</v>
      </c>
      <c r="D2" s="62" t="s">
        <v>2019</v>
      </c>
      <c r="E2" s="62" t="s">
        <v>2019</v>
      </c>
      <c r="F2" s="63" t="n">
        <v>10</v>
      </c>
      <c r="G2" s="63" t="n">
        <v>10</v>
      </c>
      <c r="H2" s="23" t="n">
        <v>43831</v>
      </c>
      <c r="I2" s="23" t="n">
        <v>44196</v>
      </c>
      <c r="J2" s="64" t="n">
        <f aca="false">_xlfn.DAYS(I2,H2)</f>
        <v>365</v>
      </c>
      <c r="K2" s="65" t="n">
        <v>0</v>
      </c>
      <c r="L2" s="51" t="s">
        <v>1907</v>
      </c>
      <c r="M2" s="2" t="s">
        <v>2020</v>
      </c>
    </row>
    <row r="3" customFormat="false" ht="13.8" hidden="false" customHeight="false" outlineLevel="0" collapsed="false">
      <c r="A3" s="59" t="s">
        <v>1920</v>
      </c>
      <c r="B3" s="60" t="s">
        <v>1970</v>
      </c>
      <c r="C3" s="61" t="s">
        <v>2019</v>
      </c>
      <c r="D3" s="62" t="s">
        <v>2019</v>
      </c>
      <c r="E3" s="62" t="s">
        <v>2019</v>
      </c>
      <c r="F3" s="63" t="n">
        <v>10</v>
      </c>
      <c r="G3" s="63" t="n">
        <v>10</v>
      </c>
      <c r="H3" s="23" t="n">
        <v>43831</v>
      </c>
      <c r="I3" s="23" t="n">
        <v>44196</v>
      </c>
      <c r="J3" s="64" t="n">
        <f aca="false">_xlfn.DAYS(I3,H3)</f>
        <v>365</v>
      </c>
      <c r="K3" s="65" t="n">
        <v>0</v>
      </c>
      <c r="L3" s="51" t="s">
        <v>1907</v>
      </c>
      <c r="M3" s="2" t="s">
        <v>2020</v>
      </c>
    </row>
    <row r="4" customFormat="false" ht="13.8" hidden="false" customHeight="false" outlineLevel="0" collapsed="false">
      <c r="A4" s="59" t="s">
        <v>1920</v>
      </c>
      <c r="B4" s="60" t="s">
        <v>1972</v>
      </c>
      <c r="C4" s="61" t="s">
        <v>2019</v>
      </c>
      <c r="D4" s="62" t="s">
        <v>2019</v>
      </c>
      <c r="E4" s="66" t="s">
        <v>2021</v>
      </c>
      <c r="F4" s="63" t="n">
        <v>10</v>
      </c>
      <c r="G4" s="63" t="n">
        <v>2</v>
      </c>
      <c r="H4" s="23" t="n">
        <v>43831</v>
      </c>
      <c r="I4" s="23" t="n">
        <v>44196</v>
      </c>
      <c r="J4" s="64" t="n">
        <f aca="false">_xlfn.DAYS(I4,H4)</f>
        <v>365</v>
      </c>
      <c r="K4" s="67" t="n">
        <v>938300</v>
      </c>
      <c r="L4" s="67" t="s">
        <v>2022</v>
      </c>
      <c r="M4" s="2" t="s">
        <v>2020</v>
      </c>
    </row>
    <row r="5" customFormat="false" ht="13.8" hidden="false" customHeight="false" outlineLevel="0" collapsed="false">
      <c r="A5" s="59" t="s">
        <v>1920</v>
      </c>
      <c r="B5" s="60" t="s">
        <v>1972</v>
      </c>
      <c r="C5" s="61" t="s">
        <v>2019</v>
      </c>
      <c r="D5" s="62" t="s">
        <v>2019</v>
      </c>
      <c r="E5" s="66" t="s">
        <v>2023</v>
      </c>
      <c r="F5" s="63" t="n">
        <v>10</v>
      </c>
      <c r="G5" s="63" t="n">
        <v>3</v>
      </c>
      <c r="H5" s="23" t="n">
        <v>43831</v>
      </c>
      <c r="I5" s="23" t="n">
        <v>44196</v>
      </c>
      <c r="J5" s="64" t="n">
        <f aca="false">_xlfn.DAYS(I5,H5)</f>
        <v>365</v>
      </c>
      <c r="K5" s="67" t="n">
        <v>1826000</v>
      </c>
      <c r="L5" s="67" t="s">
        <v>2024</v>
      </c>
      <c r="M5" s="2" t="s">
        <v>2020</v>
      </c>
    </row>
    <row r="6" customFormat="false" ht="13.8" hidden="false" customHeight="false" outlineLevel="0" collapsed="false">
      <c r="A6" s="59" t="s">
        <v>1920</v>
      </c>
      <c r="B6" s="60" t="s">
        <v>1972</v>
      </c>
      <c r="C6" s="61" t="s">
        <v>2019</v>
      </c>
      <c r="D6" s="62" t="s">
        <v>2019</v>
      </c>
      <c r="E6" s="66" t="s">
        <v>2025</v>
      </c>
      <c r="F6" s="63" t="n">
        <v>10</v>
      </c>
      <c r="G6" s="63" t="n">
        <v>9</v>
      </c>
      <c r="H6" s="23" t="n">
        <v>43831</v>
      </c>
      <c r="I6" s="23" t="n">
        <v>44196</v>
      </c>
      <c r="J6" s="64" t="n">
        <f aca="false">_xlfn.DAYS(I6,H6)</f>
        <v>365</v>
      </c>
      <c r="K6" s="67" t="n">
        <v>3020600</v>
      </c>
      <c r="L6" s="67" t="s">
        <v>2026</v>
      </c>
      <c r="M6" s="2" t="s">
        <v>2020</v>
      </c>
    </row>
    <row r="7" customFormat="false" ht="13.8" hidden="false" customHeight="false" outlineLevel="0" collapsed="false">
      <c r="A7" s="59" t="s">
        <v>1920</v>
      </c>
      <c r="B7" s="60" t="s">
        <v>1972</v>
      </c>
      <c r="C7" s="61" t="s">
        <v>2019</v>
      </c>
      <c r="D7" s="62" t="s">
        <v>2019</v>
      </c>
      <c r="E7" s="66" t="s">
        <v>2027</v>
      </c>
      <c r="F7" s="63" t="n">
        <v>10</v>
      </c>
      <c r="G7" s="63" t="n">
        <v>16</v>
      </c>
      <c r="H7" s="23" t="n">
        <v>43831</v>
      </c>
      <c r="I7" s="23" t="n">
        <v>44196</v>
      </c>
      <c r="J7" s="64" t="n">
        <f aca="false">_xlfn.DAYS(I7,H7)</f>
        <v>365</v>
      </c>
      <c r="K7" s="67" t="n">
        <v>3520000</v>
      </c>
      <c r="L7" s="67" t="s">
        <v>2028</v>
      </c>
      <c r="M7" s="2" t="s">
        <v>2020</v>
      </c>
    </row>
    <row r="8" customFormat="false" ht="13.8" hidden="false" customHeight="false" outlineLevel="0" collapsed="false">
      <c r="A8" s="59" t="s">
        <v>1920</v>
      </c>
      <c r="B8" s="60" t="s">
        <v>1922</v>
      </c>
      <c r="C8" s="61" t="s">
        <v>2019</v>
      </c>
      <c r="D8" s="62" t="s">
        <v>2019</v>
      </c>
      <c r="E8" s="62" t="n">
        <v>0</v>
      </c>
      <c r="F8" s="63" t="n">
        <v>10</v>
      </c>
      <c r="G8" s="63" t="n">
        <v>0</v>
      </c>
      <c r="H8" s="23" t="n">
        <v>43831</v>
      </c>
      <c r="I8" s="23" t="n">
        <v>44196</v>
      </c>
      <c r="J8" s="64" t="n">
        <f aca="false">_xlfn.DAYS(I8,H8)</f>
        <v>365</v>
      </c>
      <c r="K8" s="67" t="n">
        <v>576840</v>
      </c>
      <c r="L8" s="67" t="s">
        <v>2029</v>
      </c>
      <c r="M8" s="2" t="s">
        <v>2020</v>
      </c>
    </row>
    <row r="9" customFormat="false" ht="13.8" hidden="false" customHeight="false" outlineLevel="0" collapsed="false">
      <c r="A9" s="59" t="s">
        <v>1920</v>
      </c>
      <c r="B9" s="60" t="s">
        <v>1977</v>
      </c>
      <c r="C9" s="61" t="s">
        <v>2019</v>
      </c>
      <c r="D9" s="62" t="s">
        <v>2019</v>
      </c>
      <c r="E9" s="62" t="n">
        <v>0</v>
      </c>
      <c r="F9" s="63" t="n">
        <v>10</v>
      </c>
      <c r="G9" s="63" t="n">
        <v>0</v>
      </c>
      <c r="H9" s="23" t="n">
        <v>43831</v>
      </c>
      <c r="I9" s="23" t="n">
        <v>44196</v>
      </c>
      <c r="J9" s="64" t="n">
        <f aca="false">_xlfn.DAYS(I9,H9)</f>
        <v>365</v>
      </c>
      <c r="K9" s="67" t="n">
        <v>1231560</v>
      </c>
      <c r="L9" s="67" t="s">
        <v>2030</v>
      </c>
      <c r="M9" s="2" t="s">
        <v>2020</v>
      </c>
    </row>
    <row r="10" customFormat="false" ht="13.8" hidden="false" customHeight="false" outlineLevel="0" collapsed="false">
      <c r="A10" s="59" t="s">
        <v>1920</v>
      </c>
      <c r="B10" s="60" t="s">
        <v>1979</v>
      </c>
      <c r="C10" s="61" t="s">
        <v>2019</v>
      </c>
      <c r="D10" s="62" t="s">
        <v>2019</v>
      </c>
      <c r="E10" s="66" t="s">
        <v>2021</v>
      </c>
      <c r="F10" s="63" t="n">
        <v>10</v>
      </c>
      <c r="G10" s="63" t="n">
        <v>2</v>
      </c>
      <c r="H10" s="23" t="n">
        <v>43831</v>
      </c>
      <c r="I10" s="23" t="n">
        <v>44196</v>
      </c>
      <c r="J10" s="64" t="n">
        <f aca="false">_xlfn.DAYS(I10,H10)</f>
        <v>365</v>
      </c>
      <c r="K10" s="67" t="n">
        <v>1125960</v>
      </c>
      <c r="L10" s="67" t="s">
        <v>2031</v>
      </c>
      <c r="M10" s="2" t="s">
        <v>2020</v>
      </c>
    </row>
    <row r="11" customFormat="false" ht="13.8" hidden="false" customHeight="false" outlineLevel="0" collapsed="false">
      <c r="A11" s="59" t="s">
        <v>1920</v>
      </c>
      <c r="B11" s="60" t="s">
        <v>1979</v>
      </c>
      <c r="C11" s="61" t="s">
        <v>2019</v>
      </c>
      <c r="D11" s="62" t="s">
        <v>2019</v>
      </c>
      <c r="E11" s="66" t="s">
        <v>2023</v>
      </c>
      <c r="F11" s="63" t="n">
        <v>10</v>
      </c>
      <c r="G11" s="63" t="n">
        <v>8</v>
      </c>
      <c r="H11" s="23" t="n">
        <v>43831</v>
      </c>
      <c r="I11" s="23" t="n">
        <v>44196</v>
      </c>
      <c r="J11" s="64" t="n">
        <f aca="false">_xlfn.DAYS(I11,H11)</f>
        <v>365</v>
      </c>
      <c r="K11" s="67" t="n">
        <v>2191200</v>
      </c>
      <c r="L11" s="67" t="s">
        <v>2032</v>
      </c>
      <c r="M11" s="2" t="s">
        <v>2020</v>
      </c>
    </row>
    <row r="12" customFormat="false" ht="13.8" hidden="false" customHeight="false" outlineLevel="0" collapsed="false">
      <c r="A12" s="59" t="s">
        <v>1920</v>
      </c>
      <c r="B12" s="60" t="s">
        <v>1979</v>
      </c>
      <c r="C12" s="61" t="s">
        <v>2019</v>
      </c>
      <c r="D12" s="62" t="s">
        <v>2019</v>
      </c>
      <c r="E12" s="66" t="s">
        <v>2025</v>
      </c>
      <c r="F12" s="63" t="n">
        <v>10</v>
      </c>
      <c r="G12" s="63" t="n">
        <v>15</v>
      </c>
      <c r="H12" s="23" t="n">
        <v>43831</v>
      </c>
      <c r="I12" s="23" t="n">
        <v>44196</v>
      </c>
      <c r="J12" s="64" t="n">
        <f aca="false">_xlfn.DAYS(I12,H12)</f>
        <v>365</v>
      </c>
      <c r="K12" s="67" t="n">
        <v>3624720</v>
      </c>
      <c r="L12" s="67" t="s">
        <v>2033</v>
      </c>
      <c r="M12" s="2" t="s">
        <v>2020</v>
      </c>
    </row>
    <row r="13" customFormat="false" ht="13.8" hidden="false" customHeight="false" outlineLevel="0" collapsed="false">
      <c r="A13" s="59" t="s">
        <v>1920</v>
      </c>
      <c r="B13" s="60" t="s">
        <v>1979</v>
      </c>
      <c r="C13" s="61" t="s">
        <v>2019</v>
      </c>
      <c r="D13" s="62" t="s">
        <v>2019</v>
      </c>
      <c r="E13" s="66" t="s">
        <v>2027</v>
      </c>
      <c r="F13" s="63" t="n">
        <v>10</v>
      </c>
      <c r="G13" s="63" t="n">
        <v>16</v>
      </c>
      <c r="H13" s="23" t="n">
        <v>43831</v>
      </c>
      <c r="I13" s="23" t="n">
        <v>44196</v>
      </c>
      <c r="J13" s="64" t="n">
        <f aca="false">_xlfn.DAYS(I13,H13)</f>
        <v>365</v>
      </c>
      <c r="K13" s="67" t="n">
        <v>4224000</v>
      </c>
      <c r="L13" s="67" t="s">
        <v>2034</v>
      </c>
      <c r="M13" s="2" t="s">
        <v>2020</v>
      </c>
    </row>
    <row r="14" customFormat="false" ht="13.8" hidden="false" customHeight="false" outlineLevel="0" collapsed="false">
      <c r="A14" s="59" t="s">
        <v>1920</v>
      </c>
      <c r="B14" s="60" t="s">
        <v>1981</v>
      </c>
      <c r="C14" s="61" t="s">
        <v>2019</v>
      </c>
      <c r="D14" s="62" t="s">
        <v>2019</v>
      </c>
      <c r="E14" s="66" t="s">
        <v>2021</v>
      </c>
      <c r="F14" s="63" t="n">
        <v>10</v>
      </c>
      <c r="G14" s="63" t="n">
        <v>1</v>
      </c>
      <c r="H14" s="23" t="n">
        <v>43831</v>
      </c>
      <c r="I14" s="23" t="n">
        <v>44196</v>
      </c>
      <c r="J14" s="64" t="n">
        <f aca="false">_xlfn.DAYS(I14,H14)</f>
        <v>365</v>
      </c>
      <c r="K14" s="67" t="n">
        <v>938300</v>
      </c>
      <c r="L14" s="67" t="s">
        <v>2022</v>
      </c>
      <c r="M14" s="2" t="s">
        <v>2020</v>
      </c>
    </row>
    <row r="15" customFormat="false" ht="13.8" hidden="false" customHeight="false" outlineLevel="0" collapsed="false">
      <c r="A15" s="59" t="s">
        <v>1920</v>
      </c>
      <c r="B15" s="60" t="s">
        <v>1981</v>
      </c>
      <c r="C15" s="61" t="s">
        <v>2019</v>
      </c>
      <c r="D15" s="62" t="s">
        <v>2019</v>
      </c>
      <c r="E15" s="66" t="s">
        <v>2023</v>
      </c>
      <c r="F15" s="63" t="n">
        <v>10</v>
      </c>
      <c r="G15" s="63" t="n">
        <v>6</v>
      </c>
      <c r="H15" s="23" t="n">
        <v>43831</v>
      </c>
      <c r="I15" s="23" t="n">
        <v>44196</v>
      </c>
      <c r="J15" s="64" t="n">
        <f aca="false">_xlfn.DAYS(I15,H15)</f>
        <v>365</v>
      </c>
      <c r="K15" s="67" t="n">
        <v>1826000</v>
      </c>
      <c r="L15" s="67" t="s">
        <v>2024</v>
      </c>
      <c r="M15" s="2" t="s">
        <v>2020</v>
      </c>
    </row>
    <row r="16" customFormat="false" ht="13.8" hidden="false" customHeight="false" outlineLevel="0" collapsed="false">
      <c r="A16" s="59" t="s">
        <v>1920</v>
      </c>
      <c r="B16" s="60" t="s">
        <v>1981</v>
      </c>
      <c r="C16" s="61" t="s">
        <v>2019</v>
      </c>
      <c r="D16" s="62" t="s">
        <v>2019</v>
      </c>
      <c r="E16" s="66" t="s">
        <v>2025</v>
      </c>
      <c r="F16" s="63" t="n">
        <v>10</v>
      </c>
      <c r="G16" s="63" t="n">
        <v>12</v>
      </c>
      <c r="H16" s="23" t="n">
        <v>43831</v>
      </c>
      <c r="I16" s="23" t="n">
        <v>44196</v>
      </c>
      <c r="J16" s="64" t="n">
        <f aca="false">_xlfn.DAYS(I16,H16)</f>
        <v>365</v>
      </c>
      <c r="K16" s="67" t="n">
        <v>3020600</v>
      </c>
      <c r="L16" s="67" t="s">
        <v>2026</v>
      </c>
      <c r="M16" s="2" t="s">
        <v>2020</v>
      </c>
    </row>
    <row r="17" customFormat="false" ht="13.8" hidden="false" customHeight="false" outlineLevel="0" collapsed="false">
      <c r="A17" s="59" t="s">
        <v>1920</v>
      </c>
      <c r="B17" s="60" t="s">
        <v>1981</v>
      </c>
      <c r="C17" s="61" t="s">
        <v>2019</v>
      </c>
      <c r="D17" s="62" t="s">
        <v>2019</v>
      </c>
      <c r="E17" s="66" t="s">
        <v>2027</v>
      </c>
      <c r="F17" s="63" t="n">
        <v>10</v>
      </c>
      <c r="G17" s="63" t="n">
        <v>16</v>
      </c>
      <c r="H17" s="23" t="n">
        <v>43831</v>
      </c>
      <c r="I17" s="23" t="n">
        <v>44196</v>
      </c>
      <c r="J17" s="64" t="n">
        <f aca="false">_xlfn.DAYS(I17,H17)</f>
        <v>365</v>
      </c>
      <c r="K17" s="67" t="n">
        <v>3520000</v>
      </c>
      <c r="L17" s="67" t="s">
        <v>2028</v>
      </c>
      <c r="M17" s="2" t="s">
        <v>2020</v>
      </c>
    </row>
    <row r="18" customFormat="false" ht="13.8" hidden="false" customHeight="false" outlineLevel="0" collapsed="false">
      <c r="A18" s="59" t="s">
        <v>1920</v>
      </c>
      <c r="B18" s="60" t="s">
        <v>1983</v>
      </c>
      <c r="C18" s="61" t="s">
        <v>2019</v>
      </c>
      <c r="D18" s="62" t="s">
        <v>2019</v>
      </c>
      <c r="E18" s="62" t="s">
        <v>2019</v>
      </c>
      <c r="F18" s="63" t="n">
        <v>10</v>
      </c>
      <c r="G18" s="63" t="n">
        <v>10</v>
      </c>
      <c r="H18" s="23" t="n">
        <v>43831</v>
      </c>
      <c r="I18" s="23" t="n">
        <v>44196</v>
      </c>
      <c r="J18" s="64" t="n">
        <f aca="false">_xlfn.DAYS(I18,H18)</f>
        <v>365</v>
      </c>
      <c r="K18" s="67" t="n">
        <v>5280000</v>
      </c>
      <c r="L18" s="67" t="s">
        <v>2035</v>
      </c>
      <c r="M18" s="2" t="s">
        <v>2020</v>
      </c>
    </row>
    <row r="19" customFormat="false" ht="13.8" hidden="false" customHeight="false" outlineLevel="0" collapsed="false">
      <c r="A19" s="59" t="s">
        <v>1920</v>
      </c>
      <c r="B19" s="60" t="s">
        <v>1908</v>
      </c>
      <c r="C19" s="61" t="s">
        <v>2019</v>
      </c>
      <c r="D19" s="62" t="s">
        <v>2019</v>
      </c>
      <c r="E19" s="66" t="s">
        <v>2021</v>
      </c>
      <c r="F19" s="63" t="n">
        <v>10</v>
      </c>
      <c r="G19" s="63" t="n">
        <v>1</v>
      </c>
      <c r="H19" s="23" t="n">
        <v>43831</v>
      </c>
      <c r="I19" s="23" t="n">
        <v>44196</v>
      </c>
      <c r="J19" s="64" t="n">
        <f aca="false">_xlfn.DAYS(I19,H19)</f>
        <v>365</v>
      </c>
      <c r="K19" s="67" t="n">
        <v>938300</v>
      </c>
      <c r="L19" s="67" t="s">
        <v>2022</v>
      </c>
      <c r="M19" s="2" t="s">
        <v>2020</v>
      </c>
    </row>
    <row r="20" customFormat="false" ht="13.8" hidden="false" customHeight="false" outlineLevel="0" collapsed="false">
      <c r="A20" s="59" t="s">
        <v>1920</v>
      </c>
      <c r="B20" s="60" t="s">
        <v>1908</v>
      </c>
      <c r="C20" s="61" t="s">
        <v>2019</v>
      </c>
      <c r="D20" s="62" t="s">
        <v>2019</v>
      </c>
      <c r="E20" s="66" t="s">
        <v>2023</v>
      </c>
      <c r="F20" s="63" t="n">
        <v>10</v>
      </c>
      <c r="G20" s="63" t="n">
        <v>6</v>
      </c>
      <c r="H20" s="23" t="n">
        <v>43831</v>
      </c>
      <c r="I20" s="23" t="n">
        <v>44196</v>
      </c>
      <c r="J20" s="64" t="n">
        <f aca="false">_xlfn.DAYS(I20,H20)</f>
        <v>365</v>
      </c>
      <c r="K20" s="67" t="n">
        <v>1826000</v>
      </c>
      <c r="L20" s="67" t="s">
        <v>2024</v>
      </c>
      <c r="M20" s="2" t="s">
        <v>2020</v>
      </c>
    </row>
    <row r="21" customFormat="false" ht="13.8" hidden="false" customHeight="false" outlineLevel="0" collapsed="false">
      <c r="A21" s="59" t="s">
        <v>1920</v>
      </c>
      <c r="B21" s="60" t="s">
        <v>1908</v>
      </c>
      <c r="C21" s="61" t="s">
        <v>2019</v>
      </c>
      <c r="D21" s="62" t="s">
        <v>2019</v>
      </c>
      <c r="E21" s="66" t="s">
        <v>2025</v>
      </c>
      <c r="F21" s="63" t="n">
        <v>10</v>
      </c>
      <c r="G21" s="63" t="n">
        <v>12</v>
      </c>
      <c r="H21" s="23" t="n">
        <v>43831</v>
      </c>
      <c r="I21" s="23" t="n">
        <v>44196</v>
      </c>
      <c r="J21" s="64" t="n">
        <f aca="false">_xlfn.DAYS(I21,H21)</f>
        <v>365</v>
      </c>
      <c r="K21" s="67" t="n">
        <v>3020600</v>
      </c>
      <c r="L21" s="67" t="s">
        <v>2026</v>
      </c>
      <c r="M21" s="2" t="s">
        <v>2020</v>
      </c>
    </row>
    <row r="22" customFormat="false" ht="13.8" hidden="false" customHeight="false" outlineLevel="0" collapsed="false">
      <c r="A22" s="59" t="s">
        <v>1920</v>
      </c>
      <c r="B22" s="60" t="s">
        <v>1908</v>
      </c>
      <c r="C22" s="61" t="s">
        <v>2019</v>
      </c>
      <c r="D22" s="62" t="s">
        <v>2019</v>
      </c>
      <c r="E22" s="66" t="s">
        <v>2027</v>
      </c>
      <c r="F22" s="63" t="n">
        <v>10</v>
      </c>
      <c r="G22" s="63" t="n">
        <v>16</v>
      </c>
      <c r="H22" s="23" t="n">
        <v>43831</v>
      </c>
      <c r="I22" s="23" t="n">
        <v>44196</v>
      </c>
      <c r="J22" s="64" t="n">
        <f aca="false">_xlfn.DAYS(I22,H22)</f>
        <v>365</v>
      </c>
      <c r="K22" s="67" t="n">
        <v>3520000</v>
      </c>
      <c r="L22" s="67" t="s">
        <v>2028</v>
      </c>
      <c r="M22" s="2" t="s">
        <v>2020</v>
      </c>
    </row>
    <row r="23" customFormat="false" ht="13.8" hidden="false" customHeight="false" outlineLevel="0" collapsed="false">
      <c r="A23" s="59" t="s">
        <v>1920</v>
      </c>
      <c r="B23" s="68" t="s">
        <v>1913</v>
      </c>
      <c r="C23" s="62" t="s">
        <v>2019</v>
      </c>
      <c r="D23" s="62" t="s">
        <v>2019</v>
      </c>
      <c r="E23" s="66" t="s">
        <v>2021</v>
      </c>
      <c r="F23" s="63" t="n">
        <v>5</v>
      </c>
      <c r="G23" s="63" t="n">
        <v>0</v>
      </c>
      <c r="H23" s="23" t="n">
        <v>43831</v>
      </c>
      <c r="I23" s="23" t="n">
        <v>44196</v>
      </c>
      <c r="J23" s="64" t="n">
        <f aca="false">_xlfn.DAYS(I23,H23)</f>
        <v>365</v>
      </c>
      <c r="K23" s="67" t="n">
        <v>480700</v>
      </c>
      <c r="L23" s="67" t="s">
        <v>2036</v>
      </c>
      <c r="M23" s="2" t="s">
        <v>2020</v>
      </c>
    </row>
    <row r="24" s="75" customFormat="true" ht="13.8" hidden="false" customHeight="false" outlineLevel="0" collapsed="false">
      <c r="A24" s="69" t="s">
        <v>1920</v>
      </c>
      <c r="B24" s="70" t="s">
        <v>1913</v>
      </c>
      <c r="C24" s="71" t="s">
        <v>2019</v>
      </c>
      <c r="D24" s="71" t="s">
        <v>2019</v>
      </c>
      <c r="E24" s="72" t="s">
        <v>2023</v>
      </c>
      <c r="F24" s="71" t="n">
        <v>6</v>
      </c>
      <c r="G24" s="71" t="n">
        <v>0</v>
      </c>
      <c r="H24" s="45" t="n">
        <v>43831</v>
      </c>
      <c r="I24" s="45" t="n">
        <v>44196</v>
      </c>
      <c r="J24" s="73" t="n">
        <f aca="false">_xlfn.DAYS(I24,H24)</f>
        <v>365</v>
      </c>
      <c r="K24" s="74" t="n">
        <v>873400</v>
      </c>
      <c r="L24" s="74" t="s">
        <v>2037</v>
      </c>
      <c r="M24" s="2" t="s">
        <v>2020</v>
      </c>
    </row>
    <row r="25" s="75" customFormat="true" ht="13.8" hidden="false" customHeight="false" outlineLevel="0" collapsed="false">
      <c r="A25" s="69" t="s">
        <v>1920</v>
      </c>
      <c r="B25" s="70" t="s">
        <v>1913</v>
      </c>
      <c r="C25" s="71" t="s">
        <v>2019</v>
      </c>
      <c r="D25" s="71" t="s">
        <v>2019</v>
      </c>
      <c r="E25" s="72" t="s">
        <v>2025</v>
      </c>
      <c r="F25" s="71" t="n">
        <v>12</v>
      </c>
      <c r="G25" s="71" t="n">
        <v>0</v>
      </c>
      <c r="H25" s="45" t="n">
        <v>43831</v>
      </c>
      <c r="I25" s="45" t="n">
        <v>44196</v>
      </c>
      <c r="J25" s="73" t="n">
        <f aca="false">_xlfn.DAYS(I25,H25)</f>
        <v>365</v>
      </c>
      <c r="K25" s="74" t="n">
        <v>1397000</v>
      </c>
      <c r="L25" s="74" t="s">
        <v>2038</v>
      </c>
      <c r="M25" s="2" t="s">
        <v>2020</v>
      </c>
    </row>
    <row r="26" s="75" customFormat="true" ht="13.8" hidden="false" customHeight="false" outlineLevel="0" collapsed="false">
      <c r="A26" s="69" t="s">
        <v>1920</v>
      </c>
      <c r="B26" s="70" t="s">
        <v>1913</v>
      </c>
      <c r="C26" s="71" t="s">
        <v>2019</v>
      </c>
      <c r="D26" s="71" t="s">
        <v>2019</v>
      </c>
      <c r="E26" s="72" t="s">
        <v>2027</v>
      </c>
      <c r="F26" s="71" t="n">
        <v>25</v>
      </c>
      <c r="G26" s="71" t="n">
        <v>0</v>
      </c>
      <c r="H26" s="45" t="n">
        <v>43831</v>
      </c>
      <c r="I26" s="45" t="n">
        <v>44196</v>
      </c>
      <c r="J26" s="73" t="n">
        <f aca="false">_xlfn.DAYS(I26,H26)</f>
        <v>365</v>
      </c>
      <c r="K26" s="74" t="n">
        <v>2007500</v>
      </c>
      <c r="L26" s="74" t="s">
        <v>2039</v>
      </c>
      <c r="M26" s="2" t="s">
        <v>2020</v>
      </c>
    </row>
    <row r="27" customFormat="false" ht="13.8" hidden="false" customHeight="false" outlineLevel="0" collapsed="false">
      <c r="A27" s="59" t="s">
        <v>1920</v>
      </c>
      <c r="B27" s="68" t="s">
        <v>1915</v>
      </c>
      <c r="C27" s="62" t="s">
        <v>2019</v>
      </c>
      <c r="D27" s="62" t="s">
        <v>2019</v>
      </c>
      <c r="E27" s="66" t="s">
        <v>2021</v>
      </c>
      <c r="F27" s="1" t="n">
        <v>10</v>
      </c>
      <c r="G27" s="63" t="n">
        <v>2</v>
      </c>
      <c r="H27" s="23" t="n">
        <v>43831</v>
      </c>
      <c r="I27" s="23" t="n">
        <v>44196</v>
      </c>
      <c r="J27" s="64" t="n">
        <f aca="false">_xlfn.DAYS(I27,H27)</f>
        <v>365</v>
      </c>
      <c r="K27" s="67" t="n">
        <v>938300</v>
      </c>
      <c r="L27" s="67" t="s">
        <v>2022</v>
      </c>
      <c r="M27" s="2" t="s">
        <v>2020</v>
      </c>
    </row>
    <row r="28" customFormat="false" ht="13.8" hidden="false" customHeight="false" outlineLevel="0" collapsed="false">
      <c r="A28" s="59" t="s">
        <v>1920</v>
      </c>
      <c r="B28" s="68" t="s">
        <v>1915</v>
      </c>
      <c r="C28" s="62" t="s">
        <v>2019</v>
      </c>
      <c r="D28" s="62" t="s">
        <v>2019</v>
      </c>
      <c r="E28" s="66" t="s">
        <v>2023</v>
      </c>
      <c r="F28" s="72" t="n">
        <v>10</v>
      </c>
      <c r="G28" s="63" t="n">
        <v>9</v>
      </c>
      <c r="H28" s="23" t="n">
        <v>43831</v>
      </c>
      <c r="I28" s="23" t="n">
        <v>44196</v>
      </c>
      <c r="J28" s="64" t="n">
        <f aca="false">_xlfn.DAYS(I28,H28)</f>
        <v>365</v>
      </c>
      <c r="K28" s="67" t="n">
        <v>1826000</v>
      </c>
      <c r="L28" s="67" t="s">
        <v>2024</v>
      </c>
      <c r="M28" s="2" t="s">
        <v>2020</v>
      </c>
    </row>
    <row r="29" customFormat="false" ht="13.8" hidden="false" customHeight="false" outlineLevel="0" collapsed="false">
      <c r="A29" s="59" t="s">
        <v>1920</v>
      </c>
      <c r="B29" s="68" t="s">
        <v>1915</v>
      </c>
      <c r="C29" s="62" t="s">
        <v>2019</v>
      </c>
      <c r="D29" s="62" t="s">
        <v>2019</v>
      </c>
      <c r="E29" s="66" t="s">
        <v>2025</v>
      </c>
      <c r="F29" s="72" t="n">
        <v>10</v>
      </c>
      <c r="G29" s="63" t="n">
        <v>15</v>
      </c>
      <c r="H29" s="23" t="n">
        <v>43831</v>
      </c>
      <c r="I29" s="23" t="n">
        <v>44196</v>
      </c>
      <c r="J29" s="64" t="n">
        <f aca="false">_xlfn.DAYS(I29,H29)</f>
        <v>365</v>
      </c>
      <c r="K29" s="67" t="n">
        <v>3020600</v>
      </c>
      <c r="L29" s="67" t="s">
        <v>2026</v>
      </c>
      <c r="M29" s="2" t="s">
        <v>2020</v>
      </c>
    </row>
    <row r="30" customFormat="false" ht="13.8" hidden="false" customHeight="false" outlineLevel="0" collapsed="false">
      <c r="A30" s="59" t="s">
        <v>1920</v>
      </c>
      <c r="B30" s="68" t="s">
        <v>1915</v>
      </c>
      <c r="C30" s="62" t="s">
        <v>2019</v>
      </c>
      <c r="D30" s="62" t="s">
        <v>2019</v>
      </c>
      <c r="E30" s="66" t="s">
        <v>2027</v>
      </c>
      <c r="F30" s="1" t="n">
        <v>10</v>
      </c>
      <c r="G30" s="1" t="n">
        <v>16</v>
      </c>
      <c r="H30" s="23" t="n">
        <v>43831</v>
      </c>
      <c r="I30" s="23" t="n">
        <v>44196</v>
      </c>
      <c r="J30" s="64" t="n">
        <f aca="false">_xlfn.DAYS(I30,H30)</f>
        <v>365</v>
      </c>
      <c r="K30" s="67" t="n">
        <v>3520000</v>
      </c>
      <c r="L30" s="67" t="s">
        <v>2028</v>
      </c>
      <c r="M30" s="2" t="s">
        <v>2020</v>
      </c>
    </row>
    <row r="31" customFormat="false" ht="13.8" hidden="false" customHeight="false" outlineLevel="0" collapsed="false">
      <c r="A31" s="76" t="s">
        <v>1904</v>
      </c>
      <c r="B31" s="77" t="s">
        <v>1916</v>
      </c>
      <c r="C31" s="78" t="s">
        <v>1914</v>
      </c>
      <c r="D31" s="79" t="s">
        <v>2040</v>
      </c>
      <c r="E31" s="62" t="n">
        <v>0</v>
      </c>
      <c r="F31" s="80" t="n">
        <v>5</v>
      </c>
      <c r="G31" s="80" t="n">
        <v>0</v>
      </c>
      <c r="H31" s="23" t="n">
        <v>43831</v>
      </c>
      <c r="I31" s="23" t="n">
        <v>44196</v>
      </c>
      <c r="J31" s="64" t="n">
        <f aca="false">_xlfn.DAYS(I31,H31)</f>
        <v>365</v>
      </c>
      <c r="K31" s="81" t="n">
        <v>480700</v>
      </c>
      <c r="L31" s="67" t="s">
        <v>2036</v>
      </c>
      <c r="M31" s="2" t="s">
        <v>2020</v>
      </c>
    </row>
    <row r="32" customFormat="false" ht="13.8" hidden="false" customHeight="false" outlineLevel="0" collapsed="false">
      <c r="A32" s="76" t="s">
        <v>1904</v>
      </c>
      <c r="B32" s="77" t="s">
        <v>1916</v>
      </c>
      <c r="C32" s="78" t="s">
        <v>1914</v>
      </c>
      <c r="D32" s="79" t="s">
        <v>2041</v>
      </c>
      <c r="E32" s="62" t="n">
        <v>0</v>
      </c>
      <c r="F32" s="80" t="n">
        <v>8</v>
      </c>
      <c r="G32" s="80" t="n">
        <v>0</v>
      </c>
      <c r="H32" s="23" t="n">
        <v>43831</v>
      </c>
      <c r="I32" s="23" t="n">
        <v>44196</v>
      </c>
      <c r="J32" s="64" t="n">
        <f aca="false">_xlfn.DAYS(I32,H32)</f>
        <v>365</v>
      </c>
      <c r="K32" s="81" t="n">
        <v>873400</v>
      </c>
      <c r="L32" s="67" t="s">
        <v>2037</v>
      </c>
      <c r="M32" s="2" t="s">
        <v>2020</v>
      </c>
    </row>
    <row r="33" customFormat="false" ht="13.8" hidden="false" customHeight="false" outlineLevel="0" collapsed="false">
      <c r="A33" s="76" t="s">
        <v>1904</v>
      </c>
      <c r="B33" s="77" t="s">
        <v>1909</v>
      </c>
      <c r="C33" s="78" t="s">
        <v>1914</v>
      </c>
      <c r="D33" s="79" t="s">
        <v>2042</v>
      </c>
      <c r="E33" s="62" t="n">
        <v>0</v>
      </c>
      <c r="F33" s="80" t="n">
        <v>11</v>
      </c>
      <c r="G33" s="80" t="n">
        <v>0</v>
      </c>
      <c r="H33" s="23" t="n">
        <v>43831</v>
      </c>
      <c r="I33" s="23" t="n">
        <v>44196</v>
      </c>
      <c r="J33" s="64" t="n">
        <f aca="false">_xlfn.DAYS(I33,H33)</f>
        <v>365</v>
      </c>
      <c r="K33" s="81" t="n">
        <v>873400</v>
      </c>
      <c r="L33" s="67" t="s">
        <v>2037</v>
      </c>
      <c r="M33" s="2" t="s">
        <v>2020</v>
      </c>
    </row>
    <row r="34" customFormat="false" ht="13.8" hidden="false" customHeight="false" outlineLevel="0" collapsed="false">
      <c r="A34" s="76" t="s">
        <v>1904</v>
      </c>
      <c r="B34" s="77" t="s">
        <v>1909</v>
      </c>
      <c r="C34" s="78" t="s">
        <v>1914</v>
      </c>
      <c r="D34" s="79" t="s">
        <v>2043</v>
      </c>
      <c r="E34" s="62" t="n">
        <v>0</v>
      </c>
      <c r="F34" s="80" t="n">
        <v>24</v>
      </c>
      <c r="G34" s="80" t="n">
        <v>0</v>
      </c>
      <c r="H34" s="23" t="n">
        <v>43831</v>
      </c>
      <c r="I34" s="23" t="n">
        <v>44196</v>
      </c>
      <c r="J34" s="64" t="n">
        <f aca="false">_xlfn.DAYS(I34,H34)</f>
        <v>365</v>
      </c>
      <c r="K34" s="81" t="n">
        <v>1397000</v>
      </c>
      <c r="L34" s="67" t="s">
        <v>2038</v>
      </c>
      <c r="M34" s="2" t="s">
        <v>2020</v>
      </c>
    </row>
    <row r="35" customFormat="false" ht="13.8" hidden="false" customHeight="false" outlineLevel="0" collapsed="false">
      <c r="A35" s="76" t="s">
        <v>1904</v>
      </c>
      <c r="B35" s="77" t="s">
        <v>1909</v>
      </c>
      <c r="C35" s="78" t="s">
        <v>1914</v>
      </c>
      <c r="D35" s="79" t="s">
        <v>2044</v>
      </c>
      <c r="E35" s="62" t="n">
        <v>0</v>
      </c>
      <c r="F35" s="80" t="n">
        <v>25</v>
      </c>
      <c r="G35" s="80" t="n">
        <v>0</v>
      </c>
      <c r="H35" s="23" t="n">
        <v>43831</v>
      </c>
      <c r="I35" s="23" t="n">
        <v>44196</v>
      </c>
      <c r="J35" s="64" t="n">
        <f aca="false">_xlfn.DAYS(I35,H35)</f>
        <v>365</v>
      </c>
      <c r="K35" s="81" t="n">
        <v>2007500</v>
      </c>
      <c r="L35" s="67" t="s">
        <v>2039</v>
      </c>
      <c r="M35" s="2" t="s">
        <v>2020</v>
      </c>
    </row>
    <row r="36" customFormat="false" ht="13.8" hidden="false" customHeight="false" outlineLevel="0" collapsed="false">
      <c r="A36" s="76" t="s">
        <v>1904</v>
      </c>
      <c r="B36" s="77" t="s">
        <v>1994</v>
      </c>
      <c r="C36" s="78" t="s">
        <v>2019</v>
      </c>
      <c r="D36" s="79" t="s">
        <v>2043</v>
      </c>
      <c r="E36" s="62" t="n">
        <v>0</v>
      </c>
      <c r="F36" s="80" t="n">
        <v>12</v>
      </c>
      <c r="G36" s="80" t="n">
        <v>0</v>
      </c>
      <c r="H36" s="23" t="n">
        <v>43831</v>
      </c>
      <c r="I36" s="23" t="n">
        <v>44196</v>
      </c>
      <c r="J36" s="64" t="n">
        <f aca="false">_xlfn.DAYS(I36,H36)</f>
        <v>365</v>
      </c>
      <c r="K36" s="81" t="n">
        <v>1397000</v>
      </c>
      <c r="L36" s="67" t="s">
        <v>2038</v>
      </c>
      <c r="M36" s="2" t="s">
        <v>2020</v>
      </c>
    </row>
    <row r="37" customFormat="false" ht="13.8" hidden="false" customHeight="false" outlineLevel="0" collapsed="false">
      <c r="A37" s="76" t="s">
        <v>1904</v>
      </c>
      <c r="B37" s="77" t="s">
        <v>1994</v>
      </c>
      <c r="C37" s="78" t="s">
        <v>2019</v>
      </c>
      <c r="D37" s="79" t="s">
        <v>2044</v>
      </c>
      <c r="E37" s="62" t="n">
        <v>0</v>
      </c>
      <c r="F37" s="80" t="n">
        <v>25</v>
      </c>
      <c r="G37" s="80" t="n">
        <v>0</v>
      </c>
      <c r="H37" s="23" t="n">
        <v>43831</v>
      </c>
      <c r="I37" s="23" t="n">
        <v>44196</v>
      </c>
      <c r="J37" s="64" t="n">
        <f aca="false">_xlfn.DAYS(I37,H37)</f>
        <v>365</v>
      </c>
      <c r="K37" s="81" t="n">
        <v>2007500</v>
      </c>
      <c r="L37" s="67" t="s">
        <v>2039</v>
      </c>
      <c r="M37" s="2" t="s">
        <v>2020</v>
      </c>
    </row>
    <row r="38" customFormat="false" ht="13.8" hidden="false" customHeight="false" outlineLevel="0" collapsed="false">
      <c r="A38" s="76" t="s">
        <v>1904</v>
      </c>
      <c r="B38" s="77" t="s">
        <v>1997</v>
      </c>
      <c r="C38" s="78" t="s">
        <v>1903</v>
      </c>
      <c r="D38" s="62" t="n">
        <v>16</v>
      </c>
      <c r="E38" s="62" t="n">
        <v>0</v>
      </c>
      <c r="F38" s="80" t="n">
        <v>16</v>
      </c>
      <c r="G38" s="80" t="n">
        <v>0</v>
      </c>
      <c r="H38" s="23" t="n">
        <v>43831</v>
      </c>
      <c r="I38" s="23" t="n">
        <v>44196</v>
      </c>
      <c r="J38" s="64" t="n">
        <f aca="false">_xlfn.DAYS(I38,H38)</f>
        <v>365</v>
      </c>
      <c r="K38" s="81" t="n">
        <v>3359400</v>
      </c>
      <c r="L38" s="67" t="s">
        <v>2045</v>
      </c>
      <c r="M38" s="2" t="s">
        <v>2020</v>
      </c>
    </row>
    <row r="39" customFormat="false" ht="13.8" hidden="false" customHeight="false" outlineLevel="0" collapsed="false">
      <c r="A39" s="76" t="s">
        <v>1904</v>
      </c>
      <c r="B39" s="77" t="s">
        <v>1997</v>
      </c>
      <c r="C39" s="78" t="s">
        <v>1903</v>
      </c>
      <c r="D39" s="62" t="n">
        <v>17</v>
      </c>
      <c r="E39" s="62" t="n">
        <v>0</v>
      </c>
      <c r="F39" s="80" t="n">
        <v>17</v>
      </c>
      <c r="G39" s="80" t="n">
        <v>0</v>
      </c>
      <c r="H39" s="23" t="n">
        <v>43831</v>
      </c>
      <c r="I39" s="23" t="n">
        <v>44196</v>
      </c>
      <c r="J39" s="64" t="n">
        <f aca="false">_xlfn.DAYS(I39,H39)</f>
        <v>365</v>
      </c>
      <c r="K39" s="81" t="n">
        <v>2989800</v>
      </c>
      <c r="L39" s="67" t="s">
        <v>2046</v>
      </c>
      <c r="M39" s="2" t="s">
        <v>2020</v>
      </c>
    </row>
    <row r="40" customFormat="false" ht="13.8" hidden="false" customHeight="false" outlineLevel="0" collapsed="false">
      <c r="A40" s="76" t="s">
        <v>1904</v>
      </c>
      <c r="B40" s="77" t="s">
        <v>1997</v>
      </c>
      <c r="C40" s="78" t="s">
        <v>1903</v>
      </c>
      <c r="D40" s="62" t="n">
        <v>18</v>
      </c>
      <c r="E40" s="62" t="n">
        <v>0</v>
      </c>
      <c r="F40" s="80" t="n">
        <v>18</v>
      </c>
      <c r="G40" s="80" t="n">
        <v>0</v>
      </c>
      <c r="H40" s="23" t="n">
        <v>43831</v>
      </c>
      <c r="I40" s="23" t="n">
        <v>44196</v>
      </c>
      <c r="J40" s="64" t="n">
        <f aca="false">_xlfn.DAYS(I40,H40)</f>
        <v>365</v>
      </c>
      <c r="K40" s="81" t="n">
        <v>3155900</v>
      </c>
      <c r="L40" s="67" t="s">
        <v>2047</v>
      </c>
      <c r="M40" s="2" t="s">
        <v>2020</v>
      </c>
    </row>
    <row r="41" customFormat="false" ht="13.8" hidden="false" customHeight="false" outlineLevel="0" collapsed="false">
      <c r="A41" s="76" t="s">
        <v>1904</v>
      </c>
      <c r="B41" s="77" t="s">
        <v>1997</v>
      </c>
      <c r="C41" s="78" t="s">
        <v>1903</v>
      </c>
      <c r="D41" s="62" t="n">
        <v>19</v>
      </c>
      <c r="E41" s="62" t="n">
        <v>0</v>
      </c>
      <c r="F41" s="80" t="n">
        <v>19</v>
      </c>
      <c r="G41" s="80" t="n">
        <v>0</v>
      </c>
      <c r="H41" s="23" t="n">
        <v>43831</v>
      </c>
      <c r="I41" s="23" t="n">
        <v>44196</v>
      </c>
      <c r="J41" s="64" t="n">
        <f aca="false">_xlfn.DAYS(I41,H41)</f>
        <v>365</v>
      </c>
      <c r="K41" s="81" t="n">
        <v>3345100</v>
      </c>
      <c r="L41" s="67" t="s">
        <v>2048</v>
      </c>
      <c r="M41" s="2" t="s">
        <v>2020</v>
      </c>
    </row>
    <row r="42" customFormat="false" ht="13.8" hidden="false" customHeight="false" outlineLevel="0" collapsed="false">
      <c r="A42" s="76" t="s">
        <v>1904</v>
      </c>
      <c r="B42" s="77" t="s">
        <v>1997</v>
      </c>
      <c r="C42" s="78" t="s">
        <v>1903</v>
      </c>
      <c r="D42" s="62" t="n">
        <v>20</v>
      </c>
      <c r="E42" s="62" t="n">
        <v>0</v>
      </c>
      <c r="F42" s="80" t="n">
        <v>20</v>
      </c>
      <c r="G42" s="80" t="n">
        <v>0</v>
      </c>
      <c r="H42" s="23" t="n">
        <v>43831</v>
      </c>
      <c r="I42" s="23" t="n">
        <v>44196</v>
      </c>
      <c r="J42" s="64" t="n">
        <f aca="false">_xlfn.DAYS(I42,H42)</f>
        <v>365</v>
      </c>
      <c r="K42" s="81" t="n">
        <v>3510100</v>
      </c>
      <c r="L42" s="67" t="s">
        <v>2049</v>
      </c>
      <c r="M42" s="2" t="s">
        <v>2020</v>
      </c>
    </row>
    <row r="43" customFormat="false" ht="13.8" hidden="false" customHeight="false" outlineLevel="0" collapsed="false">
      <c r="A43" s="76" t="s">
        <v>1904</v>
      </c>
      <c r="B43" s="77" t="s">
        <v>1997</v>
      </c>
      <c r="C43" s="78" t="s">
        <v>1903</v>
      </c>
      <c r="D43" s="62" t="n">
        <v>21</v>
      </c>
      <c r="E43" s="62" t="n">
        <v>0</v>
      </c>
      <c r="F43" s="80" t="n">
        <v>21</v>
      </c>
      <c r="G43" s="80" t="n">
        <v>0</v>
      </c>
      <c r="H43" s="23" t="n">
        <v>43831</v>
      </c>
      <c r="I43" s="23" t="n">
        <v>44196</v>
      </c>
      <c r="J43" s="64" t="n">
        <f aca="false">_xlfn.DAYS(I43,H43)</f>
        <v>365</v>
      </c>
      <c r="K43" s="81" t="n">
        <v>3700400</v>
      </c>
      <c r="L43" s="67" t="s">
        <v>2050</v>
      </c>
      <c r="M43" s="2" t="s">
        <v>2020</v>
      </c>
    </row>
    <row r="44" customFormat="false" ht="13.8" hidden="false" customHeight="false" outlineLevel="0" collapsed="false">
      <c r="A44" s="76" t="s">
        <v>1904</v>
      </c>
      <c r="B44" s="77" t="s">
        <v>1997</v>
      </c>
      <c r="C44" s="78" t="s">
        <v>1903</v>
      </c>
      <c r="D44" s="62" t="n">
        <v>22</v>
      </c>
      <c r="E44" s="62" t="n">
        <v>0</v>
      </c>
      <c r="F44" s="80" t="n">
        <v>22</v>
      </c>
      <c r="G44" s="80" t="n">
        <v>0</v>
      </c>
      <c r="H44" s="23" t="n">
        <v>43831</v>
      </c>
      <c r="I44" s="23" t="n">
        <v>44196</v>
      </c>
      <c r="J44" s="64" t="n">
        <f aca="false">_xlfn.DAYS(I44,H44)</f>
        <v>365</v>
      </c>
      <c r="K44" s="81" t="n">
        <v>3866500</v>
      </c>
      <c r="L44" s="67" t="s">
        <v>2051</v>
      </c>
      <c r="M44" s="2" t="s">
        <v>2020</v>
      </c>
    </row>
    <row r="45" customFormat="false" ht="13.8" hidden="false" customHeight="false" outlineLevel="0" collapsed="false">
      <c r="A45" s="76" t="s">
        <v>1904</v>
      </c>
      <c r="B45" s="77" t="s">
        <v>1997</v>
      </c>
      <c r="C45" s="78" t="s">
        <v>1903</v>
      </c>
      <c r="D45" s="62" t="n">
        <v>23</v>
      </c>
      <c r="E45" s="62" t="n">
        <v>0</v>
      </c>
      <c r="F45" s="80" t="n">
        <v>23</v>
      </c>
      <c r="G45" s="80" t="n">
        <v>0</v>
      </c>
      <c r="H45" s="23" t="n">
        <v>43831</v>
      </c>
      <c r="I45" s="23" t="n">
        <v>44196</v>
      </c>
      <c r="J45" s="64" t="n">
        <f aca="false">_xlfn.DAYS(I45,H45)</f>
        <v>365</v>
      </c>
      <c r="K45" s="81" t="n">
        <v>4056800</v>
      </c>
      <c r="L45" s="67" t="s">
        <v>2052</v>
      </c>
      <c r="M45" s="2" t="s">
        <v>2020</v>
      </c>
    </row>
    <row r="46" customFormat="false" ht="13.8" hidden="false" customHeight="false" outlineLevel="0" collapsed="false">
      <c r="A46" s="76" t="s">
        <v>1904</v>
      </c>
      <c r="B46" s="77" t="s">
        <v>1997</v>
      </c>
      <c r="C46" s="78" t="s">
        <v>1903</v>
      </c>
      <c r="D46" s="62" t="n">
        <v>24</v>
      </c>
      <c r="E46" s="62" t="n">
        <v>0</v>
      </c>
      <c r="F46" s="80" t="n">
        <v>24</v>
      </c>
      <c r="G46" s="80" t="n">
        <v>0</v>
      </c>
      <c r="H46" s="23" t="n">
        <v>43831</v>
      </c>
      <c r="I46" s="23" t="n">
        <v>44196</v>
      </c>
      <c r="J46" s="64" t="n">
        <f aca="false">_xlfn.DAYS(I46,H46)</f>
        <v>365</v>
      </c>
      <c r="K46" s="81" t="n">
        <v>5095200</v>
      </c>
      <c r="L46" s="67" t="s">
        <v>2053</v>
      </c>
      <c r="M46" s="2" t="s">
        <v>2020</v>
      </c>
    </row>
    <row r="47" customFormat="false" ht="13.8" hidden="false" customHeight="false" outlineLevel="0" collapsed="false">
      <c r="A47" s="76" t="s">
        <v>1904</v>
      </c>
      <c r="B47" s="77" t="s">
        <v>1997</v>
      </c>
      <c r="C47" s="78" t="s">
        <v>1903</v>
      </c>
      <c r="D47" s="62" t="n">
        <v>25</v>
      </c>
      <c r="E47" s="62" t="n">
        <v>0</v>
      </c>
      <c r="F47" s="80" t="n">
        <v>25</v>
      </c>
      <c r="G47" s="80" t="n">
        <v>0</v>
      </c>
      <c r="H47" s="23" t="n">
        <v>43831</v>
      </c>
      <c r="I47" s="23" t="n">
        <v>44196</v>
      </c>
      <c r="J47" s="64" t="n">
        <f aca="false">_xlfn.DAYS(I47,H47)</f>
        <v>365</v>
      </c>
      <c r="K47" s="81" t="n">
        <v>5294300</v>
      </c>
      <c r="L47" s="67" t="s">
        <v>2054</v>
      </c>
      <c r="M47" s="2" t="s">
        <v>2020</v>
      </c>
    </row>
    <row r="48" customFormat="false" ht="13.8" hidden="false" customHeight="false" outlineLevel="0" collapsed="false">
      <c r="A48" s="76" t="s">
        <v>1904</v>
      </c>
      <c r="B48" s="77" t="s">
        <v>1997</v>
      </c>
      <c r="C48" s="78" t="s">
        <v>1903</v>
      </c>
      <c r="D48" s="79" t="s">
        <v>2055</v>
      </c>
      <c r="E48" s="62" t="n">
        <v>0</v>
      </c>
      <c r="F48" s="80" t="n">
        <v>26</v>
      </c>
      <c r="G48" s="80" t="n">
        <v>0</v>
      </c>
      <c r="H48" s="23" t="n">
        <v>43831</v>
      </c>
      <c r="I48" s="23" t="n">
        <v>44196</v>
      </c>
      <c r="J48" s="64" t="n">
        <f aca="false">_xlfn.DAYS(I48,H48)</f>
        <v>365</v>
      </c>
      <c r="K48" s="82" t="n">
        <f aca="false">4813000 + 30000 * (F48 - 25)</f>
        <v>4843000</v>
      </c>
      <c r="L48" s="67" t="s">
        <v>2056</v>
      </c>
      <c r="M48" s="2" t="s">
        <v>2020</v>
      </c>
    </row>
    <row r="49" customFormat="false" ht="13.8" hidden="false" customHeight="false" outlineLevel="0" collapsed="false">
      <c r="A49" s="76" t="s">
        <v>1904</v>
      </c>
      <c r="B49" s="77" t="s">
        <v>1912</v>
      </c>
      <c r="C49" s="78" t="s">
        <v>1903</v>
      </c>
      <c r="D49" s="79" t="s">
        <v>2040</v>
      </c>
      <c r="E49" s="62" t="n">
        <v>0</v>
      </c>
      <c r="F49" s="80" t="n">
        <v>5</v>
      </c>
      <c r="G49" s="80" t="n">
        <v>0</v>
      </c>
      <c r="H49" s="23" t="n">
        <v>43831</v>
      </c>
      <c r="I49" s="23" t="n">
        <v>44196</v>
      </c>
      <c r="J49" s="64" t="n">
        <f aca="false">_xlfn.DAYS(I49,H49)</f>
        <v>365</v>
      </c>
      <c r="K49" s="81" t="n">
        <v>1413720</v>
      </c>
      <c r="L49" s="67" t="s">
        <v>2057</v>
      </c>
      <c r="M49" s="2" t="s">
        <v>2020</v>
      </c>
    </row>
    <row r="50" customFormat="false" ht="13.8" hidden="false" customHeight="false" outlineLevel="0" collapsed="false">
      <c r="A50" s="76" t="s">
        <v>1904</v>
      </c>
      <c r="B50" s="77" t="s">
        <v>1912</v>
      </c>
      <c r="C50" s="78" t="s">
        <v>1903</v>
      </c>
      <c r="D50" s="62" t="n">
        <v>6</v>
      </c>
      <c r="E50" s="62" t="n">
        <v>0</v>
      </c>
      <c r="F50" s="80" t="n">
        <v>6</v>
      </c>
      <c r="G50" s="80" t="n">
        <v>0</v>
      </c>
      <c r="H50" s="23" t="n">
        <v>43831</v>
      </c>
      <c r="I50" s="23" t="n">
        <v>44196</v>
      </c>
      <c r="J50" s="64" t="n">
        <f aca="false">_xlfn.DAYS(I50,H50)</f>
        <v>365</v>
      </c>
      <c r="K50" s="81" t="n">
        <v>1737230</v>
      </c>
      <c r="L50" s="67" t="s">
        <v>2058</v>
      </c>
      <c r="M50" s="2" t="s">
        <v>2020</v>
      </c>
    </row>
    <row r="51" customFormat="false" ht="13.8" hidden="false" customHeight="false" outlineLevel="0" collapsed="false">
      <c r="A51" s="76" t="s">
        <v>1904</v>
      </c>
      <c r="B51" s="77" t="s">
        <v>1912</v>
      </c>
      <c r="C51" s="78" t="s">
        <v>1903</v>
      </c>
      <c r="D51" s="62" t="n">
        <v>7</v>
      </c>
      <c r="E51" s="62" t="n">
        <v>0</v>
      </c>
      <c r="F51" s="80" t="n">
        <v>7</v>
      </c>
      <c r="G51" s="80" t="n">
        <v>0</v>
      </c>
      <c r="H51" s="23" t="n">
        <v>43831</v>
      </c>
      <c r="I51" s="23" t="n">
        <v>44196</v>
      </c>
      <c r="J51" s="64" t="n">
        <f aca="false">_xlfn.DAYS(I51,H51)</f>
        <v>365</v>
      </c>
      <c r="K51" s="81" t="n">
        <v>2019600</v>
      </c>
      <c r="L51" s="67" t="s">
        <v>2059</v>
      </c>
      <c r="M51" s="2" t="s">
        <v>2020</v>
      </c>
    </row>
    <row r="52" customFormat="false" ht="13.8" hidden="false" customHeight="false" outlineLevel="0" collapsed="false">
      <c r="A52" s="76" t="s">
        <v>1904</v>
      </c>
      <c r="B52" s="77" t="s">
        <v>1912</v>
      </c>
      <c r="C52" s="78" t="s">
        <v>1903</v>
      </c>
      <c r="D52" s="62" t="n">
        <v>8</v>
      </c>
      <c r="E52" s="62" t="n">
        <v>0</v>
      </c>
      <c r="F52" s="80" t="n">
        <v>8</v>
      </c>
      <c r="G52" s="80" t="n">
        <v>0</v>
      </c>
      <c r="H52" s="23" t="n">
        <v>43831</v>
      </c>
      <c r="I52" s="23" t="n">
        <v>44196</v>
      </c>
      <c r="J52" s="64" t="n">
        <f aca="false">_xlfn.DAYS(I52,H52)</f>
        <v>365</v>
      </c>
      <c r="K52" s="81" t="n">
        <v>2343110</v>
      </c>
      <c r="L52" s="67" t="s">
        <v>2060</v>
      </c>
      <c r="M52" s="2" t="s">
        <v>2020</v>
      </c>
    </row>
    <row r="53" customFormat="false" ht="13.8" hidden="false" customHeight="false" outlineLevel="0" collapsed="false">
      <c r="A53" s="76" t="s">
        <v>1904</v>
      </c>
      <c r="B53" s="77" t="s">
        <v>1911</v>
      </c>
      <c r="C53" s="78" t="s">
        <v>1903</v>
      </c>
      <c r="D53" s="79" t="s">
        <v>2040</v>
      </c>
      <c r="E53" s="62" t="n">
        <v>0</v>
      </c>
      <c r="F53" s="80" t="n">
        <v>5</v>
      </c>
      <c r="G53" s="80" t="n">
        <v>0</v>
      </c>
      <c r="H53" s="23" t="n">
        <v>43831</v>
      </c>
      <c r="I53" s="23" t="n">
        <v>44196</v>
      </c>
      <c r="J53" s="64" t="n">
        <f aca="false">_xlfn.DAYS(I53,H53)</f>
        <v>365</v>
      </c>
      <c r="K53" s="81" t="n">
        <v>831600</v>
      </c>
      <c r="L53" s="67" t="s">
        <v>2061</v>
      </c>
      <c r="M53" s="2" t="s">
        <v>2020</v>
      </c>
    </row>
    <row r="54" customFormat="false" ht="13.8" hidden="false" customHeight="false" outlineLevel="0" collapsed="false">
      <c r="A54" s="76" t="s">
        <v>1904</v>
      </c>
      <c r="B54" s="77" t="s">
        <v>1911</v>
      </c>
      <c r="C54" s="78" t="s">
        <v>1903</v>
      </c>
      <c r="D54" s="62" t="n">
        <v>6</v>
      </c>
      <c r="E54" s="62" t="n">
        <v>0</v>
      </c>
      <c r="F54" s="80" t="n">
        <v>6</v>
      </c>
      <c r="G54" s="80" t="n">
        <v>0</v>
      </c>
      <c r="H54" s="23" t="n">
        <v>43831</v>
      </c>
      <c r="I54" s="23" t="n">
        <v>44196</v>
      </c>
      <c r="J54" s="64" t="n">
        <f aca="false">_xlfn.DAYS(I54,H54)</f>
        <v>365</v>
      </c>
      <c r="K54" s="81" t="n">
        <v>1021900</v>
      </c>
      <c r="L54" s="67" t="s">
        <v>2062</v>
      </c>
      <c r="M54" s="2" t="s">
        <v>2020</v>
      </c>
    </row>
    <row r="55" customFormat="false" ht="13.8" hidden="false" customHeight="false" outlineLevel="0" collapsed="false">
      <c r="A55" s="76" t="s">
        <v>1904</v>
      </c>
      <c r="B55" s="77" t="s">
        <v>1911</v>
      </c>
      <c r="C55" s="78" t="s">
        <v>1903</v>
      </c>
      <c r="D55" s="62" t="n">
        <v>7</v>
      </c>
      <c r="E55" s="62" t="n">
        <v>0</v>
      </c>
      <c r="F55" s="80" t="n">
        <v>7</v>
      </c>
      <c r="G55" s="80" t="n">
        <v>0</v>
      </c>
      <c r="H55" s="23" t="n">
        <v>43831</v>
      </c>
      <c r="I55" s="23" t="n">
        <v>44196</v>
      </c>
      <c r="J55" s="64" t="n">
        <f aca="false">_xlfn.DAYS(I55,H55)</f>
        <v>365</v>
      </c>
      <c r="K55" s="81" t="n">
        <v>1188000</v>
      </c>
      <c r="L55" s="67" t="s">
        <v>2063</v>
      </c>
      <c r="M55" s="2" t="s">
        <v>2020</v>
      </c>
    </row>
    <row r="56" customFormat="false" ht="13.8" hidden="false" customHeight="false" outlineLevel="0" collapsed="false">
      <c r="A56" s="76" t="s">
        <v>1904</v>
      </c>
      <c r="B56" s="77" t="s">
        <v>1911</v>
      </c>
      <c r="C56" s="78" t="s">
        <v>1903</v>
      </c>
      <c r="D56" s="62" t="n">
        <v>8</v>
      </c>
      <c r="E56" s="62" t="n">
        <v>0</v>
      </c>
      <c r="F56" s="80" t="n">
        <v>8</v>
      </c>
      <c r="G56" s="80" t="n">
        <v>0</v>
      </c>
      <c r="H56" s="23" t="n">
        <v>43831</v>
      </c>
      <c r="I56" s="23" t="n">
        <v>44196</v>
      </c>
      <c r="J56" s="64" t="n">
        <f aca="false">_xlfn.DAYS(I56,H56)</f>
        <v>365</v>
      </c>
      <c r="K56" s="81" t="n">
        <v>1378300</v>
      </c>
      <c r="L56" s="67" t="s">
        <v>2064</v>
      </c>
      <c r="M56" s="2" t="s">
        <v>2020</v>
      </c>
    </row>
    <row r="57" customFormat="false" ht="13.8" hidden="false" customHeight="false" outlineLevel="0" collapsed="false">
      <c r="A57" s="76" t="s">
        <v>1904</v>
      </c>
      <c r="B57" s="77" t="s">
        <v>1905</v>
      </c>
      <c r="C57" s="78" t="s">
        <v>1903</v>
      </c>
      <c r="D57" s="79" t="s">
        <v>2040</v>
      </c>
      <c r="E57" s="62" t="n">
        <v>0</v>
      </c>
      <c r="F57" s="80" t="n">
        <v>5</v>
      </c>
      <c r="G57" s="80" t="n">
        <v>0</v>
      </c>
      <c r="H57" s="23" t="n">
        <v>43831</v>
      </c>
      <c r="I57" s="23" t="n">
        <v>44196</v>
      </c>
      <c r="J57" s="64" t="n">
        <f aca="false">_xlfn.DAYS(I57,H57)</f>
        <v>365</v>
      </c>
      <c r="K57" s="81" t="n">
        <v>831600</v>
      </c>
      <c r="L57" s="67" t="s">
        <v>2061</v>
      </c>
      <c r="M57" s="2" t="s">
        <v>2020</v>
      </c>
    </row>
    <row r="58" customFormat="false" ht="13.8" hidden="false" customHeight="false" outlineLevel="0" collapsed="false">
      <c r="A58" s="76" t="s">
        <v>1904</v>
      </c>
      <c r="B58" s="77" t="s">
        <v>1905</v>
      </c>
      <c r="C58" s="78" t="s">
        <v>1903</v>
      </c>
      <c r="D58" s="62" t="n">
        <v>6</v>
      </c>
      <c r="E58" s="62" t="n">
        <v>0</v>
      </c>
      <c r="F58" s="80" t="n">
        <v>6</v>
      </c>
      <c r="G58" s="80" t="n">
        <v>0</v>
      </c>
      <c r="H58" s="23" t="n">
        <v>43831</v>
      </c>
      <c r="I58" s="23" t="n">
        <v>44196</v>
      </c>
      <c r="J58" s="64" t="n">
        <f aca="false">_xlfn.DAYS(I58,H58)</f>
        <v>365</v>
      </c>
      <c r="K58" s="81" t="n">
        <v>1021900</v>
      </c>
      <c r="L58" s="67" t="s">
        <v>2062</v>
      </c>
      <c r="M58" s="2" t="s">
        <v>2020</v>
      </c>
    </row>
    <row r="59" customFormat="false" ht="13.8" hidden="false" customHeight="false" outlineLevel="0" collapsed="false">
      <c r="A59" s="76" t="s">
        <v>1904</v>
      </c>
      <c r="B59" s="77" t="s">
        <v>1905</v>
      </c>
      <c r="C59" s="78" t="s">
        <v>1903</v>
      </c>
      <c r="D59" s="62" t="n">
        <v>7</v>
      </c>
      <c r="E59" s="62" t="n">
        <v>0</v>
      </c>
      <c r="F59" s="80" t="n">
        <v>7</v>
      </c>
      <c r="G59" s="80" t="n">
        <v>0</v>
      </c>
      <c r="H59" s="23" t="n">
        <v>43831</v>
      </c>
      <c r="I59" s="23" t="n">
        <v>44196</v>
      </c>
      <c r="J59" s="64" t="n">
        <f aca="false">_xlfn.DAYS(I59,H59)</f>
        <v>365</v>
      </c>
      <c r="K59" s="81" t="n">
        <v>1188000</v>
      </c>
      <c r="L59" s="67" t="s">
        <v>2063</v>
      </c>
      <c r="M59" s="2" t="s">
        <v>2020</v>
      </c>
    </row>
    <row r="60" customFormat="false" ht="13.8" hidden="false" customHeight="false" outlineLevel="0" collapsed="false">
      <c r="A60" s="76" t="s">
        <v>1904</v>
      </c>
      <c r="B60" s="77" t="s">
        <v>1905</v>
      </c>
      <c r="C60" s="78" t="s">
        <v>1903</v>
      </c>
      <c r="D60" s="62" t="n">
        <v>8</v>
      </c>
      <c r="E60" s="62" t="n">
        <v>0</v>
      </c>
      <c r="F60" s="80" t="n">
        <v>8</v>
      </c>
      <c r="G60" s="80" t="n">
        <v>0</v>
      </c>
      <c r="H60" s="23" t="n">
        <v>43831</v>
      </c>
      <c r="I60" s="23" t="n">
        <v>44196</v>
      </c>
      <c r="J60" s="64" t="n">
        <f aca="false">_xlfn.DAYS(I60,H60)</f>
        <v>365</v>
      </c>
      <c r="K60" s="81" t="n">
        <v>1378300</v>
      </c>
      <c r="L60" s="67" t="s">
        <v>2064</v>
      </c>
      <c r="M60" s="2" t="s">
        <v>2020</v>
      </c>
    </row>
    <row r="61" customFormat="false" ht="13.8" hidden="false" customHeight="false" outlineLevel="0" collapsed="false">
      <c r="A61" s="76" t="s">
        <v>1904</v>
      </c>
      <c r="B61" s="77" t="s">
        <v>1910</v>
      </c>
      <c r="C61" s="78" t="s">
        <v>1903</v>
      </c>
      <c r="D61" s="79" t="s">
        <v>2040</v>
      </c>
      <c r="E61" s="62" t="n">
        <v>0</v>
      </c>
      <c r="F61" s="80" t="n">
        <v>5</v>
      </c>
      <c r="G61" s="80" t="n">
        <v>0</v>
      </c>
      <c r="H61" s="23" t="n">
        <v>43831</v>
      </c>
      <c r="I61" s="23" t="n">
        <v>44196</v>
      </c>
      <c r="J61" s="64" t="n">
        <f aca="false">_xlfn.DAYS(I61,H61)</f>
        <v>365</v>
      </c>
      <c r="K61" s="83" t="n">
        <v>831600</v>
      </c>
      <c r="L61" s="67" t="s">
        <v>2061</v>
      </c>
      <c r="M61" s="2" t="s">
        <v>2020</v>
      </c>
    </row>
    <row r="62" customFormat="false" ht="13.8" hidden="false" customHeight="false" outlineLevel="0" collapsed="false">
      <c r="A62" s="76" t="s">
        <v>1904</v>
      </c>
      <c r="B62" s="77" t="s">
        <v>1910</v>
      </c>
      <c r="C62" s="78" t="s">
        <v>1903</v>
      </c>
      <c r="D62" s="62" t="n">
        <v>6</v>
      </c>
      <c r="E62" s="62" t="n">
        <v>0</v>
      </c>
      <c r="F62" s="80" t="n">
        <v>6</v>
      </c>
      <c r="G62" s="80" t="n">
        <v>0</v>
      </c>
      <c r="H62" s="23" t="n">
        <v>43831</v>
      </c>
      <c r="I62" s="23" t="n">
        <v>44196</v>
      </c>
      <c r="J62" s="64" t="n">
        <f aca="false">_xlfn.DAYS(I62,H62)</f>
        <v>365</v>
      </c>
      <c r="K62" s="83" t="n">
        <v>1021900</v>
      </c>
      <c r="L62" s="67" t="s">
        <v>2062</v>
      </c>
      <c r="M62" s="2" t="s">
        <v>2020</v>
      </c>
    </row>
    <row r="63" customFormat="false" ht="13.8" hidden="false" customHeight="false" outlineLevel="0" collapsed="false">
      <c r="A63" s="76" t="s">
        <v>1904</v>
      </c>
      <c r="B63" s="77" t="s">
        <v>1910</v>
      </c>
      <c r="C63" s="78" t="s">
        <v>1903</v>
      </c>
      <c r="D63" s="62" t="n">
        <v>7</v>
      </c>
      <c r="E63" s="62" t="n">
        <v>0</v>
      </c>
      <c r="F63" s="80" t="n">
        <v>7</v>
      </c>
      <c r="G63" s="80" t="n">
        <v>0</v>
      </c>
      <c r="H63" s="23" t="n">
        <v>43831</v>
      </c>
      <c r="I63" s="23" t="n">
        <v>44196</v>
      </c>
      <c r="J63" s="64" t="n">
        <f aca="false">_xlfn.DAYS(I63,H63)</f>
        <v>365</v>
      </c>
      <c r="K63" s="83" t="n">
        <v>1188000</v>
      </c>
      <c r="L63" s="67" t="s">
        <v>2063</v>
      </c>
      <c r="M63" s="2" t="s">
        <v>2020</v>
      </c>
    </row>
    <row r="64" customFormat="false" ht="13.8" hidden="false" customHeight="false" outlineLevel="0" collapsed="false">
      <c r="A64" s="76" t="s">
        <v>1904</v>
      </c>
      <c r="B64" s="77" t="s">
        <v>1910</v>
      </c>
      <c r="C64" s="78" t="s">
        <v>1903</v>
      </c>
      <c r="D64" s="62" t="n">
        <v>8</v>
      </c>
      <c r="E64" s="62" t="n">
        <v>0</v>
      </c>
      <c r="F64" s="80" t="n">
        <v>8</v>
      </c>
      <c r="G64" s="80" t="n">
        <v>0</v>
      </c>
      <c r="H64" s="23" t="n">
        <v>43831</v>
      </c>
      <c r="I64" s="23" t="n">
        <v>44196</v>
      </c>
      <c r="J64" s="64" t="n">
        <f aca="false">_xlfn.DAYS(I64,H64)</f>
        <v>365</v>
      </c>
      <c r="K64" s="83" t="n">
        <v>1378300</v>
      </c>
      <c r="L64" s="67" t="s">
        <v>2064</v>
      </c>
      <c r="M64" s="2" t="s">
        <v>2020</v>
      </c>
    </row>
    <row r="65" customFormat="false" ht="13.8" hidden="false" customHeight="false" outlineLevel="0" collapsed="false">
      <c r="A65" s="76" t="s">
        <v>1904</v>
      </c>
      <c r="B65" s="77" t="s">
        <v>2005</v>
      </c>
      <c r="C65" s="78" t="s">
        <v>1903</v>
      </c>
      <c r="D65" s="62" t="n">
        <v>9</v>
      </c>
      <c r="E65" s="62" t="n">
        <v>0</v>
      </c>
      <c r="F65" s="80" t="n">
        <v>9</v>
      </c>
      <c r="G65" s="80" t="n">
        <v>0</v>
      </c>
      <c r="H65" s="23" t="n">
        <v>43831</v>
      </c>
      <c r="I65" s="23" t="n">
        <v>44196</v>
      </c>
      <c r="J65" s="64" t="n">
        <f aca="false">_xlfn.DAYS(I65,H65)</f>
        <v>365</v>
      </c>
      <c r="K65" s="81" t="n">
        <v>1544400</v>
      </c>
      <c r="L65" s="67" t="s">
        <v>2065</v>
      </c>
      <c r="M65" s="2" t="s">
        <v>2020</v>
      </c>
    </row>
    <row r="66" customFormat="false" ht="13.8" hidden="false" customHeight="false" outlineLevel="0" collapsed="false">
      <c r="A66" s="76" t="s">
        <v>1904</v>
      </c>
      <c r="B66" s="77" t="s">
        <v>2005</v>
      </c>
      <c r="C66" s="78" t="s">
        <v>1903</v>
      </c>
      <c r="D66" s="62" t="n">
        <v>10</v>
      </c>
      <c r="E66" s="62" t="n">
        <v>0</v>
      </c>
      <c r="F66" s="80" t="n">
        <v>10</v>
      </c>
      <c r="G66" s="80" t="n">
        <v>0</v>
      </c>
      <c r="H66" s="23" t="n">
        <v>43831</v>
      </c>
      <c r="I66" s="23" t="n">
        <v>44196</v>
      </c>
      <c r="J66" s="64" t="n">
        <f aca="false">_xlfn.DAYS(I66,H66)</f>
        <v>365</v>
      </c>
      <c r="K66" s="81" t="n">
        <v>1663200</v>
      </c>
      <c r="L66" s="67" t="s">
        <v>2066</v>
      </c>
      <c r="M66" s="2" t="s">
        <v>2020</v>
      </c>
    </row>
    <row r="67" customFormat="false" ht="13.8" hidden="false" customHeight="false" outlineLevel="0" collapsed="false">
      <c r="A67" s="76" t="s">
        <v>1904</v>
      </c>
      <c r="B67" s="77" t="s">
        <v>2005</v>
      </c>
      <c r="C67" s="78" t="s">
        <v>1903</v>
      </c>
      <c r="D67" s="62" t="n">
        <v>11</v>
      </c>
      <c r="E67" s="62" t="n">
        <v>0</v>
      </c>
      <c r="F67" s="80" t="n">
        <v>11</v>
      </c>
      <c r="G67" s="80" t="n">
        <v>0</v>
      </c>
      <c r="H67" s="23" t="n">
        <v>43831</v>
      </c>
      <c r="I67" s="23" t="n">
        <v>44196</v>
      </c>
      <c r="J67" s="64" t="n">
        <f aca="false">_xlfn.DAYS(I67,H67)</f>
        <v>365</v>
      </c>
      <c r="K67" s="81" t="n">
        <v>1821600</v>
      </c>
      <c r="L67" s="67" t="s">
        <v>2067</v>
      </c>
      <c r="M67" s="2" t="s">
        <v>2020</v>
      </c>
    </row>
    <row r="68" customFormat="false" ht="13.8" hidden="false" customHeight="false" outlineLevel="0" collapsed="false">
      <c r="A68" s="76" t="s">
        <v>1904</v>
      </c>
      <c r="B68" s="77" t="s">
        <v>2005</v>
      </c>
      <c r="C68" s="78" t="s">
        <v>1903</v>
      </c>
      <c r="D68" s="62" t="n">
        <v>12</v>
      </c>
      <c r="E68" s="62" t="n">
        <v>0</v>
      </c>
      <c r="F68" s="80" t="n">
        <v>12</v>
      </c>
      <c r="G68" s="80" t="n">
        <v>0</v>
      </c>
      <c r="H68" s="23" t="n">
        <v>43831</v>
      </c>
      <c r="I68" s="23" t="n">
        <v>44196</v>
      </c>
      <c r="J68" s="64" t="n">
        <f aca="false">_xlfn.DAYS(I68,H68)</f>
        <v>365</v>
      </c>
      <c r="K68" s="81" t="n">
        <v>2004200</v>
      </c>
      <c r="L68" s="67" t="s">
        <v>2068</v>
      </c>
      <c r="M68" s="2" t="s">
        <v>2020</v>
      </c>
    </row>
    <row r="69" customFormat="false" ht="13.8" hidden="false" customHeight="false" outlineLevel="0" collapsed="false">
      <c r="A69" s="76" t="s">
        <v>1904</v>
      </c>
      <c r="B69" s="77" t="s">
        <v>2005</v>
      </c>
      <c r="C69" s="78" t="s">
        <v>1903</v>
      </c>
      <c r="D69" s="62" t="n">
        <v>13</v>
      </c>
      <c r="E69" s="62" t="n">
        <v>0</v>
      </c>
      <c r="F69" s="80" t="n">
        <v>13</v>
      </c>
      <c r="G69" s="80" t="n">
        <v>0</v>
      </c>
      <c r="H69" s="23" t="n">
        <v>43831</v>
      </c>
      <c r="I69" s="23" t="n">
        <v>44196</v>
      </c>
      <c r="J69" s="64" t="n">
        <f aca="false">_xlfn.DAYS(I69,H69)</f>
        <v>365</v>
      </c>
      <c r="K69" s="81" t="n">
        <v>2253900</v>
      </c>
      <c r="L69" s="67" t="s">
        <v>2069</v>
      </c>
      <c r="M69" s="2" t="s">
        <v>2020</v>
      </c>
    </row>
    <row r="70" customFormat="false" ht="13.8" hidden="false" customHeight="false" outlineLevel="0" collapsed="false">
      <c r="A70" s="76" t="s">
        <v>1904</v>
      </c>
      <c r="B70" s="77" t="s">
        <v>2005</v>
      </c>
      <c r="C70" s="78" t="s">
        <v>1903</v>
      </c>
      <c r="D70" s="62" t="n">
        <v>14</v>
      </c>
      <c r="E70" s="62" t="n">
        <v>0</v>
      </c>
      <c r="F70" s="80" t="n">
        <v>14</v>
      </c>
      <c r="G70" s="80" t="n">
        <v>0</v>
      </c>
      <c r="H70" s="23" t="n">
        <v>43831</v>
      </c>
      <c r="I70" s="23" t="n">
        <v>44196</v>
      </c>
      <c r="J70" s="64" t="n">
        <f aca="false">_xlfn.DAYS(I70,H70)</f>
        <v>365</v>
      </c>
      <c r="K70" s="81" t="n">
        <v>2443100</v>
      </c>
      <c r="L70" s="67" t="s">
        <v>2070</v>
      </c>
      <c r="M70" s="2" t="s">
        <v>2020</v>
      </c>
    </row>
    <row r="71" customFormat="false" ht="13.8" hidden="false" customHeight="false" outlineLevel="0" collapsed="false">
      <c r="A71" s="76" t="s">
        <v>1904</v>
      </c>
      <c r="B71" s="77" t="s">
        <v>2005</v>
      </c>
      <c r="C71" s="78" t="s">
        <v>1903</v>
      </c>
      <c r="D71" s="62" t="n">
        <v>15</v>
      </c>
      <c r="E71" s="62" t="n">
        <v>0</v>
      </c>
      <c r="F71" s="80" t="n">
        <v>15</v>
      </c>
      <c r="G71" s="80" t="n">
        <v>0</v>
      </c>
      <c r="H71" s="23" t="n">
        <v>43831</v>
      </c>
      <c r="I71" s="23" t="n">
        <v>44196</v>
      </c>
      <c r="J71" s="64" t="n">
        <f aca="false">_xlfn.DAYS(I71,H71)</f>
        <v>365</v>
      </c>
      <c r="K71" s="81" t="n">
        <v>2633400</v>
      </c>
      <c r="L71" s="67" t="s">
        <v>2071</v>
      </c>
      <c r="M71" s="2" t="s">
        <v>2020</v>
      </c>
    </row>
    <row r="72" customFormat="false" ht="13.8" hidden="false" customHeight="false" outlineLevel="0" collapsed="false">
      <c r="A72" s="76" t="s">
        <v>1904</v>
      </c>
      <c r="B72" s="77" t="s">
        <v>2005</v>
      </c>
      <c r="C72" s="78" t="s">
        <v>1903</v>
      </c>
      <c r="D72" s="62" t="n">
        <v>16</v>
      </c>
      <c r="E72" s="62" t="n">
        <v>0</v>
      </c>
      <c r="F72" s="80" t="n">
        <v>16</v>
      </c>
      <c r="G72" s="80" t="n">
        <v>0</v>
      </c>
      <c r="H72" s="23" t="n">
        <v>43831</v>
      </c>
      <c r="I72" s="23" t="n">
        <v>44196</v>
      </c>
      <c r="J72" s="64" t="n">
        <f aca="false">_xlfn.DAYS(I72,H72)</f>
        <v>365</v>
      </c>
      <c r="K72" s="81" t="n">
        <v>3359400</v>
      </c>
      <c r="L72" s="67" t="s">
        <v>2045</v>
      </c>
      <c r="M72" s="2" t="s">
        <v>2020</v>
      </c>
    </row>
    <row r="73" customFormat="false" ht="13.8" hidden="false" customHeight="false" outlineLevel="0" collapsed="false">
      <c r="A73" s="76" t="s">
        <v>1904</v>
      </c>
      <c r="B73" s="77" t="s">
        <v>2005</v>
      </c>
      <c r="C73" s="78" t="s">
        <v>1903</v>
      </c>
      <c r="D73" s="62" t="n">
        <v>17</v>
      </c>
      <c r="E73" s="62" t="n">
        <v>0</v>
      </c>
      <c r="F73" s="80" t="n">
        <v>17</v>
      </c>
      <c r="G73" s="80" t="n">
        <v>0</v>
      </c>
      <c r="H73" s="23" t="n">
        <v>43831</v>
      </c>
      <c r="I73" s="23" t="n">
        <v>44196</v>
      </c>
      <c r="J73" s="64" t="n">
        <f aca="false">_xlfn.DAYS(I73,H73)</f>
        <v>365</v>
      </c>
      <c r="K73" s="81" t="n">
        <v>2989800</v>
      </c>
      <c r="L73" s="67" t="s">
        <v>2046</v>
      </c>
      <c r="M73" s="2" t="s">
        <v>2020</v>
      </c>
    </row>
    <row r="74" customFormat="false" ht="13.8" hidden="false" customHeight="false" outlineLevel="0" collapsed="false">
      <c r="A74" s="76" t="s">
        <v>1904</v>
      </c>
      <c r="B74" s="77" t="s">
        <v>2005</v>
      </c>
      <c r="C74" s="78" t="s">
        <v>1903</v>
      </c>
      <c r="D74" s="62" t="n">
        <v>18</v>
      </c>
      <c r="E74" s="62" t="n">
        <v>0</v>
      </c>
      <c r="F74" s="80" t="n">
        <v>18</v>
      </c>
      <c r="G74" s="80" t="n">
        <v>0</v>
      </c>
      <c r="H74" s="23" t="n">
        <v>43831</v>
      </c>
      <c r="I74" s="23" t="n">
        <v>44196</v>
      </c>
      <c r="J74" s="64" t="n">
        <f aca="false">_xlfn.DAYS(I74,H74)</f>
        <v>365</v>
      </c>
      <c r="K74" s="81" t="n">
        <v>3155900</v>
      </c>
      <c r="L74" s="67" t="s">
        <v>2047</v>
      </c>
      <c r="M74" s="2" t="s">
        <v>2020</v>
      </c>
    </row>
    <row r="75" customFormat="false" ht="13.8" hidden="false" customHeight="false" outlineLevel="0" collapsed="false">
      <c r="A75" s="76" t="s">
        <v>1904</v>
      </c>
      <c r="B75" s="77" t="s">
        <v>2005</v>
      </c>
      <c r="C75" s="78" t="s">
        <v>1903</v>
      </c>
      <c r="D75" s="62" t="n">
        <v>19</v>
      </c>
      <c r="E75" s="62" t="n">
        <v>0</v>
      </c>
      <c r="F75" s="80" t="n">
        <v>19</v>
      </c>
      <c r="G75" s="80" t="n">
        <v>0</v>
      </c>
      <c r="H75" s="23" t="n">
        <v>43831</v>
      </c>
      <c r="I75" s="23" t="n">
        <v>44196</v>
      </c>
      <c r="J75" s="64" t="n">
        <f aca="false">_xlfn.DAYS(I75,H75)</f>
        <v>365</v>
      </c>
      <c r="K75" s="81" t="n">
        <v>3345100</v>
      </c>
      <c r="L75" s="67" t="s">
        <v>2048</v>
      </c>
      <c r="M75" s="2" t="s">
        <v>2020</v>
      </c>
    </row>
    <row r="76" customFormat="false" ht="13.8" hidden="false" customHeight="false" outlineLevel="0" collapsed="false">
      <c r="A76" s="76" t="s">
        <v>1904</v>
      </c>
      <c r="B76" s="77" t="s">
        <v>2005</v>
      </c>
      <c r="C76" s="78" t="s">
        <v>1903</v>
      </c>
      <c r="D76" s="62" t="n">
        <v>20</v>
      </c>
      <c r="E76" s="62" t="n">
        <v>0</v>
      </c>
      <c r="F76" s="80" t="n">
        <v>20</v>
      </c>
      <c r="G76" s="80" t="n">
        <v>0</v>
      </c>
      <c r="H76" s="23" t="n">
        <v>43831</v>
      </c>
      <c r="I76" s="23" t="n">
        <v>44196</v>
      </c>
      <c r="J76" s="64" t="n">
        <f aca="false">_xlfn.DAYS(I76,H76)</f>
        <v>365</v>
      </c>
      <c r="K76" s="81" t="n">
        <v>3510100</v>
      </c>
      <c r="L76" s="67" t="s">
        <v>2049</v>
      </c>
      <c r="M76" s="2" t="s">
        <v>2020</v>
      </c>
    </row>
    <row r="77" customFormat="false" ht="13.8" hidden="false" customHeight="false" outlineLevel="0" collapsed="false">
      <c r="A77" s="76" t="s">
        <v>1904</v>
      </c>
      <c r="B77" s="77" t="s">
        <v>2005</v>
      </c>
      <c r="C77" s="78" t="s">
        <v>1903</v>
      </c>
      <c r="D77" s="62" t="n">
        <v>21</v>
      </c>
      <c r="E77" s="62" t="n">
        <v>0</v>
      </c>
      <c r="F77" s="80" t="n">
        <v>21</v>
      </c>
      <c r="G77" s="80" t="n">
        <v>0</v>
      </c>
      <c r="H77" s="23" t="n">
        <v>43831</v>
      </c>
      <c r="I77" s="23" t="n">
        <v>44196</v>
      </c>
      <c r="J77" s="64" t="n">
        <f aca="false">_xlfn.DAYS(I77,H77)</f>
        <v>365</v>
      </c>
      <c r="K77" s="81" t="n">
        <v>3700400</v>
      </c>
      <c r="L77" s="67" t="s">
        <v>2050</v>
      </c>
      <c r="M77" s="2" t="s">
        <v>2020</v>
      </c>
    </row>
    <row r="78" customFormat="false" ht="13.8" hidden="false" customHeight="false" outlineLevel="0" collapsed="false">
      <c r="A78" s="76" t="s">
        <v>1904</v>
      </c>
      <c r="B78" s="77" t="s">
        <v>2005</v>
      </c>
      <c r="C78" s="78" t="s">
        <v>1903</v>
      </c>
      <c r="D78" s="62" t="n">
        <v>22</v>
      </c>
      <c r="E78" s="62" t="n">
        <v>0</v>
      </c>
      <c r="F78" s="80" t="n">
        <v>22</v>
      </c>
      <c r="G78" s="80" t="n">
        <v>0</v>
      </c>
      <c r="H78" s="23" t="n">
        <v>43831</v>
      </c>
      <c r="I78" s="23" t="n">
        <v>44196</v>
      </c>
      <c r="J78" s="64" t="n">
        <f aca="false">_xlfn.DAYS(I78,H78)</f>
        <v>365</v>
      </c>
      <c r="K78" s="81" t="n">
        <v>3866500</v>
      </c>
      <c r="L78" s="67" t="s">
        <v>2051</v>
      </c>
      <c r="M78" s="2" t="s">
        <v>2020</v>
      </c>
    </row>
    <row r="79" customFormat="false" ht="13.8" hidden="false" customHeight="false" outlineLevel="0" collapsed="false">
      <c r="A79" s="76" t="s">
        <v>1904</v>
      </c>
      <c r="B79" s="77" t="s">
        <v>2005</v>
      </c>
      <c r="C79" s="78" t="s">
        <v>1903</v>
      </c>
      <c r="D79" s="62" t="n">
        <v>23</v>
      </c>
      <c r="E79" s="62" t="n">
        <v>0</v>
      </c>
      <c r="F79" s="80" t="n">
        <v>23</v>
      </c>
      <c r="G79" s="80" t="n">
        <v>0</v>
      </c>
      <c r="H79" s="23" t="n">
        <v>43831</v>
      </c>
      <c r="I79" s="23" t="n">
        <v>44196</v>
      </c>
      <c r="J79" s="64" t="n">
        <f aca="false">_xlfn.DAYS(I79,H79)</f>
        <v>365</v>
      </c>
      <c r="K79" s="81" t="n">
        <v>4056800</v>
      </c>
      <c r="L79" s="67" t="s">
        <v>2052</v>
      </c>
      <c r="M79" s="2" t="s">
        <v>2020</v>
      </c>
    </row>
    <row r="80" customFormat="false" ht="13.8" hidden="false" customHeight="false" outlineLevel="0" collapsed="false">
      <c r="A80" s="76" t="s">
        <v>1904</v>
      </c>
      <c r="B80" s="77" t="s">
        <v>2005</v>
      </c>
      <c r="C80" s="78" t="s">
        <v>1903</v>
      </c>
      <c r="D80" s="62" t="n">
        <v>24</v>
      </c>
      <c r="E80" s="62" t="n">
        <v>0</v>
      </c>
      <c r="F80" s="80" t="n">
        <v>24</v>
      </c>
      <c r="G80" s="80" t="n">
        <v>0</v>
      </c>
      <c r="H80" s="23" t="n">
        <v>43831</v>
      </c>
      <c r="I80" s="23" t="n">
        <v>44196</v>
      </c>
      <c r="J80" s="64" t="n">
        <f aca="false">_xlfn.DAYS(I80,H80)</f>
        <v>365</v>
      </c>
      <c r="K80" s="81" t="n">
        <v>5095200</v>
      </c>
      <c r="L80" s="67" t="s">
        <v>2053</v>
      </c>
      <c r="M80" s="2" t="s">
        <v>2020</v>
      </c>
    </row>
    <row r="81" customFormat="false" ht="13.8" hidden="false" customHeight="false" outlineLevel="0" collapsed="false">
      <c r="A81" s="76" t="s">
        <v>1904</v>
      </c>
      <c r="B81" s="77" t="s">
        <v>2005</v>
      </c>
      <c r="C81" s="78" t="s">
        <v>1903</v>
      </c>
      <c r="D81" s="62" t="n">
        <v>25</v>
      </c>
      <c r="E81" s="62" t="n">
        <v>0</v>
      </c>
      <c r="F81" s="80" t="n">
        <v>25</v>
      </c>
      <c r="G81" s="80" t="n">
        <v>0</v>
      </c>
      <c r="H81" s="23" t="n">
        <v>43831</v>
      </c>
      <c r="I81" s="23" t="n">
        <v>44196</v>
      </c>
      <c r="J81" s="64" t="n">
        <f aca="false">_xlfn.DAYS(I81,H81)</f>
        <v>365</v>
      </c>
      <c r="K81" s="81" t="n">
        <v>5294300</v>
      </c>
      <c r="L81" s="67" t="s">
        <v>2054</v>
      </c>
      <c r="M81" s="2" t="s">
        <v>2020</v>
      </c>
    </row>
    <row r="82" customFormat="false" ht="13.8" hidden="false" customHeight="false" outlineLevel="0" collapsed="false">
      <c r="A82" s="76" t="s">
        <v>1904</v>
      </c>
      <c r="B82" s="77" t="s">
        <v>2005</v>
      </c>
      <c r="C82" s="78" t="s">
        <v>1903</v>
      </c>
      <c r="D82" s="79" t="s">
        <v>2055</v>
      </c>
      <c r="E82" s="62" t="n">
        <v>0</v>
      </c>
      <c r="F82" s="80" t="n">
        <v>26</v>
      </c>
      <c r="G82" s="80" t="n">
        <v>0</v>
      </c>
      <c r="H82" s="23" t="n">
        <v>43831</v>
      </c>
      <c r="I82" s="23" t="n">
        <v>44196</v>
      </c>
      <c r="J82" s="64" t="n">
        <f aca="false">_xlfn.DAYS(I82,H82)</f>
        <v>365</v>
      </c>
      <c r="K82" s="82" t="n">
        <f aca="false">4813000 + 30000 * (F82 - 25)</f>
        <v>4843000</v>
      </c>
      <c r="L82" s="67" t="s">
        <v>2056</v>
      </c>
      <c r="M82" s="2" t="s">
        <v>2020</v>
      </c>
    </row>
    <row r="83" customFormat="false" ht="13.8" hidden="false" customHeight="false" outlineLevel="0" collapsed="false">
      <c r="A83" s="76" t="s">
        <v>1904</v>
      </c>
      <c r="B83" s="77" t="s">
        <v>1913</v>
      </c>
      <c r="C83" s="78" t="s">
        <v>2019</v>
      </c>
      <c r="D83" s="79" t="s">
        <v>2040</v>
      </c>
      <c r="E83" s="62" t="n">
        <v>0</v>
      </c>
      <c r="F83" s="80" t="n">
        <v>24</v>
      </c>
      <c r="G83" s="80" t="n">
        <v>0</v>
      </c>
      <c r="H83" s="23" t="n">
        <v>43831</v>
      </c>
      <c r="I83" s="23" t="n">
        <v>44196</v>
      </c>
      <c r="J83" s="64" t="n">
        <f aca="false">_xlfn.DAYS(I83,H83)</f>
        <v>365</v>
      </c>
      <c r="K83" s="81" t="n">
        <v>576840</v>
      </c>
      <c r="L83" s="67" t="s">
        <v>2029</v>
      </c>
      <c r="M83" s="2" t="s">
        <v>2020</v>
      </c>
    </row>
    <row r="84" customFormat="false" ht="13.8" hidden="false" customHeight="false" outlineLevel="0" collapsed="false">
      <c r="A84" s="76" t="s">
        <v>1904</v>
      </c>
      <c r="B84" s="77" t="s">
        <v>1913</v>
      </c>
      <c r="C84" s="78" t="s">
        <v>2019</v>
      </c>
      <c r="D84" s="66" t="s">
        <v>2072</v>
      </c>
      <c r="E84" s="62" t="n">
        <v>0</v>
      </c>
      <c r="F84" s="80" t="n">
        <v>6</v>
      </c>
      <c r="G84" s="80" t="n">
        <v>0</v>
      </c>
      <c r="H84" s="23" t="n">
        <v>43831</v>
      </c>
      <c r="I84" s="23" t="n">
        <v>44196</v>
      </c>
      <c r="J84" s="64" t="n">
        <f aca="false">_xlfn.DAYS(I84,H84)</f>
        <v>365</v>
      </c>
      <c r="K84" s="81" t="n">
        <v>1048080</v>
      </c>
      <c r="L84" s="67" t="s">
        <v>2073</v>
      </c>
      <c r="M84" s="2" t="s">
        <v>2020</v>
      </c>
    </row>
    <row r="85" customFormat="false" ht="13.8" hidden="false" customHeight="false" outlineLevel="0" collapsed="false">
      <c r="A85" s="76" t="s">
        <v>1904</v>
      </c>
      <c r="B85" s="77" t="s">
        <v>1913</v>
      </c>
      <c r="C85" s="78" t="s">
        <v>2019</v>
      </c>
      <c r="D85" s="66" t="s">
        <v>2043</v>
      </c>
      <c r="E85" s="62" t="n">
        <v>0</v>
      </c>
      <c r="F85" s="80" t="n">
        <v>12</v>
      </c>
      <c r="G85" s="80" t="n">
        <v>0</v>
      </c>
      <c r="H85" s="23" t="n">
        <v>43831</v>
      </c>
      <c r="I85" s="23" t="n">
        <v>44196</v>
      </c>
      <c r="J85" s="64" t="n">
        <f aca="false">_xlfn.DAYS(I85,H85)</f>
        <v>365</v>
      </c>
      <c r="K85" s="81" t="n">
        <v>1676400</v>
      </c>
      <c r="L85" s="67" t="s">
        <v>2074</v>
      </c>
      <c r="M85" s="2" t="s">
        <v>2020</v>
      </c>
    </row>
    <row r="86" customFormat="false" ht="13.8" hidden="false" customHeight="false" outlineLevel="0" collapsed="false">
      <c r="A86" s="76" t="s">
        <v>1904</v>
      </c>
      <c r="B86" s="77" t="s">
        <v>1913</v>
      </c>
      <c r="C86" s="78" t="s">
        <v>2019</v>
      </c>
      <c r="D86" s="79" t="s">
        <v>2044</v>
      </c>
      <c r="E86" s="62" t="n">
        <v>0</v>
      </c>
      <c r="F86" s="80" t="n">
        <v>25</v>
      </c>
      <c r="G86" s="80" t="n">
        <v>0</v>
      </c>
      <c r="H86" s="23" t="n">
        <v>43831</v>
      </c>
      <c r="I86" s="23" t="n">
        <v>44196</v>
      </c>
      <c r="J86" s="64" t="n">
        <f aca="false">_xlfn.DAYS(I86,H86)</f>
        <v>365</v>
      </c>
      <c r="K86" s="81" t="n">
        <v>2409000</v>
      </c>
      <c r="L86" s="67" t="s">
        <v>2075</v>
      </c>
      <c r="M86" s="2" t="s">
        <v>2020</v>
      </c>
    </row>
    <row r="87" customFormat="false" ht="13.8" hidden="false" customHeight="false" outlineLevel="0" collapsed="false">
      <c r="A87" s="76" t="s">
        <v>1904</v>
      </c>
      <c r="B87" s="77" t="s">
        <v>1915</v>
      </c>
      <c r="C87" s="78" t="s">
        <v>1914</v>
      </c>
      <c r="D87" s="79" t="s">
        <v>2040</v>
      </c>
      <c r="E87" s="62" t="n">
        <v>0</v>
      </c>
      <c r="F87" s="80" t="n">
        <v>5</v>
      </c>
      <c r="G87" s="80" t="n">
        <v>0</v>
      </c>
      <c r="H87" s="23" t="n">
        <v>43831</v>
      </c>
      <c r="I87" s="23" t="n">
        <v>44196</v>
      </c>
      <c r="J87" s="64" t="n">
        <f aca="false">_xlfn.DAYS(I87,H87)</f>
        <v>365</v>
      </c>
      <c r="K87" s="81" t="n">
        <v>480700</v>
      </c>
      <c r="L87" s="67" t="s">
        <v>2036</v>
      </c>
      <c r="M87" s="2" t="s">
        <v>2020</v>
      </c>
    </row>
    <row r="88" customFormat="false" ht="13.8" hidden="false" customHeight="false" outlineLevel="0" collapsed="false">
      <c r="A88" s="76" t="s">
        <v>1904</v>
      </c>
      <c r="B88" s="77" t="s">
        <v>1915</v>
      </c>
      <c r="C88" s="78" t="s">
        <v>1914</v>
      </c>
      <c r="D88" s="66" t="s">
        <v>2072</v>
      </c>
      <c r="E88" s="62" t="n">
        <v>0</v>
      </c>
      <c r="F88" s="80" t="n">
        <v>11</v>
      </c>
      <c r="G88" s="80" t="n">
        <v>0</v>
      </c>
      <c r="H88" s="23" t="n">
        <v>43831</v>
      </c>
      <c r="I88" s="23" t="n">
        <v>44196</v>
      </c>
      <c r="J88" s="64" t="n">
        <f aca="false">_xlfn.DAYS(I88,H88)</f>
        <v>365</v>
      </c>
      <c r="K88" s="81" t="n">
        <v>873400</v>
      </c>
      <c r="L88" s="67" t="s">
        <v>2037</v>
      </c>
      <c r="M88" s="2" t="s">
        <v>2020</v>
      </c>
    </row>
    <row r="89" customFormat="false" ht="13.8" hidden="false" customHeight="false" outlineLevel="0" collapsed="false">
      <c r="A89" s="76" t="s">
        <v>1904</v>
      </c>
      <c r="B89" s="77" t="s">
        <v>1915</v>
      </c>
      <c r="C89" s="78" t="s">
        <v>1914</v>
      </c>
      <c r="D89" s="66" t="s">
        <v>2043</v>
      </c>
      <c r="E89" s="62" t="n">
        <v>0</v>
      </c>
      <c r="F89" s="80" t="n">
        <v>24</v>
      </c>
      <c r="G89" s="80" t="n">
        <v>0</v>
      </c>
      <c r="H89" s="23" t="n">
        <v>43831</v>
      </c>
      <c r="I89" s="23" t="n">
        <v>44196</v>
      </c>
      <c r="J89" s="64" t="n">
        <f aca="false">_xlfn.DAYS(I89,H89)</f>
        <v>365</v>
      </c>
      <c r="K89" s="81" t="n">
        <v>1397000</v>
      </c>
      <c r="L89" s="67" t="s">
        <v>2038</v>
      </c>
      <c r="M89" s="2" t="s">
        <v>2020</v>
      </c>
    </row>
    <row r="90" customFormat="false" ht="13.8" hidden="false" customHeight="false" outlineLevel="0" collapsed="false">
      <c r="A90" s="76" t="s">
        <v>1904</v>
      </c>
      <c r="B90" s="77" t="s">
        <v>1915</v>
      </c>
      <c r="C90" s="78" t="s">
        <v>1914</v>
      </c>
      <c r="D90" s="79" t="s">
        <v>2044</v>
      </c>
      <c r="E90" s="62" t="n">
        <v>0</v>
      </c>
      <c r="F90" s="80" t="n">
        <v>25</v>
      </c>
      <c r="G90" s="80" t="n">
        <v>0</v>
      </c>
      <c r="H90" s="23" t="n">
        <v>43831</v>
      </c>
      <c r="I90" s="23" t="n">
        <v>44196</v>
      </c>
      <c r="J90" s="64" t="n">
        <f aca="false">_xlfn.DAYS(I90,H90)</f>
        <v>365</v>
      </c>
      <c r="K90" s="81" t="n">
        <v>2007500</v>
      </c>
      <c r="L90" s="67" t="s">
        <v>2039</v>
      </c>
      <c r="M90" s="2" t="s">
        <v>2020</v>
      </c>
    </row>
    <row r="91" customFormat="false" ht="13.8" hidden="false" customHeight="false" outlineLevel="0" collapsed="false">
      <c r="A91" s="76" t="s">
        <v>1904</v>
      </c>
      <c r="B91" s="77" t="s">
        <v>1915</v>
      </c>
      <c r="C91" s="78" t="s">
        <v>1903</v>
      </c>
      <c r="D91" s="79" t="s">
        <v>2040</v>
      </c>
      <c r="E91" s="62" t="n">
        <v>0</v>
      </c>
      <c r="F91" s="80" t="n">
        <v>5</v>
      </c>
      <c r="G91" s="80" t="n">
        <v>0</v>
      </c>
      <c r="H91" s="23" t="n">
        <v>43831</v>
      </c>
      <c r="I91" s="23" t="n">
        <v>44196</v>
      </c>
      <c r="J91" s="64" t="n">
        <f aca="false">_xlfn.DAYS(I91,H91)</f>
        <v>365</v>
      </c>
      <c r="K91" s="81" t="n">
        <v>831600</v>
      </c>
      <c r="L91" s="67" t="n">
        <f aca="false">IF(J91&lt;=30,K91/12,J91*K91/365)</f>
        <v>831600</v>
      </c>
      <c r="M91" s="2" t="s">
        <v>2020</v>
      </c>
    </row>
    <row r="92" customFormat="false" ht="13.8" hidden="false" customHeight="false" outlineLevel="0" collapsed="false">
      <c r="A92" s="76" t="s">
        <v>1904</v>
      </c>
      <c r="B92" s="77" t="s">
        <v>1915</v>
      </c>
      <c r="C92" s="78" t="s">
        <v>1903</v>
      </c>
      <c r="D92" s="62" t="n">
        <v>6</v>
      </c>
      <c r="E92" s="62" t="n">
        <v>0</v>
      </c>
      <c r="F92" s="80" t="n">
        <v>6</v>
      </c>
      <c r="G92" s="80" t="n">
        <v>0</v>
      </c>
      <c r="H92" s="23" t="n">
        <v>43831</v>
      </c>
      <c r="I92" s="23" t="n">
        <v>44196</v>
      </c>
      <c r="J92" s="64" t="n">
        <f aca="false">_xlfn.DAYS(I92,H92)</f>
        <v>365</v>
      </c>
      <c r="K92" s="81" t="n">
        <v>1021900</v>
      </c>
      <c r="L92" s="67" t="n">
        <f aca="false">IF(J92&lt;=30,K92/12,J92*K92/365)</f>
        <v>1021900</v>
      </c>
      <c r="M92" s="2" t="s">
        <v>2020</v>
      </c>
    </row>
    <row r="93" customFormat="false" ht="13.8" hidden="false" customHeight="false" outlineLevel="0" collapsed="false">
      <c r="A93" s="76" t="s">
        <v>1904</v>
      </c>
      <c r="B93" s="77" t="s">
        <v>1915</v>
      </c>
      <c r="C93" s="78" t="s">
        <v>1903</v>
      </c>
      <c r="D93" s="62" t="n">
        <v>7</v>
      </c>
      <c r="E93" s="62" t="n">
        <v>0</v>
      </c>
      <c r="F93" s="80" t="n">
        <v>7</v>
      </c>
      <c r="G93" s="80" t="n">
        <v>0</v>
      </c>
      <c r="H93" s="23" t="n">
        <v>43831</v>
      </c>
      <c r="I93" s="23" t="n">
        <v>44196</v>
      </c>
      <c r="J93" s="64" t="n">
        <f aca="false">_xlfn.DAYS(I93,H93)</f>
        <v>365</v>
      </c>
      <c r="K93" s="81" t="n">
        <v>1188000</v>
      </c>
      <c r="L93" s="67" t="n">
        <f aca="false">IF(J93&lt;=30,K93/12,J93*K93/365)</f>
        <v>1188000</v>
      </c>
      <c r="M93" s="2" t="s">
        <v>2020</v>
      </c>
    </row>
    <row r="94" customFormat="false" ht="13.8" hidden="false" customHeight="false" outlineLevel="0" collapsed="false">
      <c r="A94" s="69" t="s">
        <v>1904</v>
      </c>
      <c r="B94" s="84" t="s">
        <v>1915</v>
      </c>
      <c r="C94" s="85" t="s">
        <v>1903</v>
      </c>
      <c r="D94" s="62" t="n">
        <v>8</v>
      </c>
      <c r="E94" s="62" t="n">
        <v>0</v>
      </c>
      <c r="F94" s="71" t="n">
        <v>8</v>
      </c>
      <c r="G94" s="71" t="n">
        <v>0</v>
      </c>
      <c r="H94" s="23" t="n">
        <v>43831</v>
      </c>
      <c r="I94" s="23" t="n">
        <v>44196</v>
      </c>
      <c r="J94" s="64" t="n">
        <f aca="false">_xlfn.DAYS(I94,H94)</f>
        <v>365</v>
      </c>
      <c r="K94" s="81" t="n">
        <v>1378300</v>
      </c>
      <c r="L94" s="67" t="n">
        <f aca="false">IF(J94&lt;=30,K94/12,J94*K94/365)</f>
        <v>1378300</v>
      </c>
      <c r="M94" s="2" t="s">
        <v>2020</v>
      </c>
    </row>
    <row r="95" customFormat="false" ht="13.8" hidden="false" customHeight="false" outlineLevel="0" collapsed="false">
      <c r="A95" s="76" t="s">
        <v>1904</v>
      </c>
      <c r="B95" s="77" t="s">
        <v>1915</v>
      </c>
      <c r="C95" s="78" t="s">
        <v>1903</v>
      </c>
      <c r="D95" s="62" t="n">
        <v>9</v>
      </c>
      <c r="E95" s="62" t="n">
        <v>0</v>
      </c>
      <c r="F95" s="80" t="n">
        <v>9</v>
      </c>
      <c r="G95" s="80" t="n">
        <v>0</v>
      </c>
      <c r="H95" s="23" t="n">
        <v>43831</v>
      </c>
      <c r="I95" s="23" t="n">
        <v>44196</v>
      </c>
      <c r="J95" s="64" t="n">
        <f aca="false">_xlfn.DAYS(I95,H95)</f>
        <v>365</v>
      </c>
      <c r="K95" s="81" t="n">
        <v>1544400</v>
      </c>
      <c r="L95" s="67" t="n">
        <f aca="false">IF(J95&lt;=30,K95/12,J95*K95/365)</f>
        <v>1544400</v>
      </c>
      <c r="M95" s="2" t="s">
        <v>2020</v>
      </c>
    </row>
    <row r="96" customFormat="false" ht="13.8" hidden="false" customHeight="false" outlineLevel="0" collapsed="false">
      <c r="A96" s="76" t="s">
        <v>1904</v>
      </c>
      <c r="B96" s="77" t="s">
        <v>1915</v>
      </c>
      <c r="C96" s="78" t="s">
        <v>1903</v>
      </c>
      <c r="D96" s="62" t="n">
        <v>10</v>
      </c>
      <c r="E96" s="62" t="n">
        <v>0</v>
      </c>
      <c r="F96" s="80" t="n">
        <v>10</v>
      </c>
      <c r="G96" s="80" t="n">
        <v>0</v>
      </c>
      <c r="H96" s="23" t="n">
        <v>43831</v>
      </c>
      <c r="I96" s="23" t="n">
        <v>44196</v>
      </c>
      <c r="J96" s="64" t="n">
        <f aca="false">_xlfn.DAYS(I96,H96)</f>
        <v>365</v>
      </c>
      <c r="K96" s="81" t="n">
        <v>1663200</v>
      </c>
      <c r="L96" s="67" t="n">
        <f aca="false">IF(J96&lt;=30,K96/12,J96*K96/365)</f>
        <v>1663200</v>
      </c>
      <c r="M96" s="2" t="s">
        <v>2020</v>
      </c>
    </row>
    <row r="97" customFormat="false" ht="13.8" hidden="false" customHeight="false" outlineLevel="0" collapsed="false">
      <c r="A97" s="76" t="s">
        <v>1904</v>
      </c>
      <c r="B97" s="77" t="s">
        <v>1915</v>
      </c>
      <c r="C97" s="78" t="s">
        <v>1903</v>
      </c>
      <c r="D97" s="62" t="n">
        <v>11</v>
      </c>
      <c r="E97" s="62" t="n">
        <v>0</v>
      </c>
      <c r="F97" s="80" t="n">
        <v>11</v>
      </c>
      <c r="G97" s="80" t="n">
        <v>0</v>
      </c>
      <c r="H97" s="23" t="n">
        <v>43831</v>
      </c>
      <c r="I97" s="23" t="n">
        <v>44196</v>
      </c>
      <c r="J97" s="64" t="n">
        <f aca="false">_xlfn.DAYS(I97,H97)</f>
        <v>365</v>
      </c>
      <c r="K97" s="81" t="n">
        <v>1821600</v>
      </c>
      <c r="L97" s="67" t="n">
        <f aca="false">IF(J97&lt;=30,K97/12,J97*K97/365)</f>
        <v>1821600</v>
      </c>
      <c r="M97" s="2" t="s">
        <v>2020</v>
      </c>
    </row>
    <row r="98" customFormat="false" ht="13.8" hidden="false" customHeight="false" outlineLevel="0" collapsed="false">
      <c r="A98" s="76" t="s">
        <v>1904</v>
      </c>
      <c r="B98" s="77" t="s">
        <v>1915</v>
      </c>
      <c r="C98" s="78" t="s">
        <v>1903</v>
      </c>
      <c r="D98" s="62" t="n">
        <v>12</v>
      </c>
      <c r="E98" s="62" t="n">
        <v>0</v>
      </c>
      <c r="F98" s="80" t="n">
        <v>12</v>
      </c>
      <c r="G98" s="80" t="n">
        <v>0</v>
      </c>
      <c r="H98" s="23" t="n">
        <v>43831</v>
      </c>
      <c r="I98" s="23" t="n">
        <v>44196</v>
      </c>
      <c r="J98" s="64" t="n">
        <f aca="false">_xlfn.DAYS(I98,H98)</f>
        <v>365</v>
      </c>
      <c r="K98" s="81" t="n">
        <v>2004200</v>
      </c>
      <c r="L98" s="67" t="n">
        <f aca="false">IF(J98&lt;=30,K98/12,J98*K98/365)</f>
        <v>2004200</v>
      </c>
      <c r="M98" s="2" t="s">
        <v>2020</v>
      </c>
    </row>
    <row r="99" customFormat="false" ht="13.8" hidden="false" customHeight="false" outlineLevel="0" collapsed="false">
      <c r="A99" s="76" t="s">
        <v>1904</v>
      </c>
      <c r="B99" s="77" t="s">
        <v>1915</v>
      </c>
      <c r="C99" s="78" t="s">
        <v>1903</v>
      </c>
      <c r="D99" s="62" t="n">
        <v>13</v>
      </c>
      <c r="E99" s="62" t="n">
        <v>0</v>
      </c>
      <c r="F99" s="80" t="n">
        <v>13</v>
      </c>
      <c r="G99" s="80" t="n">
        <v>0</v>
      </c>
      <c r="H99" s="23" t="n">
        <v>43831</v>
      </c>
      <c r="I99" s="23" t="n">
        <v>44196</v>
      </c>
      <c r="J99" s="64" t="n">
        <f aca="false">_xlfn.DAYS(I99,H99)</f>
        <v>365</v>
      </c>
      <c r="K99" s="81" t="n">
        <v>2253900</v>
      </c>
      <c r="L99" s="67" t="n">
        <f aca="false">IF(J99&lt;=30,K99/12,J99*K99/365)</f>
        <v>2253900</v>
      </c>
      <c r="M99" s="2" t="s">
        <v>2020</v>
      </c>
    </row>
    <row r="100" customFormat="false" ht="13.8" hidden="false" customHeight="false" outlineLevel="0" collapsed="false">
      <c r="A100" s="76" t="s">
        <v>1904</v>
      </c>
      <c r="B100" s="77" t="s">
        <v>1915</v>
      </c>
      <c r="C100" s="78" t="s">
        <v>1903</v>
      </c>
      <c r="D100" s="62" t="n">
        <v>14</v>
      </c>
      <c r="E100" s="62" t="n">
        <v>0</v>
      </c>
      <c r="F100" s="80" t="n">
        <v>14</v>
      </c>
      <c r="G100" s="80" t="n">
        <v>0</v>
      </c>
      <c r="H100" s="23" t="n">
        <v>43831</v>
      </c>
      <c r="I100" s="23" t="n">
        <v>44196</v>
      </c>
      <c r="J100" s="64" t="n">
        <f aca="false">_xlfn.DAYS(I100,H100)</f>
        <v>365</v>
      </c>
      <c r="K100" s="81" t="n">
        <v>2443100</v>
      </c>
      <c r="L100" s="67" t="n">
        <f aca="false">IF(J100&lt;=30,K100/12,J100*K100/365)</f>
        <v>2443100</v>
      </c>
      <c r="M100" s="2" t="s">
        <v>2020</v>
      </c>
    </row>
    <row r="101" customFormat="false" ht="13.8" hidden="false" customHeight="false" outlineLevel="0" collapsed="false">
      <c r="A101" s="76" t="s">
        <v>1904</v>
      </c>
      <c r="B101" s="77" t="s">
        <v>1915</v>
      </c>
      <c r="C101" s="78" t="s">
        <v>1903</v>
      </c>
      <c r="D101" s="62" t="n">
        <v>15</v>
      </c>
      <c r="E101" s="62" t="n">
        <v>0</v>
      </c>
      <c r="F101" s="80" t="n">
        <v>15</v>
      </c>
      <c r="G101" s="80" t="n">
        <v>0</v>
      </c>
      <c r="H101" s="23" t="n">
        <v>43831</v>
      </c>
      <c r="I101" s="23" t="n">
        <v>44196</v>
      </c>
      <c r="J101" s="64" t="n">
        <f aca="false">_xlfn.DAYS(I101,H101)</f>
        <v>365</v>
      </c>
      <c r="K101" s="81" t="n">
        <v>2633400</v>
      </c>
      <c r="L101" s="67" t="n">
        <f aca="false">IF(J101&lt;=30,K101/12,J101*K101/365)</f>
        <v>2633400</v>
      </c>
      <c r="M101" s="2" t="s">
        <v>2020</v>
      </c>
    </row>
    <row r="102" customFormat="false" ht="13.8" hidden="false" customHeight="false" outlineLevel="0" collapsed="false">
      <c r="A102" s="76" t="s">
        <v>1904</v>
      </c>
      <c r="B102" s="77" t="s">
        <v>1915</v>
      </c>
      <c r="C102" s="78" t="s">
        <v>1903</v>
      </c>
      <c r="D102" s="62" t="n">
        <v>16</v>
      </c>
      <c r="E102" s="62" t="n">
        <v>0</v>
      </c>
      <c r="F102" s="80" t="n">
        <v>16</v>
      </c>
      <c r="G102" s="80" t="n">
        <v>0</v>
      </c>
      <c r="H102" s="23" t="n">
        <v>43831</v>
      </c>
      <c r="I102" s="23" t="n">
        <v>44196</v>
      </c>
      <c r="J102" s="64" t="n">
        <f aca="false">_xlfn.DAYS(I102,H102)</f>
        <v>365</v>
      </c>
      <c r="K102" s="81" t="n">
        <v>3359400</v>
      </c>
      <c r="L102" s="67" t="n">
        <f aca="false">IF(J102&lt;=30,K102/12,J102*K102/365)</f>
        <v>3359400</v>
      </c>
      <c r="M102" s="2" t="s">
        <v>2020</v>
      </c>
    </row>
    <row r="103" customFormat="false" ht="13.8" hidden="false" customHeight="false" outlineLevel="0" collapsed="false">
      <c r="A103" s="76" t="s">
        <v>1904</v>
      </c>
      <c r="B103" s="77" t="s">
        <v>1915</v>
      </c>
      <c r="C103" s="78" t="s">
        <v>1903</v>
      </c>
      <c r="D103" s="62" t="n">
        <v>17</v>
      </c>
      <c r="E103" s="62" t="n">
        <v>0</v>
      </c>
      <c r="F103" s="80" t="n">
        <v>17</v>
      </c>
      <c r="G103" s="80" t="n">
        <v>0</v>
      </c>
      <c r="H103" s="23" t="n">
        <v>43831</v>
      </c>
      <c r="I103" s="23" t="n">
        <v>44196</v>
      </c>
      <c r="J103" s="64" t="n">
        <f aca="false">_xlfn.DAYS(I103,H103)</f>
        <v>365</v>
      </c>
      <c r="K103" s="81" t="n">
        <v>2989800</v>
      </c>
      <c r="L103" s="67" t="n">
        <f aca="false">IF(J103&lt;=30,K103/12,J103*K103/365)</f>
        <v>2989800</v>
      </c>
      <c r="M103" s="2" t="s">
        <v>2020</v>
      </c>
    </row>
    <row r="104" customFormat="false" ht="13.8" hidden="false" customHeight="false" outlineLevel="0" collapsed="false">
      <c r="A104" s="76" t="s">
        <v>1904</v>
      </c>
      <c r="B104" s="77" t="s">
        <v>1915</v>
      </c>
      <c r="C104" s="78" t="s">
        <v>1903</v>
      </c>
      <c r="D104" s="62" t="n">
        <v>18</v>
      </c>
      <c r="E104" s="62" t="n">
        <v>0</v>
      </c>
      <c r="F104" s="80" t="n">
        <v>18</v>
      </c>
      <c r="G104" s="80" t="n">
        <v>0</v>
      </c>
      <c r="H104" s="23" t="n">
        <v>43831</v>
      </c>
      <c r="I104" s="23" t="n">
        <v>44196</v>
      </c>
      <c r="J104" s="64" t="n">
        <f aca="false">_xlfn.DAYS(I104,H104)</f>
        <v>365</v>
      </c>
      <c r="K104" s="81" t="n">
        <v>3155900</v>
      </c>
      <c r="L104" s="67" t="n">
        <f aca="false">IF(J104&lt;=30,K104/12,J104*K104/365)</f>
        <v>3155900</v>
      </c>
      <c r="M104" s="2" t="s">
        <v>2020</v>
      </c>
    </row>
    <row r="105" customFormat="false" ht="13.8" hidden="false" customHeight="false" outlineLevel="0" collapsed="false">
      <c r="A105" s="76" t="s">
        <v>1904</v>
      </c>
      <c r="B105" s="77" t="s">
        <v>1915</v>
      </c>
      <c r="C105" s="78" t="s">
        <v>1903</v>
      </c>
      <c r="D105" s="62" t="n">
        <v>19</v>
      </c>
      <c r="E105" s="62" t="n">
        <v>0</v>
      </c>
      <c r="F105" s="80" t="n">
        <v>19</v>
      </c>
      <c r="G105" s="80" t="n">
        <v>0</v>
      </c>
      <c r="H105" s="23" t="n">
        <v>43831</v>
      </c>
      <c r="I105" s="23" t="n">
        <v>44196</v>
      </c>
      <c r="J105" s="64" t="n">
        <f aca="false">_xlfn.DAYS(I105,H105)</f>
        <v>365</v>
      </c>
      <c r="K105" s="86" t="n">
        <v>3345100</v>
      </c>
      <c r="L105" s="67" t="n">
        <f aca="false">IF(J105&lt;=30,K105/12,J105*K105/365)</f>
        <v>3345100</v>
      </c>
      <c r="M105" s="2" t="s">
        <v>2020</v>
      </c>
    </row>
    <row r="106" customFormat="false" ht="13.8" hidden="false" customHeight="false" outlineLevel="0" collapsed="false">
      <c r="A106" s="76" t="s">
        <v>1904</v>
      </c>
      <c r="B106" s="77" t="s">
        <v>1915</v>
      </c>
      <c r="C106" s="78" t="s">
        <v>1903</v>
      </c>
      <c r="D106" s="62" t="n">
        <v>20</v>
      </c>
      <c r="E106" s="62" t="n">
        <v>0</v>
      </c>
      <c r="F106" s="80" t="n">
        <v>20</v>
      </c>
      <c r="G106" s="80" t="n">
        <v>0</v>
      </c>
      <c r="H106" s="23" t="n">
        <v>43831</v>
      </c>
      <c r="I106" s="23" t="n">
        <v>44196</v>
      </c>
      <c r="J106" s="64" t="n">
        <f aca="false">_xlfn.DAYS(I106,H106)</f>
        <v>365</v>
      </c>
      <c r="K106" s="86" t="n">
        <v>3510100</v>
      </c>
      <c r="L106" s="67" t="n">
        <f aca="false">IF(J106&lt;=30,K106/12,J106*K106/365)</f>
        <v>3510100</v>
      </c>
      <c r="M106" s="2" t="s">
        <v>2020</v>
      </c>
    </row>
    <row r="107" customFormat="false" ht="13.8" hidden="false" customHeight="false" outlineLevel="0" collapsed="false">
      <c r="A107" s="76" t="s">
        <v>1904</v>
      </c>
      <c r="B107" s="77" t="s">
        <v>1915</v>
      </c>
      <c r="C107" s="78" t="s">
        <v>1903</v>
      </c>
      <c r="D107" s="62" t="n">
        <v>21</v>
      </c>
      <c r="E107" s="62" t="n">
        <v>0</v>
      </c>
      <c r="F107" s="80" t="n">
        <v>21</v>
      </c>
      <c r="G107" s="80" t="n">
        <v>0</v>
      </c>
      <c r="H107" s="23" t="n">
        <v>43831</v>
      </c>
      <c r="I107" s="23" t="n">
        <v>44196</v>
      </c>
      <c r="J107" s="64" t="n">
        <f aca="false">_xlfn.DAYS(I107,H107)</f>
        <v>365</v>
      </c>
      <c r="K107" s="86" t="n">
        <v>3700400</v>
      </c>
      <c r="L107" s="67" t="n">
        <f aca="false">IF(J107&lt;=30,K107/12,J107*K107/365)</f>
        <v>3700400</v>
      </c>
      <c r="M107" s="2" t="s">
        <v>2020</v>
      </c>
    </row>
    <row r="108" customFormat="false" ht="13.8" hidden="false" customHeight="false" outlineLevel="0" collapsed="false">
      <c r="A108" s="76" t="s">
        <v>1904</v>
      </c>
      <c r="B108" s="77" t="s">
        <v>1915</v>
      </c>
      <c r="C108" s="78" t="s">
        <v>1903</v>
      </c>
      <c r="D108" s="62" t="n">
        <v>22</v>
      </c>
      <c r="E108" s="62" t="n">
        <v>0</v>
      </c>
      <c r="F108" s="80" t="n">
        <v>22</v>
      </c>
      <c r="G108" s="80" t="n">
        <v>0</v>
      </c>
      <c r="H108" s="23" t="n">
        <v>43831</v>
      </c>
      <c r="I108" s="23" t="n">
        <v>44196</v>
      </c>
      <c r="J108" s="64" t="n">
        <f aca="false">_xlfn.DAYS(I108,H108)</f>
        <v>365</v>
      </c>
      <c r="K108" s="53" t="n">
        <v>3866500</v>
      </c>
      <c r="L108" s="67" t="n">
        <f aca="false">IF(J108&lt;=30,K108/12,J108*K108/365)</f>
        <v>3866500</v>
      </c>
      <c r="M108" s="2" t="s">
        <v>2020</v>
      </c>
    </row>
    <row r="109" customFormat="false" ht="13.8" hidden="false" customHeight="false" outlineLevel="0" collapsed="false">
      <c r="A109" s="76" t="s">
        <v>1904</v>
      </c>
      <c r="B109" s="77" t="s">
        <v>1915</v>
      </c>
      <c r="C109" s="78" t="s">
        <v>1903</v>
      </c>
      <c r="D109" s="62" t="n">
        <v>23</v>
      </c>
      <c r="E109" s="62" t="n">
        <v>0</v>
      </c>
      <c r="F109" s="80" t="n">
        <v>23</v>
      </c>
      <c r="G109" s="80" t="n">
        <v>0</v>
      </c>
      <c r="H109" s="23" t="n">
        <v>43831</v>
      </c>
      <c r="I109" s="23" t="n">
        <v>44196</v>
      </c>
      <c r="J109" s="64" t="n">
        <f aca="false">_xlfn.DAYS(I109,H109)</f>
        <v>365</v>
      </c>
      <c r="K109" s="53" t="n">
        <v>4056800</v>
      </c>
      <c r="L109" s="67" t="n">
        <f aca="false">IF(J109&lt;=30,K109/12,J109*K109/365)</f>
        <v>4056800</v>
      </c>
      <c r="M109" s="2" t="s">
        <v>2020</v>
      </c>
    </row>
    <row r="110" customFormat="false" ht="13.8" hidden="false" customHeight="false" outlineLevel="0" collapsed="false">
      <c r="A110" s="76" t="s">
        <v>1904</v>
      </c>
      <c r="B110" s="77" t="s">
        <v>1915</v>
      </c>
      <c r="C110" s="78" t="s">
        <v>1903</v>
      </c>
      <c r="D110" s="62" t="n">
        <v>24</v>
      </c>
      <c r="E110" s="62" t="n">
        <v>0</v>
      </c>
      <c r="F110" s="80" t="n">
        <v>24</v>
      </c>
      <c r="G110" s="80" t="n">
        <v>0</v>
      </c>
      <c r="H110" s="23" t="n">
        <v>43831</v>
      </c>
      <c r="I110" s="23" t="n">
        <v>44196</v>
      </c>
      <c r="J110" s="64" t="n">
        <f aca="false">_xlfn.DAYS(I110,H110)</f>
        <v>365</v>
      </c>
      <c r="K110" s="53" t="n">
        <v>5095200</v>
      </c>
      <c r="L110" s="67" t="n">
        <f aca="false">IF(J110&lt;=30,K110/12,J110*K110/365)</f>
        <v>5095200</v>
      </c>
      <c r="M110" s="2" t="s">
        <v>2020</v>
      </c>
    </row>
    <row r="111" customFormat="false" ht="13.8" hidden="false" customHeight="false" outlineLevel="0" collapsed="false">
      <c r="A111" s="76" t="s">
        <v>1904</v>
      </c>
      <c r="B111" s="77" t="s">
        <v>1915</v>
      </c>
      <c r="C111" s="78" t="s">
        <v>1903</v>
      </c>
      <c r="D111" s="62" t="n">
        <v>25</v>
      </c>
      <c r="E111" s="62" t="n">
        <v>0</v>
      </c>
      <c r="F111" s="80" t="n">
        <v>25</v>
      </c>
      <c r="G111" s="80" t="n">
        <v>0</v>
      </c>
      <c r="H111" s="23" t="n">
        <v>43831</v>
      </c>
      <c r="I111" s="23" t="n">
        <v>44196</v>
      </c>
      <c r="J111" s="64" t="n">
        <f aca="false">_xlfn.DAYS(I111,H111)</f>
        <v>365</v>
      </c>
      <c r="K111" s="53" t="n">
        <v>5294300</v>
      </c>
      <c r="L111" s="67" t="n">
        <f aca="false">IF(J111&lt;=30,K111/12,J111*K111/365)</f>
        <v>5294300</v>
      </c>
      <c r="M111" s="2" t="s">
        <v>2020</v>
      </c>
    </row>
    <row r="112" customFormat="false" ht="13.8" hidden="false" customHeight="false" outlineLevel="0" collapsed="false">
      <c r="A112" s="76" t="s">
        <v>1904</v>
      </c>
      <c r="B112" s="77" t="s">
        <v>1915</v>
      </c>
      <c r="C112" s="78" t="s">
        <v>1903</v>
      </c>
      <c r="D112" s="79" t="s">
        <v>2055</v>
      </c>
      <c r="E112" s="62" t="n">
        <v>0</v>
      </c>
      <c r="F112" s="80" t="n">
        <v>26</v>
      </c>
      <c r="G112" s="80" t="n">
        <v>0</v>
      </c>
      <c r="H112" s="23" t="n">
        <v>43831</v>
      </c>
      <c r="I112" s="23" t="n">
        <v>44196</v>
      </c>
      <c r="J112" s="64" t="n">
        <f aca="false">_xlfn.DAYS(I112,H112)</f>
        <v>365</v>
      </c>
      <c r="K112" s="82" t="n">
        <f aca="false">4813000 + 30000 * (F112 - 25)</f>
        <v>4843000</v>
      </c>
      <c r="L112" s="67" t="n">
        <f aca="false">IF(J112&lt;=30,K112/12,J112*K112/365)</f>
        <v>4843000</v>
      </c>
      <c r="M112" s="2" t="s">
        <v>2020</v>
      </c>
    </row>
    <row r="113" customFormat="false" ht="13.8" hidden="false" customHeight="false" outlineLevel="0" collapsed="false">
      <c r="A113" s="87" t="s">
        <v>1904</v>
      </c>
      <c r="B113" s="88" t="s">
        <v>1908</v>
      </c>
      <c r="C113" s="89" t="s">
        <v>1914</v>
      </c>
      <c r="D113" s="79" t="s">
        <v>2040</v>
      </c>
      <c r="E113" s="62" t="n">
        <v>0</v>
      </c>
      <c r="F113" s="80" t="n">
        <v>5</v>
      </c>
      <c r="G113" s="80" t="n">
        <v>0</v>
      </c>
      <c r="H113" s="23" t="n">
        <v>43831</v>
      </c>
      <c r="I113" s="23" t="n">
        <v>44196</v>
      </c>
      <c r="J113" s="64" t="n">
        <f aca="false">_xlfn.DAYS(I113,H113)</f>
        <v>365</v>
      </c>
      <c r="K113" s="82" t="n">
        <f aca="false">4813000 + 30000 * (F113 - 25)</f>
        <v>4213000</v>
      </c>
      <c r="L113" s="67" t="s">
        <v>2076</v>
      </c>
      <c r="M113" s="2" t="s">
        <v>2020</v>
      </c>
    </row>
    <row r="114" customFormat="false" ht="13.8" hidden="false" customHeight="false" outlineLevel="0" collapsed="false">
      <c r="A114" s="87" t="s">
        <v>1904</v>
      </c>
      <c r="B114" s="88" t="s">
        <v>1908</v>
      </c>
      <c r="C114" s="89" t="s">
        <v>1914</v>
      </c>
      <c r="D114" s="66" t="s">
        <v>2072</v>
      </c>
      <c r="E114" s="62" t="n">
        <v>0</v>
      </c>
      <c r="F114" s="80" t="n">
        <v>6</v>
      </c>
      <c r="G114" s="80" t="n">
        <v>0</v>
      </c>
      <c r="H114" s="23" t="n">
        <v>43831</v>
      </c>
      <c r="I114" s="23" t="n">
        <v>44196</v>
      </c>
      <c r="J114" s="64" t="n">
        <f aca="false">_xlfn.DAYS(I114,H114)</f>
        <v>365</v>
      </c>
      <c r="K114" s="82" t="n">
        <f aca="false">4813000 + 30000 * (F114 - 25)</f>
        <v>4243000</v>
      </c>
      <c r="L114" s="67" t="s">
        <v>2077</v>
      </c>
      <c r="M114" s="2" t="s">
        <v>2020</v>
      </c>
    </row>
    <row r="115" customFormat="false" ht="13.8" hidden="false" customHeight="false" outlineLevel="0" collapsed="false">
      <c r="A115" s="87" t="s">
        <v>1904</v>
      </c>
      <c r="B115" s="88" t="s">
        <v>1908</v>
      </c>
      <c r="C115" s="89" t="s">
        <v>1914</v>
      </c>
      <c r="D115" s="66" t="s">
        <v>2043</v>
      </c>
      <c r="E115" s="62" t="n">
        <v>0</v>
      </c>
      <c r="F115" s="80" t="n">
        <v>12</v>
      </c>
      <c r="G115" s="80" t="n">
        <v>0</v>
      </c>
      <c r="H115" s="23" t="n">
        <v>43831</v>
      </c>
      <c r="I115" s="23" t="n">
        <v>44196</v>
      </c>
      <c r="J115" s="64" t="n">
        <f aca="false">_xlfn.DAYS(I115,H115)</f>
        <v>365</v>
      </c>
      <c r="K115" s="82" t="n">
        <f aca="false">4813000 + 30000 * (F115 - 25)</f>
        <v>4423000</v>
      </c>
      <c r="L115" s="67" t="s">
        <v>2078</v>
      </c>
      <c r="M115" s="2" t="s">
        <v>2020</v>
      </c>
    </row>
    <row r="116" customFormat="false" ht="13.8" hidden="false" customHeight="false" outlineLevel="0" collapsed="false">
      <c r="A116" s="87" t="s">
        <v>1904</v>
      </c>
      <c r="B116" s="88" t="s">
        <v>1908</v>
      </c>
      <c r="C116" s="89" t="s">
        <v>1914</v>
      </c>
      <c r="D116" s="79" t="s">
        <v>2044</v>
      </c>
      <c r="E116" s="62" t="n">
        <v>0</v>
      </c>
      <c r="F116" s="80" t="n">
        <v>30</v>
      </c>
      <c r="G116" s="80" t="n">
        <v>0</v>
      </c>
      <c r="H116" s="23" t="n">
        <v>43831</v>
      </c>
      <c r="I116" s="23" t="n">
        <v>44196</v>
      </c>
      <c r="J116" s="64" t="n">
        <f aca="false">_xlfn.DAYS(I116,H116)</f>
        <v>365</v>
      </c>
      <c r="K116" s="82" t="n">
        <f aca="false">4813000 + 30000 * (F116 - 25)</f>
        <v>4963000</v>
      </c>
      <c r="L116" s="67" t="s">
        <v>2079</v>
      </c>
      <c r="M116" s="2" t="s">
        <v>2020</v>
      </c>
    </row>
    <row r="117" customFormat="false" ht="13.8" hidden="false" customHeight="false" outlineLevel="0" collapsed="false">
      <c r="A117" s="87" t="s">
        <v>1904</v>
      </c>
      <c r="B117" s="88" t="s">
        <v>1908</v>
      </c>
      <c r="C117" s="89" t="s">
        <v>1903</v>
      </c>
      <c r="D117" s="79" t="s">
        <v>2040</v>
      </c>
      <c r="E117" s="62" t="n">
        <v>0</v>
      </c>
      <c r="F117" s="80" t="n">
        <v>5</v>
      </c>
      <c r="G117" s="80" t="n">
        <v>0</v>
      </c>
      <c r="H117" s="23" t="n">
        <v>43831</v>
      </c>
      <c r="I117" s="23" t="n">
        <v>44196</v>
      </c>
      <c r="J117" s="64" t="n">
        <f aca="false">_xlfn.DAYS(I117,H117)</f>
        <v>365</v>
      </c>
      <c r="K117" s="82" t="n">
        <f aca="false">4813000 + 30000 * (F117 - 25)</f>
        <v>4213000</v>
      </c>
      <c r="L117" s="67" t="s">
        <v>2076</v>
      </c>
      <c r="M117" s="2" t="s">
        <v>2020</v>
      </c>
    </row>
    <row r="118" customFormat="false" ht="13.8" hidden="false" customHeight="false" outlineLevel="0" collapsed="false">
      <c r="A118" s="87" t="s">
        <v>1904</v>
      </c>
      <c r="B118" s="88" t="s">
        <v>1908</v>
      </c>
      <c r="C118" s="89" t="s">
        <v>1903</v>
      </c>
      <c r="D118" s="62" t="n">
        <v>6</v>
      </c>
      <c r="E118" s="62" t="n">
        <v>0</v>
      </c>
      <c r="F118" s="62" t="n">
        <v>6</v>
      </c>
      <c r="G118" s="80" t="n">
        <v>0</v>
      </c>
      <c r="H118" s="23" t="n">
        <v>43831</v>
      </c>
      <c r="I118" s="23" t="n">
        <v>44196</v>
      </c>
      <c r="J118" s="64" t="n">
        <f aca="false">_xlfn.DAYS(I118,H118)</f>
        <v>365</v>
      </c>
      <c r="K118" s="82" t="n">
        <f aca="false">4813000 + 30000 * (F118 - 25)</f>
        <v>4243000</v>
      </c>
      <c r="L118" s="67" t="s">
        <v>2077</v>
      </c>
      <c r="M118" s="2" t="s">
        <v>2020</v>
      </c>
    </row>
    <row r="119" customFormat="false" ht="13.8" hidden="false" customHeight="false" outlineLevel="0" collapsed="false">
      <c r="A119" s="87" t="s">
        <v>1904</v>
      </c>
      <c r="B119" s="88" t="s">
        <v>1908</v>
      </c>
      <c r="C119" s="89" t="s">
        <v>1903</v>
      </c>
      <c r="D119" s="62" t="n">
        <v>7</v>
      </c>
      <c r="E119" s="62" t="n">
        <v>0</v>
      </c>
      <c r="F119" s="62" t="n">
        <v>7</v>
      </c>
      <c r="G119" s="80" t="n">
        <v>0</v>
      </c>
      <c r="H119" s="23" t="n">
        <v>43831</v>
      </c>
      <c r="I119" s="23" t="n">
        <v>44196</v>
      </c>
      <c r="J119" s="64" t="n">
        <f aca="false">_xlfn.DAYS(I119,H119)</f>
        <v>365</v>
      </c>
      <c r="K119" s="82" t="n">
        <f aca="false">4813000 + 30000 * (F119 - 25)</f>
        <v>4273000</v>
      </c>
      <c r="L119" s="67" t="s">
        <v>2080</v>
      </c>
      <c r="M119" s="2" t="s">
        <v>2020</v>
      </c>
    </row>
    <row r="120" customFormat="false" ht="13.8" hidden="false" customHeight="false" outlineLevel="0" collapsed="false">
      <c r="A120" s="87" t="s">
        <v>1904</v>
      </c>
      <c r="B120" s="88" t="s">
        <v>1908</v>
      </c>
      <c r="C120" s="89" t="s">
        <v>1903</v>
      </c>
      <c r="D120" s="62" t="n">
        <v>8</v>
      </c>
      <c r="E120" s="62" t="n">
        <v>0</v>
      </c>
      <c r="F120" s="62" t="n">
        <v>8</v>
      </c>
      <c r="G120" s="80" t="n">
        <v>0</v>
      </c>
      <c r="H120" s="23" t="n">
        <v>43831</v>
      </c>
      <c r="I120" s="23" t="n">
        <v>44196</v>
      </c>
      <c r="J120" s="64" t="n">
        <f aca="false">_xlfn.DAYS(I120,H120)</f>
        <v>365</v>
      </c>
      <c r="K120" s="82" t="n">
        <f aca="false">4813000 + 30000 * (F120 - 25)</f>
        <v>4303000</v>
      </c>
      <c r="L120" s="67" t="s">
        <v>2081</v>
      </c>
      <c r="M120" s="2" t="s">
        <v>2020</v>
      </c>
    </row>
    <row r="121" customFormat="false" ht="13.8" hidden="false" customHeight="false" outlineLevel="0" collapsed="false">
      <c r="A121" s="87" t="s">
        <v>1904</v>
      </c>
      <c r="B121" s="88" t="s">
        <v>1908</v>
      </c>
      <c r="C121" s="89" t="s">
        <v>1903</v>
      </c>
      <c r="D121" s="62" t="n">
        <v>9</v>
      </c>
      <c r="E121" s="62" t="n">
        <v>0</v>
      </c>
      <c r="F121" s="62" t="n">
        <v>9</v>
      </c>
      <c r="G121" s="80" t="n">
        <v>0</v>
      </c>
      <c r="H121" s="23" t="n">
        <v>43831</v>
      </c>
      <c r="I121" s="23" t="n">
        <v>44196</v>
      </c>
      <c r="J121" s="64" t="n">
        <f aca="false">_xlfn.DAYS(I121,H121)</f>
        <v>365</v>
      </c>
      <c r="K121" s="82" t="n">
        <f aca="false">4813000 + 30000 * (F121 - 25)</f>
        <v>4333000</v>
      </c>
      <c r="L121" s="67" t="s">
        <v>2082</v>
      </c>
      <c r="M121" s="2" t="s">
        <v>2020</v>
      </c>
    </row>
    <row r="122" customFormat="false" ht="13.8" hidden="false" customHeight="false" outlineLevel="0" collapsed="false">
      <c r="A122" s="87" t="s">
        <v>1904</v>
      </c>
      <c r="B122" s="88" t="s">
        <v>1908</v>
      </c>
      <c r="C122" s="89" t="s">
        <v>1903</v>
      </c>
      <c r="D122" s="62" t="n">
        <v>10</v>
      </c>
      <c r="E122" s="62" t="n">
        <v>0</v>
      </c>
      <c r="F122" s="62" t="n">
        <v>10</v>
      </c>
      <c r="G122" s="80" t="n">
        <v>0</v>
      </c>
      <c r="H122" s="23" t="n">
        <v>43831</v>
      </c>
      <c r="I122" s="23" t="n">
        <v>44196</v>
      </c>
      <c r="J122" s="64" t="n">
        <f aca="false">_xlfn.DAYS(I122,H122)</f>
        <v>365</v>
      </c>
      <c r="K122" s="82" t="n">
        <f aca="false">4813000 + 30000 * (F122 - 25)</f>
        <v>4363000</v>
      </c>
      <c r="L122" s="67" t="s">
        <v>2083</v>
      </c>
      <c r="M122" s="2" t="s">
        <v>2020</v>
      </c>
    </row>
    <row r="123" customFormat="false" ht="13.8" hidden="false" customHeight="false" outlineLevel="0" collapsed="false">
      <c r="A123" s="87" t="s">
        <v>1904</v>
      </c>
      <c r="B123" s="88" t="s">
        <v>1908</v>
      </c>
      <c r="C123" s="89" t="s">
        <v>1903</v>
      </c>
      <c r="D123" s="62" t="n">
        <v>11</v>
      </c>
      <c r="E123" s="62" t="n">
        <v>0</v>
      </c>
      <c r="F123" s="62" t="n">
        <v>11</v>
      </c>
      <c r="G123" s="80" t="n">
        <v>0</v>
      </c>
      <c r="H123" s="23" t="n">
        <v>43831</v>
      </c>
      <c r="I123" s="23" t="n">
        <v>44196</v>
      </c>
      <c r="J123" s="64" t="n">
        <f aca="false">_xlfn.DAYS(I123,H123)</f>
        <v>365</v>
      </c>
      <c r="K123" s="82" t="n">
        <f aca="false">4813000 + 30000 * (F123 - 25)</f>
        <v>4393000</v>
      </c>
      <c r="L123" s="67" t="s">
        <v>2084</v>
      </c>
      <c r="M123" s="2" t="s">
        <v>2020</v>
      </c>
    </row>
    <row r="124" customFormat="false" ht="13.8" hidden="false" customHeight="false" outlineLevel="0" collapsed="false">
      <c r="A124" s="87" t="s">
        <v>1904</v>
      </c>
      <c r="B124" s="88" t="s">
        <v>1908</v>
      </c>
      <c r="C124" s="89" t="s">
        <v>1903</v>
      </c>
      <c r="D124" s="62" t="n">
        <v>12</v>
      </c>
      <c r="E124" s="62" t="n">
        <v>0</v>
      </c>
      <c r="F124" s="62" t="n">
        <v>12</v>
      </c>
      <c r="G124" s="80" t="n">
        <v>0</v>
      </c>
      <c r="H124" s="23" t="n">
        <v>43831</v>
      </c>
      <c r="I124" s="23" t="n">
        <v>44196</v>
      </c>
      <c r="J124" s="64" t="n">
        <f aca="false">_xlfn.DAYS(I124,H124)</f>
        <v>365</v>
      </c>
      <c r="K124" s="82" t="n">
        <f aca="false">4813000 + 30000 * (F124 - 25)</f>
        <v>4423000</v>
      </c>
      <c r="L124" s="67" t="s">
        <v>2078</v>
      </c>
      <c r="M124" s="2" t="s">
        <v>2020</v>
      </c>
    </row>
    <row r="125" customFormat="false" ht="13.8" hidden="false" customHeight="false" outlineLevel="0" collapsed="false">
      <c r="A125" s="87" t="s">
        <v>1904</v>
      </c>
      <c r="B125" s="88" t="s">
        <v>1908</v>
      </c>
      <c r="C125" s="89" t="s">
        <v>1903</v>
      </c>
      <c r="D125" s="62" t="n">
        <v>13</v>
      </c>
      <c r="E125" s="62" t="n">
        <v>0</v>
      </c>
      <c r="F125" s="62" t="n">
        <v>13</v>
      </c>
      <c r="G125" s="80" t="n">
        <v>0</v>
      </c>
      <c r="H125" s="23" t="n">
        <v>43831</v>
      </c>
      <c r="I125" s="23" t="n">
        <v>44196</v>
      </c>
      <c r="J125" s="64" t="n">
        <f aca="false">_xlfn.DAYS(I125,H125)</f>
        <v>365</v>
      </c>
      <c r="K125" s="82" t="n">
        <f aca="false">4813000 + 30000 * (F125 - 25)</f>
        <v>4453000</v>
      </c>
      <c r="L125" s="67" t="s">
        <v>2085</v>
      </c>
      <c r="M125" s="2" t="s">
        <v>2020</v>
      </c>
    </row>
    <row r="126" customFormat="false" ht="13.8" hidden="false" customHeight="false" outlineLevel="0" collapsed="false">
      <c r="A126" s="87" t="s">
        <v>1904</v>
      </c>
      <c r="B126" s="88" t="s">
        <v>1908</v>
      </c>
      <c r="C126" s="89" t="s">
        <v>1903</v>
      </c>
      <c r="D126" s="62" t="n">
        <v>14</v>
      </c>
      <c r="E126" s="62" t="n">
        <v>0</v>
      </c>
      <c r="F126" s="62" t="n">
        <v>14</v>
      </c>
      <c r="G126" s="80" t="n">
        <v>0</v>
      </c>
      <c r="H126" s="23" t="n">
        <v>43831</v>
      </c>
      <c r="I126" s="23" t="n">
        <v>44196</v>
      </c>
      <c r="J126" s="64" t="n">
        <f aca="false">_xlfn.DAYS(I126,H126)</f>
        <v>365</v>
      </c>
      <c r="K126" s="82" t="n">
        <f aca="false">4813000 + 30000 * (F126 - 25)</f>
        <v>4483000</v>
      </c>
      <c r="L126" s="67" t="s">
        <v>2086</v>
      </c>
      <c r="M126" s="2" t="s">
        <v>2020</v>
      </c>
    </row>
    <row r="127" customFormat="false" ht="13.8" hidden="false" customHeight="false" outlineLevel="0" collapsed="false">
      <c r="A127" s="87" t="s">
        <v>1904</v>
      </c>
      <c r="B127" s="88" t="s">
        <v>1908</v>
      </c>
      <c r="C127" s="89" t="s">
        <v>1903</v>
      </c>
      <c r="D127" s="62" t="n">
        <v>15</v>
      </c>
      <c r="E127" s="62" t="n">
        <v>0</v>
      </c>
      <c r="F127" s="62" t="n">
        <v>15</v>
      </c>
      <c r="G127" s="80" t="n">
        <v>0</v>
      </c>
      <c r="H127" s="23" t="n">
        <v>43831</v>
      </c>
      <c r="I127" s="23" t="n">
        <v>44196</v>
      </c>
      <c r="J127" s="64" t="n">
        <f aca="false">_xlfn.DAYS(I127,H127)</f>
        <v>365</v>
      </c>
      <c r="K127" s="82" t="n">
        <f aca="false">4813000 + 30000 * (F127 - 25)</f>
        <v>4513000</v>
      </c>
      <c r="L127" s="67" t="s">
        <v>2087</v>
      </c>
      <c r="M127" s="2" t="s">
        <v>2020</v>
      </c>
    </row>
    <row r="128" customFormat="false" ht="13.8" hidden="false" customHeight="false" outlineLevel="0" collapsed="false">
      <c r="A128" s="87" t="s">
        <v>1904</v>
      </c>
      <c r="B128" s="88" t="s">
        <v>1908</v>
      </c>
      <c r="C128" s="89" t="s">
        <v>1903</v>
      </c>
      <c r="D128" s="62" t="n">
        <v>16</v>
      </c>
      <c r="E128" s="62" t="n">
        <v>0</v>
      </c>
      <c r="F128" s="62" t="n">
        <v>16</v>
      </c>
      <c r="G128" s="80" t="n">
        <v>0</v>
      </c>
      <c r="H128" s="23" t="n">
        <v>43831</v>
      </c>
      <c r="I128" s="23" t="n">
        <v>44196</v>
      </c>
      <c r="J128" s="64" t="n">
        <f aca="false">_xlfn.DAYS(I128,H128)</f>
        <v>365</v>
      </c>
      <c r="K128" s="82" t="n">
        <f aca="false">4813000 + 30000 * (F128 - 25)</f>
        <v>4543000</v>
      </c>
      <c r="L128" s="67" t="s">
        <v>2088</v>
      </c>
      <c r="M128" s="2" t="s">
        <v>2020</v>
      </c>
    </row>
    <row r="129" customFormat="false" ht="13.8" hidden="false" customHeight="false" outlineLevel="0" collapsed="false">
      <c r="A129" s="87" t="s">
        <v>1904</v>
      </c>
      <c r="B129" s="88" t="s">
        <v>1908</v>
      </c>
      <c r="C129" s="89" t="s">
        <v>1903</v>
      </c>
      <c r="D129" s="62" t="n">
        <v>17</v>
      </c>
      <c r="E129" s="62" t="n">
        <v>0</v>
      </c>
      <c r="F129" s="62" t="n">
        <v>17</v>
      </c>
      <c r="G129" s="80" t="n">
        <v>0</v>
      </c>
      <c r="H129" s="23" t="n">
        <v>43831</v>
      </c>
      <c r="I129" s="23" t="n">
        <v>44196</v>
      </c>
      <c r="J129" s="64" t="n">
        <f aca="false">_xlfn.DAYS(I129,H129)</f>
        <v>365</v>
      </c>
      <c r="K129" s="82" t="n">
        <f aca="false">4813000 + 30000 * (F129 - 25)</f>
        <v>4573000</v>
      </c>
      <c r="L129" s="67" t="s">
        <v>2089</v>
      </c>
      <c r="M129" s="2" t="s">
        <v>2020</v>
      </c>
    </row>
    <row r="130" customFormat="false" ht="13.8" hidden="false" customHeight="false" outlineLevel="0" collapsed="false">
      <c r="A130" s="87" t="s">
        <v>1904</v>
      </c>
      <c r="B130" s="88" t="s">
        <v>1908</v>
      </c>
      <c r="C130" s="89" t="s">
        <v>1903</v>
      </c>
      <c r="D130" s="62" t="n">
        <v>18</v>
      </c>
      <c r="E130" s="62" t="n">
        <v>0</v>
      </c>
      <c r="F130" s="62" t="n">
        <v>18</v>
      </c>
      <c r="G130" s="80" t="n">
        <v>0</v>
      </c>
      <c r="H130" s="23" t="n">
        <v>43831</v>
      </c>
      <c r="I130" s="23" t="n">
        <v>44196</v>
      </c>
      <c r="J130" s="64" t="n">
        <f aca="false">_xlfn.DAYS(I130,H130)</f>
        <v>365</v>
      </c>
      <c r="K130" s="82" t="n">
        <f aca="false">4813000 + 30000 * (F130 - 25)</f>
        <v>4603000</v>
      </c>
      <c r="L130" s="67" t="s">
        <v>2090</v>
      </c>
      <c r="M130" s="2" t="s">
        <v>2020</v>
      </c>
    </row>
    <row r="131" customFormat="false" ht="13.8" hidden="false" customHeight="false" outlineLevel="0" collapsed="false">
      <c r="A131" s="87" t="s">
        <v>1904</v>
      </c>
      <c r="B131" s="88" t="s">
        <v>1908</v>
      </c>
      <c r="C131" s="89" t="s">
        <v>1903</v>
      </c>
      <c r="D131" s="62" t="n">
        <v>19</v>
      </c>
      <c r="E131" s="62" t="n">
        <v>0</v>
      </c>
      <c r="F131" s="62" t="n">
        <v>19</v>
      </c>
      <c r="G131" s="80" t="n">
        <v>0</v>
      </c>
      <c r="H131" s="23" t="n">
        <v>43831</v>
      </c>
      <c r="I131" s="23" t="n">
        <v>44196</v>
      </c>
      <c r="J131" s="64" t="n">
        <f aca="false">_xlfn.DAYS(I131,H131)</f>
        <v>365</v>
      </c>
      <c r="K131" s="82" t="n">
        <f aca="false">4813000 + 30000 * (F131 - 25)</f>
        <v>4633000</v>
      </c>
      <c r="L131" s="67" t="s">
        <v>2091</v>
      </c>
      <c r="M131" s="2" t="s">
        <v>2020</v>
      </c>
    </row>
    <row r="132" customFormat="false" ht="13.8" hidden="false" customHeight="false" outlineLevel="0" collapsed="false">
      <c r="A132" s="87" t="s">
        <v>1904</v>
      </c>
      <c r="B132" s="88" t="s">
        <v>1908</v>
      </c>
      <c r="C132" s="89" t="s">
        <v>1903</v>
      </c>
      <c r="D132" s="62" t="n">
        <v>20</v>
      </c>
      <c r="E132" s="62" t="n">
        <v>0</v>
      </c>
      <c r="F132" s="62" t="n">
        <v>20</v>
      </c>
      <c r="G132" s="80" t="n">
        <v>0</v>
      </c>
      <c r="H132" s="23" t="n">
        <v>43831</v>
      </c>
      <c r="I132" s="23" t="n">
        <v>44196</v>
      </c>
      <c r="J132" s="64" t="n">
        <f aca="false">_xlfn.DAYS(I132,H132)</f>
        <v>365</v>
      </c>
      <c r="K132" s="82" t="n">
        <f aca="false">4813000 + 30000 * (F132 - 25)</f>
        <v>4663000</v>
      </c>
      <c r="L132" s="67" t="s">
        <v>2092</v>
      </c>
      <c r="M132" s="2" t="s">
        <v>2020</v>
      </c>
    </row>
    <row r="133" customFormat="false" ht="13.8" hidden="false" customHeight="false" outlineLevel="0" collapsed="false">
      <c r="A133" s="87" t="s">
        <v>1904</v>
      </c>
      <c r="B133" s="88" t="s">
        <v>1908</v>
      </c>
      <c r="C133" s="89" t="s">
        <v>1903</v>
      </c>
      <c r="D133" s="62" t="n">
        <v>21</v>
      </c>
      <c r="E133" s="62" t="n">
        <v>0</v>
      </c>
      <c r="F133" s="62" t="n">
        <v>21</v>
      </c>
      <c r="G133" s="80" t="n">
        <v>0</v>
      </c>
      <c r="H133" s="23" t="n">
        <v>43831</v>
      </c>
      <c r="I133" s="23" t="n">
        <v>44196</v>
      </c>
      <c r="J133" s="64" t="n">
        <f aca="false">_xlfn.DAYS(I133,H133)</f>
        <v>365</v>
      </c>
      <c r="K133" s="82" t="n">
        <f aca="false">4813000 + 30000 * (F133 - 25)</f>
        <v>4693000</v>
      </c>
      <c r="L133" s="67" t="s">
        <v>2093</v>
      </c>
      <c r="M133" s="2" t="s">
        <v>2020</v>
      </c>
    </row>
    <row r="134" customFormat="false" ht="13.8" hidden="false" customHeight="false" outlineLevel="0" collapsed="false">
      <c r="A134" s="87" t="s">
        <v>1904</v>
      </c>
      <c r="B134" s="88" t="s">
        <v>1908</v>
      </c>
      <c r="C134" s="89" t="s">
        <v>1903</v>
      </c>
      <c r="D134" s="62" t="n">
        <v>22</v>
      </c>
      <c r="E134" s="62" t="n">
        <v>0</v>
      </c>
      <c r="F134" s="62" t="n">
        <v>22</v>
      </c>
      <c r="G134" s="80" t="n">
        <v>0</v>
      </c>
      <c r="H134" s="23" t="n">
        <v>43831</v>
      </c>
      <c r="I134" s="23" t="n">
        <v>44196</v>
      </c>
      <c r="J134" s="64" t="n">
        <f aca="false">_xlfn.DAYS(I134,H134)</f>
        <v>365</v>
      </c>
      <c r="K134" s="82" t="n">
        <f aca="false">4813000 + 30000 * (F134 - 25)</f>
        <v>4723000</v>
      </c>
      <c r="L134" s="67" t="s">
        <v>2094</v>
      </c>
      <c r="M134" s="2" t="s">
        <v>2020</v>
      </c>
    </row>
    <row r="135" customFormat="false" ht="13.8" hidden="false" customHeight="false" outlineLevel="0" collapsed="false">
      <c r="A135" s="87" t="s">
        <v>1904</v>
      </c>
      <c r="B135" s="88" t="s">
        <v>1908</v>
      </c>
      <c r="C135" s="89" t="s">
        <v>1903</v>
      </c>
      <c r="D135" s="62" t="n">
        <v>23</v>
      </c>
      <c r="E135" s="62" t="n">
        <v>0</v>
      </c>
      <c r="F135" s="62" t="n">
        <v>23</v>
      </c>
      <c r="G135" s="80" t="n">
        <v>0</v>
      </c>
      <c r="H135" s="23" t="n">
        <v>43831</v>
      </c>
      <c r="I135" s="23" t="n">
        <v>44196</v>
      </c>
      <c r="J135" s="64" t="n">
        <f aca="false">_xlfn.DAYS(I135,H135)</f>
        <v>365</v>
      </c>
      <c r="K135" s="82" t="n">
        <f aca="false">4813000 + 30000 * (F135 - 25)</f>
        <v>4753000</v>
      </c>
      <c r="L135" s="67" t="s">
        <v>2095</v>
      </c>
      <c r="M135" s="2" t="s">
        <v>2020</v>
      </c>
    </row>
    <row r="136" customFormat="false" ht="13.8" hidden="false" customHeight="false" outlineLevel="0" collapsed="false">
      <c r="A136" s="87" t="s">
        <v>1904</v>
      </c>
      <c r="B136" s="88" t="s">
        <v>1908</v>
      </c>
      <c r="C136" s="89" t="s">
        <v>1903</v>
      </c>
      <c r="D136" s="62" t="n">
        <v>24</v>
      </c>
      <c r="E136" s="62" t="n">
        <v>0</v>
      </c>
      <c r="F136" s="62" t="n">
        <v>24</v>
      </c>
      <c r="G136" s="80" t="n">
        <v>0</v>
      </c>
      <c r="H136" s="23" t="n">
        <v>43831</v>
      </c>
      <c r="I136" s="23" t="n">
        <v>44196</v>
      </c>
      <c r="J136" s="64" t="n">
        <f aca="false">_xlfn.DAYS(I136,H136)</f>
        <v>365</v>
      </c>
      <c r="K136" s="82" t="n">
        <f aca="false">4813000 + 30000 * (F136 - 25)</f>
        <v>4783000</v>
      </c>
      <c r="L136" s="67" t="s">
        <v>2096</v>
      </c>
      <c r="M136" s="2" t="s">
        <v>2020</v>
      </c>
    </row>
    <row r="137" customFormat="false" ht="13.8" hidden="false" customHeight="false" outlineLevel="0" collapsed="false">
      <c r="A137" s="87" t="s">
        <v>1904</v>
      </c>
      <c r="B137" s="88" t="s">
        <v>1908</v>
      </c>
      <c r="C137" s="89" t="s">
        <v>1903</v>
      </c>
      <c r="D137" s="62" t="n">
        <v>25</v>
      </c>
      <c r="E137" s="62" t="n">
        <v>0</v>
      </c>
      <c r="F137" s="62" t="n">
        <v>25</v>
      </c>
      <c r="G137" s="80" t="n">
        <v>0</v>
      </c>
      <c r="H137" s="23" t="n">
        <v>43831</v>
      </c>
      <c r="I137" s="23" t="n">
        <v>44196</v>
      </c>
      <c r="J137" s="64" t="n">
        <f aca="false">_xlfn.DAYS(I137,H137)</f>
        <v>365</v>
      </c>
      <c r="K137" s="82" t="n">
        <f aca="false">4813000 + 30000 * (F137 - 25)</f>
        <v>4813000</v>
      </c>
      <c r="L137" s="67" t="s">
        <v>2097</v>
      </c>
      <c r="M137" s="2" t="s">
        <v>2020</v>
      </c>
    </row>
    <row r="138" customFormat="false" ht="13.8" hidden="false" customHeight="false" outlineLevel="0" collapsed="false">
      <c r="A138" s="87" t="s">
        <v>1904</v>
      </c>
      <c r="B138" s="88" t="s">
        <v>1908</v>
      </c>
      <c r="C138" s="89" t="s">
        <v>1903</v>
      </c>
      <c r="D138" s="79" t="s">
        <v>2055</v>
      </c>
      <c r="E138" s="62" t="n">
        <v>0</v>
      </c>
      <c r="F138" s="80" t="n">
        <v>45</v>
      </c>
      <c r="G138" s="80" t="n">
        <v>0</v>
      </c>
      <c r="H138" s="23" t="n">
        <v>43831</v>
      </c>
      <c r="I138" s="23" t="n">
        <v>44196</v>
      </c>
      <c r="J138" s="64" t="n">
        <f aca="false">_xlfn.DAYS(I138,H138)</f>
        <v>365</v>
      </c>
      <c r="K138" s="82" t="n">
        <f aca="false">4813000 + 30000 * (F138 - 25)</f>
        <v>5413000</v>
      </c>
      <c r="L138" s="67" t="s">
        <v>2098</v>
      </c>
      <c r="M138" s="2" t="s">
        <v>2020</v>
      </c>
    </row>
    <row r="139" customFormat="false" ht="13.8" hidden="false" customHeight="false" outlineLevel="0" collapsed="false">
      <c r="A139" s="90" t="s">
        <v>1917</v>
      </c>
      <c r="B139" s="91" t="s">
        <v>1918</v>
      </c>
      <c r="C139" s="92" t="s">
        <v>2019</v>
      </c>
      <c r="D139" s="62" t="s">
        <v>2019</v>
      </c>
      <c r="E139" s="62" t="s">
        <v>2019</v>
      </c>
      <c r="F139" s="90" t="n">
        <v>10</v>
      </c>
      <c r="G139" s="90" t="n">
        <v>10</v>
      </c>
      <c r="H139" s="23" t="n">
        <v>43831</v>
      </c>
      <c r="I139" s="23" t="n">
        <v>44196</v>
      </c>
      <c r="J139" s="64" t="n">
        <f aca="false">_xlfn.DAYS(I139,H139)</f>
        <v>365</v>
      </c>
      <c r="K139" s="53" t="n">
        <v>1026300</v>
      </c>
      <c r="L139" s="67" t="s">
        <v>2099</v>
      </c>
      <c r="M139" s="2" t="s">
        <v>2020</v>
      </c>
    </row>
    <row r="140" customFormat="false" ht="13.8" hidden="false" customHeight="false" outlineLevel="0" collapsed="false">
      <c r="A140" s="93" t="s">
        <v>1917</v>
      </c>
      <c r="B140" s="94" t="s">
        <v>1908</v>
      </c>
      <c r="C140" s="95" t="s">
        <v>2019</v>
      </c>
      <c r="D140" s="96" t="s">
        <v>2019</v>
      </c>
      <c r="E140" s="96" t="s">
        <v>2019</v>
      </c>
      <c r="F140" s="90" t="n">
        <v>10</v>
      </c>
      <c r="G140" s="90" t="n">
        <v>10</v>
      </c>
      <c r="H140" s="23" t="n">
        <v>43831</v>
      </c>
      <c r="I140" s="23" t="n">
        <v>44196</v>
      </c>
      <c r="J140" s="64" t="n">
        <f aca="false">_xlfn.DAYS(I140,H140)</f>
        <v>365</v>
      </c>
      <c r="K140" s="53" t="n">
        <v>1026300</v>
      </c>
      <c r="L140" s="67" t="s">
        <v>2099</v>
      </c>
      <c r="M140" s="2" t="s">
        <v>2020</v>
      </c>
    </row>
    <row r="141" customFormat="false" ht="13.8" hidden="false" customHeight="false" outlineLevel="0" collapsed="false">
      <c r="A141" s="93" t="s">
        <v>1917</v>
      </c>
      <c r="B141" s="94" t="s">
        <v>1915</v>
      </c>
      <c r="C141" s="95" t="s">
        <v>2019</v>
      </c>
      <c r="D141" s="96" t="s">
        <v>2019</v>
      </c>
      <c r="E141" s="96" t="s">
        <v>2019</v>
      </c>
      <c r="F141" s="90" t="n">
        <v>10</v>
      </c>
      <c r="G141" s="90" t="n">
        <v>10</v>
      </c>
      <c r="H141" s="23" t="n">
        <v>43831</v>
      </c>
      <c r="I141" s="23" t="n">
        <v>44196</v>
      </c>
      <c r="J141" s="64" t="n">
        <f aca="false">_xlfn.DAYS(I141,H141)</f>
        <v>365</v>
      </c>
      <c r="K141" s="53" t="n">
        <v>1026300</v>
      </c>
      <c r="L141" s="67" t="s">
        <v>2099</v>
      </c>
      <c r="M141" s="2" t="s">
        <v>2020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2.1210937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10.12"/>
    <col collapsed="false" customWidth="true" hidden="false" outlineLevel="0" max="5" min="5" style="0" width="16.14"/>
    <col collapsed="false" customWidth="true" hidden="false" outlineLevel="0" max="12" min="6" style="0" width="18.85"/>
  </cols>
  <sheetData>
    <row r="1" customFormat="false" ht="13.8" hidden="false" customHeight="false" outlineLevel="0" collapsed="false">
      <c r="J1" s="97"/>
      <c r="K1" s="97"/>
      <c r="L1" s="97"/>
    </row>
    <row r="2" customFormat="false" ht="13.8" hidden="false" customHeight="false" outlineLevel="0" collapsed="false">
      <c r="J2" s="97" t="s">
        <v>2100</v>
      </c>
      <c r="K2" s="97"/>
      <c r="L2" s="97"/>
    </row>
    <row r="3" customFormat="false" ht="13.8" hidden="false" customHeight="false" outlineLevel="0" collapsed="false">
      <c r="A3" s="98" t="s">
        <v>2101</v>
      </c>
      <c r="B3" s="99" t="s">
        <v>2102</v>
      </c>
      <c r="C3" s="1" t="s">
        <v>1896</v>
      </c>
      <c r="D3" s="99" t="s">
        <v>2103</v>
      </c>
      <c r="E3" s="99" t="s">
        <v>2104</v>
      </c>
      <c r="F3" s="10" t="s">
        <v>1934</v>
      </c>
      <c r="G3" s="10" t="s">
        <v>1935</v>
      </c>
      <c r="H3" s="10" t="s">
        <v>2105</v>
      </c>
      <c r="I3" s="16" t="s">
        <v>2106</v>
      </c>
      <c r="J3" s="100" t="s">
        <v>2107</v>
      </c>
      <c r="K3" s="99" t="s">
        <v>2108</v>
      </c>
      <c r="L3" s="99" t="s">
        <v>2109</v>
      </c>
      <c r="M3" s="0" t="s">
        <v>2110</v>
      </c>
      <c r="N3" s="101" t="s">
        <v>1952</v>
      </c>
    </row>
    <row r="4" customFormat="false" ht="13.8" hidden="false" customHeight="false" outlineLevel="0" collapsed="false">
      <c r="A4" s="59" t="s">
        <v>1920</v>
      </c>
      <c r="B4" s="60" t="s">
        <v>1956</v>
      </c>
      <c r="C4" s="61" t="s">
        <v>2019</v>
      </c>
      <c r="D4" s="63" t="s">
        <v>2019</v>
      </c>
      <c r="E4" s="63" t="s">
        <v>2019</v>
      </c>
      <c r="F4" s="102" t="n">
        <v>43831</v>
      </c>
      <c r="G4" s="102" t="n">
        <v>44561</v>
      </c>
      <c r="H4" s="103" t="n">
        <f aca="false">DATE(YEAR(F4)+1,MONTH(F4),DAY(F4))</f>
        <v>44197</v>
      </c>
      <c r="I4" s="104" t="n">
        <f aca="false">IF(G4&lt;=H4,VLOOKUP(DATEDIF(F4,G4,"m"),Parameters!$L$2:$M$6,2,1),(DATEDIF(F4,G4,"m")+1)/12)</f>
        <v>2</v>
      </c>
      <c r="J4" s="105" t="n">
        <v>0</v>
      </c>
      <c r="K4" s="105" t="n">
        <v>0</v>
      </c>
      <c r="L4" s="105" t="n">
        <v>0</v>
      </c>
      <c r="M4" s="0" t="n">
        <v>0</v>
      </c>
    </row>
    <row r="5" customFormat="false" ht="13.8" hidden="false" customHeight="false" outlineLevel="0" collapsed="false">
      <c r="A5" s="59" t="s">
        <v>1920</v>
      </c>
      <c r="B5" s="60" t="s">
        <v>1970</v>
      </c>
      <c r="C5" s="61" t="s">
        <v>2019</v>
      </c>
      <c r="D5" s="63" t="s">
        <v>2019</v>
      </c>
      <c r="E5" s="63" t="s">
        <v>2019</v>
      </c>
      <c r="F5" s="102" t="n">
        <v>43831</v>
      </c>
      <c r="G5" s="102" t="n">
        <v>44196</v>
      </c>
      <c r="H5" s="103" t="n">
        <f aca="false">DATE(YEAR(F5)+1,MONTH(F5),DAY(F5))</f>
        <v>44197</v>
      </c>
      <c r="I5" s="104" t="n">
        <f aca="false">IF(F5&lt;=H5,VLOOKUP(DATEDIF(F5,G5,"m"),Parameters!$L$2:$M$6,2,1),(DATEDIF(F5,G5,"m")+1)/12)</f>
        <v>1</v>
      </c>
      <c r="J5" s="105" t="n">
        <v>0</v>
      </c>
      <c r="K5" s="105" t="n">
        <v>0</v>
      </c>
      <c r="L5" s="105" t="n">
        <v>0</v>
      </c>
      <c r="M5" s="0" t="n">
        <f aca="false">(SUM(J5+K5+L5))*I4</f>
        <v>0</v>
      </c>
    </row>
    <row r="6" customFormat="false" ht="13.8" hidden="false" customHeight="false" outlineLevel="0" collapsed="false">
      <c r="A6" s="59" t="s">
        <v>1920</v>
      </c>
      <c r="B6" s="60" t="s">
        <v>1972</v>
      </c>
      <c r="C6" s="61" t="s">
        <v>2019</v>
      </c>
      <c r="D6" s="63" t="s">
        <v>2019</v>
      </c>
      <c r="E6" s="63" t="s">
        <v>2111</v>
      </c>
      <c r="F6" s="102" t="n">
        <v>43831</v>
      </c>
      <c r="G6" s="102" t="n">
        <v>44196</v>
      </c>
      <c r="H6" s="103" t="n">
        <f aca="false">DATE(YEAR(F6)+1,MONTH(F6),DAY(F6))</f>
        <v>44197</v>
      </c>
      <c r="I6" s="104" t="n">
        <f aca="false">IF(F6&lt;=H6,VLOOKUP(DATEDIF(F6,G6,"m"),Parameters!$L$2:$M$6,2,1),(DATEDIF(F6,G6,"m")+1)/12)</f>
        <v>1</v>
      </c>
      <c r="J6" s="106" t="n">
        <v>0.0056</v>
      </c>
      <c r="K6" s="106" t="n">
        <v>0.0037</v>
      </c>
      <c r="L6" s="105" t="n">
        <v>0</v>
      </c>
      <c r="M6" s="0" t="n">
        <f aca="false">(SUM(J6+K6+L6))*I5</f>
        <v>0.0093</v>
      </c>
    </row>
    <row r="7" customFormat="false" ht="13.8" hidden="false" customHeight="false" outlineLevel="0" collapsed="false">
      <c r="A7" s="59" t="s">
        <v>1920</v>
      </c>
      <c r="B7" s="60" t="s">
        <v>1972</v>
      </c>
      <c r="C7" s="61" t="s">
        <v>2019</v>
      </c>
      <c r="D7" s="63" t="s">
        <v>2019</v>
      </c>
      <c r="E7" s="63" t="s">
        <v>2112</v>
      </c>
      <c r="F7" s="102" t="n">
        <v>43831</v>
      </c>
      <c r="G7" s="102" t="n">
        <v>43981</v>
      </c>
      <c r="H7" s="103" t="n">
        <f aca="false">DATE(YEAR(F7)+1,MONTH(F7),DAY(F7))</f>
        <v>44197</v>
      </c>
      <c r="I7" s="104" t="n">
        <f aca="false">IF(F7&lt;=H7,VLOOKUP(DATEDIF(F7,G7,"m"),Parameters!$L$2:$M$6,2,1),(DATEDIF(F7,G7,"m")+1)/12)</f>
        <v>0.6</v>
      </c>
      <c r="J7" s="106" t="n">
        <v>0.0109</v>
      </c>
      <c r="K7" s="106" t="n">
        <v>0.0073</v>
      </c>
      <c r="L7" s="105" t="n">
        <v>0</v>
      </c>
      <c r="M7" s="0" t="n">
        <f aca="false">(SUM(J7+K7+L7))*I6</f>
        <v>0.0182</v>
      </c>
    </row>
    <row r="8" customFormat="false" ht="13.8" hidden="false" customHeight="false" outlineLevel="0" collapsed="false">
      <c r="A8" s="59" t="s">
        <v>1920</v>
      </c>
      <c r="B8" s="60" t="s">
        <v>1972</v>
      </c>
      <c r="C8" s="61" t="s">
        <v>2019</v>
      </c>
      <c r="D8" s="63" t="s">
        <v>2019</v>
      </c>
      <c r="E8" s="63" t="s">
        <v>2113</v>
      </c>
      <c r="F8" s="102" t="n">
        <v>43831</v>
      </c>
      <c r="G8" s="102" t="n">
        <v>44196</v>
      </c>
      <c r="H8" s="103" t="n">
        <f aca="false">DATE(YEAR(F8)+1,MONTH(F8),DAY(F8))</f>
        <v>44197</v>
      </c>
      <c r="I8" s="104" t="n">
        <f aca="false">IF(F8&lt;=H8,VLOOKUP(DATEDIF(F8,G8,"m"),Parameters!$L$2:$M$6,2,1),(DATEDIF(F8,G8,"m")+1)/12)</f>
        <v>1</v>
      </c>
      <c r="J8" s="106" t="n">
        <v>0.0181</v>
      </c>
      <c r="K8" s="106" t="n">
        <v>0.0121</v>
      </c>
      <c r="L8" s="105" t="n">
        <v>0</v>
      </c>
      <c r="M8" s="0" t="n">
        <f aca="false">(SUM(J8+K8+L8))*I7</f>
        <v>0.01812</v>
      </c>
    </row>
    <row r="9" customFormat="false" ht="13.8" hidden="false" customHeight="false" outlineLevel="0" collapsed="false">
      <c r="A9" s="59" t="s">
        <v>1920</v>
      </c>
      <c r="B9" s="60" t="s">
        <v>1972</v>
      </c>
      <c r="C9" s="61" t="s">
        <v>2019</v>
      </c>
      <c r="D9" s="63" t="s">
        <v>2019</v>
      </c>
      <c r="E9" s="63" t="s">
        <v>2114</v>
      </c>
      <c r="F9" s="102" t="n">
        <v>43831</v>
      </c>
      <c r="G9" s="102" t="n">
        <v>44196</v>
      </c>
      <c r="H9" s="103" t="n">
        <f aca="false">DATE(YEAR(F9)+1,MONTH(F9),DAY(F9))</f>
        <v>44197</v>
      </c>
      <c r="I9" s="104" t="n">
        <f aca="false">IF(F9&lt;=H9,VLOOKUP(DATEDIF(F9,G9,"m"),Parameters!$L$2:$M$6,2,1),(DATEDIF(F9,G9,"m")+1)/12)</f>
        <v>1</v>
      </c>
      <c r="J9" s="106" t="n">
        <v>0.0211</v>
      </c>
      <c r="K9" s="106" t="n">
        <v>0.0141</v>
      </c>
      <c r="L9" s="105" t="n">
        <v>0</v>
      </c>
      <c r="M9" s="0" t="n">
        <f aca="false">(SUM(J9+K9+L9))*I8</f>
        <v>0.0352</v>
      </c>
    </row>
    <row r="10" customFormat="false" ht="13.8" hidden="false" customHeight="false" outlineLevel="0" collapsed="false">
      <c r="A10" s="59" t="s">
        <v>1920</v>
      </c>
      <c r="B10" s="60" t="s">
        <v>1922</v>
      </c>
      <c r="C10" s="61" t="s">
        <v>2019</v>
      </c>
      <c r="D10" s="63" t="s">
        <v>2019</v>
      </c>
      <c r="E10" s="63" t="n">
        <v>0</v>
      </c>
      <c r="F10" s="102" t="n">
        <v>43831</v>
      </c>
      <c r="G10" s="102" t="n">
        <v>44196</v>
      </c>
      <c r="H10" s="103" t="n">
        <f aca="false">DATE(YEAR(F10)+1,MONTH(F10),DAY(F10))</f>
        <v>44197</v>
      </c>
      <c r="I10" s="104" t="n">
        <f aca="false">IF(F10&lt;=H10,VLOOKUP(DATEDIF(F10,G10,"m"),Parameters!$L$2:$M$6,2,1),(DATEDIF(F10,G10,"m")+1)/12)</f>
        <v>1</v>
      </c>
      <c r="J10" s="106" t="n">
        <v>0.00348</v>
      </c>
      <c r="K10" s="106" t="n">
        <v>0.00228</v>
      </c>
      <c r="L10" s="105" t="n">
        <v>0</v>
      </c>
      <c r="M10" s="0" t="n">
        <f aca="false">(SUM(J10+K10+L10))*I9</f>
        <v>0.00576</v>
      </c>
    </row>
    <row r="11" customFormat="false" ht="13.8" hidden="false" customHeight="false" outlineLevel="0" collapsed="false">
      <c r="A11" s="59" t="s">
        <v>1920</v>
      </c>
      <c r="B11" s="60" t="s">
        <v>1977</v>
      </c>
      <c r="C11" s="61" t="s">
        <v>2019</v>
      </c>
      <c r="D11" s="63" t="s">
        <v>2019</v>
      </c>
      <c r="E11" s="63" t="n">
        <v>0</v>
      </c>
      <c r="F11" s="102" t="n">
        <v>43831</v>
      </c>
      <c r="G11" s="102" t="n">
        <v>44196</v>
      </c>
      <c r="H11" s="103" t="n">
        <f aca="false">DATE(YEAR(F11)+1,MONTH(F11),DAY(F11))</f>
        <v>44197</v>
      </c>
      <c r="I11" s="104" t="n">
        <f aca="false">IF(F11&lt;=H11,VLOOKUP(DATEDIF(F11,G11,"m"),Parameters!$L$2:$M$6,2,1),(DATEDIF(F11,G11,"m")+1)/12)</f>
        <v>1</v>
      </c>
      <c r="J11" s="106" t="n">
        <v>0.00732</v>
      </c>
      <c r="K11" s="106" t="n">
        <v>0.00492</v>
      </c>
      <c r="L11" s="105" t="n">
        <v>0</v>
      </c>
      <c r="M11" s="0" t="n">
        <f aca="false">(SUM(J11+K11+L11))*I10</f>
        <v>0.01224</v>
      </c>
    </row>
    <row r="12" customFormat="false" ht="13.8" hidden="false" customHeight="false" outlineLevel="0" collapsed="false">
      <c r="A12" s="59" t="s">
        <v>1920</v>
      </c>
      <c r="B12" s="60" t="s">
        <v>1979</v>
      </c>
      <c r="C12" s="61" t="s">
        <v>2019</v>
      </c>
      <c r="D12" s="63" t="s">
        <v>2019</v>
      </c>
      <c r="E12" s="63" t="s">
        <v>2111</v>
      </c>
      <c r="F12" s="102" t="n">
        <v>43831</v>
      </c>
      <c r="G12" s="102" t="n">
        <v>44196</v>
      </c>
      <c r="H12" s="103" t="n">
        <f aca="false">DATE(YEAR(F12)+1,MONTH(F12),DAY(F12))</f>
        <v>44197</v>
      </c>
      <c r="I12" s="104" t="n">
        <f aca="false">IF(F12&lt;=H12,VLOOKUP(DATEDIF(F12,G12,"m"),Parameters!$L$2:$M$6,2,1),(DATEDIF(F12,G12,"m")+1)/12)</f>
        <v>1</v>
      </c>
      <c r="J12" s="106" t="n">
        <v>0.00672</v>
      </c>
      <c r="K12" s="106" t="n">
        <v>0.00444</v>
      </c>
      <c r="L12" s="105" t="n">
        <v>0</v>
      </c>
      <c r="M12" s="0" t="n">
        <f aca="false">(SUM(J12+K12+L12))*I11</f>
        <v>0.01116</v>
      </c>
    </row>
    <row r="13" customFormat="false" ht="13.8" hidden="false" customHeight="false" outlineLevel="0" collapsed="false">
      <c r="A13" s="59" t="s">
        <v>1920</v>
      </c>
      <c r="B13" s="60" t="s">
        <v>1979</v>
      </c>
      <c r="C13" s="61" t="s">
        <v>2019</v>
      </c>
      <c r="D13" s="63" t="s">
        <v>2019</v>
      </c>
      <c r="E13" s="63" t="s">
        <v>2112</v>
      </c>
      <c r="F13" s="102" t="n">
        <v>43831</v>
      </c>
      <c r="G13" s="102" t="n">
        <v>44196</v>
      </c>
      <c r="H13" s="103" t="n">
        <f aca="false">DATE(YEAR(F13)+1,MONTH(F13),DAY(F13))</f>
        <v>44197</v>
      </c>
      <c r="I13" s="104" t="n">
        <f aca="false">IF(F13&lt;=H13,VLOOKUP(DATEDIF(F13,G13,"m"),Parameters!$L$2:$M$6,2,1),(DATEDIF(F13,G13,"m")+1)/12)</f>
        <v>1</v>
      </c>
      <c r="J13" s="106" t="n">
        <v>0.01308</v>
      </c>
      <c r="K13" s="106" t="n">
        <v>0.00876</v>
      </c>
      <c r="L13" s="105" t="n">
        <v>0</v>
      </c>
      <c r="M13" s="0" t="n">
        <f aca="false">(SUM(J13+K13+L13))*I12</f>
        <v>0.02184</v>
      </c>
    </row>
    <row r="14" customFormat="false" ht="13.8" hidden="false" customHeight="false" outlineLevel="0" collapsed="false">
      <c r="A14" s="59" t="s">
        <v>1920</v>
      </c>
      <c r="B14" s="60" t="s">
        <v>1979</v>
      </c>
      <c r="C14" s="61" t="s">
        <v>2019</v>
      </c>
      <c r="D14" s="63" t="s">
        <v>2019</v>
      </c>
      <c r="E14" s="63" t="s">
        <v>2113</v>
      </c>
      <c r="F14" s="102" t="n">
        <v>43831</v>
      </c>
      <c r="G14" s="102" t="n">
        <v>44196</v>
      </c>
      <c r="H14" s="103" t="n">
        <f aca="false">DATE(YEAR(F14)+1,MONTH(F14),DAY(F14))</f>
        <v>44197</v>
      </c>
      <c r="I14" s="104" t="n">
        <f aca="false">IF(F14&lt;=H14,VLOOKUP(DATEDIF(F14,G14,"m"),Parameters!$L$2:$M$6,2,1),(DATEDIF(F14,G14,"m")+1)/12)</f>
        <v>1</v>
      </c>
      <c r="J14" s="106" t="n">
        <v>0.02172</v>
      </c>
      <c r="K14" s="106" t="n">
        <v>0.01452</v>
      </c>
      <c r="L14" s="105" t="n">
        <v>0</v>
      </c>
      <c r="M14" s="0" t="n">
        <f aca="false">(SUM(J14+K14+L14))*I13</f>
        <v>0.03624</v>
      </c>
    </row>
    <row r="15" customFormat="false" ht="13.8" hidden="false" customHeight="false" outlineLevel="0" collapsed="false">
      <c r="A15" s="59" t="s">
        <v>1920</v>
      </c>
      <c r="B15" s="60" t="s">
        <v>1979</v>
      </c>
      <c r="C15" s="61" t="s">
        <v>2019</v>
      </c>
      <c r="D15" s="63" t="s">
        <v>2019</v>
      </c>
      <c r="E15" s="63" t="s">
        <v>2114</v>
      </c>
      <c r="F15" s="102" t="n">
        <v>43831</v>
      </c>
      <c r="G15" s="102" t="n">
        <v>44196</v>
      </c>
      <c r="H15" s="103" t="n">
        <f aca="false">DATE(YEAR(F15)+1,MONTH(F15),DAY(F15))</f>
        <v>44197</v>
      </c>
      <c r="I15" s="104" t="n">
        <f aca="false">IF(F15&lt;=H15,VLOOKUP(DATEDIF(F15,G15,"m"),Parameters!$L$2:$M$6,2,1),(DATEDIF(F15,G15,"m")+1)/12)</f>
        <v>1</v>
      </c>
      <c r="J15" s="106" t="n">
        <v>0.02532</v>
      </c>
      <c r="K15" s="106" t="n">
        <v>0.01692</v>
      </c>
      <c r="L15" s="105" t="n">
        <v>0</v>
      </c>
      <c r="M15" s="0" t="n">
        <f aca="false">(SUM(J15+K15+L15))*I14</f>
        <v>0.04224</v>
      </c>
    </row>
    <row r="16" customFormat="false" ht="13.8" hidden="false" customHeight="false" outlineLevel="0" collapsed="false">
      <c r="A16" s="59" t="s">
        <v>1920</v>
      </c>
      <c r="B16" s="60" t="s">
        <v>1981</v>
      </c>
      <c r="C16" s="61" t="s">
        <v>2019</v>
      </c>
      <c r="D16" s="63" t="s">
        <v>2019</v>
      </c>
      <c r="E16" s="63" t="s">
        <v>2111</v>
      </c>
      <c r="F16" s="102" t="n">
        <v>43831</v>
      </c>
      <c r="G16" s="102" t="n">
        <v>44196</v>
      </c>
      <c r="H16" s="103" t="n">
        <f aca="false">DATE(YEAR(F16)+1,MONTH(F16),DAY(F16))</f>
        <v>44197</v>
      </c>
      <c r="I16" s="104" t="n">
        <f aca="false">IF(F16&lt;=H16,VLOOKUP(DATEDIF(F16,G16,"m"),Parameters!$L$2:$M$6,2,1),(DATEDIF(F16,G16,"m")+1)/12)</f>
        <v>1</v>
      </c>
      <c r="J16" s="106" t="n">
        <v>0.0056</v>
      </c>
      <c r="K16" s="106" t="n">
        <v>0.0037</v>
      </c>
      <c r="L16" s="105" t="n">
        <v>0</v>
      </c>
      <c r="M16" s="0" t="n">
        <f aca="false">(SUM(J16+K16+L16))*I15</f>
        <v>0.0093</v>
      </c>
    </row>
    <row r="17" customFormat="false" ht="13.8" hidden="false" customHeight="false" outlineLevel="0" collapsed="false">
      <c r="A17" s="59" t="s">
        <v>1920</v>
      </c>
      <c r="B17" s="60" t="s">
        <v>1981</v>
      </c>
      <c r="C17" s="61" t="s">
        <v>2019</v>
      </c>
      <c r="D17" s="63" t="s">
        <v>2019</v>
      </c>
      <c r="E17" s="63" t="s">
        <v>2112</v>
      </c>
      <c r="F17" s="102" t="n">
        <v>43831</v>
      </c>
      <c r="G17" s="102" t="n">
        <v>44196</v>
      </c>
      <c r="H17" s="103" t="n">
        <f aca="false">DATE(YEAR(F17)+1,MONTH(F17),DAY(F17))</f>
        <v>44197</v>
      </c>
      <c r="I17" s="104" t="n">
        <f aca="false">IF(F17&lt;=H17,VLOOKUP(DATEDIF(F17,G17,"m"),Parameters!$L$2:$M$6,2,1),(DATEDIF(F17,G17,"m")+1)/12)</f>
        <v>1</v>
      </c>
      <c r="J17" s="106" t="n">
        <v>0.0109</v>
      </c>
      <c r="K17" s="106" t="n">
        <v>0.0073</v>
      </c>
      <c r="L17" s="105" t="n">
        <v>0</v>
      </c>
      <c r="M17" s="0" t="n">
        <f aca="false">(SUM(J17+K17+L17))*I16</f>
        <v>0.0182</v>
      </c>
    </row>
    <row r="18" customFormat="false" ht="13.8" hidden="false" customHeight="false" outlineLevel="0" collapsed="false">
      <c r="A18" s="59" t="s">
        <v>1920</v>
      </c>
      <c r="B18" s="60" t="s">
        <v>1981</v>
      </c>
      <c r="C18" s="61" t="s">
        <v>2019</v>
      </c>
      <c r="D18" s="63" t="s">
        <v>2019</v>
      </c>
      <c r="E18" s="63" t="s">
        <v>2113</v>
      </c>
      <c r="F18" s="102" t="n">
        <v>43831</v>
      </c>
      <c r="G18" s="102" t="n">
        <v>44196</v>
      </c>
      <c r="H18" s="103" t="n">
        <f aca="false">DATE(YEAR(F18)+1,MONTH(F18),DAY(F18))</f>
        <v>44197</v>
      </c>
      <c r="I18" s="104" t="n">
        <f aca="false">IF(F18&lt;=H18,VLOOKUP(DATEDIF(F18,G18,"m"),Parameters!$L$2:$M$6,2,1),(DATEDIF(F18,G18,"m")+1)/12)</f>
        <v>1</v>
      </c>
      <c r="J18" s="106" t="n">
        <v>0.0181</v>
      </c>
      <c r="K18" s="106" t="n">
        <v>0.0121</v>
      </c>
      <c r="L18" s="105" t="n">
        <v>0</v>
      </c>
      <c r="M18" s="0" t="n">
        <f aca="false">(SUM(J18+K18+L18))*I17</f>
        <v>0.0302</v>
      </c>
    </row>
    <row r="19" customFormat="false" ht="13.8" hidden="false" customHeight="false" outlineLevel="0" collapsed="false">
      <c r="A19" s="59" t="s">
        <v>1920</v>
      </c>
      <c r="B19" s="60" t="s">
        <v>1981</v>
      </c>
      <c r="C19" s="61" t="s">
        <v>2019</v>
      </c>
      <c r="D19" s="63" t="s">
        <v>2019</v>
      </c>
      <c r="E19" s="63" t="s">
        <v>2114</v>
      </c>
      <c r="F19" s="102" t="n">
        <v>43831</v>
      </c>
      <c r="G19" s="102" t="n">
        <v>44196</v>
      </c>
      <c r="H19" s="103" t="n">
        <f aca="false">DATE(YEAR(F19)+1,MONTH(F19),DAY(F19))</f>
        <v>44197</v>
      </c>
      <c r="I19" s="104" t="n">
        <f aca="false">IF(F19&lt;=H19,VLOOKUP(DATEDIF(F19,G19,"m"),Parameters!$L$2:$M$6,2,1),(DATEDIF(F19,G19,"m")+1)/12)</f>
        <v>1</v>
      </c>
      <c r="J19" s="106" t="n">
        <v>0.0211</v>
      </c>
      <c r="K19" s="106" t="n">
        <v>0.0141</v>
      </c>
      <c r="L19" s="105" t="n">
        <v>0</v>
      </c>
      <c r="M19" s="0" t="n">
        <f aca="false">(SUM(J19+K19+L19))*I18</f>
        <v>0.0352</v>
      </c>
    </row>
    <row r="20" customFormat="false" ht="13.8" hidden="false" customHeight="false" outlineLevel="0" collapsed="false">
      <c r="A20" s="59" t="s">
        <v>1920</v>
      </c>
      <c r="B20" s="60" t="s">
        <v>1983</v>
      </c>
      <c r="C20" s="61" t="s">
        <v>2019</v>
      </c>
      <c r="D20" s="63" t="s">
        <v>2019</v>
      </c>
      <c r="E20" s="63" t="s">
        <v>2019</v>
      </c>
      <c r="F20" s="102" t="n">
        <v>43831</v>
      </c>
      <c r="G20" s="102" t="n">
        <v>44196</v>
      </c>
      <c r="H20" s="103" t="n">
        <f aca="false">DATE(YEAR(F20)+1,MONTH(F20),DAY(F20))</f>
        <v>44197</v>
      </c>
      <c r="I20" s="104" t="n">
        <f aca="false">IF(F20&lt;=H20,VLOOKUP(DATEDIF(F20,G20,"m"),Parameters!$L$2:$M$6,2,1),(DATEDIF(F20,G20,"m")+1)/12)</f>
        <v>1</v>
      </c>
      <c r="J20" s="106" t="n">
        <v>0.03165</v>
      </c>
      <c r="K20" s="106" t="n">
        <v>0.02115</v>
      </c>
      <c r="L20" s="105" t="n">
        <v>0</v>
      </c>
      <c r="M20" s="0" t="n">
        <f aca="false">(SUM(J20+K20+L20))*I19</f>
        <v>0.0528</v>
      </c>
    </row>
    <row r="21" customFormat="false" ht="13.8" hidden="false" customHeight="false" outlineLevel="0" collapsed="false">
      <c r="A21" s="59" t="s">
        <v>1920</v>
      </c>
      <c r="B21" s="60" t="s">
        <v>1908</v>
      </c>
      <c r="C21" s="61" t="s">
        <v>1914</v>
      </c>
      <c r="D21" s="63" t="s">
        <v>2019</v>
      </c>
      <c r="E21" s="63" t="s">
        <v>2111</v>
      </c>
      <c r="F21" s="102" t="n">
        <v>43831</v>
      </c>
      <c r="G21" s="102" t="n">
        <v>44196</v>
      </c>
      <c r="H21" s="103" t="n">
        <f aca="false">DATE(YEAR(F21)+1,MONTH(F21),DAY(F21))</f>
        <v>44197</v>
      </c>
      <c r="I21" s="104" t="n">
        <f aca="false">IF(F21&lt;=H21,VLOOKUP(DATEDIF(F21,G21,"m"),Parameters!$L$2:$M$6,2,1),(DATEDIF(F21,G21,"m")+1)/12)</f>
        <v>1</v>
      </c>
      <c r="J21" s="106" t="n">
        <v>0.0056</v>
      </c>
      <c r="K21" s="106" t="n">
        <v>0.0037</v>
      </c>
      <c r="L21" s="105" t="n">
        <v>0</v>
      </c>
      <c r="M21" s="0" t="n">
        <f aca="false">(SUM(J21+K21+L21))*I20</f>
        <v>0.0093</v>
      </c>
    </row>
    <row r="22" customFormat="false" ht="13.8" hidden="false" customHeight="false" outlineLevel="0" collapsed="false">
      <c r="A22" s="59" t="s">
        <v>1920</v>
      </c>
      <c r="B22" s="60" t="s">
        <v>1908</v>
      </c>
      <c r="C22" s="61" t="s">
        <v>1914</v>
      </c>
      <c r="D22" s="63" t="s">
        <v>2019</v>
      </c>
      <c r="E22" s="63" t="s">
        <v>2112</v>
      </c>
      <c r="F22" s="102" t="n">
        <v>43831</v>
      </c>
      <c r="G22" s="102" t="n">
        <v>44196</v>
      </c>
      <c r="H22" s="103" t="n">
        <f aca="false">DATE(YEAR(F22)+1,MONTH(F22),DAY(F22))</f>
        <v>44197</v>
      </c>
      <c r="I22" s="104" t="n">
        <f aca="false">IF(F22&lt;=H22,VLOOKUP(DATEDIF(F22,G22,"m"),Parameters!$L$2:$M$6,2,1),(DATEDIF(F22,G22,"m")+1)/12)</f>
        <v>1</v>
      </c>
      <c r="J22" s="106" t="n">
        <v>0.0109</v>
      </c>
      <c r="K22" s="106" t="n">
        <v>0.0073</v>
      </c>
      <c r="L22" s="105" t="n">
        <v>0</v>
      </c>
      <c r="M22" s="0" t="n">
        <f aca="false">(SUM(J22+K22+L22))*I21</f>
        <v>0.0182</v>
      </c>
    </row>
    <row r="23" customFormat="false" ht="13.8" hidden="false" customHeight="false" outlineLevel="0" collapsed="false">
      <c r="A23" s="59" t="s">
        <v>1920</v>
      </c>
      <c r="B23" s="60" t="s">
        <v>1908</v>
      </c>
      <c r="C23" s="61" t="s">
        <v>1914</v>
      </c>
      <c r="D23" s="63" t="s">
        <v>2019</v>
      </c>
      <c r="E23" s="63" t="s">
        <v>2113</v>
      </c>
      <c r="F23" s="102" t="n">
        <v>43831</v>
      </c>
      <c r="G23" s="102" t="n">
        <v>44196</v>
      </c>
      <c r="H23" s="103" t="n">
        <f aca="false">DATE(YEAR(F23)+1,MONTH(F23),DAY(F23))</f>
        <v>44197</v>
      </c>
      <c r="I23" s="104" t="n">
        <f aca="false">IF(F23&lt;=H23,VLOOKUP(DATEDIF(F23,G23,"m"),Parameters!$L$2:$M$6,2,1),(DATEDIF(F23,G23,"m")+1)/12)</f>
        <v>1</v>
      </c>
      <c r="J23" s="106" t="n">
        <v>0.0181</v>
      </c>
      <c r="K23" s="106" t="n">
        <v>0.0121</v>
      </c>
      <c r="L23" s="105" t="n">
        <v>0</v>
      </c>
      <c r="M23" s="0" t="n">
        <f aca="false">(SUM(J23+K23+L23))*I22</f>
        <v>0.0302</v>
      </c>
    </row>
    <row r="24" customFormat="false" ht="13.8" hidden="false" customHeight="false" outlineLevel="0" collapsed="false">
      <c r="A24" s="59" t="s">
        <v>1920</v>
      </c>
      <c r="B24" s="60" t="s">
        <v>1908</v>
      </c>
      <c r="C24" s="61" t="s">
        <v>1914</v>
      </c>
      <c r="D24" s="63" t="s">
        <v>2019</v>
      </c>
      <c r="E24" s="63" t="s">
        <v>2114</v>
      </c>
      <c r="F24" s="102" t="n">
        <v>43831</v>
      </c>
      <c r="G24" s="102" t="n">
        <v>44196</v>
      </c>
      <c r="H24" s="103" t="n">
        <f aca="false">DATE(YEAR(F24)+1,MONTH(F24),DAY(F24))</f>
        <v>44197</v>
      </c>
      <c r="I24" s="104" t="n">
        <f aca="false">IF(F24&lt;=H24,VLOOKUP(DATEDIF(F24,G24,"m"),Parameters!$L$2:$M$6,2,1),(DATEDIF(F24,G24,"m")+1)/12)</f>
        <v>1</v>
      </c>
      <c r="J24" s="106" t="n">
        <v>0.0211</v>
      </c>
      <c r="K24" s="106" t="n">
        <v>0.0141</v>
      </c>
      <c r="L24" s="105" t="n">
        <v>0</v>
      </c>
      <c r="M24" s="0" t="n">
        <f aca="false">(SUM(J24+K24+L24))*I23</f>
        <v>0.0352</v>
      </c>
    </row>
    <row r="25" customFormat="false" ht="13.8" hidden="false" customHeight="false" outlineLevel="0" collapsed="false">
      <c r="A25" s="59" t="s">
        <v>1920</v>
      </c>
      <c r="B25" s="60" t="s">
        <v>1908</v>
      </c>
      <c r="C25" s="61" t="s">
        <v>1914</v>
      </c>
      <c r="D25" s="63" t="s">
        <v>2115</v>
      </c>
      <c r="E25" s="63" t="n">
        <v>0</v>
      </c>
      <c r="F25" s="102" t="n">
        <v>43831</v>
      </c>
      <c r="G25" s="102" t="n">
        <v>44196</v>
      </c>
      <c r="H25" s="103" t="n">
        <f aca="false">DATE(YEAR(F25)+1,MONTH(F25),DAY(F25))</f>
        <v>44197</v>
      </c>
      <c r="I25" s="104" t="n">
        <f aca="false">IF(F25&lt;=H25,VLOOKUP(DATEDIF(F25,G25,"m"),Parameters!$L$2:$M$6,2,1),(DATEDIF(F25,G25,"m")+1)/12)</f>
        <v>1</v>
      </c>
      <c r="J25" s="106" t="n">
        <v>0.0029</v>
      </c>
      <c r="K25" s="106" t="n">
        <v>0.0019</v>
      </c>
      <c r="L25" s="105" t="n">
        <v>0</v>
      </c>
      <c r="M25" s="0" t="n">
        <f aca="false">(SUM(J25+K25+L25))*I24</f>
        <v>0.0048</v>
      </c>
    </row>
    <row r="26" customFormat="false" ht="13.8" hidden="false" customHeight="false" outlineLevel="0" collapsed="false">
      <c r="A26" s="59" t="s">
        <v>1920</v>
      </c>
      <c r="B26" s="60" t="s">
        <v>1908</v>
      </c>
      <c r="C26" s="61" t="s">
        <v>1914</v>
      </c>
      <c r="D26" s="63" t="s">
        <v>2116</v>
      </c>
      <c r="E26" s="63" t="n">
        <v>0</v>
      </c>
      <c r="F26" s="102" t="n">
        <v>43831</v>
      </c>
      <c r="G26" s="102" t="n">
        <v>44196</v>
      </c>
      <c r="H26" s="103" t="n">
        <f aca="false">DATE(YEAR(F26)+1,MONTH(F26),DAY(F26))</f>
        <v>44197</v>
      </c>
      <c r="I26" s="104" t="n">
        <f aca="false">IF(F26&lt;=H26,VLOOKUP(DATEDIF(F26,G26,"m"),Parameters!$L$2:$M$6,2,1),(DATEDIF(F26,G26,"m")+1)/12)</f>
        <v>1</v>
      </c>
      <c r="J26" s="106" t="n">
        <v>0.0053</v>
      </c>
      <c r="K26" s="106" t="n">
        <v>0.0035</v>
      </c>
      <c r="L26" s="105" t="n">
        <v>0</v>
      </c>
      <c r="M26" s="0" t="n">
        <f aca="false">(SUM(J26+K26+L26))*I25</f>
        <v>0.0088</v>
      </c>
    </row>
    <row r="27" customFormat="false" ht="13.8" hidden="false" customHeight="false" outlineLevel="0" collapsed="false">
      <c r="A27" s="59" t="s">
        <v>1920</v>
      </c>
      <c r="B27" s="60" t="s">
        <v>1908</v>
      </c>
      <c r="C27" s="61" t="s">
        <v>1914</v>
      </c>
      <c r="D27" s="63" t="s">
        <v>2117</v>
      </c>
      <c r="E27" s="63" t="n">
        <v>0</v>
      </c>
      <c r="F27" s="102" t="n">
        <v>43831</v>
      </c>
      <c r="G27" s="102" t="n">
        <v>44196</v>
      </c>
      <c r="H27" s="103" t="n">
        <f aca="false">DATE(YEAR(F27)+1,MONTH(F27),DAY(F27))</f>
        <v>44197</v>
      </c>
      <c r="I27" s="104" t="n">
        <f aca="false">IF(F27&lt;=H27,VLOOKUP(DATEDIF(F27,G27,"m"),Parameters!$L$2:$M$6,2,1),(DATEDIF(F27,G27,"m")+1)/12)</f>
        <v>1</v>
      </c>
      <c r="J27" s="106" t="n">
        <v>0.0084</v>
      </c>
      <c r="K27" s="106" t="n">
        <v>0.0056</v>
      </c>
      <c r="L27" s="105" t="n">
        <v>0</v>
      </c>
      <c r="M27" s="0" t="n">
        <f aca="false">(SUM(J27+K27+L27))*I26</f>
        <v>0.014</v>
      </c>
    </row>
    <row r="28" customFormat="false" ht="13.8" hidden="false" customHeight="false" outlineLevel="0" collapsed="false">
      <c r="A28" s="59" t="s">
        <v>1920</v>
      </c>
      <c r="B28" s="60" t="s">
        <v>1908</v>
      </c>
      <c r="C28" s="61" t="s">
        <v>1914</v>
      </c>
      <c r="D28" s="63" t="s">
        <v>2118</v>
      </c>
      <c r="E28" s="63" t="n">
        <v>0</v>
      </c>
      <c r="F28" s="102" t="n">
        <v>43831</v>
      </c>
      <c r="G28" s="102" t="n">
        <v>44196</v>
      </c>
      <c r="H28" s="103" t="n">
        <f aca="false">DATE(YEAR(F28)+1,MONTH(F28),DAY(F28))</f>
        <v>44197</v>
      </c>
      <c r="I28" s="104" t="n">
        <f aca="false">IF(F28&lt;=H28,VLOOKUP(DATEDIF(F28,G28,"m"),Parameters!$L$2:$M$6,2,1),(DATEDIF(F28,G28,"m")+1)/12)</f>
        <v>1</v>
      </c>
      <c r="J28" s="106" t="n">
        <v>0.0121</v>
      </c>
      <c r="K28" s="106" t="n">
        <v>0.008</v>
      </c>
      <c r="L28" s="105" t="n">
        <v>0</v>
      </c>
      <c r="M28" s="0" t="n">
        <f aca="false">(SUM(J28+K28+L28))*I27</f>
        <v>0.0201</v>
      </c>
    </row>
    <row r="29" customFormat="false" ht="13.8" hidden="false" customHeight="false" outlineLevel="0" collapsed="false">
      <c r="A29" s="59" t="s">
        <v>1920</v>
      </c>
      <c r="B29" s="60" t="s">
        <v>1908</v>
      </c>
      <c r="C29" s="61" t="s">
        <v>1903</v>
      </c>
      <c r="D29" s="63" t="s">
        <v>2019</v>
      </c>
      <c r="E29" s="63" t="s">
        <v>2111</v>
      </c>
      <c r="F29" s="102" t="n">
        <v>43831</v>
      </c>
      <c r="G29" s="102" t="n">
        <v>44196</v>
      </c>
      <c r="H29" s="103" t="n">
        <f aca="false">DATE(YEAR(F29)+1,MONTH(F29),DAY(F29))</f>
        <v>44197</v>
      </c>
      <c r="I29" s="104" t="n">
        <f aca="false">IF(F29&lt;=H29,VLOOKUP(DATEDIF(F29,G29,"m"),Parameters!$L$2:$M$6,2,1),(DATEDIF(F29,G29,"m")+1)/12)</f>
        <v>1</v>
      </c>
      <c r="J29" s="106" t="n">
        <v>0.0056</v>
      </c>
      <c r="K29" s="106" t="n">
        <v>0.0037</v>
      </c>
      <c r="L29" s="105" t="n">
        <v>0</v>
      </c>
      <c r="M29" s="0" t="n">
        <f aca="false">(SUM(J29+K29+L29))*I28</f>
        <v>0.0093</v>
      </c>
    </row>
    <row r="30" customFormat="false" ht="13.8" hidden="false" customHeight="false" outlineLevel="0" collapsed="false">
      <c r="A30" s="59" t="s">
        <v>1920</v>
      </c>
      <c r="B30" s="60" t="s">
        <v>1908</v>
      </c>
      <c r="C30" s="61" t="s">
        <v>1903</v>
      </c>
      <c r="D30" s="63" t="s">
        <v>2019</v>
      </c>
      <c r="E30" s="63" t="s">
        <v>2112</v>
      </c>
      <c r="F30" s="102" t="n">
        <v>43831</v>
      </c>
      <c r="G30" s="102" t="n">
        <v>44196</v>
      </c>
      <c r="H30" s="103" t="n">
        <f aca="false">DATE(YEAR(F30)+1,MONTH(F30),DAY(F30))</f>
        <v>44197</v>
      </c>
      <c r="I30" s="104" t="n">
        <f aca="false">IF(F30&lt;=H30,VLOOKUP(DATEDIF(F30,G30,"m"),Parameters!$L$2:$M$6,2,1),(DATEDIF(F30,G30,"m")+1)/12)</f>
        <v>1</v>
      </c>
      <c r="J30" s="106" t="n">
        <v>0.0109</v>
      </c>
      <c r="K30" s="106" t="n">
        <v>0.0073</v>
      </c>
      <c r="L30" s="105" t="n">
        <v>0</v>
      </c>
      <c r="M30" s="0" t="n">
        <f aca="false">(SUM(J30+K30+L30))*I29</f>
        <v>0.0182</v>
      </c>
    </row>
    <row r="31" customFormat="false" ht="13.8" hidden="false" customHeight="false" outlineLevel="0" collapsed="false">
      <c r="A31" s="59" t="s">
        <v>1920</v>
      </c>
      <c r="B31" s="60" t="s">
        <v>1908</v>
      </c>
      <c r="C31" s="61" t="s">
        <v>1903</v>
      </c>
      <c r="D31" s="63" t="s">
        <v>2019</v>
      </c>
      <c r="E31" s="63" t="s">
        <v>2113</v>
      </c>
      <c r="F31" s="102" t="n">
        <v>43831</v>
      </c>
      <c r="G31" s="102" t="n">
        <v>44196</v>
      </c>
      <c r="H31" s="103" t="n">
        <f aca="false">DATE(YEAR(F31)+1,MONTH(F31),DAY(F31))</f>
        <v>44197</v>
      </c>
      <c r="I31" s="104" t="n">
        <f aca="false">IF(F31&lt;=H31,VLOOKUP(DATEDIF(F31,G31,"m"),Parameters!$L$2:$M$6,2,1),(DATEDIF(F31,G31,"m")+1)/12)</f>
        <v>1</v>
      </c>
      <c r="J31" s="106" t="n">
        <v>0.0181</v>
      </c>
      <c r="K31" s="106" t="n">
        <v>0.0121</v>
      </c>
      <c r="L31" s="105" t="n">
        <v>0</v>
      </c>
      <c r="M31" s="0" t="n">
        <f aca="false">(SUM(J31+K31+L31))*I30</f>
        <v>0.0302</v>
      </c>
    </row>
    <row r="32" customFormat="false" ht="13.8" hidden="false" customHeight="false" outlineLevel="0" collapsed="false">
      <c r="A32" s="59" t="s">
        <v>1920</v>
      </c>
      <c r="B32" s="60" t="s">
        <v>1908</v>
      </c>
      <c r="C32" s="61" t="s">
        <v>1903</v>
      </c>
      <c r="D32" s="63" t="s">
        <v>2019</v>
      </c>
      <c r="E32" s="63" t="s">
        <v>2114</v>
      </c>
      <c r="F32" s="102" t="n">
        <v>43831</v>
      </c>
      <c r="G32" s="102" t="n">
        <v>44196</v>
      </c>
      <c r="H32" s="103" t="n">
        <f aca="false">DATE(YEAR(F32)+1,MONTH(F32),DAY(F32))</f>
        <v>44197</v>
      </c>
      <c r="I32" s="104" t="n">
        <f aca="false">IF(F32&lt;=H32,VLOOKUP(DATEDIF(F32,G32,"m"),Parameters!$L$2:$M$6,2,1),(DATEDIF(F32,G32,"m")+1)/12)</f>
        <v>1</v>
      </c>
      <c r="J32" s="106" t="n">
        <v>0.0211</v>
      </c>
      <c r="K32" s="106" t="n">
        <v>0.0141</v>
      </c>
      <c r="L32" s="105" t="n">
        <v>0</v>
      </c>
      <c r="M32" s="0" t="n">
        <f aca="false">(SUM(J32+K32+L32))*I31</f>
        <v>0.0352</v>
      </c>
    </row>
    <row r="33" customFormat="false" ht="13.8" hidden="false" customHeight="false" outlineLevel="0" collapsed="false">
      <c r="A33" s="59" t="s">
        <v>1920</v>
      </c>
      <c r="B33" s="60" t="s">
        <v>1908</v>
      </c>
      <c r="C33" s="61" t="s">
        <v>1903</v>
      </c>
      <c r="D33" s="63" t="s">
        <v>2119</v>
      </c>
      <c r="E33" s="63" t="n">
        <v>0</v>
      </c>
      <c r="F33" s="102" t="n">
        <v>43831</v>
      </c>
      <c r="G33" s="102" t="n">
        <v>44196</v>
      </c>
      <c r="H33" s="103" t="n">
        <f aca="false">DATE(YEAR(F33)+1,MONTH(F33),DAY(F33))</f>
        <v>44197</v>
      </c>
      <c r="I33" s="104" t="n">
        <f aca="false">IF(F33&lt;=H33,VLOOKUP(DATEDIF(F33,G33,"m"),Parameters!$L$2:$M$6,2,1),(DATEDIF(F33,G33,"m")+1)/12)</f>
        <v>1</v>
      </c>
      <c r="J33" s="106" t="n">
        <v>0.005</v>
      </c>
      <c r="K33" s="106" t="n">
        <v>0.0033</v>
      </c>
      <c r="L33" s="105" t="n">
        <v>0</v>
      </c>
      <c r="M33" s="0" t="n">
        <f aca="false">(SUM(J33+K33+L33))*I32</f>
        <v>0.0083</v>
      </c>
    </row>
    <row r="34" customFormat="false" ht="13.8" hidden="false" customHeight="false" outlineLevel="0" collapsed="false">
      <c r="A34" s="59" t="s">
        <v>1920</v>
      </c>
      <c r="B34" s="60" t="s">
        <v>1908</v>
      </c>
      <c r="C34" s="61" t="s">
        <v>1903</v>
      </c>
      <c r="D34" s="63" t="s">
        <v>2120</v>
      </c>
      <c r="E34" s="63" t="n">
        <v>0</v>
      </c>
      <c r="F34" s="102" t="n">
        <v>43831</v>
      </c>
      <c r="G34" s="102" t="n">
        <v>44196</v>
      </c>
      <c r="H34" s="103" t="n">
        <f aca="false">DATE(YEAR(F34)+1,MONTH(F34),DAY(F34))</f>
        <v>44197</v>
      </c>
      <c r="I34" s="104" t="n">
        <f aca="false">IF(F34&lt;=H34,VLOOKUP(DATEDIF(F34,G34,"m"),Parameters!$L$2:$M$6,2,1),(DATEDIF(F34,G34,"m")+1)/12)</f>
        <v>1</v>
      </c>
      <c r="J34" s="106" t="n">
        <v>0.0061</v>
      </c>
      <c r="K34" s="106" t="n">
        <v>0.0041</v>
      </c>
      <c r="L34" s="105" t="n">
        <v>0</v>
      </c>
      <c r="M34" s="0" t="n">
        <f aca="false">(SUM(J34+K34+L34))*I33</f>
        <v>0.0102</v>
      </c>
    </row>
    <row r="35" customFormat="false" ht="13.8" hidden="false" customHeight="false" outlineLevel="0" collapsed="false">
      <c r="A35" s="59" t="s">
        <v>1920</v>
      </c>
      <c r="B35" s="60" t="s">
        <v>1908</v>
      </c>
      <c r="C35" s="61" t="s">
        <v>1903</v>
      </c>
      <c r="D35" s="63" t="s">
        <v>2121</v>
      </c>
      <c r="E35" s="63" t="n">
        <v>0</v>
      </c>
      <c r="F35" s="102" t="n">
        <v>43831</v>
      </c>
      <c r="G35" s="102" t="n">
        <v>44196</v>
      </c>
      <c r="H35" s="103" t="n">
        <f aca="false">DATE(YEAR(F35)+1,MONTH(F35),DAY(F35))</f>
        <v>44197</v>
      </c>
      <c r="I35" s="104" t="n">
        <f aca="false">IF(F35&lt;=H35,VLOOKUP(DATEDIF(F35,G35,"m"),Parameters!$L$2:$M$6,2,1),(DATEDIF(F35,G35,"m")+1)/12)</f>
        <v>1</v>
      </c>
      <c r="J35" s="106" t="n">
        <v>0.0071</v>
      </c>
      <c r="K35" s="106" t="n">
        <v>0.0047</v>
      </c>
      <c r="L35" s="105" t="n">
        <v>0</v>
      </c>
      <c r="M35" s="0" t="n">
        <f aca="false">(SUM(J35+K35+L35))*I34</f>
        <v>0.0118</v>
      </c>
    </row>
    <row r="36" customFormat="false" ht="13.8" hidden="false" customHeight="false" outlineLevel="0" collapsed="false">
      <c r="A36" s="59" t="s">
        <v>1920</v>
      </c>
      <c r="B36" s="60" t="s">
        <v>1908</v>
      </c>
      <c r="C36" s="61" t="s">
        <v>1903</v>
      </c>
      <c r="D36" s="63" t="s">
        <v>2122</v>
      </c>
      <c r="E36" s="63" t="n">
        <v>0</v>
      </c>
      <c r="F36" s="102" t="n">
        <v>43831</v>
      </c>
      <c r="G36" s="102" t="n">
        <v>44196</v>
      </c>
      <c r="H36" s="103" t="n">
        <f aca="false">DATE(YEAR(F36)+1,MONTH(F36),DAY(F36))</f>
        <v>44197</v>
      </c>
      <c r="I36" s="104" t="n">
        <f aca="false">IF(F36&lt;=H36,VLOOKUP(DATEDIF(F36,G36,"m"),Parameters!$L$2:$M$6,2,1),(DATEDIF(F36,G36,"m")+1)/12)</f>
        <v>1</v>
      </c>
      <c r="J36" s="106" t="n">
        <v>0.0083</v>
      </c>
      <c r="K36" s="106" t="n">
        <v>0.0055</v>
      </c>
      <c r="L36" s="105" t="n">
        <v>0</v>
      </c>
      <c r="M36" s="0" t="n">
        <f aca="false">(SUM(J36+K36+L36))*I35</f>
        <v>0.0138</v>
      </c>
    </row>
    <row r="37" customFormat="false" ht="13.8" hidden="false" customHeight="false" outlineLevel="0" collapsed="false">
      <c r="A37" s="59" t="s">
        <v>1920</v>
      </c>
      <c r="B37" s="60" t="s">
        <v>1908</v>
      </c>
      <c r="C37" s="61" t="s">
        <v>1903</v>
      </c>
      <c r="D37" s="63" t="s">
        <v>2123</v>
      </c>
      <c r="E37" s="63" t="n">
        <v>0</v>
      </c>
      <c r="F37" s="102" t="n">
        <v>43831</v>
      </c>
      <c r="G37" s="102" t="n">
        <v>44196</v>
      </c>
      <c r="H37" s="103" t="n">
        <f aca="false">DATE(YEAR(F37)+1,MONTH(F37),DAY(F37))</f>
        <v>44197</v>
      </c>
      <c r="I37" s="104" t="n">
        <f aca="false">IF(F37&lt;=H37,VLOOKUP(DATEDIF(F37,G37,"m"),Parameters!$L$2:$M$6,2,1),(DATEDIF(F37,G37,"m")+1)/12)</f>
        <v>1</v>
      </c>
      <c r="J37" s="106" t="n">
        <v>0.0093</v>
      </c>
      <c r="K37" s="106" t="n">
        <v>0.0062</v>
      </c>
      <c r="L37" s="105" t="n">
        <v>0</v>
      </c>
      <c r="M37" s="0" t="n">
        <f aca="false">(SUM(J37+K37+L37))*I36</f>
        <v>0.0155</v>
      </c>
    </row>
    <row r="38" customFormat="false" ht="13.8" hidden="false" customHeight="false" outlineLevel="0" collapsed="false">
      <c r="A38" s="59" t="s">
        <v>1920</v>
      </c>
      <c r="B38" s="60" t="s">
        <v>1908</v>
      </c>
      <c r="C38" s="61" t="s">
        <v>1903</v>
      </c>
      <c r="D38" s="63" t="s">
        <v>2124</v>
      </c>
      <c r="E38" s="63" t="n">
        <v>0</v>
      </c>
      <c r="F38" s="102" t="n">
        <v>43831</v>
      </c>
      <c r="G38" s="102" t="n">
        <v>44196</v>
      </c>
      <c r="H38" s="103" t="n">
        <f aca="false">DATE(YEAR(F38)+1,MONTH(F38),DAY(F38))</f>
        <v>44197</v>
      </c>
      <c r="I38" s="104" t="n">
        <f aca="false">IF(F38&lt;=H38,VLOOKUP(DATEDIF(F38,G38,"m"),Parameters!$L$2:$M$6,2,1),(DATEDIF(F38,G38,"m")+1)/12)</f>
        <v>1</v>
      </c>
      <c r="J38" s="106" t="n">
        <v>0.01</v>
      </c>
      <c r="K38" s="106" t="n">
        <v>0.0067</v>
      </c>
      <c r="L38" s="105" t="n">
        <v>0</v>
      </c>
      <c r="M38" s="0" t="n">
        <f aca="false">(SUM(J38+K38+L38))*I37</f>
        <v>0.0167</v>
      </c>
    </row>
    <row r="39" customFormat="false" ht="13.8" hidden="false" customHeight="false" outlineLevel="0" collapsed="false">
      <c r="A39" s="59" t="s">
        <v>1920</v>
      </c>
      <c r="B39" s="60" t="s">
        <v>1908</v>
      </c>
      <c r="C39" s="61" t="s">
        <v>1903</v>
      </c>
      <c r="D39" s="63" t="s">
        <v>2125</v>
      </c>
      <c r="E39" s="63" t="n">
        <v>0</v>
      </c>
      <c r="F39" s="102" t="n">
        <v>43831</v>
      </c>
      <c r="G39" s="102" t="n">
        <v>44196</v>
      </c>
      <c r="H39" s="103" t="n">
        <f aca="false">DATE(YEAR(F39)+1,MONTH(F39),DAY(F39))</f>
        <v>44197</v>
      </c>
      <c r="I39" s="104" t="n">
        <f aca="false">IF(F39&lt;=H39,VLOOKUP(DATEDIF(F39,G39,"m"),Parameters!$L$2:$M$6,2,1),(DATEDIF(F39,G39,"m")+1)/12)</f>
        <v>1</v>
      </c>
      <c r="J39" s="106" t="n">
        <v>0.0109</v>
      </c>
      <c r="K39" s="106" t="n">
        <v>0.0073</v>
      </c>
      <c r="L39" s="105" t="n">
        <v>0</v>
      </c>
      <c r="M39" s="0" t="n">
        <f aca="false">(SUM(J39+K39+L39))*I38</f>
        <v>0.0182</v>
      </c>
    </row>
    <row r="40" customFormat="false" ht="13.8" hidden="false" customHeight="false" outlineLevel="0" collapsed="false">
      <c r="A40" s="59" t="s">
        <v>1920</v>
      </c>
      <c r="B40" s="60" t="s">
        <v>1908</v>
      </c>
      <c r="C40" s="61" t="s">
        <v>1903</v>
      </c>
      <c r="D40" s="63" t="s">
        <v>2126</v>
      </c>
      <c r="E40" s="63" t="n">
        <v>0</v>
      </c>
      <c r="F40" s="102" t="n">
        <v>43831</v>
      </c>
      <c r="G40" s="102" t="n">
        <v>44196</v>
      </c>
      <c r="H40" s="103" t="n">
        <f aca="false">DATE(YEAR(F40)+1,MONTH(F40),DAY(F40))</f>
        <v>44197</v>
      </c>
      <c r="I40" s="104" t="n">
        <f aca="false">IF(F40&lt;=H40,VLOOKUP(DATEDIF(F40,G40,"m"),Parameters!$L$2:$M$6,2,1),(DATEDIF(F40,G40,"m")+1)/12)</f>
        <v>1</v>
      </c>
      <c r="J40" s="106" t="n">
        <v>0.012</v>
      </c>
      <c r="K40" s="106" t="n">
        <v>0.008</v>
      </c>
      <c r="L40" s="105" t="n">
        <v>0</v>
      </c>
      <c r="M40" s="0" t="n">
        <f aca="false">(SUM(J40+K40+L40))*I39</f>
        <v>0.02</v>
      </c>
    </row>
    <row r="41" customFormat="false" ht="13.8" hidden="false" customHeight="false" outlineLevel="0" collapsed="false">
      <c r="A41" s="59" t="s">
        <v>1920</v>
      </c>
      <c r="B41" s="60" t="s">
        <v>1908</v>
      </c>
      <c r="C41" s="61" t="s">
        <v>1903</v>
      </c>
      <c r="D41" s="63" t="s">
        <v>2127</v>
      </c>
      <c r="E41" s="63" t="n">
        <v>0</v>
      </c>
      <c r="F41" s="102" t="n">
        <v>43831</v>
      </c>
      <c r="G41" s="102" t="n">
        <v>44196</v>
      </c>
      <c r="H41" s="103" t="n">
        <f aca="false">DATE(YEAR(F41)+1,MONTH(F41),DAY(F41))</f>
        <v>44197</v>
      </c>
      <c r="I41" s="104" t="n">
        <f aca="false">IF(F41&lt;=H41,VLOOKUP(DATEDIF(F41,G41,"m"),Parameters!$L$2:$M$6,2,1),(DATEDIF(F41,G41,"m")+1)/12)</f>
        <v>1</v>
      </c>
      <c r="J41" s="106" t="n">
        <v>0.0135</v>
      </c>
      <c r="K41" s="106" t="n">
        <v>0.009</v>
      </c>
      <c r="L41" s="105" t="n">
        <v>0</v>
      </c>
      <c r="M41" s="0" t="n">
        <f aca="false">(SUM(J41+K41+L41))*I40</f>
        <v>0.0225</v>
      </c>
    </row>
    <row r="42" customFormat="false" ht="13.8" hidden="false" customHeight="false" outlineLevel="0" collapsed="false">
      <c r="A42" s="59" t="s">
        <v>1920</v>
      </c>
      <c r="B42" s="60" t="s">
        <v>1908</v>
      </c>
      <c r="C42" s="61" t="s">
        <v>1903</v>
      </c>
      <c r="D42" s="63" t="s">
        <v>2128</v>
      </c>
      <c r="E42" s="63" t="n">
        <v>0</v>
      </c>
      <c r="F42" s="102" t="n">
        <v>43831</v>
      </c>
      <c r="G42" s="102" t="n">
        <v>44196</v>
      </c>
      <c r="H42" s="103" t="n">
        <f aca="false">DATE(YEAR(F42)+1,MONTH(F42),DAY(F42))</f>
        <v>44197</v>
      </c>
      <c r="I42" s="104" t="n">
        <f aca="false">IF(F42&lt;=H42,VLOOKUP(DATEDIF(F42,G42,"m"),Parameters!$L$2:$M$6,2,1),(DATEDIF(F42,G42,"m")+1)/12)</f>
        <v>1</v>
      </c>
      <c r="J42" s="106" t="n">
        <v>0.0147</v>
      </c>
      <c r="K42" s="106" t="n">
        <v>0.0098</v>
      </c>
      <c r="L42" s="105" t="n">
        <v>0</v>
      </c>
      <c r="M42" s="0" t="n">
        <f aca="false">(SUM(J42+K42+L42))*I41</f>
        <v>0.0245</v>
      </c>
    </row>
    <row r="43" customFormat="false" ht="13.8" hidden="false" customHeight="false" outlineLevel="0" collapsed="false">
      <c r="A43" s="59" t="s">
        <v>1920</v>
      </c>
      <c r="B43" s="60" t="s">
        <v>1908</v>
      </c>
      <c r="C43" s="61" t="s">
        <v>1903</v>
      </c>
      <c r="D43" s="63" t="s">
        <v>2129</v>
      </c>
      <c r="E43" s="63" t="n">
        <v>0</v>
      </c>
      <c r="F43" s="102" t="n">
        <v>43831</v>
      </c>
      <c r="G43" s="102" t="n">
        <v>44196</v>
      </c>
      <c r="H43" s="103" t="n">
        <f aca="false">DATE(YEAR(F43)+1,MONTH(F43),DAY(F43))</f>
        <v>44197</v>
      </c>
      <c r="I43" s="104" t="n">
        <f aca="false">IF(F43&lt;=H43,VLOOKUP(DATEDIF(F43,G43,"m"),Parameters!$L$2:$M$6,2,1),(DATEDIF(F43,G43,"m")+1)/12)</f>
        <v>1</v>
      </c>
      <c r="J43" s="106" t="n">
        <v>0.0158</v>
      </c>
      <c r="K43" s="106" t="n">
        <v>0.0105</v>
      </c>
      <c r="L43" s="105" t="n">
        <v>0</v>
      </c>
      <c r="M43" s="0" t="n">
        <f aca="false">(SUM(J43+K43+L43))*I42</f>
        <v>0.0263</v>
      </c>
    </row>
    <row r="44" customFormat="false" ht="13.8" hidden="false" customHeight="false" outlineLevel="0" collapsed="false">
      <c r="A44" s="59" t="s">
        <v>1920</v>
      </c>
      <c r="B44" s="60" t="s">
        <v>1908</v>
      </c>
      <c r="C44" s="61" t="s">
        <v>1903</v>
      </c>
      <c r="D44" s="63" t="s">
        <v>2130</v>
      </c>
      <c r="E44" s="63" t="n">
        <v>0</v>
      </c>
      <c r="F44" s="102" t="n">
        <v>43831</v>
      </c>
      <c r="G44" s="102" t="n">
        <v>44196</v>
      </c>
      <c r="H44" s="103" t="n">
        <f aca="false">DATE(YEAR(F44)+1,MONTH(F44),DAY(F44))</f>
        <v>44197</v>
      </c>
      <c r="I44" s="104" t="n">
        <f aca="false">IF(F44&lt;=H44,VLOOKUP(DATEDIF(F44,G44,"m"),Parameters!$L$2:$M$6,2,1),(DATEDIF(F44,G44,"m")+1)/12)</f>
        <v>1</v>
      </c>
      <c r="J44" s="106" t="n">
        <v>0.0201</v>
      </c>
      <c r="K44" s="106" t="n">
        <v>0.0135</v>
      </c>
      <c r="L44" s="105" t="n">
        <v>0</v>
      </c>
      <c r="M44" s="0" t="n">
        <f aca="false">(SUM(J44+K44+L44))*I43</f>
        <v>0.0336</v>
      </c>
    </row>
    <row r="45" customFormat="false" ht="13.8" hidden="false" customHeight="false" outlineLevel="0" collapsed="false">
      <c r="A45" s="59" t="s">
        <v>1920</v>
      </c>
      <c r="B45" s="60" t="s">
        <v>1908</v>
      </c>
      <c r="C45" s="61" t="s">
        <v>1903</v>
      </c>
      <c r="D45" s="63" t="s">
        <v>2131</v>
      </c>
      <c r="E45" s="63" t="n">
        <v>0</v>
      </c>
      <c r="F45" s="102" t="n">
        <v>43831</v>
      </c>
      <c r="G45" s="102" t="n">
        <v>44196</v>
      </c>
      <c r="H45" s="103" t="n">
        <f aca="false">DATE(YEAR(F45)+1,MONTH(F45),DAY(F45))</f>
        <v>44197</v>
      </c>
      <c r="I45" s="104" t="n">
        <f aca="false">IF(F45&lt;=H45,VLOOKUP(DATEDIF(F45,G45,"m"),Parameters!$L$2:$M$6,2,1),(DATEDIF(F45,G45,"m")+1)/12)</f>
        <v>1</v>
      </c>
      <c r="J45" s="106" t="n">
        <v>0.0179</v>
      </c>
      <c r="K45" s="106" t="n">
        <v>0.0119</v>
      </c>
      <c r="L45" s="105" t="n">
        <v>0</v>
      </c>
      <c r="M45" s="0" t="n">
        <f aca="false">(SUM(J45+K45+L45))*I44</f>
        <v>0.0298</v>
      </c>
    </row>
    <row r="46" customFormat="false" ht="13.8" hidden="false" customHeight="false" outlineLevel="0" collapsed="false">
      <c r="A46" s="59" t="s">
        <v>1920</v>
      </c>
      <c r="B46" s="60" t="s">
        <v>1908</v>
      </c>
      <c r="C46" s="61" t="s">
        <v>1903</v>
      </c>
      <c r="D46" s="63" t="s">
        <v>2132</v>
      </c>
      <c r="E46" s="63" t="n">
        <v>0</v>
      </c>
      <c r="F46" s="102" t="n">
        <v>43831</v>
      </c>
      <c r="G46" s="102" t="n">
        <v>44196</v>
      </c>
      <c r="H46" s="103" t="n">
        <f aca="false">DATE(YEAR(F46)+1,MONTH(F46),DAY(F46))</f>
        <v>44197</v>
      </c>
      <c r="I46" s="104" t="n">
        <f aca="false">IF(F46&lt;=H46,VLOOKUP(DATEDIF(F46,G46,"m"),Parameters!$L$2:$M$6,2,1),(DATEDIF(F46,G46,"m")+1)/12)</f>
        <v>1</v>
      </c>
      <c r="J46" s="106" t="n">
        <v>0.0189</v>
      </c>
      <c r="K46" s="106" t="n">
        <v>0.0126</v>
      </c>
      <c r="L46" s="105" t="n">
        <v>0</v>
      </c>
      <c r="M46" s="0" t="n">
        <f aca="false">(SUM(J46+K46+L46))*I45</f>
        <v>0.0315</v>
      </c>
    </row>
    <row r="47" customFormat="false" ht="13.8" hidden="false" customHeight="false" outlineLevel="0" collapsed="false">
      <c r="A47" s="59" t="s">
        <v>1920</v>
      </c>
      <c r="B47" s="60" t="s">
        <v>1908</v>
      </c>
      <c r="C47" s="61" t="s">
        <v>1903</v>
      </c>
      <c r="D47" s="63" t="s">
        <v>2133</v>
      </c>
      <c r="E47" s="63" t="n">
        <v>0</v>
      </c>
      <c r="F47" s="102" t="n">
        <v>43831</v>
      </c>
      <c r="G47" s="102" t="n">
        <v>44196</v>
      </c>
      <c r="H47" s="103" t="n">
        <f aca="false">DATE(YEAR(F47)+1,MONTH(F47),DAY(F47))</f>
        <v>44197</v>
      </c>
      <c r="I47" s="104" t="n">
        <f aca="false">IF(F47&lt;=H47,VLOOKUP(DATEDIF(F47,G47,"m"),Parameters!$L$2:$M$6,2,1),(DATEDIF(F47,G47,"m")+1)/12)</f>
        <v>1</v>
      </c>
      <c r="J47" s="106" t="n">
        <v>0.0201</v>
      </c>
      <c r="K47" s="106" t="n">
        <v>0.0134</v>
      </c>
      <c r="L47" s="105" t="n">
        <v>0</v>
      </c>
      <c r="M47" s="0" t="n">
        <f aca="false">(SUM(J47+K47+L47))*I46</f>
        <v>0.0335</v>
      </c>
    </row>
    <row r="48" customFormat="false" ht="13.8" hidden="false" customHeight="false" outlineLevel="0" collapsed="false">
      <c r="A48" s="59" t="s">
        <v>1920</v>
      </c>
      <c r="B48" s="60" t="s">
        <v>1908</v>
      </c>
      <c r="C48" s="61" t="s">
        <v>1903</v>
      </c>
      <c r="D48" s="63" t="s">
        <v>2134</v>
      </c>
      <c r="E48" s="63" t="n">
        <v>0</v>
      </c>
      <c r="F48" s="102" t="n">
        <v>43831</v>
      </c>
      <c r="G48" s="102" t="n">
        <v>44196</v>
      </c>
      <c r="H48" s="103" t="n">
        <f aca="false">DATE(YEAR(F48)+1,MONTH(F48),DAY(F48))</f>
        <v>44197</v>
      </c>
      <c r="I48" s="104" t="n">
        <f aca="false">IF(F48&lt;=H48,VLOOKUP(DATEDIF(F48,G48,"m"),Parameters!$L$2:$M$6,2,1),(DATEDIF(F48,G48,"m")+1)/12)</f>
        <v>1</v>
      </c>
      <c r="J48" s="106" t="n">
        <v>0.0211</v>
      </c>
      <c r="K48" s="106" t="n">
        <v>0.0141</v>
      </c>
      <c r="L48" s="105" t="n">
        <v>0</v>
      </c>
      <c r="M48" s="0" t="n">
        <f aca="false">(SUM(J48+K48+L48))*I47</f>
        <v>0.0352</v>
      </c>
    </row>
    <row r="49" customFormat="false" ht="13.8" hidden="false" customHeight="false" outlineLevel="0" collapsed="false">
      <c r="A49" s="59" t="s">
        <v>1920</v>
      </c>
      <c r="B49" s="60" t="s">
        <v>1908</v>
      </c>
      <c r="C49" s="61" t="s">
        <v>1903</v>
      </c>
      <c r="D49" s="63" t="s">
        <v>2135</v>
      </c>
      <c r="E49" s="63" t="n">
        <v>0</v>
      </c>
      <c r="F49" s="102" t="n">
        <v>43831</v>
      </c>
      <c r="G49" s="102" t="n">
        <v>44196</v>
      </c>
      <c r="H49" s="103" t="n">
        <f aca="false">DATE(YEAR(F49)+1,MONTH(F49),DAY(F49))</f>
        <v>44197</v>
      </c>
      <c r="I49" s="104" t="n">
        <f aca="false">IF(F49&lt;=H49,VLOOKUP(DATEDIF(F49,G49,"m"),Parameters!$L$2:$M$6,2,1),(DATEDIF(F49,G49,"m")+1)/12)</f>
        <v>1</v>
      </c>
      <c r="J49" s="106" t="n">
        <v>0.0222</v>
      </c>
      <c r="K49" s="106" t="n">
        <v>0.0148</v>
      </c>
      <c r="L49" s="105" t="n">
        <v>0</v>
      </c>
      <c r="M49" s="0" t="n">
        <f aca="false">(SUM(J49+K49+L49))*I48</f>
        <v>0.037</v>
      </c>
    </row>
    <row r="50" customFormat="false" ht="13.8" hidden="false" customHeight="false" outlineLevel="0" collapsed="false">
      <c r="A50" s="59" t="s">
        <v>1920</v>
      </c>
      <c r="B50" s="60" t="s">
        <v>1908</v>
      </c>
      <c r="C50" s="61" t="s">
        <v>1903</v>
      </c>
      <c r="D50" s="63" t="s">
        <v>2136</v>
      </c>
      <c r="E50" s="63" t="n">
        <v>0</v>
      </c>
      <c r="F50" s="102" t="n">
        <v>43831</v>
      </c>
      <c r="G50" s="102" t="n">
        <v>44196</v>
      </c>
      <c r="H50" s="103" t="n">
        <f aca="false">DATE(YEAR(F50)+1,MONTH(F50),DAY(F50))</f>
        <v>44197</v>
      </c>
      <c r="I50" s="104" t="n">
        <f aca="false">IF(F50&lt;=H50,VLOOKUP(DATEDIF(F50,G50,"m"),Parameters!$L$2:$M$6,2,1),(DATEDIF(F50,G50,"m")+1)/12)</f>
        <v>1</v>
      </c>
      <c r="J50" s="106" t="n">
        <v>0.0232</v>
      </c>
      <c r="K50" s="106" t="n">
        <v>0.0155</v>
      </c>
      <c r="L50" s="105" t="n">
        <v>0</v>
      </c>
      <c r="M50" s="0" t="n">
        <f aca="false">(SUM(J50+K50+L50))*I49</f>
        <v>0.0387</v>
      </c>
    </row>
    <row r="51" customFormat="false" ht="13.8" hidden="false" customHeight="false" outlineLevel="0" collapsed="false">
      <c r="A51" s="59" t="s">
        <v>1920</v>
      </c>
      <c r="B51" s="60" t="s">
        <v>1908</v>
      </c>
      <c r="C51" s="61" t="s">
        <v>1903</v>
      </c>
      <c r="D51" s="63" t="s">
        <v>2137</v>
      </c>
      <c r="E51" s="63" t="n">
        <v>0</v>
      </c>
      <c r="F51" s="102" t="n">
        <v>43831</v>
      </c>
      <c r="G51" s="102" t="n">
        <v>44196</v>
      </c>
      <c r="H51" s="103" t="n">
        <f aca="false">DATE(YEAR(F51)+1,MONTH(F51),DAY(F51))</f>
        <v>44197</v>
      </c>
      <c r="I51" s="104" t="n">
        <f aca="false">IF(F51&lt;=H51,VLOOKUP(DATEDIF(F51,G51,"m"),Parameters!$L$2:$M$6,2,1),(DATEDIF(F51,G51,"m")+1)/12)</f>
        <v>1</v>
      </c>
      <c r="J51" s="106" t="n">
        <v>0.0243</v>
      </c>
      <c r="K51" s="106" t="n">
        <v>0.0162</v>
      </c>
      <c r="L51" s="105" t="n">
        <v>0</v>
      </c>
      <c r="M51" s="0" t="n">
        <f aca="false">(SUM(J51+K51+L51))*I50</f>
        <v>0.0405</v>
      </c>
    </row>
    <row r="52" customFormat="false" ht="13.8" hidden="false" customHeight="false" outlineLevel="0" collapsed="false">
      <c r="A52" s="59" t="s">
        <v>1920</v>
      </c>
      <c r="B52" s="60" t="s">
        <v>1908</v>
      </c>
      <c r="C52" s="61" t="s">
        <v>1903</v>
      </c>
      <c r="D52" s="63" t="s">
        <v>2138</v>
      </c>
      <c r="E52" s="63" t="n">
        <v>0</v>
      </c>
      <c r="F52" s="102" t="n">
        <v>43831</v>
      </c>
      <c r="G52" s="102" t="n">
        <v>44196</v>
      </c>
      <c r="H52" s="103" t="n">
        <f aca="false">DATE(YEAR(F52)+1,MONTH(F52),DAY(F52))</f>
        <v>44197</v>
      </c>
      <c r="I52" s="104" t="n">
        <f aca="false">IF(F52&lt;=H52,VLOOKUP(DATEDIF(F52,G52,"m"),Parameters!$L$2:$M$6,2,1),(DATEDIF(F52,G52,"m")+1)/12)</f>
        <v>1</v>
      </c>
      <c r="J52" s="106" t="n">
        <v>0.0306</v>
      </c>
      <c r="K52" s="106" t="n">
        <v>0.0204</v>
      </c>
      <c r="L52" s="105" t="n">
        <v>0</v>
      </c>
      <c r="M52" s="0" t="n">
        <f aca="false">(SUM(J52+K52+L52))*I51</f>
        <v>0.051</v>
      </c>
    </row>
    <row r="53" customFormat="false" ht="13.8" hidden="false" customHeight="false" outlineLevel="0" collapsed="false">
      <c r="A53" s="59" t="s">
        <v>1920</v>
      </c>
      <c r="B53" s="60" t="s">
        <v>1908</v>
      </c>
      <c r="C53" s="61" t="s">
        <v>1903</v>
      </c>
      <c r="D53" s="63" t="s">
        <v>2139</v>
      </c>
      <c r="E53" s="63" t="n">
        <v>0</v>
      </c>
      <c r="F53" s="102" t="n">
        <v>43831</v>
      </c>
      <c r="G53" s="102" t="n">
        <v>44196</v>
      </c>
      <c r="H53" s="103" t="n">
        <f aca="false">DATE(YEAR(F53)+1,MONTH(F53),DAY(F53))</f>
        <v>44197</v>
      </c>
      <c r="I53" s="104" t="n">
        <f aca="false">IF(F53&lt;=H53,VLOOKUP(DATEDIF(F53,G53,"m"),Parameters!$L$2:$M$6,2,1),(DATEDIF(F53,G53,"m")+1)/12)</f>
        <v>1</v>
      </c>
      <c r="J53" s="106" t="n">
        <v>0.0317</v>
      </c>
      <c r="K53" s="106" t="n">
        <v>0.0212</v>
      </c>
      <c r="L53" s="105" t="n">
        <v>0</v>
      </c>
      <c r="M53" s="0" t="n">
        <f aca="false">(SUM(J53+K53+L53))*I52</f>
        <v>0.0529</v>
      </c>
    </row>
    <row r="54" customFormat="false" ht="13.8" hidden="false" customHeight="true" outlineLevel="0" collapsed="false">
      <c r="A54" s="59" t="s">
        <v>1920</v>
      </c>
      <c r="B54" s="60" t="s">
        <v>1908</v>
      </c>
      <c r="C54" s="61" t="s">
        <v>1903</v>
      </c>
      <c r="D54" s="63" t="s">
        <v>2140</v>
      </c>
      <c r="E54" s="63" t="n">
        <v>0</v>
      </c>
      <c r="F54" s="102" t="n">
        <v>43831</v>
      </c>
      <c r="G54" s="102" t="n">
        <v>44196</v>
      </c>
      <c r="H54" s="103" t="n">
        <f aca="false">DATE(YEAR(F54)+1,MONTH(F54),DAY(F54))</f>
        <v>44197</v>
      </c>
      <c r="I54" s="104" t="n">
        <f aca="false">IF(F54&lt;=H54,VLOOKUP(DATEDIF(F54,G54,"m"),Parameters!$L$2:$M$6,2,1),(DATEDIF(F54,G54,"m")+1)/12)</f>
        <v>1</v>
      </c>
      <c r="J54" s="107" t="s">
        <v>2141</v>
      </c>
      <c r="K54" s="107"/>
      <c r="L54" s="105" t="n">
        <v>0</v>
      </c>
      <c r="M54" s="0" t="e">
        <f aca="false">(SUM(J54+K54+L54))*I53</f>
        <v>#VALUE!</v>
      </c>
    </row>
    <row r="55" customFormat="false" ht="24.05" hidden="false" customHeight="false" outlineLevel="0" collapsed="false">
      <c r="A55" s="76" t="s">
        <v>1904</v>
      </c>
      <c r="B55" s="77" t="s">
        <v>1916</v>
      </c>
      <c r="C55" s="78" t="s">
        <v>1914</v>
      </c>
      <c r="D55" s="80" t="s">
        <v>2119</v>
      </c>
      <c r="E55" s="80" t="n">
        <v>0</v>
      </c>
      <c r="F55" s="102" t="n">
        <v>43831</v>
      </c>
      <c r="G55" s="102" t="n">
        <v>44196</v>
      </c>
      <c r="H55" s="103" t="n">
        <f aca="false">DATE(YEAR(F55)+1,MONTH(F55),DAY(F55))</f>
        <v>44197</v>
      </c>
      <c r="I55" s="104" t="n">
        <f aca="false">IF(F55&lt;=H55,VLOOKUP(DATEDIF(F55,G55,"m"),Parameters!$L$2:$M$6,2,1),(DATEDIF(F55,G55,"m")+1)/12)</f>
        <v>1</v>
      </c>
      <c r="J55" s="108" t="n">
        <v>0.0029</v>
      </c>
      <c r="K55" s="108" t="n">
        <v>0.0019</v>
      </c>
      <c r="L55" s="105" t="n">
        <v>0</v>
      </c>
      <c r="M55" s="0" t="n">
        <f aca="false">(SUM(J55+K55+L55))*I54</f>
        <v>0.0048</v>
      </c>
    </row>
    <row r="56" customFormat="false" ht="24.05" hidden="false" customHeight="false" outlineLevel="0" collapsed="false">
      <c r="A56" s="76" t="s">
        <v>1904</v>
      </c>
      <c r="B56" s="77" t="s">
        <v>1916</v>
      </c>
      <c r="C56" s="78" t="s">
        <v>1914</v>
      </c>
      <c r="D56" s="80" t="s">
        <v>2142</v>
      </c>
      <c r="E56" s="80" t="n">
        <v>0</v>
      </c>
      <c r="F56" s="102" t="n">
        <v>43831</v>
      </c>
      <c r="G56" s="102" t="n">
        <v>44196</v>
      </c>
      <c r="H56" s="103" t="n">
        <f aca="false">DATE(YEAR(F56)+1,MONTH(F56),DAY(F56))</f>
        <v>44197</v>
      </c>
      <c r="I56" s="104" t="n">
        <f aca="false">IF(F56&lt;=H56,VLOOKUP(DATEDIF(F56,G56,"m"),Parameters!$L$2:$M$6,2,1),(DATEDIF(F56,G56,"m")+1)/12)</f>
        <v>1</v>
      </c>
      <c r="J56" s="108" t="n">
        <v>0.0053</v>
      </c>
      <c r="K56" s="108" t="n">
        <v>0.0035</v>
      </c>
      <c r="L56" s="105" t="n">
        <v>0</v>
      </c>
      <c r="M56" s="0" t="n">
        <f aca="false">(SUM(J56+K56+L56))*I55</f>
        <v>0.0088</v>
      </c>
    </row>
    <row r="57" customFormat="false" ht="24.05" hidden="false" customHeight="false" outlineLevel="0" collapsed="false">
      <c r="A57" s="76" t="s">
        <v>1904</v>
      </c>
      <c r="B57" s="77" t="s">
        <v>1909</v>
      </c>
      <c r="C57" s="78" t="s">
        <v>1914</v>
      </c>
      <c r="D57" s="80" t="s">
        <v>2143</v>
      </c>
      <c r="E57" s="80" t="n">
        <v>0</v>
      </c>
      <c r="F57" s="102" t="n">
        <v>43831</v>
      </c>
      <c r="G57" s="102" t="n">
        <v>44196</v>
      </c>
      <c r="H57" s="103" t="n">
        <f aca="false">DATE(YEAR(F57)+1,MONTH(F57),DAY(F57))</f>
        <v>44197</v>
      </c>
      <c r="I57" s="104" t="n">
        <f aca="false">IF(F57&lt;=H57,VLOOKUP(DATEDIF(F57,G57,"m"),Parameters!$L$2:$M$6,2,1),(DATEDIF(F57,G57,"m")+1)/12)</f>
        <v>1</v>
      </c>
      <c r="J57" s="108" t="n">
        <v>0.0053</v>
      </c>
      <c r="K57" s="108" t="n">
        <v>0.0035</v>
      </c>
      <c r="L57" s="105" t="n">
        <v>0</v>
      </c>
      <c r="M57" s="0" t="n">
        <f aca="false">(SUM(J57+K57+L57))*I56</f>
        <v>0.0088</v>
      </c>
    </row>
    <row r="58" customFormat="false" ht="24.05" hidden="false" customHeight="false" outlineLevel="0" collapsed="false">
      <c r="A58" s="76" t="s">
        <v>1904</v>
      </c>
      <c r="B58" s="77" t="s">
        <v>1909</v>
      </c>
      <c r="C58" s="78" t="s">
        <v>1914</v>
      </c>
      <c r="D58" s="80" t="s">
        <v>2117</v>
      </c>
      <c r="E58" s="80" t="n">
        <v>0</v>
      </c>
      <c r="F58" s="102" t="n">
        <v>43831</v>
      </c>
      <c r="G58" s="102" t="n">
        <v>44196</v>
      </c>
      <c r="H58" s="103" t="n">
        <f aca="false">DATE(YEAR(F58)+1,MONTH(F58),DAY(F58))</f>
        <v>44197</v>
      </c>
      <c r="I58" s="104" t="n">
        <f aca="false">IF(F58&lt;=H58,VLOOKUP(DATEDIF(F58,G58,"m"),Parameters!$L$2:$M$6,2,1),(DATEDIF(F58,G58,"m")+1)/12)</f>
        <v>1</v>
      </c>
      <c r="J58" s="108" t="n">
        <v>0.0084</v>
      </c>
      <c r="K58" s="108" t="n">
        <v>0.0056</v>
      </c>
      <c r="L58" s="105" t="n">
        <v>0</v>
      </c>
      <c r="M58" s="0" t="n">
        <f aca="false">(SUM(J58+K58+L58))*I57</f>
        <v>0.014</v>
      </c>
    </row>
    <row r="59" customFormat="false" ht="24.05" hidden="false" customHeight="false" outlineLevel="0" collapsed="false">
      <c r="A59" s="76" t="s">
        <v>1904</v>
      </c>
      <c r="B59" s="77" t="s">
        <v>1909</v>
      </c>
      <c r="C59" s="78" t="s">
        <v>1914</v>
      </c>
      <c r="D59" s="80" t="s">
        <v>2118</v>
      </c>
      <c r="E59" s="80" t="n">
        <v>0</v>
      </c>
      <c r="F59" s="102" t="n">
        <v>43831</v>
      </c>
      <c r="G59" s="102" t="n">
        <v>44196</v>
      </c>
      <c r="H59" s="103" t="n">
        <f aca="false">DATE(YEAR(F59)+1,MONTH(F59),DAY(F59))</f>
        <v>44197</v>
      </c>
      <c r="I59" s="104" t="n">
        <f aca="false">IF(F59&lt;=H59,VLOOKUP(DATEDIF(F59,G59,"m"),Parameters!$L$2:$M$6,2,1),(DATEDIF(F59,G59,"m")+1)/12)</f>
        <v>1</v>
      </c>
      <c r="J59" s="108" t="n">
        <v>0.0121</v>
      </c>
      <c r="K59" s="108" t="n">
        <v>0.008</v>
      </c>
      <c r="L59" s="105" t="n">
        <v>0</v>
      </c>
      <c r="M59" s="0" t="n">
        <f aca="false">(SUM(J59+K59+L59))*I58</f>
        <v>0.0201</v>
      </c>
    </row>
    <row r="60" customFormat="false" ht="24.05" hidden="false" customHeight="false" outlineLevel="0" collapsed="false">
      <c r="A60" s="76" t="s">
        <v>1904</v>
      </c>
      <c r="B60" s="77" t="s">
        <v>1994</v>
      </c>
      <c r="C60" s="78" t="s">
        <v>2019</v>
      </c>
      <c r="D60" s="80" t="s">
        <v>2117</v>
      </c>
      <c r="E60" s="80" t="n">
        <v>0</v>
      </c>
      <c r="F60" s="102" t="n">
        <v>43831</v>
      </c>
      <c r="G60" s="102" t="n">
        <v>44196</v>
      </c>
      <c r="H60" s="103" t="n">
        <f aca="false">DATE(YEAR(F60)+1,MONTH(F60),DAY(F60))</f>
        <v>44197</v>
      </c>
      <c r="I60" s="104" t="n">
        <f aca="false">IF(F60&lt;=H60,VLOOKUP(DATEDIF(F60,G60,"m"),Parameters!$L$2:$M$6,2,1),(DATEDIF(F60,G60,"m")+1)/12)</f>
        <v>1</v>
      </c>
      <c r="J60" s="108" t="n">
        <v>0.0084</v>
      </c>
      <c r="K60" s="108" t="n">
        <v>0.0056</v>
      </c>
      <c r="L60" s="109" t="s">
        <v>2144</v>
      </c>
      <c r="M60" s="0" t="e">
        <f aca="false">(SUM(J60+K60+L60))*I59</f>
        <v>#VALUE!</v>
      </c>
    </row>
    <row r="61" customFormat="false" ht="24.05" hidden="false" customHeight="false" outlineLevel="0" collapsed="false">
      <c r="A61" s="76" t="s">
        <v>1904</v>
      </c>
      <c r="B61" s="77" t="s">
        <v>1994</v>
      </c>
      <c r="C61" s="78" t="s">
        <v>2019</v>
      </c>
      <c r="D61" s="80" t="s">
        <v>2118</v>
      </c>
      <c r="E61" s="80" t="n">
        <v>0</v>
      </c>
      <c r="F61" s="102" t="n">
        <v>43831</v>
      </c>
      <c r="G61" s="102" t="n">
        <v>44196</v>
      </c>
      <c r="H61" s="103" t="n">
        <f aca="false">DATE(YEAR(F61)+1,MONTH(F61),DAY(F61))</f>
        <v>44197</v>
      </c>
      <c r="I61" s="104" t="n">
        <f aca="false">IF(F61&lt;=H61,VLOOKUP(DATEDIF(F61,G61,"m"),Parameters!$L$2:$M$6,2,1),(DATEDIF(F61,G61,"m")+1)/12)</f>
        <v>1</v>
      </c>
      <c r="J61" s="108" t="n">
        <v>0.0121</v>
      </c>
      <c r="K61" s="108" t="n">
        <v>0.008</v>
      </c>
      <c r="L61" s="109"/>
    </row>
    <row r="62" customFormat="false" ht="24.05" hidden="false" customHeight="false" outlineLevel="0" collapsed="false">
      <c r="A62" s="76" t="s">
        <v>1904</v>
      </c>
      <c r="B62" s="77" t="s">
        <v>1997</v>
      </c>
      <c r="C62" s="78" t="s">
        <v>1903</v>
      </c>
      <c r="D62" s="80" t="s">
        <v>2130</v>
      </c>
      <c r="E62" s="80" t="n">
        <v>0</v>
      </c>
      <c r="F62" s="102" t="n">
        <v>43831</v>
      </c>
      <c r="G62" s="102" t="n">
        <v>44196</v>
      </c>
      <c r="H62" s="103" t="n">
        <f aca="false">DATE(YEAR(F62)+1,MONTH(F62),DAY(F62))</f>
        <v>44197</v>
      </c>
      <c r="I62" s="104" t="n">
        <f aca="false">IF(F62&lt;=H62,VLOOKUP(DATEDIF(F62,G62,"m"),Parameters!$L$2:$M$6,2,1),(DATEDIF(F62,G62,"m")+1)/12)</f>
        <v>1</v>
      </c>
      <c r="J62" s="108" t="n">
        <v>0.0201</v>
      </c>
      <c r="K62" s="108" t="n">
        <v>0.0135</v>
      </c>
      <c r="L62" s="109"/>
    </row>
    <row r="63" customFormat="false" ht="24.05" hidden="false" customHeight="false" outlineLevel="0" collapsed="false">
      <c r="A63" s="76" t="s">
        <v>1904</v>
      </c>
      <c r="B63" s="77" t="s">
        <v>1997</v>
      </c>
      <c r="C63" s="78" t="s">
        <v>1903</v>
      </c>
      <c r="D63" s="80" t="s">
        <v>2131</v>
      </c>
      <c r="E63" s="80" t="n">
        <v>0</v>
      </c>
      <c r="F63" s="102" t="n">
        <v>43831</v>
      </c>
      <c r="G63" s="102" t="n">
        <v>44196</v>
      </c>
      <c r="H63" s="103" t="n">
        <f aca="false">DATE(YEAR(F63)+1,MONTH(F63),DAY(F63))</f>
        <v>44197</v>
      </c>
      <c r="I63" s="104" t="n">
        <f aca="false">IF(F63&lt;=H63,VLOOKUP(DATEDIF(F63,G63,"m"),Parameters!$L$2:$M$6,2,1),(DATEDIF(F63,G63,"m")+1)/12)</f>
        <v>1</v>
      </c>
      <c r="J63" s="108" t="n">
        <v>0.0179</v>
      </c>
      <c r="K63" s="108" t="n">
        <v>0.0119</v>
      </c>
      <c r="L63" s="109"/>
    </row>
    <row r="64" customFormat="false" ht="24.05" hidden="false" customHeight="false" outlineLevel="0" collapsed="false">
      <c r="A64" s="76" t="s">
        <v>1904</v>
      </c>
      <c r="B64" s="77" t="s">
        <v>1997</v>
      </c>
      <c r="C64" s="78" t="s">
        <v>1903</v>
      </c>
      <c r="D64" s="80" t="s">
        <v>2132</v>
      </c>
      <c r="E64" s="80" t="n">
        <v>0</v>
      </c>
      <c r="F64" s="102" t="n">
        <v>43831</v>
      </c>
      <c r="G64" s="102" t="n">
        <v>44196</v>
      </c>
      <c r="H64" s="103" t="n">
        <f aca="false">DATE(YEAR(F64)+1,MONTH(F64),DAY(F64))</f>
        <v>44197</v>
      </c>
      <c r="I64" s="104" t="n">
        <f aca="false">IF(F64&lt;=H64,VLOOKUP(DATEDIF(F64,G64,"m"),Parameters!$L$2:$M$6,2,1),(DATEDIF(F64,G64,"m")+1)/12)</f>
        <v>1</v>
      </c>
      <c r="J64" s="108" t="n">
        <v>0.0189</v>
      </c>
      <c r="K64" s="108" t="n">
        <v>0.0126</v>
      </c>
      <c r="L64" s="109"/>
    </row>
    <row r="65" customFormat="false" ht="24.05" hidden="false" customHeight="false" outlineLevel="0" collapsed="false">
      <c r="A65" s="76" t="s">
        <v>1904</v>
      </c>
      <c r="B65" s="77" t="s">
        <v>1997</v>
      </c>
      <c r="C65" s="78" t="s">
        <v>1903</v>
      </c>
      <c r="D65" s="80" t="s">
        <v>2133</v>
      </c>
      <c r="E65" s="80" t="n">
        <v>0</v>
      </c>
      <c r="F65" s="102" t="n">
        <v>43831</v>
      </c>
      <c r="G65" s="102" t="n">
        <v>44196</v>
      </c>
      <c r="H65" s="103" t="n">
        <f aca="false">DATE(YEAR(F65)+1,MONTH(F65),DAY(F65))</f>
        <v>44197</v>
      </c>
      <c r="I65" s="104" t="n">
        <f aca="false">IF(F65&lt;=H65,VLOOKUP(DATEDIF(F65,G65,"m"),Parameters!$L$2:$M$6,2,1),(DATEDIF(F65,G65,"m")+1)/12)</f>
        <v>1</v>
      </c>
      <c r="J65" s="108" t="n">
        <v>0.0201</v>
      </c>
      <c r="K65" s="108" t="n">
        <v>0.0134</v>
      </c>
      <c r="L65" s="109"/>
    </row>
    <row r="66" customFormat="false" ht="24.05" hidden="false" customHeight="false" outlineLevel="0" collapsed="false">
      <c r="A66" s="76" t="s">
        <v>1904</v>
      </c>
      <c r="B66" s="77" t="s">
        <v>1997</v>
      </c>
      <c r="C66" s="78" t="s">
        <v>1903</v>
      </c>
      <c r="D66" s="80" t="s">
        <v>2134</v>
      </c>
      <c r="E66" s="80" t="n">
        <v>0</v>
      </c>
      <c r="F66" s="102" t="n">
        <v>43831</v>
      </c>
      <c r="G66" s="102" t="n">
        <v>44196</v>
      </c>
      <c r="H66" s="103" t="n">
        <f aca="false">DATE(YEAR(F66)+1,MONTH(F66),DAY(F66))</f>
        <v>44197</v>
      </c>
      <c r="I66" s="104" t="n">
        <f aca="false">IF(F66&lt;=H66,VLOOKUP(DATEDIF(F66,G66,"m"),Parameters!$L$2:$M$6,2,1),(DATEDIF(F66,G66,"m")+1)/12)</f>
        <v>1</v>
      </c>
      <c r="J66" s="108" t="n">
        <v>0.0211</v>
      </c>
      <c r="K66" s="108" t="n">
        <v>0.0141</v>
      </c>
      <c r="L66" s="109"/>
    </row>
    <row r="67" customFormat="false" ht="24.05" hidden="false" customHeight="false" outlineLevel="0" collapsed="false">
      <c r="A67" s="76" t="s">
        <v>1904</v>
      </c>
      <c r="B67" s="77" t="s">
        <v>1997</v>
      </c>
      <c r="C67" s="78" t="s">
        <v>1903</v>
      </c>
      <c r="D67" s="80" t="s">
        <v>2135</v>
      </c>
      <c r="E67" s="80" t="n">
        <v>0</v>
      </c>
      <c r="F67" s="102" t="n">
        <v>43831</v>
      </c>
      <c r="G67" s="102" t="n">
        <v>44196</v>
      </c>
      <c r="H67" s="103" t="n">
        <f aca="false">DATE(YEAR(F67)+1,MONTH(F67),DAY(F67))</f>
        <v>44197</v>
      </c>
      <c r="I67" s="104" t="n">
        <f aca="false">IF(F67&lt;=H67,VLOOKUP(DATEDIF(F67,G67,"m"),Parameters!$L$2:$M$6,2,1),(DATEDIF(F67,G67,"m")+1)/12)</f>
        <v>1</v>
      </c>
      <c r="J67" s="108" t="n">
        <v>0.0222</v>
      </c>
      <c r="K67" s="108" t="n">
        <v>0.0148</v>
      </c>
      <c r="L67" s="109"/>
    </row>
    <row r="68" customFormat="false" ht="24.05" hidden="false" customHeight="false" outlineLevel="0" collapsed="false">
      <c r="A68" s="76" t="s">
        <v>1904</v>
      </c>
      <c r="B68" s="77" t="s">
        <v>1997</v>
      </c>
      <c r="C68" s="78" t="s">
        <v>1903</v>
      </c>
      <c r="D68" s="80" t="s">
        <v>2136</v>
      </c>
      <c r="E68" s="80" t="n">
        <v>0</v>
      </c>
      <c r="F68" s="102" t="n">
        <v>43831</v>
      </c>
      <c r="G68" s="102" t="n">
        <v>44196</v>
      </c>
      <c r="H68" s="103" t="n">
        <f aca="false">DATE(YEAR(F68)+1,MONTH(F68),DAY(F68))</f>
        <v>44197</v>
      </c>
      <c r="I68" s="104" t="n">
        <f aca="false">IF(F68&lt;=H68,VLOOKUP(DATEDIF(F68,G68,"m"),Parameters!$L$2:$M$6,2,1),(DATEDIF(F68,G68,"m")+1)/12)</f>
        <v>1</v>
      </c>
      <c r="J68" s="108" t="n">
        <v>0.0232</v>
      </c>
      <c r="K68" s="108" t="n">
        <v>0.0155</v>
      </c>
      <c r="L68" s="109"/>
    </row>
    <row r="69" customFormat="false" ht="24.05" hidden="false" customHeight="false" outlineLevel="0" collapsed="false">
      <c r="A69" s="76" t="s">
        <v>1904</v>
      </c>
      <c r="B69" s="77" t="s">
        <v>1997</v>
      </c>
      <c r="C69" s="78" t="s">
        <v>1903</v>
      </c>
      <c r="D69" s="80" t="s">
        <v>2137</v>
      </c>
      <c r="E69" s="80" t="n">
        <v>0</v>
      </c>
      <c r="F69" s="102" t="n">
        <v>43831</v>
      </c>
      <c r="G69" s="102" t="n">
        <v>44196</v>
      </c>
      <c r="H69" s="103" t="n">
        <f aca="false">DATE(YEAR(F69)+1,MONTH(F69),DAY(F69))</f>
        <v>44197</v>
      </c>
      <c r="I69" s="104" t="n">
        <f aca="false">IF(F69&lt;=H69,VLOOKUP(DATEDIF(F69,G69,"m"),Parameters!$L$2:$M$6,2,1),(DATEDIF(F69,G69,"m")+1)/12)</f>
        <v>1</v>
      </c>
      <c r="J69" s="108" t="n">
        <v>0.0243</v>
      </c>
      <c r="K69" s="108" t="n">
        <v>0.0162</v>
      </c>
      <c r="L69" s="109"/>
    </row>
    <row r="70" customFormat="false" ht="24.05" hidden="false" customHeight="false" outlineLevel="0" collapsed="false">
      <c r="A70" s="76" t="s">
        <v>1904</v>
      </c>
      <c r="B70" s="77" t="s">
        <v>1997</v>
      </c>
      <c r="C70" s="78" t="s">
        <v>1903</v>
      </c>
      <c r="D70" s="80" t="s">
        <v>2138</v>
      </c>
      <c r="E70" s="80" t="n">
        <v>0</v>
      </c>
      <c r="F70" s="102" t="n">
        <v>43831</v>
      </c>
      <c r="G70" s="102" t="n">
        <v>44196</v>
      </c>
      <c r="H70" s="103" t="n">
        <f aca="false">DATE(YEAR(F70)+1,MONTH(F70),DAY(F70))</f>
        <v>44197</v>
      </c>
      <c r="I70" s="104" t="n">
        <f aca="false">IF(F70&lt;=H70,VLOOKUP(DATEDIF(F70,G70,"m"),Parameters!$L$2:$M$6,2,1),(DATEDIF(F70,G70,"m")+1)/12)</f>
        <v>1</v>
      </c>
      <c r="J70" s="108" t="n">
        <v>0.0306</v>
      </c>
      <c r="K70" s="108" t="n">
        <v>0.0204</v>
      </c>
      <c r="L70" s="109"/>
    </row>
    <row r="71" customFormat="false" ht="24.05" hidden="false" customHeight="false" outlineLevel="0" collapsed="false">
      <c r="A71" s="76" t="s">
        <v>1904</v>
      </c>
      <c r="B71" s="77" t="s">
        <v>1997</v>
      </c>
      <c r="C71" s="78" t="s">
        <v>1903</v>
      </c>
      <c r="D71" s="80" t="s">
        <v>2139</v>
      </c>
      <c r="E71" s="80" t="n">
        <v>0</v>
      </c>
      <c r="F71" s="102" t="n">
        <v>43831</v>
      </c>
      <c r="G71" s="102" t="n">
        <v>44196</v>
      </c>
      <c r="H71" s="103" t="n">
        <f aca="false">DATE(YEAR(F71)+1,MONTH(F71),DAY(F71))</f>
        <v>44197</v>
      </c>
      <c r="I71" s="104" t="n">
        <f aca="false">IF(F71&lt;=H71,VLOOKUP(DATEDIF(F71,G71,"m"),Parameters!$L$2:$M$6,2,1),(DATEDIF(F71,G71,"m")+1)/12)</f>
        <v>1</v>
      </c>
      <c r="J71" s="108" t="n">
        <v>0.0317</v>
      </c>
      <c r="K71" s="108" t="n">
        <v>0.0212</v>
      </c>
      <c r="L71" s="109"/>
    </row>
    <row r="72" customFormat="false" ht="24.05" hidden="false" customHeight="true" outlineLevel="0" collapsed="false">
      <c r="A72" s="76" t="s">
        <v>1904</v>
      </c>
      <c r="B72" s="77" t="s">
        <v>1997</v>
      </c>
      <c r="C72" s="78" t="s">
        <v>1903</v>
      </c>
      <c r="D72" s="80" t="s">
        <v>2140</v>
      </c>
      <c r="E72" s="80" t="n">
        <v>0</v>
      </c>
      <c r="F72" s="102" t="n">
        <v>43831</v>
      </c>
      <c r="G72" s="102" t="n">
        <v>44196</v>
      </c>
      <c r="H72" s="103" t="n">
        <f aca="false">DATE(YEAR(F72)+1,MONTH(F72),DAY(F72))</f>
        <v>44197</v>
      </c>
      <c r="I72" s="104" t="n">
        <f aca="false">IF(F72&lt;=H72,VLOOKUP(DATEDIF(F72,G72,"m"),Parameters!$L$2:$M$6,2,1),(DATEDIF(F72,G72,"m")+1)/12)</f>
        <v>1</v>
      </c>
      <c r="J72" s="110" t="s">
        <v>2141</v>
      </c>
      <c r="K72" s="110"/>
      <c r="L72" s="109"/>
    </row>
    <row r="73" customFormat="false" ht="24.05" hidden="false" customHeight="false" outlineLevel="0" collapsed="false">
      <c r="A73" s="76" t="s">
        <v>1904</v>
      </c>
      <c r="B73" s="77" t="s">
        <v>1912</v>
      </c>
      <c r="C73" s="78" t="s">
        <v>1903</v>
      </c>
      <c r="D73" s="80" t="s">
        <v>2119</v>
      </c>
      <c r="E73" s="80" t="n">
        <v>0</v>
      </c>
      <c r="F73" s="102" t="n">
        <v>43831</v>
      </c>
      <c r="G73" s="102" t="n">
        <v>44196</v>
      </c>
      <c r="H73" s="103" t="n">
        <f aca="false">DATE(YEAR(F73)+1,MONTH(F73),DAY(F73))</f>
        <v>44197</v>
      </c>
      <c r="I73" s="104" t="n">
        <f aca="false">IF(F73&lt;=H73,VLOOKUP(DATEDIF(F73,G73,"m"),Parameters!$L$2:$M$6,2,1),(DATEDIF(F73,G73,"m")+1)/12)</f>
        <v>1</v>
      </c>
      <c r="J73" s="108" t="n">
        <f aca="false">J85*1.7</f>
        <v>0.0085</v>
      </c>
      <c r="K73" s="108" t="n">
        <f aca="false">K85*1.7</f>
        <v>0.00561</v>
      </c>
      <c r="L73" s="109"/>
    </row>
    <row r="74" customFormat="false" ht="24.05" hidden="false" customHeight="false" outlineLevel="0" collapsed="false">
      <c r="A74" s="76" t="s">
        <v>1904</v>
      </c>
      <c r="B74" s="77" t="s">
        <v>1912</v>
      </c>
      <c r="C74" s="78" t="s">
        <v>1903</v>
      </c>
      <c r="D74" s="80" t="s">
        <v>2120</v>
      </c>
      <c r="E74" s="80" t="n">
        <v>0</v>
      </c>
      <c r="F74" s="102" t="n">
        <v>43831</v>
      </c>
      <c r="G74" s="102" t="n">
        <v>44196</v>
      </c>
      <c r="H74" s="103" t="n">
        <f aca="false">DATE(YEAR(F74)+1,MONTH(F74),DAY(F74))</f>
        <v>44197</v>
      </c>
      <c r="I74" s="104" t="n">
        <f aca="false">IF(F74&lt;=H74,VLOOKUP(DATEDIF(F74,G74,"m"),Parameters!$L$2:$M$6,2,1),(DATEDIF(F74,G74,"m")+1)/12)</f>
        <v>1</v>
      </c>
      <c r="J74" s="108" t="n">
        <f aca="false">J86*1.7</f>
        <v>0.01037</v>
      </c>
      <c r="K74" s="108" t="n">
        <f aca="false">K86*1.7</f>
        <v>0.00697</v>
      </c>
      <c r="L74" s="109"/>
    </row>
    <row r="75" customFormat="false" ht="24.05" hidden="false" customHeight="false" outlineLevel="0" collapsed="false">
      <c r="A75" s="76" t="s">
        <v>1904</v>
      </c>
      <c r="B75" s="77" t="s">
        <v>1912</v>
      </c>
      <c r="C75" s="78" t="s">
        <v>1903</v>
      </c>
      <c r="D75" s="80" t="s">
        <v>2121</v>
      </c>
      <c r="E75" s="80" t="n">
        <v>0</v>
      </c>
      <c r="F75" s="102" t="n">
        <v>43831</v>
      </c>
      <c r="G75" s="102" t="n">
        <v>44196</v>
      </c>
      <c r="H75" s="103" t="n">
        <f aca="false">DATE(YEAR(F75)+1,MONTH(F75),DAY(F75))</f>
        <v>44197</v>
      </c>
      <c r="I75" s="104" t="n">
        <f aca="false">IF(F75&lt;=H75,VLOOKUP(DATEDIF(F75,G75,"m"),Parameters!$L$2:$M$6,2,1),(DATEDIF(F75,G75,"m")+1)/12)</f>
        <v>1</v>
      </c>
      <c r="J75" s="108" t="n">
        <f aca="false">J87*1.7</f>
        <v>0.01207</v>
      </c>
      <c r="K75" s="108" t="n">
        <f aca="false">K87*1.7</f>
        <v>0.00799</v>
      </c>
      <c r="L75" s="109"/>
    </row>
    <row r="76" customFormat="false" ht="24.05" hidden="false" customHeight="false" outlineLevel="0" collapsed="false">
      <c r="A76" s="76" t="s">
        <v>1904</v>
      </c>
      <c r="B76" s="77" t="s">
        <v>1912</v>
      </c>
      <c r="C76" s="78" t="s">
        <v>1903</v>
      </c>
      <c r="D76" s="80" t="s">
        <v>2122</v>
      </c>
      <c r="E76" s="80" t="n">
        <v>0</v>
      </c>
      <c r="F76" s="102" t="n">
        <v>43831</v>
      </c>
      <c r="G76" s="102" t="n">
        <v>44196</v>
      </c>
      <c r="H76" s="103" t="n">
        <f aca="false">DATE(YEAR(F76)+1,MONTH(F76),DAY(F76))</f>
        <v>44197</v>
      </c>
      <c r="I76" s="104" t="n">
        <f aca="false">IF(F76&lt;=H76,VLOOKUP(DATEDIF(F76,G76,"m"),Parameters!$L$2:$M$6,2,1),(DATEDIF(F76,G76,"m")+1)/12)</f>
        <v>1</v>
      </c>
      <c r="J76" s="108" t="n">
        <f aca="false">J88*1.7</f>
        <v>0.01411</v>
      </c>
      <c r="K76" s="108" t="n">
        <f aca="false">K88*1.7</f>
        <v>0.00935</v>
      </c>
      <c r="L76" s="109"/>
    </row>
    <row r="77" customFormat="false" ht="24.05" hidden="false" customHeight="false" outlineLevel="0" collapsed="false">
      <c r="A77" s="76" t="s">
        <v>1904</v>
      </c>
      <c r="B77" s="77" t="s">
        <v>2000</v>
      </c>
      <c r="C77" s="78" t="s">
        <v>1903</v>
      </c>
      <c r="D77" s="80" t="s">
        <v>2119</v>
      </c>
      <c r="E77" s="80" t="n">
        <v>0</v>
      </c>
      <c r="F77" s="102" t="n">
        <v>43831</v>
      </c>
      <c r="G77" s="102" t="n">
        <v>44196</v>
      </c>
      <c r="H77" s="103" t="n">
        <f aca="false">DATE(YEAR(F77)+1,MONTH(F77),DAY(F77))</f>
        <v>44197</v>
      </c>
      <c r="I77" s="104" t="n">
        <f aca="false">IF(F77&lt;=H77,VLOOKUP(DATEDIF(F77,G77,"m"),Parameters!$L$2:$M$6,2,1),(DATEDIF(F77,G77,"m")+1)/12)</f>
        <v>1</v>
      </c>
      <c r="J77" s="108" t="n">
        <v>0.005</v>
      </c>
      <c r="K77" s="108" t="n">
        <v>0.0033</v>
      </c>
      <c r="L77" s="109"/>
    </row>
    <row r="78" customFormat="false" ht="24.05" hidden="false" customHeight="false" outlineLevel="0" collapsed="false">
      <c r="A78" s="76" t="s">
        <v>1904</v>
      </c>
      <c r="B78" s="77" t="s">
        <v>2000</v>
      </c>
      <c r="C78" s="78" t="s">
        <v>1903</v>
      </c>
      <c r="D78" s="80" t="s">
        <v>2120</v>
      </c>
      <c r="E78" s="80" t="n">
        <v>0</v>
      </c>
      <c r="F78" s="102" t="n">
        <v>43831</v>
      </c>
      <c r="G78" s="102" t="n">
        <v>44196</v>
      </c>
      <c r="H78" s="103" t="n">
        <f aca="false">DATE(YEAR(F78)+1,MONTH(F78),DAY(F78))</f>
        <v>44197</v>
      </c>
      <c r="I78" s="104" t="n">
        <f aca="false">IF(F78&lt;=H78,VLOOKUP(DATEDIF(F78,G78,"m"),Parameters!$L$2:$M$6,2,1),(DATEDIF(F78,G78,"m")+1)/12)</f>
        <v>1</v>
      </c>
      <c r="J78" s="108" t="n">
        <v>0.0061</v>
      </c>
      <c r="K78" s="108" t="n">
        <v>0.0041</v>
      </c>
      <c r="L78" s="109"/>
    </row>
    <row r="79" customFormat="false" ht="24.05" hidden="false" customHeight="false" outlineLevel="0" collapsed="false">
      <c r="A79" s="76" t="s">
        <v>1904</v>
      </c>
      <c r="B79" s="77" t="s">
        <v>2000</v>
      </c>
      <c r="C79" s="78" t="s">
        <v>1903</v>
      </c>
      <c r="D79" s="80" t="s">
        <v>2121</v>
      </c>
      <c r="E79" s="80" t="n">
        <v>0</v>
      </c>
      <c r="F79" s="102" t="n">
        <v>43831</v>
      </c>
      <c r="G79" s="102" t="n">
        <v>44196</v>
      </c>
      <c r="H79" s="103" t="n">
        <f aca="false">DATE(YEAR(F79)+1,MONTH(F79),DAY(F79))</f>
        <v>44197</v>
      </c>
      <c r="I79" s="104" t="n">
        <f aca="false">IF(F79&lt;=H79,VLOOKUP(DATEDIF(F79,G79,"m"),Parameters!$L$2:$M$6,2,1),(DATEDIF(F79,G79,"m")+1)/12)</f>
        <v>1</v>
      </c>
      <c r="J79" s="108" t="n">
        <v>0.0071</v>
      </c>
      <c r="K79" s="108" t="n">
        <v>0.0047</v>
      </c>
      <c r="L79" s="109"/>
    </row>
    <row r="80" customFormat="false" ht="24.05" hidden="false" customHeight="false" outlineLevel="0" collapsed="false">
      <c r="A80" s="76" t="s">
        <v>1904</v>
      </c>
      <c r="B80" s="77" t="s">
        <v>2000</v>
      </c>
      <c r="C80" s="78" t="s">
        <v>1903</v>
      </c>
      <c r="D80" s="80" t="s">
        <v>2122</v>
      </c>
      <c r="E80" s="80" t="n">
        <v>0</v>
      </c>
      <c r="F80" s="102" t="n">
        <v>43831</v>
      </c>
      <c r="G80" s="102" t="n">
        <v>44196</v>
      </c>
      <c r="H80" s="103" t="n">
        <f aca="false">DATE(YEAR(F80)+1,MONTH(F80),DAY(F80))</f>
        <v>44197</v>
      </c>
      <c r="I80" s="104" t="n">
        <f aca="false">IF(F80&lt;=H80,VLOOKUP(DATEDIF(F80,G80,"m"),Parameters!$L$2:$M$6,2,1),(DATEDIF(F80,G80,"m")+1)/12)</f>
        <v>1</v>
      </c>
      <c r="J80" s="108" t="n">
        <v>0.0083</v>
      </c>
      <c r="K80" s="108" t="n">
        <v>0.0055</v>
      </c>
      <c r="L80" s="109"/>
    </row>
    <row r="81" customFormat="false" ht="24.05" hidden="false" customHeight="false" outlineLevel="0" collapsed="false">
      <c r="A81" s="76" t="s">
        <v>1904</v>
      </c>
      <c r="B81" s="77" t="s">
        <v>1905</v>
      </c>
      <c r="C81" s="78" t="s">
        <v>1903</v>
      </c>
      <c r="D81" s="80" t="s">
        <v>2119</v>
      </c>
      <c r="E81" s="80" t="n">
        <v>0</v>
      </c>
      <c r="F81" s="102" t="n">
        <v>43831</v>
      </c>
      <c r="G81" s="102" t="n">
        <v>44196</v>
      </c>
      <c r="H81" s="103" t="n">
        <f aca="false">DATE(YEAR(F81)+1,MONTH(F81),DAY(F81))</f>
        <v>44197</v>
      </c>
      <c r="I81" s="104" t="n">
        <f aca="false">IF(F81&lt;=H81,VLOOKUP(DATEDIF(F81,G81,"m"),Parameters!$L$2:$M$6,2,1),(DATEDIF(F81,G81,"m")+1)/12)</f>
        <v>1</v>
      </c>
      <c r="J81" s="108" t="n">
        <v>0.005</v>
      </c>
      <c r="K81" s="108" t="n">
        <v>0.0033</v>
      </c>
      <c r="L81" s="109"/>
    </row>
    <row r="82" customFormat="false" ht="24.05" hidden="false" customHeight="false" outlineLevel="0" collapsed="false">
      <c r="A82" s="76" t="s">
        <v>1904</v>
      </c>
      <c r="B82" s="77" t="s">
        <v>1905</v>
      </c>
      <c r="C82" s="78" t="s">
        <v>1903</v>
      </c>
      <c r="D82" s="80" t="s">
        <v>2120</v>
      </c>
      <c r="E82" s="80" t="n">
        <v>0</v>
      </c>
      <c r="F82" s="102" t="n">
        <v>43831</v>
      </c>
      <c r="G82" s="102" t="n">
        <v>44196</v>
      </c>
      <c r="H82" s="103" t="n">
        <f aca="false">DATE(YEAR(F82)+1,MONTH(F82),DAY(F82))</f>
        <v>44197</v>
      </c>
      <c r="I82" s="104" t="n">
        <f aca="false">IF(F82&lt;=H82,VLOOKUP(DATEDIF(F82,G82,"m"),Parameters!$L$2:$M$6,2,1),(DATEDIF(F82,G82,"m")+1)/12)</f>
        <v>1</v>
      </c>
      <c r="J82" s="108" t="n">
        <v>0.0061</v>
      </c>
      <c r="K82" s="108" t="n">
        <v>0.0041</v>
      </c>
      <c r="L82" s="109"/>
    </row>
    <row r="83" customFormat="false" ht="24.05" hidden="false" customHeight="false" outlineLevel="0" collapsed="false">
      <c r="A83" s="76" t="s">
        <v>1904</v>
      </c>
      <c r="B83" s="77" t="s">
        <v>1905</v>
      </c>
      <c r="C83" s="78" t="s">
        <v>1903</v>
      </c>
      <c r="D83" s="80" t="s">
        <v>2121</v>
      </c>
      <c r="E83" s="80" t="n">
        <v>0</v>
      </c>
      <c r="F83" s="102" t="n">
        <v>43831</v>
      </c>
      <c r="G83" s="102" t="n">
        <v>44196</v>
      </c>
      <c r="H83" s="103" t="n">
        <f aca="false">DATE(YEAR(F83)+1,MONTH(F83),DAY(F83))</f>
        <v>44197</v>
      </c>
      <c r="I83" s="104" t="n">
        <f aca="false">IF(F83&lt;=H83,VLOOKUP(DATEDIF(F83,G83,"m"),Parameters!$L$2:$M$6,2,1),(DATEDIF(F83,G83,"m")+1)/12)</f>
        <v>1</v>
      </c>
      <c r="J83" s="108" t="n">
        <v>0.0071</v>
      </c>
      <c r="K83" s="108" t="n">
        <v>0.0047</v>
      </c>
      <c r="L83" s="109"/>
    </row>
    <row r="84" customFormat="false" ht="24.05" hidden="false" customHeight="false" outlineLevel="0" collapsed="false">
      <c r="A84" s="76" t="s">
        <v>1904</v>
      </c>
      <c r="B84" s="77" t="s">
        <v>1905</v>
      </c>
      <c r="C84" s="78" t="s">
        <v>1903</v>
      </c>
      <c r="D84" s="80" t="s">
        <v>2122</v>
      </c>
      <c r="E84" s="80" t="n">
        <v>0</v>
      </c>
      <c r="F84" s="102" t="n">
        <v>43831</v>
      </c>
      <c r="G84" s="102" t="n">
        <v>44196</v>
      </c>
      <c r="H84" s="103" t="n">
        <f aca="false">DATE(YEAR(F84)+1,MONTH(F84),DAY(F84))</f>
        <v>44197</v>
      </c>
      <c r="I84" s="104" t="n">
        <f aca="false">IF(F84&lt;=H84,VLOOKUP(DATEDIF(F84,G84,"m"),Parameters!$L$2:$M$6,2,1),(DATEDIF(F84,G84,"m")+1)/12)</f>
        <v>1</v>
      </c>
      <c r="J84" s="108" t="n">
        <v>0.0083</v>
      </c>
      <c r="K84" s="108" t="n">
        <v>0.0055</v>
      </c>
      <c r="L84" s="109"/>
    </row>
    <row r="85" customFormat="false" ht="24.05" hidden="false" customHeight="false" outlineLevel="0" collapsed="false">
      <c r="A85" s="76" t="s">
        <v>1904</v>
      </c>
      <c r="B85" s="77" t="s">
        <v>1910</v>
      </c>
      <c r="C85" s="78" t="s">
        <v>1903</v>
      </c>
      <c r="D85" s="80" t="s">
        <v>2119</v>
      </c>
      <c r="E85" s="80" t="n">
        <v>0</v>
      </c>
      <c r="F85" s="102" t="n">
        <v>43831</v>
      </c>
      <c r="G85" s="102" t="n">
        <v>44196</v>
      </c>
      <c r="H85" s="103" t="n">
        <f aca="false">DATE(YEAR(F85)+1,MONTH(F85),DAY(F85))</f>
        <v>44197</v>
      </c>
      <c r="I85" s="104" t="n">
        <f aca="false">IF(F85&lt;=H85,VLOOKUP(DATEDIF(F85,G85,"m"),Parameters!$L$2:$M$6,2,1),(DATEDIF(F85,G85,"m")+1)/12)</f>
        <v>1</v>
      </c>
      <c r="J85" s="108" t="n">
        <v>0.005</v>
      </c>
      <c r="K85" s="108" t="n">
        <v>0.0033</v>
      </c>
      <c r="L85" s="109"/>
    </row>
    <row r="86" customFormat="false" ht="24.05" hidden="false" customHeight="false" outlineLevel="0" collapsed="false">
      <c r="A86" s="76" t="s">
        <v>1904</v>
      </c>
      <c r="B86" s="77" t="s">
        <v>1910</v>
      </c>
      <c r="C86" s="78" t="s">
        <v>1903</v>
      </c>
      <c r="D86" s="80" t="s">
        <v>2120</v>
      </c>
      <c r="E86" s="80" t="n">
        <v>0</v>
      </c>
      <c r="F86" s="102" t="n">
        <v>43831</v>
      </c>
      <c r="G86" s="102" t="n">
        <v>44196</v>
      </c>
      <c r="H86" s="103" t="n">
        <f aca="false">DATE(YEAR(F86)+1,MONTH(F86),DAY(F86))</f>
        <v>44197</v>
      </c>
      <c r="I86" s="104" t="n">
        <f aca="false">IF(F86&lt;=H86,VLOOKUP(DATEDIF(F86,G86,"m"),Parameters!$L$2:$M$6,2,1),(DATEDIF(F86,G86,"m")+1)/12)</f>
        <v>1</v>
      </c>
      <c r="J86" s="108" t="n">
        <v>0.0061</v>
      </c>
      <c r="K86" s="108" t="n">
        <v>0.0041</v>
      </c>
      <c r="L86" s="109"/>
    </row>
    <row r="87" customFormat="false" ht="24.05" hidden="false" customHeight="false" outlineLevel="0" collapsed="false">
      <c r="A87" s="76" t="s">
        <v>1904</v>
      </c>
      <c r="B87" s="77" t="s">
        <v>1910</v>
      </c>
      <c r="C87" s="78" t="s">
        <v>1903</v>
      </c>
      <c r="D87" s="80" t="s">
        <v>2121</v>
      </c>
      <c r="E87" s="80" t="n">
        <v>0</v>
      </c>
      <c r="F87" s="102" t="n">
        <v>43831</v>
      </c>
      <c r="G87" s="102" t="n">
        <v>44196</v>
      </c>
      <c r="H87" s="103" t="n">
        <f aca="false">DATE(YEAR(F87)+1,MONTH(F87),DAY(F87))</f>
        <v>44197</v>
      </c>
      <c r="I87" s="104" t="n">
        <f aca="false">IF(F87&lt;=H87,VLOOKUP(DATEDIF(F87,G87,"m"),Parameters!$L$2:$M$6,2,1),(DATEDIF(F87,G87,"m")+1)/12)</f>
        <v>1</v>
      </c>
      <c r="J87" s="108" t="n">
        <v>0.0071</v>
      </c>
      <c r="K87" s="108" t="n">
        <v>0.0047</v>
      </c>
      <c r="L87" s="109"/>
    </row>
    <row r="88" customFormat="false" ht="24.05" hidden="false" customHeight="false" outlineLevel="0" collapsed="false">
      <c r="A88" s="76" t="s">
        <v>1904</v>
      </c>
      <c r="B88" s="77" t="s">
        <v>1910</v>
      </c>
      <c r="C88" s="78" t="s">
        <v>1903</v>
      </c>
      <c r="D88" s="80" t="s">
        <v>2122</v>
      </c>
      <c r="E88" s="80" t="n">
        <v>0</v>
      </c>
      <c r="F88" s="102" t="n">
        <v>43831</v>
      </c>
      <c r="G88" s="102" t="n">
        <v>44196</v>
      </c>
      <c r="H88" s="103" t="n">
        <f aca="false">DATE(YEAR(F88)+1,MONTH(F88),DAY(F88))</f>
        <v>44197</v>
      </c>
      <c r="I88" s="104" t="n">
        <f aca="false">IF(F88&lt;=H88,VLOOKUP(DATEDIF(F88,G88,"m"),Parameters!$L$2:$M$6,2,1),(DATEDIF(F88,G88,"m")+1)/12)</f>
        <v>1</v>
      </c>
      <c r="J88" s="108" t="n">
        <v>0.0083</v>
      </c>
      <c r="K88" s="108" t="n">
        <v>0.0055</v>
      </c>
      <c r="L88" s="109"/>
    </row>
    <row r="89" customFormat="false" ht="24.05" hidden="false" customHeight="false" outlineLevel="0" collapsed="false">
      <c r="A89" s="76" t="s">
        <v>1904</v>
      </c>
      <c r="B89" s="77" t="s">
        <v>2005</v>
      </c>
      <c r="C89" s="78" t="s">
        <v>1903</v>
      </c>
      <c r="D89" s="80" t="s">
        <v>2123</v>
      </c>
      <c r="E89" s="80" t="n">
        <v>0</v>
      </c>
      <c r="F89" s="102" t="n">
        <v>43831</v>
      </c>
      <c r="G89" s="102" t="n">
        <v>44196</v>
      </c>
      <c r="H89" s="103" t="n">
        <f aca="false">DATE(YEAR(F89)+1,MONTH(F89),DAY(F89))</f>
        <v>44197</v>
      </c>
      <c r="I89" s="104" t="n">
        <f aca="false">IF(F89&lt;=H89,VLOOKUP(DATEDIF(F89,G89,"m"),Parameters!$L$2:$M$6,2,1),(DATEDIF(F89,G89,"m")+1)/12)</f>
        <v>1</v>
      </c>
      <c r="J89" s="108" t="n">
        <v>0.0093</v>
      </c>
      <c r="K89" s="108" t="n">
        <v>0.0062</v>
      </c>
      <c r="L89" s="109"/>
    </row>
    <row r="90" customFormat="false" ht="24.05" hidden="false" customHeight="false" outlineLevel="0" collapsed="false">
      <c r="A90" s="76" t="s">
        <v>1904</v>
      </c>
      <c r="B90" s="77" t="s">
        <v>2005</v>
      </c>
      <c r="C90" s="78" t="s">
        <v>1903</v>
      </c>
      <c r="D90" s="80" t="s">
        <v>2124</v>
      </c>
      <c r="E90" s="80" t="n">
        <v>0</v>
      </c>
      <c r="F90" s="102" t="n">
        <v>43831</v>
      </c>
      <c r="G90" s="102" t="n">
        <v>44196</v>
      </c>
      <c r="H90" s="103" t="n">
        <f aca="false">DATE(YEAR(F90)+1,MONTH(F90),DAY(F90))</f>
        <v>44197</v>
      </c>
      <c r="I90" s="104" t="n">
        <f aca="false">IF(F90&lt;=H90,VLOOKUP(DATEDIF(F90,G90,"m"),Parameters!$L$2:$M$6,2,1),(DATEDIF(F90,G90,"m")+1)/12)</f>
        <v>1</v>
      </c>
      <c r="J90" s="108" t="n">
        <v>0.01</v>
      </c>
      <c r="K90" s="108" t="n">
        <v>0.0067</v>
      </c>
      <c r="L90" s="109"/>
    </row>
    <row r="91" customFormat="false" ht="24.05" hidden="false" customHeight="false" outlineLevel="0" collapsed="false">
      <c r="A91" s="76" t="s">
        <v>1904</v>
      </c>
      <c r="B91" s="77" t="s">
        <v>2005</v>
      </c>
      <c r="C91" s="78" t="s">
        <v>1903</v>
      </c>
      <c r="D91" s="80" t="s">
        <v>2125</v>
      </c>
      <c r="E91" s="80" t="n">
        <v>0</v>
      </c>
      <c r="F91" s="102" t="n">
        <v>43831</v>
      </c>
      <c r="G91" s="102" t="n">
        <v>44196</v>
      </c>
      <c r="H91" s="103" t="n">
        <f aca="false">DATE(YEAR(F91)+1,MONTH(F91),DAY(F91))</f>
        <v>44197</v>
      </c>
      <c r="I91" s="104" t="n">
        <f aca="false">IF(F91&lt;=H91,VLOOKUP(DATEDIF(F91,G91,"m"),Parameters!$L$2:$M$6,2,1),(DATEDIF(F91,G91,"m")+1)/12)</f>
        <v>1</v>
      </c>
      <c r="J91" s="108" t="n">
        <v>0.0109</v>
      </c>
      <c r="K91" s="108" t="n">
        <v>0.0073</v>
      </c>
      <c r="L91" s="109"/>
    </row>
    <row r="92" customFormat="false" ht="24.05" hidden="false" customHeight="false" outlineLevel="0" collapsed="false">
      <c r="A92" s="76" t="s">
        <v>1904</v>
      </c>
      <c r="B92" s="77" t="s">
        <v>2005</v>
      </c>
      <c r="C92" s="78" t="s">
        <v>1903</v>
      </c>
      <c r="D92" s="80" t="s">
        <v>2126</v>
      </c>
      <c r="E92" s="80" t="n">
        <v>0</v>
      </c>
      <c r="F92" s="102" t="n">
        <v>43831</v>
      </c>
      <c r="G92" s="102" t="n">
        <v>44196</v>
      </c>
      <c r="H92" s="103" t="n">
        <f aca="false">DATE(YEAR(F92)+1,MONTH(F92),DAY(F92))</f>
        <v>44197</v>
      </c>
      <c r="I92" s="104" t="n">
        <f aca="false">IF(F92&lt;=H92,VLOOKUP(DATEDIF(F92,G92,"m"),Parameters!$L$2:$M$6,2,1),(DATEDIF(F92,G92,"m")+1)/12)</f>
        <v>1</v>
      </c>
      <c r="J92" s="108" t="n">
        <v>0.012</v>
      </c>
      <c r="K92" s="108" t="n">
        <v>0.008</v>
      </c>
      <c r="L92" s="109"/>
    </row>
    <row r="93" customFormat="false" ht="24.05" hidden="false" customHeight="false" outlineLevel="0" collapsed="false">
      <c r="A93" s="76" t="s">
        <v>1904</v>
      </c>
      <c r="B93" s="77" t="s">
        <v>2005</v>
      </c>
      <c r="C93" s="78" t="s">
        <v>1903</v>
      </c>
      <c r="D93" s="80" t="s">
        <v>2127</v>
      </c>
      <c r="E93" s="80" t="n">
        <v>0</v>
      </c>
      <c r="F93" s="102" t="n">
        <v>43831</v>
      </c>
      <c r="G93" s="102" t="n">
        <v>44196</v>
      </c>
      <c r="H93" s="103" t="n">
        <f aca="false">DATE(YEAR(F93)+1,MONTH(F93),DAY(F93))</f>
        <v>44197</v>
      </c>
      <c r="I93" s="104" t="n">
        <f aca="false">IF(F93&lt;=H93,VLOOKUP(DATEDIF(F93,G93,"m"),Parameters!$L$2:$M$6,2,1),(DATEDIF(F93,G93,"m")+1)/12)</f>
        <v>1</v>
      </c>
      <c r="J93" s="108" t="n">
        <v>0.0135</v>
      </c>
      <c r="K93" s="108" t="n">
        <v>0.009</v>
      </c>
      <c r="L93" s="109"/>
    </row>
    <row r="94" customFormat="false" ht="24.05" hidden="false" customHeight="false" outlineLevel="0" collapsed="false">
      <c r="A94" s="76" t="s">
        <v>1904</v>
      </c>
      <c r="B94" s="77" t="s">
        <v>2005</v>
      </c>
      <c r="C94" s="78" t="s">
        <v>1903</v>
      </c>
      <c r="D94" s="80" t="s">
        <v>2128</v>
      </c>
      <c r="E94" s="80" t="n">
        <v>0</v>
      </c>
      <c r="F94" s="102" t="n">
        <v>43831</v>
      </c>
      <c r="G94" s="102" t="n">
        <v>44196</v>
      </c>
      <c r="H94" s="103" t="n">
        <f aca="false">DATE(YEAR(F94)+1,MONTH(F94),DAY(F94))</f>
        <v>44197</v>
      </c>
      <c r="I94" s="104" t="n">
        <f aca="false">IF(F94&lt;=H94,VLOOKUP(DATEDIF(F94,G94,"m"),Parameters!$L$2:$M$6,2,1),(DATEDIF(F94,G94,"m")+1)/12)</f>
        <v>1</v>
      </c>
      <c r="J94" s="108" t="n">
        <v>0.0147</v>
      </c>
      <c r="K94" s="108" t="n">
        <v>0.0098</v>
      </c>
      <c r="L94" s="109"/>
    </row>
    <row r="95" customFormat="false" ht="24.05" hidden="false" customHeight="false" outlineLevel="0" collapsed="false">
      <c r="A95" s="76" t="s">
        <v>1904</v>
      </c>
      <c r="B95" s="77" t="s">
        <v>2005</v>
      </c>
      <c r="C95" s="78" t="s">
        <v>1903</v>
      </c>
      <c r="D95" s="80" t="s">
        <v>2129</v>
      </c>
      <c r="E95" s="80" t="n">
        <v>0</v>
      </c>
      <c r="F95" s="102" t="n">
        <v>43831</v>
      </c>
      <c r="G95" s="102" t="n">
        <v>44196</v>
      </c>
      <c r="H95" s="103" t="n">
        <f aca="false">DATE(YEAR(F95)+1,MONTH(F95),DAY(F95))</f>
        <v>44197</v>
      </c>
      <c r="I95" s="104" t="n">
        <f aca="false">IF(F95&lt;=H95,VLOOKUP(DATEDIF(F95,G95,"m"),Parameters!$L$2:$M$6,2,1),(DATEDIF(F95,G95,"m")+1)/12)</f>
        <v>1</v>
      </c>
      <c r="J95" s="108" t="n">
        <v>0.0158</v>
      </c>
      <c r="K95" s="108" t="n">
        <v>0.0105</v>
      </c>
      <c r="L95" s="109"/>
    </row>
    <row r="96" customFormat="false" ht="24.05" hidden="false" customHeight="false" outlineLevel="0" collapsed="false">
      <c r="A96" s="76" t="s">
        <v>1904</v>
      </c>
      <c r="B96" s="77" t="s">
        <v>2005</v>
      </c>
      <c r="C96" s="78" t="s">
        <v>1903</v>
      </c>
      <c r="D96" s="80" t="s">
        <v>2130</v>
      </c>
      <c r="E96" s="80" t="n">
        <v>0</v>
      </c>
      <c r="F96" s="102" t="n">
        <v>43831</v>
      </c>
      <c r="G96" s="102" t="n">
        <v>44196</v>
      </c>
      <c r="H96" s="103" t="n">
        <f aca="false">DATE(YEAR(F96)+1,MONTH(F96),DAY(F96))</f>
        <v>44197</v>
      </c>
      <c r="I96" s="104" t="n">
        <f aca="false">IF(F96&lt;=H96,VLOOKUP(DATEDIF(F96,G96,"m"),Parameters!$L$2:$M$6,2,1),(DATEDIF(F96,G96,"m")+1)/12)</f>
        <v>1</v>
      </c>
      <c r="J96" s="108" t="n">
        <v>0.0201</v>
      </c>
      <c r="K96" s="108" t="n">
        <v>0.0135</v>
      </c>
      <c r="L96" s="109"/>
    </row>
    <row r="97" customFormat="false" ht="24.05" hidden="false" customHeight="false" outlineLevel="0" collapsed="false">
      <c r="A97" s="76" t="s">
        <v>1904</v>
      </c>
      <c r="B97" s="77" t="s">
        <v>2005</v>
      </c>
      <c r="C97" s="78" t="s">
        <v>1903</v>
      </c>
      <c r="D97" s="80" t="s">
        <v>2131</v>
      </c>
      <c r="E97" s="80" t="n">
        <v>0</v>
      </c>
      <c r="F97" s="102" t="n">
        <v>43831</v>
      </c>
      <c r="G97" s="102" t="n">
        <v>44196</v>
      </c>
      <c r="H97" s="103" t="n">
        <f aca="false">DATE(YEAR(F97)+1,MONTH(F97),DAY(F97))</f>
        <v>44197</v>
      </c>
      <c r="I97" s="104" t="n">
        <f aca="false">IF(F97&lt;=H97,VLOOKUP(DATEDIF(F97,G97,"m"),Parameters!$L$2:$M$6,2,1),(DATEDIF(F97,G97,"m")+1)/12)</f>
        <v>1</v>
      </c>
      <c r="J97" s="108" t="n">
        <v>0.0179</v>
      </c>
      <c r="K97" s="108" t="n">
        <v>0.0119</v>
      </c>
      <c r="L97" s="109"/>
    </row>
    <row r="98" customFormat="false" ht="24.05" hidden="false" customHeight="false" outlineLevel="0" collapsed="false">
      <c r="A98" s="76" t="s">
        <v>1904</v>
      </c>
      <c r="B98" s="77" t="s">
        <v>2005</v>
      </c>
      <c r="C98" s="78" t="s">
        <v>1903</v>
      </c>
      <c r="D98" s="80" t="s">
        <v>2132</v>
      </c>
      <c r="E98" s="80" t="n">
        <v>0</v>
      </c>
      <c r="F98" s="102" t="n">
        <v>43831</v>
      </c>
      <c r="G98" s="102" t="n">
        <v>44196</v>
      </c>
      <c r="H98" s="103" t="n">
        <f aca="false">DATE(YEAR(F98)+1,MONTH(F98),DAY(F98))</f>
        <v>44197</v>
      </c>
      <c r="I98" s="104" t="n">
        <f aca="false">IF(F98&lt;=H98,VLOOKUP(DATEDIF(F98,G98,"m"),Parameters!$L$2:$M$6,2,1),(DATEDIF(F98,G98,"m")+1)/12)</f>
        <v>1</v>
      </c>
      <c r="J98" s="108" t="n">
        <v>0.0189</v>
      </c>
      <c r="K98" s="108" t="n">
        <v>0.0126</v>
      </c>
      <c r="L98" s="109"/>
    </row>
    <row r="99" customFormat="false" ht="24.05" hidden="false" customHeight="false" outlineLevel="0" collapsed="false">
      <c r="A99" s="76" t="s">
        <v>1904</v>
      </c>
      <c r="B99" s="77" t="s">
        <v>2005</v>
      </c>
      <c r="C99" s="78" t="s">
        <v>1903</v>
      </c>
      <c r="D99" s="80" t="s">
        <v>2133</v>
      </c>
      <c r="E99" s="80" t="n">
        <v>0</v>
      </c>
      <c r="F99" s="102" t="n">
        <v>43831</v>
      </c>
      <c r="G99" s="102" t="n">
        <v>44196</v>
      </c>
      <c r="H99" s="103" t="n">
        <f aca="false">DATE(YEAR(F99)+1,MONTH(F99),DAY(F99))</f>
        <v>44197</v>
      </c>
      <c r="I99" s="104" t="n">
        <f aca="false">IF(F99&lt;=H99,VLOOKUP(DATEDIF(F99,G99,"m"),Parameters!$L$2:$M$6,2,1),(DATEDIF(F99,G99,"m")+1)/12)</f>
        <v>1</v>
      </c>
      <c r="J99" s="108" t="n">
        <v>0.0201</v>
      </c>
      <c r="K99" s="108" t="n">
        <v>0.0134</v>
      </c>
      <c r="L99" s="109"/>
    </row>
    <row r="100" customFormat="false" ht="24.05" hidden="false" customHeight="false" outlineLevel="0" collapsed="false">
      <c r="A100" s="76" t="s">
        <v>1904</v>
      </c>
      <c r="B100" s="77" t="s">
        <v>2005</v>
      </c>
      <c r="C100" s="78" t="s">
        <v>1903</v>
      </c>
      <c r="D100" s="80" t="s">
        <v>2134</v>
      </c>
      <c r="E100" s="80" t="n">
        <v>0</v>
      </c>
      <c r="F100" s="102" t="n">
        <v>43831</v>
      </c>
      <c r="G100" s="102" t="n">
        <v>44196</v>
      </c>
      <c r="H100" s="103" t="n">
        <f aca="false">DATE(YEAR(F100)+1,MONTH(F100),DAY(F100))</f>
        <v>44197</v>
      </c>
      <c r="I100" s="104" t="n">
        <f aca="false">IF(F100&lt;=H100,VLOOKUP(DATEDIF(F100,G100,"m"),Parameters!$L$2:$M$6,2,1),(DATEDIF(F100,G100,"m")+1)/12)</f>
        <v>1</v>
      </c>
      <c r="J100" s="108" t="n">
        <v>0.0211</v>
      </c>
      <c r="K100" s="108" t="n">
        <v>0.0141</v>
      </c>
      <c r="L100" s="109"/>
    </row>
    <row r="101" customFormat="false" ht="24.05" hidden="false" customHeight="false" outlineLevel="0" collapsed="false">
      <c r="A101" s="76" t="s">
        <v>1904</v>
      </c>
      <c r="B101" s="77" t="s">
        <v>2005</v>
      </c>
      <c r="C101" s="78" t="s">
        <v>1903</v>
      </c>
      <c r="D101" s="80" t="s">
        <v>2135</v>
      </c>
      <c r="E101" s="80" t="n">
        <v>0</v>
      </c>
      <c r="F101" s="102" t="n">
        <v>43831</v>
      </c>
      <c r="G101" s="102" t="n">
        <v>44196</v>
      </c>
      <c r="H101" s="103" t="n">
        <f aca="false">DATE(YEAR(F101)+1,MONTH(F101),DAY(F101))</f>
        <v>44197</v>
      </c>
      <c r="I101" s="104" t="n">
        <f aca="false">IF(F101&lt;=H101,VLOOKUP(DATEDIF(F101,G101,"m"),Parameters!$L$2:$M$6,2,1),(DATEDIF(F101,G101,"m")+1)/12)</f>
        <v>1</v>
      </c>
      <c r="J101" s="108" t="n">
        <v>0.0222</v>
      </c>
      <c r="K101" s="108" t="n">
        <v>0.0148</v>
      </c>
      <c r="L101" s="109"/>
    </row>
    <row r="102" customFormat="false" ht="24.05" hidden="false" customHeight="false" outlineLevel="0" collapsed="false">
      <c r="A102" s="76" t="s">
        <v>1904</v>
      </c>
      <c r="B102" s="77" t="s">
        <v>2005</v>
      </c>
      <c r="C102" s="78" t="s">
        <v>1903</v>
      </c>
      <c r="D102" s="80" t="s">
        <v>2136</v>
      </c>
      <c r="E102" s="80" t="n">
        <v>0</v>
      </c>
      <c r="F102" s="102" t="n">
        <v>43831</v>
      </c>
      <c r="G102" s="102" t="n">
        <v>44196</v>
      </c>
      <c r="H102" s="103" t="n">
        <f aca="false">DATE(YEAR(F102)+1,MONTH(F102),DAY(F102))</f>
        <v>44197</v>
      </c>
      <c r="I102" s="104" t="n">
        <f aca="false">IF(F102&lt;=H102,VLOOKUP(DATEDIF(F102,G102,"m"),Parameters!$L$2:$M$6,2,1),(DATEDIF(F102,G102,"m")+1)/12)</f>
        <v>1</v>
      </c>
      <c r="J102" s="108" t="n">
        <v>0.0232</v>
      </c>
      <c r="K102" s="108" t="n">
        <v>0.0155</v>
      </c>
      <c r="L102" s="109"/>
    </row>
    <row r="103" customFormat="false" ht="24.05" hidden="false" customHeight="false" outlineLevel="0" collapsed="false">
      <c r="A103" s="76" t="s">
        <v>1904</v>
      </c>
      <c r="B103" s="77" t="s">
        <v>2005</v>
      </c>
      <c r="C103" s="78" t="s">
        <v>1903</v>
      </c>
      <c r="D103" s="80" t="s">
        <v>2137</v>
      </c>
      <c r="E103" s="80" t="n">
        <v>0</v>
      </c>
      <c r="F103" s="102" t="n">
        <v>43831</v>
      </c>
      <c r="G103" s="102" t="n">
        <v>44196</v>
      </c>
      <c r="H103" s="103" t="n">
        <f aca="false">DATE(YEAR(F103)+1,MONTH(F103),DAY(F103))</f>
        <v>44197</v>
      </c>
      <c r="I103" s="104" t="n">
        <f aca="false">IF(F103&lt;=H103,VLOOKUP(DATEDIF(F103,G103,"m"),Parameters!$L$2:$M$6,2,1),(DATEDIF(F103,G103,"m")+1)/12)</f>
        <v>1</v>
      </c>
      <c r="J103" s="108" t="n">
        <v>0.0243</v>
      </c>
      <c r="K103" s="108" t="n">
        <v>0.0162</v>
      </c>
      <c r="L103" s="109"/>
    </row>
    <row r="104" customFormat="false" ht="24.05" hidden="false" customHeight="false" outlineLevel="0" collapsed="false">
      <c r="A104" s="76" t="s">
        <v>1904</v>
      </c>
      <c r="B104" s="77" t="s">
        <v>2005</v>
      </c>
      <c r="C104" s="78" t="s">
        <v>1903</v>
      </c>
      <c r="D104" s="80" t="s">
        <v>2138</v>
      </c>
      <c r="E104" s="80" t="n">
        <v>0</v>
      </c>
      <c r="F104" s="102" t="n">
        <v>43831</v>
      </c>
      <c r="G104" s="102" t="n">
        <v>44196</v>
      </c>
      <c r="H104" s="103" t="n">
        <f aca="false">DATE(YEAR(F104)+1,MONTH(F104),DAY(F104))</f>
        <v>44197</v>
      </c>
      <c r="I104" s="104" t="n">
        <f aca="false">IF(F104&lt;=H104,VLOOKUP(DATEDIF(F104,G104,"m"),Parameters!$L$2:$M$6,2,1),(DATEDIF(F104,G104,"m")+1)/12)</f>
        <v>1</v>
      </c>
      <c r="J104" s="108" t="n">
        <v>0.0306</v>
      </c>
      <c r="K104" s="108" t="n">
        <v>0.0204</v>
      </c>
      <c r="L104" s="109"/>
    </row>
    <row r="105" customFormat="false" ht="24.05" hidden="false" customHeight="false" outlineLevel="0" collapsed="false">
      <c r="A105" s="76" t="s">
        <v>1904</v>
      </c>
      <c r="B105" s="77" t="s">
        <v>2005</v>
      </c>
      <c r="C105" s="78" t="s">
        <v>1903</v>
      </c>
      <c r="D105" s="80" t="s">
        <v>2139</v>
      </c>
      <c r="E105" s="80" t="n">
        <v>0</v>
      </c>
      <c r="F105" s="102" t="n">
        <v>43831</v>
      </c>
      <c r="G105" s="102" t="n">
        <v>44196</v>
      </c>
      <c r="H105" s="103" t="n">
        <f aca="false">DATE(YEAR(F105)+1,MONTH(F105),DAY(F105))</f>
        <v>44197</v>
      </c>
      <c r="I105" s="104" t="n">
        <f aca="false">IF(F105&lt;=H105,VLOOKUP(DATEDIF(F105,G105,"m"),Parameters!$L$2:$M$6,2,1),(DATEDIF(F105,G105,"m")+1)/12)</f>
        <v>1</v>
      </c>
      <c r="J105" s="108" t="n">
        <v>0.0317</v>
      </c>
      <c r="K105" s="108" t="n">
        <v>0.0212</v>
      </c>
      <c r="L105" s="109"/>
    </row>
    <row r="106" customFormat="false" ht="24.05" hidden="false" customHeight="true" outlineLevel="0" collapsed="false">
      <c r="A106" s="76" t="s">
        <v>1904</v>
      </c>
      <c r="B106" s="77" t="s">
        <v>2005</v>
      </c>
      <c r="C106" s="78" t="s">
        <v>1903</v>
      </c>
      <c r="D106" s="80" t="s">
        <v>2140</v>
      </c>
      <c r="E106" s="80" t="n">
        <v>0</v>
      </c>
      <c r="F106" s="102" t="n">
        <v>43831</v>
      </c>
      <c r="G106" s="102" t="n">
        <v>44196</v>
      </c>
      <c r="H106" s="103" t="n">
        <f aca="false">DATE(YEAR(F106)+1,MONTH(F106),DAY(F106))</f>
        <v>44197</v>
      </c>
      <c r="I106" s="104" t="n">
        <f aca="false">IF(F106&lt;=H106,VLOOKUP(DATEDIF(F106,G106,"m"),Parameters!$L$2:$M$6,2,1),(DATEDIF(F106,G106,"m")+1)/12)</f>
        <v>1</v>
      </c>
      <c r="J106" s="110" t="s">
        <v>2141</v>
      </c>
      <c r="K106" s="110"/>
      <c r="L106" s="109"/>
    </row>
    <row r="107" customFormat="false" ht="24.05" hidden="false" customHeight="false" outlineLevel="0" collapsed="false">
      <c r="A107" s="76" t="s">
        <v>1904</v>
      </c>
      <c r="B107" s="77" t="s">
        <v>1913</v>
      </c>
      <c r="C107" s="78" t="s">
        <v>2019</v>
      </c>
      <c r="D107" s="80" t="s">
        <v>2019</v>
      </c>
      <c r="E107" s="80" t="s">
        <v>2111</v>
      </c>
      <c r="F107" s="102" t="n">
        <v>43831</v>
      </c>
      <c r="G107" s="102" t="n">
        <v>44196</v>
      </c>
      <c r="H107" s="103" t="n">
        <f aca="false">DATE(YEAR(F107)+1,MONTH(F107),DAY(F107))</f>
        <v>44197</v>
      </c>
      <c r="I107" s="104" t="n">
        <f aca="false">IF(F107&lt;=H107,VLOOKUP(DATEDIF(F107,G107,"m"),Parameters!$L$2:$M$6,2,1),(DATEDIF(F107,G107,"m")+1)/12)</f>
        <v>1</v>
      </c>
      <c r="J107" s="108" t="n">
        <v>0.00672</v>
      </c>
      <c r="K107" s="108" t="n">
        <v>0.00444</v>
      </c>
      <c r="L107" s="111" t="s">
        <v>2145</v>
      </c>
    </row>
    <row r="108" customFormat="false" ht="24.05" hidden="false" customHeight="false" outlineLevel="0" collapsed="false">
      <c r="A108" s="76" t="s">
        <v>1904</v>
      </c>
      <c r="B108" s="77" t="s">
        <v>1913</v>
      </c>
      <c r="C108" s="78" t="s">
        <v>2019</v>
      </c>
      <c r="D108" s="80" t="s">
        <v>2019</v>
      </c>
      <c r="E108" s="80" t="s">
        <v>2112</v>
      </c>
      <c r="F108" s="102" t="n">
        <v>43831</v>
      </c>
      <c r="G108" s="102" t="n">
        <v>44196</v>
      </c>
      <c r="H108" s="103" t="n">
        <f aca="false">DATE(YEAR(F108)+1,MONTH(F108),DAY(F108))</f>
        <v>44197</v>
      </c>
      <c r="I108" s="104" t="n">
        <f aca="false">IF(F108&lt;=H108,VLOOKUP(DATEDIF(F108,G108,"m"),Parameters!$L$2:$M$6,2,1),(DATEDIF(F108,G108,"m")+1)/12)</f>
        <v>1</v>
      </c>
      <c r="J108" s="108" t="n">
        <v>0.01308</v>
      </c>
      <c r="K108" s="108" t="n">
        <v>0.00876</v>
      </c>
      <c r="L108" s="111" t="s">
        <v>2145</v>
      </c>
    </row>
    <row r="109" customFormat="false" ht="24.05" hidden="false" customHeight="false" outlineLevel="0" collapsed="false">
      <c r="A109" s="76" t="s">
        <v>1904</v>
      </c>
      <c r="B109" s="77" t="s">
        <v>1913</v>
      </c>
      <c r="C109" s="78" t="s">
        <v>2019</v>
      </c>
      <c r="D109" s="80" t="s">
        <v>2019</v>
      </c>
      <c r="E109" s="80" t="s">
        <v>2113</v>
      </c>
      <c r="F109" s="102" t="n">
        <v>43831</v>
      </c>
      <c r="G109" s="102" t="n">
        <v>44196</v>
      </c>
      <c r="H109" s="103" t="n">
        <f aca="false">DATE(YEAR(F109)+1,MONTH(F109),DAY(F109))</f>
        <v>44197</v>
      </c>
      <c r="I109" s="104" t="n">
        <f aca="false">IF(F109&lt;=H109,VLOOKUP(DATEDIF(F109,G109,"m"),Parameters!$L$2:$M$6,2,1),(DATEDIF(F109,G109,"m")+1)/12)</f>
        <v>1</v>
      </c>
      <c r="J109" s="108" t="n">
        <v>0.02172</v>
      </c>
      <c r="K109" s="108" t="n">
        <v>0.01452</v>
      </c>
      <c r="L109" s="111" t="s">
        <v>2145</v>
      </c>
    </row>
    <row r="110" customFormat="false" ht="24.05" hidden="false" customHeight="false" outlineLevel="0" collapsed="false">
      <c r="A110" s="76" t="s">
        <v>1904</v>
      </c>
      <c r="B110" s="77" t="s">
        <v>1913</v>
      </c>
      <c r="C110" s="78" t="s">
        <v>2019</v>
      </c>
      <c r="D110" s="80" t="s">
        <v>2019</v>
      </c>
      <c r="E110" s="80" t="s">
        <v>2114</v>
      </c>
      <c r="F110" s="102" t="n">
        <v>43831</v>
      </c>
      <c r="G110" s="102" t="n">
        <v>44196</v>
      </c>
      <c r="H110" s="103" t="n">
        <f aca="false">DATE(YEAR(F110)+1,MONTH(F110),DAY(F110))</f>
        <v>44197</v>
      </c>
      <c r="I110" s="104" t="n">
        <f aca="false">IF(F110&lt;=H110,VLOOKUP(DATEDIF(F110,G110,"m"),Parameters!$L$2:$M$6,2,1),(DATEDIF(F110,G110,"m")+1)/12)</f>
        <v>1</v>
      </c>
      <c r="J110" s="108" t="n">
        <v>0.02532</v>
      </c>
      <c r="K110" s="108" t="n">
        <v>0.01692</v>
      </c>
      <c r="L110" s="111" t="s">
        <v>2145</v>
      </c>
    </row>
    <row r="111" customFormat="false" ht="24.05" hidden="false" customHeight="false" outlineLevel="0" collapsed="false">
      <c r="A111" s="76" t="s">
        <v>1904</v>
      </c>
      <c r="B111" s="77" t="s">
        <v>1913</v>
      </c>
      <c r="C111" s="78" t="s">
        <v>2019</v>
      </c>
      <c r="D111" s="80" t="s">
        <v>2115</v>
      </c>
      <c r="E111" s="80" t="n">
        <v>0</v>
      </c>
      <c r="F111" s="102" t="n">
        <v>43831</v>
      </c>
      <c r="G111" s="102" t="n">
        <v>44196</v>
      </c>
      <c r="H111" s="103" t="n">
        <f aca="false">DATE(YEAR(F111)+1,MONTH(F111),DAY(F111))</f>
        <v>44197</v>
      </c>
      <c r="I111" s="104" t="n">
        <f aca="false">IF(F111&lt;=H111,VLOOKUP(DATEDIF(F111,G111,"m"),Parameters!$L$2:$M$6,2,1),(DATEDIF(F111,G111,"m")+1)/12)</f>
        <v>1</v>
      </c>
      <c r="J111" s="108" t="n">
        <f aca="false">J55*1.2</f>
        <v>0.00348</v>
      </c>
      <c r="K111" s="108" t="n">
        <f aca="false">K55*1.2</f>
        <v>0.00228</v>
      </c>
      <c r="L111" s="111" t="s">
        <v>2145</v>
      </c>
    </row>
    <row r="112" customFormat="false" ht="24.05" hidden="false" customHeight="false" outlineLevel="0" collapsed="false">
      <c r="A112" s="76" t="s">
        <v>1904</v>
      </c>
      <c r="B112" s="77" t="s">
        <v>1913</v>
      </c>
      <c r="C112" s="78" t="s">
        <v>2019</v>
      </c>
      <c r="D112" s="80" t="s">
        <v>2116</v>
      </c>
      <c r="E112" s="80" t="n">
        <v>0</v>
      </c>
      <c r="F112" s="102" t="n">
        <v>43831</v>
      </c>
      <c r="G112" s="102" t="n">
        <v>44196</v>
      </c>
      <c r="H112" s="103" t="n">
        <f aca="false">DATE(YEAR(F112)+1,MONTH(F112),DAY(F112))</f>
        <v>44197</v>
      </c>
      <c r="I112" s="104" t="n">
        <f aca="false">IF(F112&lt;=H112,VLOOKUP(DATEDIF(F112,G112,"m"),Parameters!$L$2:$M$6,2,1),(DATEDIF(F112,G112,"m")+1)/12)</f>
        <v>1</v>
      </c>
      <c r="J112" s="108" t="n">
        <f aca="false">J56*1.2</f>
        <v>0.00636</v>
      </c>
      <c r="K112" s="108" t="n">
        <f aca="false">K56*1.2</f>
        <v>0.0042</v>
      </c>
      <c r="L112" s="111" t="s">
        <v>2145</v>
      </c>
    </row>
    <row r="113" customFormat="false" ht="24.05" hidden="false" customHeight="false" outlineLevel="0" collapsed="false">
      <c r="A113" s="76" t="s">
        <v>1904</v>
      </c>
      <c r="B113" s="77" t="s">
        <v>1913</v>
      </c>
      <c r="C113" s="78" t="s">
        <v>2019</v>
      </c>
      <c r="D113" s="80" t="s">
        <v>2117</v>
      </c>
      <c r="E113" s="80" t="n">
        <v>0</v>
      </c>
      <c r="F113" s="102" t="n">
        <v>43831</v>
      </c>
      <c r="G113" s="102" t="n">
        <v>44196</v>
      </c>
      <c r="H113" s="103" t="n">
        <f aca="false">DATE(YEAR(F113)+1,MONTH(F113),DAY(F113))</f>
        <v>44197</v>
      </c>
      <c r="I113" s="104" t="n">
        <f aca="false">IF(F113&lt;=H113,VLOOKUP(DATEDIF(F113,G113,"m"),Parameters!$L$2:$M$6,2,1),(DATEDIF(F113,G113,"m")+1)/12)</f>
        <v>1</v>
      </c>
      <c r="J113" s="108" t="n">
        <f aca="false">J58*1.2</f>
        <v>0.01008</v>
      </c>
      <c r="K113" s="108" t="n">
        <f aca="false">K58*1.2</f>
        <v>0.00672</v>
      </c>
      <c r="L113" s="111" t="s">
        <v>2145</v>
      </c>
    </row>
    <row r="114" customFormat="false" ht="24.05" hidden="false" customHeight="false" outlineLevel="0" collapsed="false">
      <c r="A114" s="76" t="s">
        <v>1904</v>
      </c>
      <c r="B114" s="77" t="s">
        <v>1913</v>
      </c>
      <c r="C114" s="78" t="s">
        <v>2019</v>
      </c>
      <c r="D114" s="80" t="s">
        <v>2118</v>
      </c>
      <c r="E114" s="80" t="n">
        <v>0</v>
      </c>
      <c r="F114" s="102" t="n">
        <v>43831</v>
      </c>
      <c r="G114" s="102" t="n">
        <v>44196</v>
      </c>
      <c r="H114" s="103" t="n">
        <f aca="false">DATE(YEAR(F114)+1,MONTH(F114),DAY(F114))</f>
        <v>44197</v>
      </c>
      <c r="I114" s="104" t="n">
        <f aca="false">IF(F114&lt;=H114,VLOOKUP(DATEDIF(F114,G114,"m"),Parameters!$L$2:$M$6,2,1),(DATEDIF(F114,G114,"m")+1)/12)</f>
        <v>1</v>
      </c>
      <c r="J114" s="108" t="n">
        <f aca="false">J59*1.2</f>
        <v>0.01452</v>
      </c>
      <c r="K114" s="108" t="n">
        <f aca="false">K59*1.2</f>
        <v>0.0096</v>
      </c>
      <c r="L114" s="111" t="s">
        <v>2145</v>
      </c>
    </row>
    <row r="115" customFormat="false" ht="24.05" hidden="false" customHeight="false" outlineLevel="0" collapsed="false">
      <c r="A115" s="76" t="s">
        <v>1904</v>
      </c>
      <c r="B115" s="77" t="s">
        <v>1915</v>
      </c>
      <c r="C115" s="78" t="s">
        <v>1914</v>
      </c>
      <c r="D115" s="80" t="s">
        <v>2019</v>
      </c>
      <c r="E115" s="80" t="s">
        <v>2111</v>
      </c>
      <c r="F115" s="102" t="n">
        <v>43831</v>
      </c>
      <c r="G115" s="102" t="n">
        <v>44196</v>
      </c>
      <c r="H115" s="103" t="n">
        <f aca="false">DATE(YEAR(F115)+1,MONTH(F115),DAY(F115))</f>
        <v>44197</v>
      </c>
      <c r="I115" s="104" t="n">
        <f aca="false">IF(F115&lt;=H115,VLOOKUP(DATEDIF(F115,G115,"m"),Parameters!$L$2:$M$6,2,1),(DATEDIF(F115,G115,"m")+1)/12)</f>
        <v>1</v>
      </c>
      <c r="J115" s="108" t="n">
        <v>0.0056</v>
      </c>
      <c r="K115" s="108" t="n">
        <v>0.0037</v>
      </c>
      <c r="L115" s="111" t="s">
        <v>2145</v>
      </c>
    </row>
    <row r="116" customFormat="false" ht="24.05" hidden="false" customHeight="false" outlineLevel="0" collapsed="false">
      <c r="A116" s="76" t="s">
        <v>1904</v>
      </c>
      <c r="B116" s="77" t="s">
        <v>1915</v>
      </c>
      <c r="C116" s="78" t="s">
        <v>1914</v>
      </c>
      <c r="D116" s="80" t="s">
        <v>2019</v>
      </c>
      <c r="E116" s="80" t="s">
        <v>2112</v>
      </c>
      <c r="F116" s="102" t="n">
        <v>43831</v>
      </c>
      <c r="G116" s="102" t="n">
        <v>44196</v>
      </c>
      <c r="H116" s="103" t="n">
        <f aca="false">DATE(YEAR(F116)+1,MONTH(F116),DAY(F116))</f>
        <v>44197</v>
      </c>
      <c r="I116" s="104" t="n">
        <f aca="false">IF(F116&lt;=H116,VLOOKUP(DATEDIF(F116,G116,"m"),Parameters!$L$2:$M$6,2,1),(DATEDIF(F116,G116,"m")+1)/12)</f>
        <v>1</v>
      </c>
      <c r="J116" s="108" t="n">
        <v>0.0109</v>
      </c>
      <c r="K116" s="108" t="n">
        <v>0.0073</v>
      </c>
      <c r="L116" s="111" t="s">
        <v>2145</v>
      </c>
    </row>
    <row r="117" customFormat="false" ht="24.05" hidden="false" customHeight="false" outlineLevel="0" collapsed="false">
      <c r="A117" s="76" t="s">
        <v>1904</v>
      </c>
      <c r="B117" s="77" t="s">
        <v>1915</v>
      </c>
      <c r="C117" s="78" t="s">
        <v>1914</v>
      </c>
      <c r="D117" s="80" t="s">
        <v>2019</v>
      </c>
      <c r="E117" s="80" t="s">
        <v>2113</v>
      </c>
      <c r="F117" s="102" t="n">
        <v>43831</v>
      </c>
      <c r="G117" s="102" t="n">
        <v>44196</v>
      </c>
      <c r="H117" s="103" t="n">
        <f aca="false">DATE(YEAR(F117)+1,MONTH(F117),DAY(F117))</f>
        <v>44197</v>
      </c>
      <c r="I117" s="104" t="n">
        <f aca="false">IF(F117&lt;=H117,VLOOKUP(DATEDIF(F117,G117,"m"),Parameters!$L$2:$M$6,2,1),(DATEDIF(F117,G117,"m")+1)/12)</f>
        <v>1</v>
      </c>
      <c r="J117" s="108" t="n">
        <v>0.0181</v>
      </c>
      <c r="K117" s="108" t="n">
        <v>0.0121</v>
      </c>
      <c r="L117" s="111" t="s">
        <v>2145</v>
      </c>
    </row>
    <row r="118" customFormat="false" ht="24.05" hidden="false" customHeight="false" outlineLevel="0" collapsed="false">
      <c r="A118" s="76" t="s">
        <v>1904</v>
      </c>
      <c r="B118" s="77" t="s">
        <v>1915</v>
      </c>
      <c r="C118" s="78" t="s">
        <v>1914</v>
      </c>
      <c r="D118" s="80" t="s">
        <v>2019</v>
      </c>
      <c r="E118" s="80" t="s">
        <v>2114</v>
      </c>
      <c r="F118" s="102" t="n">
        <v>43831</v>
      </c>
      <c r="G118" s="102" t="n">
        <v>44196</v>
      </c>
      <c r="H118" s="103" t="n">
        <f aca="false">DATE(YEAR(F118)+1,MONTH(F118),DAY(F118))</f>
        <v>44197</v>
      </c>
      <c r="I118" s="104" t="n">
        <f aca="false">IF(F118&lt;=H118,VLOOKUP(DATEDIF(F118,G118,"m"),Parameters!$L$2:$M$6,2,1),(DATEDIF(F118,G118,"m")+1)/12)</f>
        <v>1</v>
      </c>
      <c r="J118" s="108" t="n">
        <v>0.0211</v>
      </c>
      <c r="K118" s="108" t="n">
        <v>0.0141</v>
      </c>
      <c r="L118" s="111" t="s">
        <v>2145</v>
      </c>
    </row>
    <row r="119" customFormat="false" ht="24.05" hidden="false" customHeight="false" outlineLevel="0" collapsed="false">
      <c r="A119" s="76" t="s">
        <v>1904</v>
      </c>
      <c r="B119" s="77" t="s">
        <v>1915</v>
      </c>
      <c r="C119" s="78" t="s">
        <v>1914</v>
      </c>
      <c r="D119" s="80" t="s">
        <v>2115</v>
      </c>
      <c r="E119" s="80" t="n">
        <v>0</v>
      </c>
      <c r="F119" s="102" t="n">
        <v>43831</v>
      </c>
      <c r="G119" s="102" t="n">
        <v>44196</v>
      </c>
      <c r="H119" s="103" t="n">
        <f aca="false">DATE(YEAR(F119)+1,MONTH(F119),DAY(F119))</f>
        <v>44197</v>
      </c>
      <c r="I119" s="104" t="n">
        <f aca="false">IF(F119&lt;=H119,VLOOKUP(DATEDIF(F119,G119,"m"),Parameters!$L$2:$M$6,2,1),(DATEDIF(F119,G119,"m")+1)/12)</f>
        <v>1</v>
      </c>
      <c r="J119" s="108" t="n">
        <v>0.0029</v>
      </c>
      <c r="K119" s="108" t="n">
        <v>0.0019</v>
      </c>
      <c r="L119" s="111" t="s">
        <v>2145</v>
      </c>
    </row>
    <row r="120" customFormat="false" ht="24.05" hidden="false" customHeight="false" outlineLevel="0" collapsed="false">
      <c r="A120" s="76" t="s">
        <v>1904</v>
      </c>
      <c r="B120" s="77" t="s">
        <v>1915</v>
      </c>
      <c r="C120" s="78" t="s">
        <v>1914</v>
      </c>
      <c r="D120" s="80" t="s">
        <v>2116</v>
      </c>
      <c r="E120" s="80" t="n">
        <v>0</v>
      </c>
      <c r="F120" s="102" t="n">
        <v>43831</v>
      </c>
      <c r="G120" s="102" t="n">
        <v>44196</v>
      </c>
      <c r="H120" s="103" t="n">
        <f aca="false">DATE(YEAR(F120)+1,MONTH(F120),DAY(F120))</f>
        <v>44197</v>
      </c>
      <c r="I120" s="104" t="n">
        <f aca="false">IF(F120&lt;=H120,VLOOKUP(DATEDIF(F120,G120,"m"),Parameters!$L$2:$M$6,2,1),(DATEDIF(F120,G120,"m")+1)/12)</f>
        <v>1</v>
      </c>
      <c r="J120" s="108" t="n">
        <v>0.0053</v>
      </c>
      <c r="K120" s="108" t="n">
        <v>0.0035</v>
      </c>
      <c r="L120" s="111" t="s">
        <v>2145</v>
      </c>
    </row>
    <row r="121" customFormat="false" ht="24.05" hidden="false" customHeight="false" outlineLevel="0" collapsed="false">
      <c r="A121" s="76" t="s">
        <v>1904</v>
      </c>
      <c r="B121" s="77" t="s">
        <v>1915</v>
      </c>
      <c r="C121" s="78" t="s">
        <v>1914</v>
      </c>
      <c r="D121" s="80" t="s">
        <v>2117</v>
      </c>
      <c r="E121" s="80" t="n">
        <v>0</v>
      </c>
      <c r="F121" s="102" t="n">
        <v>43831</v>
      </c>
      <c r="G121" s="102" t="n">
        <v>44196</v>
      </c>
      <c r="H121" s="103" t="n">
        <f aca="false">DATE(YEAR(F121)+1,MONTH(F121),DAY(F121))</f>
        <v>44197</v>
      </c>
      <c r="I121" s="104" t="n">
        <f aca="false">IF(F121&lt;=H121,VLOOKUP(DATEDIF(F121,G121,"m"),Parameters!$L$2:$M$6,2,1),(DATEDIF(F121,G121,"m")+1)/12)</f>
        <v>1</v>
      </c>
      <c r="J121" s="108" t="n">
        <v>0.0084</v>
      </c>
      <c r="K121" s="108" t="n">
        <v>0.0056</v>
      </c>
      <c r="L121" s="111" t="s">
        <v>2145</v>
      </c>
    </row>
    <row r="122" customFormat="false" ht="24.05" hidden="false" customHeight="false" outlineLevel="0" collapsed="false">
      <c r="A122" s="76" t="s">
        <v>1904</v>
      </c>
      <c r="B122" s="77" t="s">
        <v>1915</v>
      </c>
      <c r="C122" s="78" t="s">
        <v>1914</v>
      </c>
      <c r="D122" s="80" t="s">
        <v>2118</v>
      </c>
      <c r="E122" s="80" t="n">
        <v>0</v>
      </c>
      <c r="F122" s="102" t="n">
        <v>43831</v>
      </c>
      <c r="G122" s="102" t="n">
        <v>44196</v>
      </c>
      <c r="H122" s="103" t="n">
        <f aca="false">DATE(YEAR(F122)+1,MONTH(F122),DAY(F122))</f>
        <v>44197</v>
      </c>
      <c r="I122" s="104" t="n">
        <f aca="false">IF(F122&lt;=H122,VLOOKUP(DATEDIF(F122,G122,"m"),Parameters!$L$2:$M$6,2,1),(DATEDIF(F122,G122,"m")+1)/12)</f>
        <v>1</v>
      </c>
      <c r="J122" s="108" t="n">
        <v>0.0121</v>
      </c>
      <c r="K122" s="108" t="n">
        <v>0.008</v>
      </c>
      <c r="L122" s="111" t="s">
        <v>2145</v>
      </c>
    </row>
    <row r="123" customFormat="false" ht="24.05" hidden="false" customHeight="false" outlineLevel="0" collapsed="false">
      <c r="A123" s="112" t="s">
        <v>1904</v>
      </c>
      <c r="B123" s="113" t="s">
        <v>1915</v>
      </c>
      <c r="C123" s="114" t="s">
        <v>1903</v>
      </c>
      <c r="D123" s="115" t="s">
        <v>2019</v>
      </c>
      <c r="E123" s="115" t="s">
        <v>2111</v>
      </c>
      <c r="F123" s="102" t="n">
        <v>43831</v>
      </c>
      <c r="G123" s="102" t="n">
        <v>44196</v>
      </c>
      <c r="H123" s="103" t="n">
        <f aca="false">DATE(YEAR(F123)+1,MONTH(F123),DAY(F123))</f>
        <v>44197</v>
      </c>
      <c r="I123" s="104" t="n">
        <f aca="false">IF(F123&lt;=H123,VLOOKUP(DATEDIF(F123,G123,"m"),Parameters!$L$2:$M$6,2,1),(DATEDIF(F123,G123,"m")+1)/12)</f>
        <v>1</v>
      </c>
      <c r="J123" s="116" t="n">
        <v>0.0056</v>
      </c>
      <c r="K123" s="117" t="n">
        <v>0.0037</v>
      </c>
      <c r="L123" s="118" t="s">
        <v>2145</v>
      </c>
    </row>
    <row r="124" customFormat="false" ht="24.05" hidden="false" customHeight="false" outlineLevel="0" collapsed="false">
      <c r="A124" s="112" t="s">
        <v>1904</v>
      </c>
      <c r="B124" s="113" t="s">
        <v>1915</v>
      </c>
      <c r="C124" s="114" t="s">
        <v>1903</v>
      </c>
      <c r="D124" s="115" t="s">
        <v>2019</v>
      </c>
      <c r="E124" s="115" t="s">
        <v>2112</v>
      </c>
      <c r="F124" s="102" t="n">
        <v>43831</v>
      </c>
      <c r="G124" s="102" t="n">
        <v>44196</v>
      </c>
      <c r="H124" s="103" t="n">
        <f aca="false">DATE(YEAR(F124)+1,MONTH(F124),DAY(F124))</f>
        <v>44197</v>
      </c>
      <c r="I124" s="104" t="n">
        <f aca="false">IF(F124&lt;=H124,VLOOKUP(DATEDIF(F124,G124,"m"),Parameters!$L$2:$M$6,2,1),(DATEDIF(F124,G124,"m")+1)/12)</f>
        <v>1</v>
      </c>
      <c r="J124" s="116" t="n">
        <v>0.0109</v>
      </c>
      <c r="K124" s="117" t="n">
        <v>0.0073</v>
      </c>
      <c r="L124" s="118" t="s">
        <v>2145</v>
      </c>
    </row>
    <row r="125" customFormat="false" ht="24.05" hidden="false" customHeight="false" outlineLevel="0" collapsed="false">
      <c r="A125" s="76" t="s">
        <v>1904</v>
      </c>
      <c r="B125" s="77" t="s">
        <v>1915</v>
      </c>
      <c r="C125" s="78" t="s">
        <v>1903</v>
      </c>
      <c r="D125" s="80" t="s">
        <v>2019</v>
      </c>
      <c r="E125" s="80" t="s">
        <v>2113</v>
      </c>
      <c r="F125" s="102" t="n">
        <v>43831</v>
      </c>
      <c r="G125" s="102" t="n">
        <v>44196</v>
      </c>
      <c r="H125" s="103" t="n">
        <f aca="false">DATE(YEAR(F125)+1,MONTH(F125),DAY(F125))</f>
        <v>44197</v>
      </c>
      <c r="I125" s="104" t="n">
        <f aca="false">IF(F125&lt;=H125,VLOOKUP(DATEDIF(F125,G125,"m"),Parameters!$L$2:$M$6,2,1),(DATEDIF(F125,G125,"m")+1)/12)</f>
        <v>1</v>
      </c>
      <c r="J125" s="108" t="n">
        <v>0.0181</v>
      </c>
      <c r="K125" s="108" t="n">
        <v>0.0121</v>
      </c>
      <c r="L125" s="111" t="s">
        <v>2145</v>
      </c>
    </row>
    <row r="126" customFormat="false" ht="24.05" hidden="false" customHeight="false" outlineLevel="0" collapsed="false">
      <c r="A126" s="76" t="s">
        <v>1904</v>
      </c>
      <c r="B126" s="77" t="s">
        <v>1915</v>
      </c>
      <c r="C126" s="78" t="s">
        <v>1903</v>
      </c>
      <c r="D126" s="80" t="s">
        <v>2019</v>
      </c>
      <c r="E126" s="80" t="s">
        <v>2114</v>
      </c>
      <c r="F126" s="102" t="n">
        <v>43831</v>
      </c>
      <c r="G126" s="102" t="n">
        <v>44196</v>
      </c>
      <c r="H126" s="103" t="n">
        <f aca="false">DATE(YEAR(F126)+1,MONTH(F126),DAY(F126))</f>
        <v>44197</v>
      </c>
      <c r="I126" s="104" t="n">
        <f aca="false">IF(F126&lt;=H126,VLOOKUP(DATEDIF(F126,G126,"m"),Parameters!$L$2:$M$6,2,1),(DATEDIF(F126,G126,"m")+1)/12)</f>
        <v>1</v>
      </c>
      <c r="J126" s="108" t="n">
        <v>0.0211</v>
      </c>
      <c r="K126" s="108" t="n">
        <v>0.0141</v>
      </c>
      <c r="L126" s="111" t="s">
        <v>2145</v>
      </c>
    </row>
    <row r="127" customFormat="false" ht="24.05" hidden="false" customHeight="false" outlineLevel="0" collapsed="false">
      <c r="A127" s="76" t="s">
        <v>1904</v>
      </c>
      <c r="B127" s="77" t="s">
        <v>1915</v>
      </c>
      <c r="C127" s="78" t="s">
        <v>1903</v>
      </c>
      <c r="D127" s="80" t="s">
        <v>2119</v>
      </c>
      <c r="E127" s="80" t="n">
        <v>0</v>
      </c>
      <c r="F127" s="102" t="n">
        <v>43831</v>
      </c>
      <c r="G127" s="102" t="n">
        <v>44196</v>
      </c>
      <c r="H127" s="103" t="n">
        <f aca="false">DATE(YEAR(F127)+1,MONTH(F127),DAY(F127))</f>
        <v>44197</v>
      </c>
      <c r="I127" s="104" t="n">
        <f aca="false">IF(F127&lt;=H127,VLOOKUP(DATEDIF(F127,G127,"m"),Parameters!$L$2:$M$6,2,1),(DATEDIF(F127,G127,"m")+1)/12)</f>
        <v>1</v>
      </c>
      <c r="J127" s="108" t="n">
        <v>0.005</v>
      </c>
      <c r="K127" s="108" t="n">
        <v>0.0033</v>
      </c>
      <c r="L127" s="111" t="s">
        <v>2145</v>
      </c>
    </row>
    <row r="128" customFormat="false" ht="24.05" hidden="false" customHeight="false" outlineLevel="0" collapsed="false">
      <c r="A128" s="76" t="s">
        <v>1904</v>
      </c>
      <c r="B128" s="77" t="s">
        <v>1915</v>
      </c>
      <c r="C128" s="78" t="s">
        <v>1903</v>
      </c>
      <c r="D128" s="80" t="s">
        <v>2120</v>
      </c>
      <c r="E128" s="80" t="n">
        <v>0</v>
      </c>
      <c r="F128" s="102" t="n">
        <v>43831</v>
      </c>
      <c r="G128" s="102" t="n">
        <v>44196</v>
      </c>
      <c r="H128" s="103" t="n">
        <f aca="false">DATE(YEAR(F128)+1,MONTH(F128),DAY(F128))</f>
        <v>44197</v>
      </c>
      <c r="I128" s="104" t="n">
        <f aca="false">IF(F128&lt;=H128,VLOOKUP(DATEDIF(F128,G128,"m"),Parameters!$L$2:$M$6,2,1),(DATEDIF(F128,G128,"m")+1)/12)</f>
        <v>1</v>
      </c>
      <c r="J128" s="108" t="n">
        <v>0.0061</v>
      </c>
      <c r="K128" s="108" t="n">
        <v>0.0041</v>
      </c>
      <c r="L128" s="111" t="s">
        <v>2145</v>
      </c>
    </row>
    <row r="129" customFormat="false" ht="24.05" hidden="false" customHeight="false" outlineLevel="0" collapsed="false">
      <c r="A129" s="76" t="s">
        <v>1904</v>
      </c>
      <c r="B129" s="77" t="s">
        <v>1915</v>
      </c>
      <c r="C129" s="78" t="s">
        <v>1903</v>
      </c>
      <c r="D129" s="80" t="s">
        <v>2121</v>
      </c>
      <c r="E129" s="80" t="n">
        <v>0</v>
      </c>
      <c r="F129" s="102" t="n">
        <v>43831</v>
      </c>
      <c r="G129" s="102" t="n">
        <v>44196</v>
      </c>
      <c r="H129" s="103" t="n">
        <f aca="false">DATE(YEAR(F129)+1,MONTH(F129),DAY(F129))</f>
        <v>44197</v>
      </c>
      <c r="I129" s="104" t="n">
        <f aca="false">IF(F129&lt;=H129,VLOOKUP(DATEDIF(F129,G129,"m"),Parameters!$L$2:$M$6,2,1),(DATEDIF(F129,G129,"m")+1)/12)</f>
        <v>1</v>
      </c>
      <c r="J129" s="108" t="n">
        <v>0.0071</v>
      </c>
      <c r="K129" s="108" t="n">
        <v>0.0047</v>
      </c>
      <c r="L129" s="111" t="s">
        <v>2145</v>
      </c>
    </row>
    <row r="130" customFormat="false" ht="24.05" hidden="false" customHeight="false" outlineLevel="0" collapsed="false">
      <c r="A130" s="69" t="s">
        <v>1904</v>
      </c>
      <c r="B130" s="84" t="s">
        <v>1915</v>
      </c>
      <c r="C130" s="85" t="s">
        <v>1903</v>
      </c>
      <c r="D130" s="71" t="s">
        <v>2122</v>
      </c>
      <c r="E130" s="71" t="n">
        <v>0</v>
      </c>
      <c r="F130" s="102" t="n">
        <v>43831</v>
      </c>
      <c r="G130" s="102" t="n">
        <v>44196</v>
      </c>
      <c r="H130" s="103" t="n">
        <f aca="false">DATE(YEAR(F130)+1,MONTH(F130),DAY(F130))</f>
        <v>44197</v>
      </c>
      <c r="I130" s="104" t="n">
        <f aca="false">IF(F130&lt;=H130,VLOOKUP(DATEDIF(F130,G130,"m"),Parameters!$L$2:$M$6,2,1),(DATEDIF(F130,G130,"m")+1)/12)</f>
        <v>1</v>
      </c>
      <c r="J130" s="119" t="n">
        <v>0.0083</v>
      </c>
      <c r="K130" s="120" t="n">
        <v>0.0055</v>
      </c>
      <c r="L130" s="121" t="s">
        <v>2145</v>
      </c>
    </row>
    <row r="131" customFormat="false" ht="24.05" hidden="false" customHeight="false" outlineLevel="0" collapsed="false">
      <c r="A131" s="76" t="s">
        <v>1904</v>
      </c>
      <c r="B131" s="77" t="s">
        <v>1915</v>
      </c>
      <c r="C131" s="78" t="s">
        <v>1903</v>
      </c>
      <c r="D131" s="80" t="s">
        <v>2123</v>
      </c>
      <c r="E131" s="80" t="n">
        <v>0</v>
      </c>
      <c r="F131" s="102" t="n">
        <v>43831</v>
      </c>
      <c r="G131" s="102" t="n">
        <v>44196</v>
      </c>
      <c r="H131" s="103" t="n">
        <f aca="false">DATE(YEAR(F131)+1,MONTH(F131),DAY(F131))</f>
        <v>44197</v>
      </c>
      <c r="I131" s="104" t="n">
        <f aca="false">IF(F131&lt;=H131,VLOOKUP(DATEDIF(F131,G131,"m"),Parameters!$L$2:$M$6,2,1),(DATEDIF(F131,G131,"m")+1)/12)</f>
        <v>1</v>
      </c>
      <c r="J131" s="108" t="n">
        <v>0.0093</v>
      </c>
      <c r="K131" s="108" t="n">
        <v>0.0062</v>
      </c>
      <c r="L131" s="111" t="s">
        <v>2145</v>
      </c>
    </row>
    <row r="132" customFormat="false" ht="24.05" hidden="false" customHeight="false" outlineLevel="0" collapsed="false">
      <c r="A132" s="76" t="s">
        <v>1904</v>
      </c>
      <c r="B132" s="77" t="s">
        <v>1915</v>
      </c>
      <c r="C132" s="78" t="s">
        <v>1903</v>
      </c>
      <c r="D132" s="80" t="s">
        <v>2124</v>
      </c>
      <c r="E132" s="80" t="n">
        <v>0</v>
      </c>
      <c r="F132" s="102" t="n">
        <v>43831</v>
      </c>
      <c r="G132" s="102" t="n">
        <v>44196</v>
      </c>
      <c r="H132" s="103" t="n">
        <f aca="false">DATE(YEAR(F132)+1,MONTH(F132),DAY(F132))</f>
        <v>44197</v>
      </c>
      <c r="I132" s="104" t="n">
        <f aca="false">IF(F132&lt;=H132,VLOOKUP(DATEDIF(F132,G132,"m"),Parameters!$L$2:$M$6,2,1),(DATEDIF(F132,G132,"m")+1)/12)</f>
        <v>1</v>
      </c>
      <c r="J132" s="108" t="n">
        <v>0.01</v>
      </c>
      <c r="K132" s="108" t="n">
        <v>0.0067</v>
      </c>
      <c r="L132" s="111" t="s">
        <v>2145</v>
      </c>
    </row>
    <row r="133" customFormat="false" ht="24.05" hidden="false" customHeight="false" outlineLevel="0" collapsed="false">
      <c r="A133" s="76" t="s">
        <v>1904</v>
      </c>
      <c r="B133" s="77" t="s">
        <v>1915</v>
      </c>
      <c r="C133" s="78" t="s">
        <v>1903</v>
      </c>
      <c r="D133" s="80" t="s">
        <v>2125</v>
      </c>
      <c r="E133" s="80" t="n">
        <v>0</v>
      </c>
      <c r="F133" s="102" t="n">
        <v>43831</v>
      </c>
      <c r="G133" s="102" t="n">
        <v>44196</v>
      </c>
      <c r="H133" s="103" t="n">
        <f aca="false">DATE(YEAR(F133)+1,MONTH(F133),DAY(F133))</f>
        <v>44197</v>
      </c>
      <c r="I133" s="104" t="n">
        <f aca="false">IF(F133&lt;=H133,VLOOKUP(DATEDIF(F133,G133,"m"),Parameters!$L$2:$M$6,2,1),(DATEDIF(F133,G133,"m")+1)/12)</f>
        <v>1</v>
      </c>
      <c r="J133" s="108" t="n">
        <v>0.0109</v>
      </c>
      <c r="K133" s="108" t="n">
        <v>0.0073</v>
      </c>
      <c r="L133" s="111" t="s">
        <v>2145</v>
      </c>
    </row>
    <row r="134" customFormat="false" ht="24.05" hidden="false" customHeight="false" outlineLevel="0" collapsed="false">
      <c r="A134" s="76" t="s">
        <v>1904</v>
      </c>
      <c r="B134" s="77" t="s">
        <v>1915</v>
      </c>
      <c r="C134" s="78" t="s">
        <v>1903</v>
      </c>
      <c r="D134" s="80" t="s">
        <v>2126</v>
      </c>
      <c r="E134" s="80" t="n">
        <v>0</v>
      </c>
      <c r="F134" s="102" t="n">
        <v>43831</v>
      </c>
      <c r="G134" s="102" t="n">
        <v>44196</v>
      </c>
      <c r="H134" s="103" t="n">
        <f aca="false">DATE(YEAR(F134)+1,MONTH(F134),DAY(F134))</f>
        <v>44197</v>
      </c>
      <c r="I134" s="104" t="n">
        <f aca="false">IF(F134&lt;=H134,VLOOKUP(DATEDIF(F134,G134,"m"),Parameters!$L$2:$M$6,2,1),(DATEDIF(F134,G134,"m")+1)/12)</f>
        <v>1</v>
      </c>
      <c r="J134" s="108" t="n">
        <v>0.012</v>
      </c>
      <c r="K134" s="108" t="n">
        <v>0.008</v>
      </c>
      <c r="L134" s="111" t="s">
        <v>2145</v>
      </c>
    </row>
    <row r="135" customFormat="false" ht="24.05" hidden="false" customHeight="false" outlineLevel="0" collapsed="false">
      <c r="A135" s="76" t="s">
        <v>1904</v>
      </c>
      <c r="B135" s="77" t="s">
        <v>1915</v>
      </c>
      <c r="C135" s="78" t="s">
        <v>1903</v>
      </c>
      <c r="D135" s="80" t="s">
        <v>2127</v>
      </c>
      <c r="E135" s="80" t="n">
        <v>0</v>
      </c>
      <c r="F135" s="102" t="n">
        <v>43831</v>
      </c>
      <c r="G135" s="102" t="n">
        <v>44196</v>
      </c>
      <c r="H135" s="103" t="n">
        <f aca="false">DATE(YEAR(F135)+1,MONTH(F135),DAY(F135))</f>
        <v>44197</v>
      </c>
      <c r="I135" s="104" t="n">
        <f aca="false">IF(F135&lt;=H135,VLOOKUP(DATEDIF(F135,G135,"m"),Parameters!$L$2:$M$6,2,1),(DATEDIF(F135,G135,"m")+1)/12)</f>
        <v>1</v>
      </c>
      <c r="J135" s="108" t="n">
        <v>0.0135</v>
      </c>
      <c r="K135" s="108" t="n">
        <v>0.009</v>
      </c>
      <c r="L135" s="111" t="s">
        <v>2145</v>
      </c>
    </row>
    <row r="136" customFormat="false" ht="24.05" hidden="false" customHeight="false" outlineLevel="0" collapsed="false">
      <c r="A136" s="76" t="s">
        <v>1904</v>
      </c>
      <c r="B136" s="77" t="s">
        <v>1915</v>
      </c>
      <c r="C136" s="78" t="s">
        <v>1903</v>
      </c>
      <c r="D136" s="80" t="s">
        <v>2128</v>
      </c>
      <c r="E136" s="80" t="n">
        <v>0</v>
      </c>
      <c r="F136" s="102" t="n">
        <v>43831</v>
      </c>
      <c r="G136" s="102" t="n">
        <v>44196</v>
      </c>
      <c r="H136" s="103" t="n">
        <f aca="false">DATE(YEAR(F136)+1,MONTH(F136),DAY(F136))</f>
        <v>44197</v>
      </c>
      <c r="I136" s="104" t="n">
        <f aca="false">IF(F136&lt;=H136,VLOOKUP(DATEDIF(F136,G136,"m"),Parameters!$L$2:$M$6,2,1),(DATEDIF(F136,G136,"m")+1)/12)</f>
        <v>1</v>
      </c>
      <c r="J136" s="108" t="n">
        <v>0.0147</v>
      </c>
      <c r="K136" s="108" t="n">
        <v>0.0098</v>
      </c>
      <c r="L136" s="111" t="s">
        <v>2145</v>
      </c>
    </row>
    <row r="137" customFormat="false" ht="24.05" hidden="false" customHeight="false" outlineLevel="0" collapsed="false">
      <c r="A137" s="76" t="s">
        <v>1904</v>
      </c>
      <c r="B137" s="77" t="s">
        <v>1915</v>
      </c>
      <c r="C137" s="78" t="s">
        <v>1903</v>
      </c>
      <c r="D137" s="80" t="s">
        <v>2129</v>
      </c>
      <c r="E137" s="80" t="n">
        <v>0</v>
      </c>
      <c r="F137" s="102" t="n">
        <v>43831</v>
      </c>
      <c r="G137" s="102" t="n">
        <v>44196</v>
      </c>
      <c r="H137" s="103" t="n">
        <f aca="false">DATE(YEAR(F137)+1,MONTH(F137),DAY(F137))</f>
        <v>44197</v>
      </c>
      <c r="I137" s="104" t="n">
        <f aca="false">IF(F137&lt;=H137,VLOOKUP(DATEDIF(F137,G137,"m"),Parameters!$L$2:$M$6,2,1),(DATEDIF(F137,G137,"m")+1)/12)</f>
        <v>1</v>
      </c>
      <c r="J137" s="108" t="n">
        <v>0.0158</v>
      </c>
      <c r="K137" s="108" t="n">
        <v>0.0105</v>
      </c>
      <c r="L137" s="111" t="s">
        <v>2145</v>
      </c>
    </row>
    <row r="138" customFormat="false" ht="24.05" hidden="false" customHeight="false" outlineLevel="0" collapsed="false">
      <c r="A138" s="76" t="s">
        <v>1904</v>
      </c>
      <c r="B138" s="77" t="s">
        <v>1915</v>
      </c>
      <c r="C138" s="78" t="s">
        <v>1903</v>
      </c>
      <c r="D138" s="80" t="s">
        <v>2130</v>
      </c>
      <c r="E138" s="80" t="n">
        <v>0</v>
      </c>
      <c r="F138" s="102" t="n">
        <v>43831</v>
      </c>
      <c r="G138" s="102" t="n">
        <v>44196</v>
      </c>
      <c r="H138" s="103" t="n">
        <f aca="false">DATE(YEAR(F138)+1,MONTH(F138),DAY(F138))</f>
        <v>44197</v>
      </c>
      <c r="I138" s="104" t="n">
        <f aca="false">IF(F138&lt;=H138,VLOOKUP(DATEDIF(F138,G138,"m"),Parameters!$L$2:$M$6,2,1),(DATEDIF(F138,G138,"m")+1)/12)</f>
        <v>1</v>
      </c>
      <c r="J138" s="108" t="n">
        <v>0.0201</v>
      </c>
      <c r="K138" s="108" t="n">
        <v>0.0135</v>
      </c>
      <c r="L138" s="111" t="s">
        <v>2145</v>
      </c>
    </row>
    <row r="139" customFormat="false" ht="24.05" hidden="false" customHeight="false" outlineLevel="0" collapsed="false">
      <c r="A139" s="76" t="s">
        <v>1904</v>
      </c>
      <c r="B139" s="77" t="s">
        <v>1915</v>
      </c>
      <c r="C139" s="78" t="s">
        <v>1903</v>
      </c>
      <c r="D139" s="80" t="s">
        <v>2131</v>
      </c>
      <c r="E139" s="80" t="n">
        <v>0</v>
      </c>
      <c r="F139" s="102" t="n">
        <v>43831</v>
      </c>
      <c r="G139" s="102" t="n">
        <v>44196</v>
      </c>
      <c r="H139" s="103" t="n">
        <f aca="false">DATE(YEAR(F139)+1,MONTH(F139),DAY(F139))</f>
        <v>44197</v>
      </c>
      <c r="I139" s="104" t="n">
        <f aca="false">IF(F139&lt;=H139,VLOOKUP(DATEDIF(F139,G139,"m"),Parameters!$L$2:$M$6,2,1),(DATEDIF(F139,G139,"m")+1)/12)</f>
        <v>1</v>
      </c>
      <c r="J139" s="108" t="n">
        <v>0.0179</v>
      </c>
      <c r="K139" s="108" t="n">
        <v>0.0119</v>
      </c>
      <c r="L139" s="111" t="s">
        <v>2145</v>
      </c>
    </row>
    <row r="140" customFormat="false" ht="24.05" hidden="false" customHeight="false" outlineLevel="0" collapsed="false">
      <c r="A140" s="76" t="s">
        <v>1904</v>
      </c>
      <c r="B140" s="77" t="s">
        <v>1915</v>
      </c>
      <c r="C140" s="78" t="s">
        <v>1903</v>
      </c>
      <c r="D140" s="80" t="s">
        <v>2132</v>
      </c>
      <c r="E140" s="80" t="n">
        <v>0</v>
      </c>
      <c r="F140" s="102" t="n">
        <v>43831</v>
      </c>
      <c r="G140" s="102" t="n">
        <v>44196</v>
      </c>
      <c r="H140" s="103" t="n">
        <f aca="false">DATE(YEAR(F140)+1,MONTH(F140),DAY(F140))</f>
        <v>44197</v>
      </c>
      <c r="I140" s="104" t="n">
        <f aca="false">IF(F140&lt;=H140,VLOOKUP(DATEDIF(F140,G140,"m"),Parameters!$L$2:$M$6,2,1),(DATEDIF(F140,G140,"m")+1)/12)</f>
        <v>1</v>
      </c>
      <c r="J140" s="108" t="n">
        <v>0.0189</v>
      </c>
      <c r="K140" s="108" t="n">
        <v>0.0126</v>
      </c>
      <c r="L140" s="111" t="s">
        <v>2145</v>
      </c>
    </row>
    <row r="141" customFormat="false" ht="24.05" hidden="false" customHeight="false" outlineLevel="0" collapsed="false">
      <c r="A141" s="76" t="s">
        <v>1904</v>
      </c>
      <c r="B141" s="77" t="s">
        <v>1915</v>
      </c>
      <c r="C141" s="78" t="s">
        <v>1903</v>
      </c>
      <c r="D141" s="80" t="s">
        <v>2133</v>
      </c>
      <c r="E141" s="80" t="n">
        <v>0</v>
      </c>
      <c r="F141" s="102" t="n">
        <v>43831</v>
      </c>
      <c r="G141" s="102" t="n">
        <v>44196</v>
      </c>
      <c r="H141" s="103" t="n">
        <f aca="false">DATE(YEAR(F141)+1,MONTH(F141),DAY(F141))</f>
        <v>44197</v>
      </c>
      <c r="I141" s="104" t="n">
        <f aca="false">IF(F141&lt;=H141,VLOOKUP(DATEDIF(F141,G141,"m"),Parameters!$L$2:$M$6,2,1),(DATEDIF(F141,G141,"m")+1)/12)</f>
        <v>1</v>
      </c>
      <c r="J141" s="108" t="n">
        <v>0.0201</v>
      </c>
      <c r="K141" s="108" t="n">
        <v>0.0134</v>
      </c>
      <c r="L141" s="111" t="s">
        <v>2145</v>
      </c>
    </row>
    <row r="142" customFormat="false" ht="24.05" hidden="false" customHeight="false" outlineLevel="0" collapsed="false">
      <c r="A142" s="76" t="s">
        <v>1904</v>
      </c>
      <c r="B142" s="77" t="s">
        <v>1915</v>
      </c>
      <c r="C142" s="78" t="s">
        <v>1903</v>
      </c>
      <c r="D142" s="80" t="s">
        <v>2134</v>
      </c>
      <c r="E142" s="80" t="n">
        <v>0</v>
      </c>
      <c r="F142" s="102" t="n">
        <v>43831</v>
      </c>
      <c r="G142" s="102" t="n">
        <v>44196</v>
      </c>
      <c r="H142" s="103" t="n">
        <f aca="false">DATE(YEAR(F142)+1,MONTH(F142),DAY(F142))</f>
        <v>44197</v>
      </c>
      <c r="I142" s="104" t="n">
        <f aca="false">IF(F142&lt;=H142,VLOOKUP(DATEDIF(F142,G142,"m"),Parameters!$L$2:$M$6,2,1),(DATEDIF(F142,G142,"m")+1)/12)</f>
        <v>1</v>
      </c>
      <c r="J142" s="108" t="n">
        <v>0.0211</v>
      </c>
      <c r="K142" s="108" t="n">
        <v>0.0141</v>
      </c>
      <c r="L142" s="111" t="s">
        <v>2145</v>
      </c>
    </row>
    <row r="143" customFormat="false" ht="24.05" hidden="false" customHeight="false" outlineLevel="0" collapsed="false">
      <c r="A143" s="76" t="s">
        <v>1904</v>
      </c>
      <c r="B143" s="77" t="s">
        <v>1915</v>
      </c>
      <c r="C143" s="78" t="s">
        <v>1903</v>
      </c>
      <c r="D143" s="80" t="s">
        <v>2135</v>
      </c>
      <c r="E143" s="80" t="n">
        <v>0</v>
      </c>
      <c r="F143" s="102" t="n">
        <v>43831</v>
      </c>
      <c r="G143" s="102" t="n">
        <v>44196</v>
      </c>
      <c r="H143" s="103" t="n">
        <f aca="false">DATE(YEAR(F143)+1,MONTH(F143),DAY(F143))</f>
        <v>44197</v>
      </c>
      <c r="I143" s="104" t="n">
        <f aca="false">IF(F143&lt;=H143,VLOOKUP(DATEDIF(F143,G143,"m"),Parameters!$L$2:$M$6,2,1),(DATEDIF(F143,G143,"m")+1)/12)</f>
        <v>1</v>
      </c>
      <c r="J143" s="108" t="n">
        <v>0.0222</v>
      </c>
      <c r="K143" s="108" t="n">
        <v>0.0148</v>
      </c>
      <c r="L143" s="111" t="s">
        <v>2145</v>
      </c>
    </row>
    <row r="144" customFormat="false" ht="24.05" hidden="false" customHeight="false" outlineLevel="0" collapsed="false">
      <c r="A144" s="76" t="s">
        <v>1904</v>
      </c>
      <c r="B144" s="77" t="s">
        <v>1915</v>
      </c>
      <c r="C144" s="78" t="s">
        <v>1903</v>
      </c>
      <c r="D144" s="80" t="s">
        <v>2136</v>
      </c>
      <c r="E144" s="80" t="n">
        <v>0</v>
      </c>
      <c r="F144" s="102" t="n">
        <v>43831</v>
      </c>
      <c r="G144" s="102" t="n">
        <v>44196</v>
      </c>
      <c r="H144" s="103" t="n">
        <f aca="false">DATE(YEAR(F144)+1,MONTH(F144),DAY(F144))</f>
        <v>44197</v>
      </c>
      <c r="I144" s="104" t="n">
        <f aca="false">IF(F144&lt;=H144,VLOOKUP(DATEDIF(F144,G144,"m"),Parameters!$L$2:$M$6,2,1),(DATEDIF(F144,G144,"m")+1)/12)</f>
        <v>1</v>
      </c>
      <c r="J144" s="108" t="n">
        <v>0.0232</v>
      </c>
      <c r="K144" s="108" t="n">
        <v>0.0155</v>
      </c>
      <c r="L144" s="111" t="s">
        <v>2145</v>
      </c>
    </row>
    <row r="145" customFormat="false" ht="24.05" hidden="false" customHeight="false" outlineLevel="0" collapsed="false">
      <c r="A145" s="76" t="s">
        <v>1904</v>
      </c>
      <c r="B145" s="77" t="s">
        <v>1915</v>
      </c>
      <c r="C145" s="78" t="s">
        <v>1903</v>
      </c>
      <c r="D145" s="80" t="s">
        <v>2137</v>
      </c>
      <c r="E145" s="80" t="n">
        <v>0</v>
      </c>
      <c r="F145" s="102" t="n">
        <v>43831</v>
      </c>
      <c r="G145" s="102" t="n">
        <v>44196</v>
      </c>
      <c r="H145" s="103" t="n">
        <f aca="false">DATE(YEAR(F145)+1,MONTH(F145),DAY(F145))</f>
        <v>44197</v>
      </c>
      <c r="I145" s="104" t="n">
        <f aca="false">IF(F145&lt;=H145,VLOOKUP(DATEDIF(F145,G145,"m"),Parameters!$L$2:$M$6,2,1),(DATEDIF(F145,G145,"m")+1)/12)</f>
        <v>1</v>
      </c>
      <c r="J145" s="108" t="n">
        <v>0.0243</v>
      </c>
      <c r="K145" s="108" t="n">
        <v>0.0162</v>
      </c>
      <c r="L145" s="111" t="s">
        <v>2145</v>
      </c>
    </row>
    <row r="146" customFormat="false" ht="24.05" hidden="false" customHeight="false" outlineLevel="0" collapsed="false">
      <c r="A146" s="76" t="s">
        <v>1904</v>
      </c>
      <c r="B146" s="77" t="s">
        <v>1915</v>
      </c>
      <c r="C146" s="78" t="s">
        <v>1903</v>
      </c>
      <c r="D146" s="80" t="s">
        <v>2138</v>
      </c>
      <c r="E146" s="80" t="n">
        <v>0</v>
      </c>
      <c r="F146" s="102" t="n">
        <v>43831</v>
      </c>
      <c r="G146" s="102" t="n">
        <v>44196</v>
      </c>
      <c r="H146" s="103" t="n">
        <f aca="false">DATE(YEAR(F146)+1,MONTH(F146),DAY(F146))</f>
        <v>44197</v>
      </c>
      <c r="I146" s="104" t="n">
        <f aca="false">IF(F146&lt;=H146,VLOOKUP(DATEDIF(F146,G146,"m"),Parameters!$L$2:$M$6,2,1),(DATEDIF(F146,G146,"m")+1)/12)</f>
        <v>1</v>
      </c>
      <c r="J146" s="108" t="n">
        <v>0.0306</v>
      </c>
      <c r="K146" s="108" t="n">
        <v>0.0204</v>
      </c>
      <c r="L146" s="111" t="s">
        <v>2145</v>
      </c>
    </row>
    <row r="147" customFormat="false" ht="24.05" hidden="false" customHeight="false" outlineLevel="0" collapsed="false">
      <c r="A147" s="76" t="s">
        <v>1904</v>
      </c>
      <c r="B147" s="77" t="s">
        <v>1915</v>
      </c>
      <c r="C147" s="78" t="s">
        <v>1903</v>
      </c>
      <c r="D147" s="80" t="s">
        <v>2139</v>
      </c>
      <c r="E147" s="80" t="n">
        <v>0</v>
      </c>
      <c r="F147" s="102" t="n">
        <v>43831</v>
      </c>
      <c r="G147" s="102" t="n">
        <v>44196</v>
      </c>
      <c r="H147" s="103" t="n">
        <f aca="false">DATE(YEAR(F147)+1,MONTH(F147),DAY(F147))</f>
        <v>44197</v>
      </c>
      <c r="I147" s="104" t="n">
        <f aca="false">IF(F147&lt;=H147,VLOOKUP(DATEDIF(F147,G147,"m"),Parameters!$L$2:$M$6,2,1),(DATEDIF(F147,G147,"m")+1)/12)</f>
        <v>1</v>
      </c>
      <c r="J147" s="108" t="n">
        <v>0.0317</v>
      </c>
      <c r="K147" s="108" t="n">
        <v>0.0212</v>
      </c>
      <c r="L147" s="111" t="s">
        <v>2145</v>
      </c>
    </row>
    <row r="148" customFormat="false" ht="24.05" hidden="false" customHeight="true" outlineLevel="0" collapsed="false">
      <c r="A148" s="76" t="s">
        <v>1904</v>
      </c>
      <c r="B148" s="77" t="s">
        <v>1915</v>
      </c>
      <c r="C148" s="78" t="s">
        <v>1903</v>
      </c>
      <c r="D148" s="80" t="s">
        <v>2140</v>
      </c>
      <c r="E148" s="80" t="n">
        <v>0</v>
      </c>
      <c r="F148" s="102" t="n">
        <v>43831</v>
      </c>
      <c r="G148" s="102" t="n">
        <v>44196</v>
      </c>
      <c r="H148" s="103" t="n">
        <f aca="false">DATE(YEAR(F148)+1,MONTH(F148),DAY(F148))</f>
        <v>44197</v>
      </c>
      <c r="I148" s="104" t="n">
        <f aca="false">IF(F148&lt;=H148,VLOOKUP(DATEDIF(F148,G148,"m"),Parameters!$L$2:$M$6,2,1),(DATEDIF(F148,G148,"m")+1)/12)</f>
        <v>1</v>
      </c>
      <c r="J148" s="110" t="s">
        <v>2141</v>
      </c>
      <c r="K148" s="110"/>
      <c r="L148" s="111" t="s">
        <v>2145</v>
      </c>
    </row>
    <row r="149" customFormat="false" ht="13.8" hidden="false" customHeight="false" outlineLevel="0" collapsed="false">
      <c r="A149" s="90" t="s">
        <v>1917</v>
      </c>
      <c r="B149" s="91" t="s">
        <v>1918</v>
      </c>
      <c r="C149" s="92" t="s">
        <v>2019</v>
      </c>
      <c r="D149" s="90" t="s">
        <v>2019</v>
      </c>
      <c r="E149" s="90" t="s">
        <v>2019</v>
      </c>
      <c r="F149" s="102" t="n">
        <v>43831</v>
      </c>
      <c r="G149" s="102" t="n">
        <v>44196</v>
      </c>
      <c r="H149" s="103" t="n">
        <f aca="false">DATE(YEAR(F149)+1,MONTH(F149),DAY(F149))</f>
        <v>44197</v>
      </c>
      <c r="I149" s="104" t="n">
        <f aca="false">IF(F149&lt;=H149,VLOOKUP(DATEDIF(F149,G149,"m"),Parameters!$L$2:$M$6,2,1),(DATEDIF(F149,G149,"m")+1)/12)</f>
        <v>1</v>
      </c>
      <c r="J149" s="122" t="n">
        <v>0.0061</v>
      </c>
      <c r="K149" s="122" t="n">
        <v>0.0041</v>
      </c>
      <c r="L149" s="123" t="s">
        <v>2145</v>
      </c>
    </row>
  </sheetData>
  <mergeCells count="6">
    <mergeCell ref="J2:L2"/>
    <mergeCell ref="J54:K54"/>
    <mergeCell ref="L60:L106"/>
    <mergeCell ref="J72:K72"/>
    <mergeCell ref="J106:K106"/>
    <mergeCell ref="J148:K148"/>
  </mergeCells>
  <dataValidations count="1">
    <dataValidation allowBlank="true" operator="equal" showDropDown="false" showErrorMessage="true" showInputMessage="false" sqref="N4:N149" type="list">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9.62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5" min="6" style="0" width="10"/>
    <col collapsed="false" customWidth="true" hidden="false" outlineLevel="0" max="16" min="16" style="0" width="13.29"/>
    <col collapsed="false" customWidth="true" hidden="false" outlineLevel="0" max="30" min="17" style="0" width="10"/>
    <col collapsed="false" customWidth="true" hidden="false" outlineLevel="0" max="31" min="31" style="124" width="18.73"/>
    <col collapsed="false" customWidth="true" hidden="false" outlineLevel="0" max="32" min="32" style="0" width="30.7"/>
    <col collapsed="false" customWidth="true" hidden="false" outlineLevel="0" max="38" min="35" style="0" width="10"/>
    <col collapsed="false" customWidth="true" hidden="false" outlineLevel="0" max="40" min="39" style="0" width="11.72"/>
    <col collapsed="false" customWidth="true" hidden="false" outlineLevel="0" max="43" min="41" style="0" width="10"/>
    <col collapsed="false" customWidth="false" hidden="false" outlineLevel="0" max="1024" min="65" style="2" width="9.61"/>
  </cols>
  <sheetData>
    <row r="1" customFormat="false" ht="13.8" hidden="false" customHeight="false" outlineLevel="0" collapsed="false">
      <c r="C1" s="101" t="s">
        <v>2146</v>
      </c>
    </row>
    <row r="2" customFormat="false" ht="16.5" hidden="false" customHeight="true" outlineLevel="0" collapsed="false">
      <c r="B2" s="112" t="s">
        <v>2147</v>
      </c>
      <c r="C2" s="125" t="s">
        <v>2148</v>
      </c>
      <c r="D2" s="125" t="s">
        <v>2149</v>
      </c>
      <c r="E2" s="125"/>
      <c r="F2" s="125"/>
      <c r="G2" s="125"/>
      <c r="H2" s="125"/>
      <c r="I2" s="125"/>
      <c r="J2" s="125"/>
      <c r="K2" s="125"/>
      <c r="L2" s="125"/>
      <c r="M2" s="125"/>
      <c r="N2" s="125"/>
      <c r="O2" s="125"/>
      <c r="P2" s="54" t="s">
        <v>2150</v>
      </c>
      <c r="Q2" s="125" t="s">
        <v>1936</v>
      </c>
      <c r="R2" s="126" t="s">
        <v>1937</v>
      </c>
      <c r="S2" s="126"/>
      <c r="T2" s="126"/>
      <c r="U2" s="126"/>
      <c r="V2" s="126"/>
      <c r="W2" s="126"/>
      <c r="X2" s="126" t="s">
        <v>1939</v>
      </c>
      <c r="Y2" s="126"/>
      <c r="Z2" s="126"/>
      <c r="AA2" s="126"/>
      <c r="AB2" s="126"/>
      <c r="AC2" s="126"/>
      <c r="AD2" s="126" t="s">
        <v>2151</v>
      </c>
      <c r="AE2" s="127" t="s">
        <v>2152</v>
      </c>
      <c r="AF2" s="128" t="s">
        <v>2153</v>
      </c>
      <c r="AG2" s="128"/>
      <c r="AH2" s="128"/>
      <c r="AI2" s="126" t="s">
        <v>1945</v>
      </c>
      <c r="AJ2" s="126" t="s">
        <v>1940</v>
      </c>
      <c r="AK2" s="126"/>
      <c r="AL2" s="126"/>
      <c r="AM2" s="126" t="s">
        <v>2154</v>
      </c>
      <c r="AN2" s="126"/>
      <c r="AO2" s="126"/>
      <c r="AP2" s="126"/>
      <c r="AQ2" s="126"/>
    </row>
    <row r="3" customFormat="false" ht="13.8" hidden="false" customHeight="false" outlineLevel="0" collapsed="false">
      <c r="B3" s="112"/>
      <c r="C3" s="125"/>
      <c r="D3" s="125" t="s">
        <v>2155</v>
      </c>
      <c r="E3" s="125"/>
      <c r="F3" s="125"/>
      <c r="G3" s="125"/>
      <c r="H3" s="125"/>
      <c r="I3" s="125"/>
      <c r="J3" s="125" t="s">
        <v>2156</v>
      </c>
      <c r="K3" s="125"/>
      <c r="L3" s="125"/>
      <c r="M3" s="125"/>
      <c r="N3" s="125"/>
      <c r="O3" s="125"/>
      <c r="P3" s="54"/>
      <c r="Q3" s="125"/>
      <c r="R3" s="126"/>
      <c r="S3" s="126"/>
      <c r="T3" s="126"/>
      <c r="U3" s="126"/>
      <c r="V3" s="126"/>
      <c r="W3" s="126"/>
      <c r="X3" s="126"/>
      <c r="Y3" s="126"/>
      <c r="Z3" s="126"/>
      <c r="AA3" s="126"/>
      <c r="AB3" s="126"/>
      <c r="AC3" s="126"/>
      <c r="AD3" s="126"/>
      <c r="AE3" s="127"/>
      <c r="AF3" s="128"/>
      <c r="AG3" s="128"/>
      <c r="AH3" s="128"/>
      <c r="AI3" s="126"/>
      <c r="AJ3" s="126"/>
      <c r="AK3" s="126"/>
      <c r="AL3" s="126"/>
      <c r="AM3" s="126"/>
      <c r="AN3" s="126"/>
      <c r="AO3" s="126"/>
      <c r="AP3" s="126"/>
      <c r="AQ3" s="126"/>
    </row>
    <row r="4" customFormat="false" ht="13.8" hidden="false" customHeight="false" outlineLevel="0" collapsed="false">
      <c r="B4" s="112"/>
      <c r="C4" s="125"/>
      <c r="D4" s="125" t="s">
        <v>2157</v>
      </c>
      <c r="E4" s="125"/>
      <c r="F4" s="125"/>
      <c r="G4" s="125"/>
      <c r="H4" s="125"/>
      <c r="I4" s="125"/>
      <c r="J4" s="125"/>
      <c r="K4" s="125"/>
      <c r="L4" s="125"/>
      <c r="M4" s="125"/>
      <c r="N4" s="125"/>
      <c r="O4" s="125"/>
      <c r="P4" s="54"/>
      <c r="Q4" s="125"/>
      <c r="R4" s="126"/>
      <c r="S4" s="126"/>
      <c r="T4" s="126"/>
      <c r="U4" s="126"/>
      <c r="V4" s="126"/>
      <c r="W4" s="126"/>
      <c r="X4" s="126"/>
      <c r="Y4" s="126"/>
      <c r="Z4" s="126"/>
      <c r="AA4" s="126"/>
      <c r="AB4" s="126"/>
      <c r="AC4" s="126"/>
      <c r="AD4" s="126"/>
      <c r="AE4" s="127"/>
      <c r="AF4" s="128"/>
      <c r="AG4" s="128"/>
      <c r="AH4" s="128"/>
      <c r="AI4" s="126"/>
      <c r="AJ4" s="126"/>
      <c r="AK4" s="126"/>
      <c r="AL4" s="126"/>
      <c r="AM4" s="126"/>
      <c r="AN4" s="126"/>
      <c r="AO4" s="126"/>
      <c r="AP4" s="126"/>
      <c r="AQ4" s="126"/>
    </row>
    <row r="5" customFormat="false" ht="105" hidden="false" customHeight="true" outlineLevel="0" collapsed="false">
      <c r="B5" s="112"/>
      <c r="C5" s="125"/>
      <c r="D5" s="129" t="s">
        <v>1954</v>
      </c>
      <c r="E5" s="129" t="s">
        <v>1954</v>
      </c>
      <c r="F5" s="129" t="s">
        <v>1963</v>
      </c>
      <c r="G5" s="129" t="s">
        <v>1964</v>
      </c>
      <c r="H5" s="129" t="s">
        <v>1965</v>
      </c>
      <c r="I5" s="129" t="s">
        <v>1965</v>
      </c>
      <c r="J5" s="129" t="s">
        <v>1954</v>
      </c>
      <c r="K5" s="129" t="s">
        <v>1954</v>
      </c>
      <c r="L5" s="129" t="s">
        <v>1963</v>
      </c>
      <c r="M5" s="129" t="s">
        <v>1964</v>
      </c>
      <c r="N5" s="129" t="s">
        <v>1965</v>
      </c>
      <c r="O5" s="129" t="s">
        <v>1965</v>
      </c>
      <c r="P5" s="54"/>
      <c r="Q5" s="125"/>
      <c r="R5" s="129" t="s">
        <v>1954</v>
      </c>
      <c r="S5" s="129" t="s">
        <v>1954</v>
      </c>
      <c r="T5" s="129" t="s">
        <v>1963</v>
      </c>
      <c r="U5" s="129" t="s">
        <v>1964</v>
      </c>
      <c r="V5" s="129" t="s">
        <v>2158</v>
      </c>
      <c r="W5" s="129" t="s">
        <v>1966</v>
      </c>
      <c r="X5" s="129" t="s">
        <v>1954</v>
      </c>
      <c r="Y5" s="129" t="s">
        <v>1954</v>
      </c>
      <c r="Z5" s="129" t="s">
        <v>1963</v>
      </c>
      <c r="AA5" s="129" t="s">
        <v>2159</v>
      </c>
      <c r="AB5" s="129" t="s">
        <v>2159</v>
      </c>
      <c r="AC5" s="129" t="s">
        <v>2159</v>
      </c>
      <c r="AD5" s="126"/>
      <c r="AE5" s="127"/>
      <c r="AF5" s="54" t="s">
        <v>2160</v>
      </c>
      <c r="AG5" s="54"/>
      <c r="AH5" s="130" t="s">
        <v>2161</v>
      </c>
      <c r="AI5" s="126"/>
      <c r="AJ5" s="129"/>
      <c r="AK5" s="129"/>
      <c r="AL5" s="129"/>
      <c r="AM5" s="129" t="s">
        <v>1954</v>
      </c>
      <c r="AN5" s="129" t="s">
        <v>1954</v>
      </c>
      <c r="AO5" s="129" t="s">
        <v>1963</v>
      </c>
      <c r="AP5" s="129" t="s">
        <v>1964</v>
      </c>
      <c r="AQ5" s="129" t="s">
        <v>1965</v>
      </c>
    </row>
    <row r="6" customFormat="false" ht="78.75" hidden="false" customHeight="true" outlineLevel="0" collapsed="false">
      <c r="B6" s="112"/>
      <c r="C6" s="125"/>
      <c r="D6" s="129" t="s">
        <v>2162</v>
      </c>
      <c r="E6" s="129" t="s">
        <v>2163</v>
      </c>
      <c r="F6" s="129" t="s">
        <v>2164</v>
      </c>
      <c r="G6" s="129" t="s">
        <v>2165</v>
      </c>
      <c r="H6" s="129" t="s">
        <v>2166</v>
      </c>
      <c r="I6" s="129" t="s">
        <v>2167</v>
      </c>
      <c r="J6" s="129" t="s">
        <v>2162</v>
      </c>
      <c r="K6" s="129" t="s">
        <v>2163</v>
      </c>
      <c r="L6" s="129" t="s">
        <v>2164</v>
      </c>
      <c r="M6" s="129" t="s">
        <v>2165</v>
      </c>
      <c r="N6" s="129" t="s">
        <v>2166</v>
      </c>
      <c r="O6" s="129" t="s">
        <v>2167</v>
      </c>
      <c r="P6" s="54"/>
      <c r="Q6" s="131"/>
      <c r="R6" s="129" t="s">
        <v>2162</v>
      </c>
      <c r="S6" s="129" t="s">
        <v>2163</v>
      </c>
      <c r="T6" s="129" t="s">
        <v>2164</v>
      </c>
      <c r="U6" s="129" t="s">
        <v>2165</v>
      </c>
      <c r="V6" s="129" t="s">
        <v>2168</v>
      </c>
      <c r="W6" s="129" t="s">
        <v>2167</v>
      </c>
      <c r="X6" s="129" t="s">
        <v>2162</v>
      </c>
      <c r="Y6" s="129" t="s">
        <v>2163</v>
      </c>
      <c r="Z6" s="129" t="s">
        <v>2164</v>
      </c>
      <c r="AA6" s="129" t="s">
        <v>2169</v>
      </c>
      <c r="AB6" s="129" t="s">
        <v>2169</v>
      </c>
      <c r="AC6" s="129" t="s">
        <v>2167</v>
      </c>
      <c r="AD6" s="129"/>
      <c r="AE6" s="132"/>
      <c r="AF6" s="112" t="s">
        <v>2170</v>
      </c>
      <c r="AG6" s="133" t="s">
        <v>2171</v>
      </c>
      <c r="AH6" s="133"/>
      <c r="AI6" s="130"/>
      <c r="AJ6" s="129" t="s">
        <v>2172</v>
      </c>
      <c r="AK6" s="129" t="s">
        <v>2173</v>
      </c>
      <c r="AL6" s="129" t="s">
        <v>2174</v>
      </c>
      <c r="AM6" s="129" t="s">
        <v>2162</v>
      </c>
      <c r="AN6" s="129" t="s">
        <v>2163</v>
      </c>
      <c r="AO6" s="129" t="s">
        <v>2164</v>
      </c>
      <c r="AP6" s="129" t="s">
        <v>2165</v>
      </c>
      <c r="AQ6" s="129" t="s">
        <v>2166</v>
      </c>
    </row>
    <row r="7" customFormat="false" ht="13.8" hidden="false" customHeight="false" outlineLevel="0" collapsed="false">
      <c r="B7" s="134"/>
      <c r="C7" s="135"/>
      <c r="D7" s="136" t="s">
        <v>2175</v>
      </c>
      <c r="E7" s="136" t="s">
        <v>2176</v>
      </c>
      <c r="F7" s="136" t="s">
        <v>2177</v>
      </c>
      <c r="G7" s="136" t="s">
        <v>2178</v>
      </c>
      <c r="H7" s="136" t="s">
        <v>2179</v>
      </c>
      <c r="I7" s="136" t="s">
        <v>2180</v>
      </c>
      <c r="J7" s="136" t="s">
        <v>2175</v>
      </c>
      <c r="K7" s="136" t="s">
        <v>2176</v>
      </c>
      <c r="L7" s="136" t="s">
        <v>2177</v>
      </c>
      <c r="M7" s="136" t="s">
        <v>2178</v>
      </c>
      <c r="N7" s="136" t="s">
        <v>2179</v>
      </c>
      <c r="O7" s="136" t="s">
        <v>2180</v>
      </c>
      <c r="P7" s="54"/>
      <c r="Q7" s="131"/>
      <c r="R7" s="136" t="s">
        <v>2175</v>
      </c>
      <c r="S7" s="136" t="s">
        <v>2176</v>
      </c>
      <c r="T7" s="136" t="s">
        <v>2177</v>
      </c>
      <c r="U7" s="136" t="s">
        <v>2178</v>
      </c>
      <c r="V7" s="136" t="s">
        <v>2179</v>
      </c>
      <c r="W7" s="129" t="s">
        <v>2180</v>
      </c>
      <c r="X7" s="136" t="s">
        <v>2175</v>
      </c>
      <c r="Y7" s="136" t="s">
        <v>2176</v>
      </c>
      <c r="Z7" s="136" t="s">
        <v>2177</v>
      </c>
      <c r="AA7" s="136" t="s">
        <v>2178</v>
      </c>
      <c r="AB7" s="136" t="s">
        <v>2179</v>
      </c>
      <c r="AC7" s="136" t="s">
        <v>2180</v>
      </c>
      <c r="AD7" s="129"/>
      <c r="AE7" s="132"/>
      <c r="AF7" s="137"/>
      <c r="AG7" s="130"/>
      <c r="AH7" s="130"/>
      <c r="AI7" s="130"/>
      <c r="AJ7" s="138" t="s">
        <v>2181</v>
      </c>
      <c r="AK7" s="138" t="s">
        <v>2182</v>
      </c>
      <c r="AL7" s="138" t="s">
        <v>2183</v>
      </c>
      <c r="AM7" s="136" t="s">
        <v>2175</v>
      </c>
      <c r="AN7" s="136" t="s">
        <v>2176</v>
      </c>
      <c r="AO7" s="136" t="s">
        <v>2177</v>
      </c>
      <c r="AP7" s="136" t="s">
        <v>2178</v>
      </c>
      <c r="AQ7" s="136" t="s">
        <v>2179</v>
      </c>
    </row>
    <row r="8" customFormat="false" ht="15" hidden="false" customHeight="true" outlineLevel="0" collapsed="false">
      <c r="A8" s="0" t="str">
        <f aca="false">B8&amp;" "&amp;C8</f>
        <v>Xe chở hàng Rơ mooc thông thường</v>
      </c>
      <c r="B8" s="139" t="s">
        <v>1955</v>
      </c>
      <c r="C8" s="140" t="s">
        <v>1956</v>
      </c>
      <c r="D8" s="141" t="n">
        <v>0.011</v>
      </c>
      <c r="E8" s="141" t="n">
        <v>0.011</v>
      </c>
      <c r="F8" s="141" t="n">
        <v>0.012</v>
      </c>
      <c r="G8" s="141" t="n">
        <v>0.014</v>
      </c>
      <c r="H8" s="141" t="n">
        <v>0.018</v>
      </c>
      <c r="I8" s="141" t="n">
        <v>0.018</v>
      </c>
      <c r="J8" s="141" t="n">
        <v>0.011</v>
      </c>
      <c r="K8" s="141" t="n">
        <v>0.011</v>
      </c>
      <c r="L8" s="141" t="n">
        <v>0.012</v>
      </c>
      <c r="M8" s="141" t="n">
        <v>0.014</v>
      </c>
      <c r="N8" s="142" t="n">
        <v>0.018</v>
      </c>
      <c r="O8" s="142" t="n">
        <v>0.018</v>
      </c>
      <c r="P8" s="143" t="n">
        <v>500000</v>
      </c>
      <c r="Q8" s="142" t="n">
        <v>0.0005</v>
      </c>
      <c r="R8" s="141" t="n">
        <v>0</v>
      </c>
      <c r="S8" s="141" t="n">
        <v>0</v>
      </c>
      <c r="T8" s="144" t="n">
        <v>0.001</v>
      </c>
      <c r="U8" s="144" t="n">
        <v>0.0015</v>
      </c>
      <c r="V8" s="144" t="n">
        <v>0.002</v>
      </c>
      <c r="W8" s="145" t="n">
        <f aca="false">V8+0.1%</f>
        <v>0.003</v>
      </c>
      <c r="X8" s="144" t="n">
        <v>0.001</v>
      </c>
      <c r="Y8" s="144" t="n">
        <v>0.001</v>
      </c>
      <c r="Z8" s="144" t="n">
        <v>0.002</v>
      </c>
      <c r="AA8" s="145" t="n">
        <f aca="false">Z8+0.1%</f>
        <v>0.003</v>
      </c>
      <c r="AB8" s="145" t="n">
        <f aca="false">AA8+0.1%</f>
        <v>0.004</v>
      </c>
      <c r="AC8" s="145" t="n">
        <f aca="false">AA8+0.1%</f>
        <v>0.004</v>
      </c>
      <c r="AD8" s="144" t="n">
        <v>0</v>
      </c>
      <c r="AE8" s="145" t="n">
        <v>0.0025</v>
      </c>
      <c r="AF8" s="144" t="n">
        <v>0.0005</v>
      </c>
      <c r="AG8" s="144" t="n">
        <v>0.0005</v>
      </c>
      <c r="AH8" s="145" t="n">
        <f aca="false">AG8+0.1%</f>
        <v>0.0015</v>
      </c>
      <c r="AI8" s="144" t="n">
        <v>0.003</v>
      </c>
      <c r="AJ8" s="146" t="n">
        <v>0.05</v>
      </c>
      <c r="AK8" s="146" t="n">
        <v>0.05</v>
      </c>
      <c r="AL8" s="146" t="n">
        <v>0.05</v>
      </c>
      <c r="AM8" s="147" t="n">
        <v>0.0066</v>
      </c>
      <c r="AN8" s="147" t="n">
        <v>0.0066</v>
      </c>
      <c r="AO8" s="147" t="n">
        <v>0.0077</v>
      </c>
      <c r="AP8" s="147" t="n">
        <v>0.0088</v>
      </c>
      <c r="AQ8" s="147" t="n">
        <v>0.011</v>
      </c>
    </row>
    <row r="9" customFormat="false" ht="13.8" hidden="false" customHeight="false" outlineLevel="0" collapsed="false">
      <c r="A9" s="0" t="str">
        <f aca="false">B9&amp;" "&amp;C9</f>
        <v>Xe chở hàng Rơ mooc tự đổ</v>
      </c>
      <c r="B9" s="139" t="s">
        <v>1955</v>
      </c>
      <c r="C9" s="140" t="s">
        <v>1970</v>
      </c>
      <c r="D9" s="141" t="n">
        <v>0.025</v>
      </c>
      <c r="E9" s="141" t="n">
        <v>0.025</v>
      </c>
      <c r="F9" s="141" t="n">
        <v>0.028</v>
      </c>
      <c r="G9" s="141" t="n">
        <v>0.0375</v>
      </c>
      <c r="H9" s="141" t="n">
        <v>0.042</v>
      </c>
      <c r="I9" s="141" t="n">
        <v>0.042</v>
      </c>
      <c r="J9" s="141" t="n">
        <v>0.024</v>
      </c>
      <c r="K9" s="141" t="n">
        <v>0.024</v>
      </c>
      <c r="L9" s="141" t="n">
        <v>0.027</v>
      </c>
      <c r="M9" s="141" t="n">
        <v>0.029</v>
      </c>
      <c r="N9" s="142" t="n">
        <v>0.036</v>
      </c>
      <c r="O9" s="142" t="n">
        <v>0.036</v>
      </c>
      <c r="P9" s="143" t="n">
        <v>1000000</v>
      </c>
      <c r="Q9" s="142" t="n">
        <v>0.0005</v>
      </c>
      <c r="R9" s="141" t="n">
        <v>0</v>
      </c>
      <c r="S9" s="141" t="n">
        <v>0</v>
      </c>
      <c r="T9" s="144" t="n">
        <v>0.002</v>
      </c>
      <c r="U9" s="144" t="n">
        <v>0.003</v>
      </c>
      <c r="V9" s="145" t="n">
        <f aca="false">U9+0.1%</f>
        <v>0.004</v>
      </c>
      <c r="W9" s="145" t="n">
        <f aca="false">V9+0.1%</f>
        <v>0.005</v>
      </c>
      <c r="X9" s="144" t="n">
        <v>0.001</v>
      </c>
      <c r="Y9" s="144" t="n">
        <v>0.001</v>
      </c>
      <c r="Z9" s="144" t="n">
        <v>0.002</v>
      </c>
      <c r="AA9" s="145" t="n">
        <f aca="false">Z9+0.1%</f>
        <v>0.003</v>
      </c>
      <c r="AB9" s="145" t="n">
        <f aca="false">AA9+0.1%</f>
        <v>0.004</v>
      </c>
      <c r="AC9" s="145" t="n">
        <f aca="false">AA9+0.1%</f>
        <v>0.004</v>
      </c>
      <c r="AD9" s="144" t="n">
        <v>0</v>
      </c>
      <c r="AE9" s="145" t="n">
        <v>0.0025</v>
      </c>
      <c r="AF9" s="144" t="n">
        <v>0.0005</v>
      </c>
      <c r="AG9" s="144" t="n">
        <v>0.0005</v>
      </c>
      <c r="AH9" s="145" t="n">
        <f aca="false">AG9+0.1%</f>
        <v>0.0015</v>
      </c>
      <c r="AI9" s="144" t="n">
        <v>0.003</v>
      </c>
      <c r="AJ9" s="146" t="n">
        <v>0.05</v>
      </c>
      <c r="AK9" s="146" t="n">
        <v>0.05</v>
      </c>
      <c r="AL9" s="146" t="n">
        <v>0.05</v>
      </c>
      <c r="AM9" s="147" t="n">
        <v>0.0066</v>
      </c>
      <c r="AN9" s="147" t="n">
        <v>0.0066</v>
      </c>
      <c r="AO9" s="147" t="n">
        <v>0.0077</v>
      </c>
      <c r="AP9" s="147" t="n">
        <v>0.0088</v>
      </c>
      <c r="AQ9" s="147" t="n">
        <v>0.011</v>
      </c>
    </row>
    <row r="10" customFormat="false" ht="13.8" hidden="false" customHeight="false" outlineLevel="0" collapsed="false">
      <c r="A10" s="0" t="str">
        <f aca="false">B10&amp;" "&amp;C10</f>
        <v>Xe chở hàng Xe tải</v>
      </c>
      <c r="B10" s="139" t="s">
        <v>1955</v>
      </c>
      <c r="C10" s="140" t="s">
        <v>1972</v>
      </c>
      <c r="D10" s="141" t="n">
        <v>0.0175</v>
      </c>
      <c r="E10" s="141" t="n">
        <v>0.0185</v>
      </c>
      <c r="F10" s="141" t="n">
        <v>0.02</v>
      </c>
      <c r="G10" s="141" t="n">
        <v>0.03</v>
      </c>
      <c r="H10" s="141" t="n">
        <v>0.033</v>
      </c>
      <c r="I10" s="141" t="n">
        <v>0.033</v>
      </c>
      <c r="J10" s="141" t="n">
        <v>0.0175</v>
      </c>
      <c r="K10" s="141" t="n">
        <v>0.0175</v>
      </c>
      <c r="L10" s="141" t="n">
        <v>0.019</v>
      </c>
      <c r="M10" s="141" t="n">
        <v>0.021</v>
      </c>
      <c r="N10" s="142" t="n">
        <v>0.025</v>
      </c>
      <c r="O10" s="142" t="n">
        <v>0.025</v>
      </c>
      <c r="P10" s="143" t="n">
        <v>500000</v>
      </c>
      <c r="Q10" s="142" t="n">
        <v>0.0005</v>
      </c>
      <c r="R10" s="141" t="n">
        <v>0</v>
      </c>
      <c r="S10" s="141" t="n">
        <v>0</v>
      </c>
      <c r="T10" s="144" t="n">
        <v>0.0015</v>
      </c>
      <c r="U10" s="144" t="n">
        <v>0.0025</v>
      </c>
      <c r="V10" s="144" t="n">
        <v>0.0035</v>
      </c>
      <c r="W10" s="145" t="n">
        <f aca="false">V10+0.1%</f>
        <v>0.0045</v>
      </c>
      <c r="X10" s="144" t="n">
        <v>0.001</v>
      </c>
      <c r="Y10" s="144" t="n">
        <v>0.001</v>
      </c>
      <c r="Z10" s="144" t="n">
        <v>0.0015</v>
      </c>
      <c r="AA10" s="145" t="n">
        <f aca="false">Z10+0.1%</f>
        <v>0.0025</v>
      </c>
      <c r="AB10" s="145" t="n">
        <f aca="false">AA10+0.1%</f>
        <v>0.0035</v>
      </c>
      <c r="AC10" s="145" t="n">
        <f aca="false">AA10+0.1%</f>
        <v>0.0035</v>
      </c>
      <c r="AD10" s="144" t="n">
        <v>0</v>
      </c>
      <c r="AE10" s="145" t="n">
        <v>0.0025</v>
      </c>
      <c r="AF10" s="144" t="n">
        <v>0.0005</v>
      </c>
      <c r="AG10" s="144" t="n">
        <v>0.0005</v>
      </c>
      <c r="AH10" s="145" t="n">
        <f aca="false">AG10+0.1%</f>
        <v>0.0015</v>
      </c>
      <c r="AI10" s="144" t="n">
        <v>0.003</v>
      </c>
      <c r="AJ10" s="146" t="n">
        <v>0.05</v>
      </c>
      <c r="AK10" s="146" t="n">
        <v>0.05</v>
      </c>
      <c r="AL10" s="146" t="n">
        <v>0.05</v>
      </c>
      <c r="AM10" s="147" t="n">
        <v>0.0121</v>
      </c>
      <c r="AN10" s="147" t="n">
        <v>0.0121</v>
      </c>
      <c r="AO10" s="147" t="n">
        <v>0.0132</v>
      </c>
      <c r="AP10" s="147" t="n">
        <v>0.0143</v>
      </c>
      <c r="AQ10" s="147" t="n">
        <v>0.154</v>
      </c>
    </row>
    <row r="11" customFormat="false" ht="13.8" hidden="false" customHeight="false" outlineLevel="0" collapsed="false">
      <c r="A11" s="0" t="str">
        <f aca="false">B11&amp;" "&amp;C11</f>
        <v>Xe chở hàng Xe chở tiền</v>
      </c>
      <c r="B11" s="139" t="s">
        <v>1955</v>
      </c>
      <c r="C11" s="140" t="s">
        <v>1922</v>
      </c>
      <c r="D11" s="141" t="n">
        <v>0.0185</v>
      </c>
      <c r="E11" s="141" t="n">
        <v>0.0185</v>
      </c>
      <c r="F11" s="141" t="n">
        <v>0.02</v>
      </c>
      <c r="G11" s="141" t="n">
        <v>0.03</v>
      </c>
      <c r="H11" s="141" t="n">
        <v>0.033</v>
      </c>
      <c r="I11" s="141" t="n">
        <v>0.033</v>
      </c>
      <c r="J11" s="141" t="n">
        <v>0.0175</v>
      </c>
      <c r="K11" s="141" t="n">
        <v>0.0175</v>
      </c>
      <c r="L11" s="141" t="n">
        <v>0.019</v>
      </c>
      <c r="M11" s="141" t="n">
        <v>0.021</v>
      </c>
      <c r="N11" s="142" t="n">
        <v>0.025</v>
      </c>
      <c r="O11" s="142" t="n">
        <v>0.025</v>
      </c>
      <c r="P11" s="143" t="n">
        <v>500000</v>
      </c>
      <c r="Q11" s="142" t="n">
        <v>0.0005</v>
      </c>
      <c r="R11" s="141" t="n">
        <v>0</v>
      </c>
      <c r="S11" s="141" t="n">
        <v>0</v>
      </c>
      <c r="T11" s="144" t="n">
        <v>0.0015</v>
      </c>
      <c r="U11" s="144" t="n">
        <v>0.0025</v>
      </c>
      <c r="V11" s="144" t="n">
        <v>0.0035</v>
      </c>
      <c r="W11" s="145" t="n">
        <f aca="false">V11+0.1%</f>
        <v>0.0045</v>
      </c>
      <c r="X11" s="144" t="n">
        <v>0.001</v>
      </c>
      <c r="Y11" s="144" t="n">
        <v>0.001</v>
      </c>
      <c r="Z11" s="144" t="n">
        <v>0.0015</v>
      </c>
      <c r="AA11" s="145" t="n">
        <f aca="false">Z11+0.1%</f>
        <v>0.0025</v>
      </c>
      <c r="AB11" s="145" t="n">
        <f aca="false">AA11+0.1%</f>
        <v>0.0035</v>
      </c>
      <c r="AC11" s="145" t="n">
        <f aca="false">AA11+0.1%</f>
        <v>0.0035</v>
      </c>
      <c r="AD11" s="144" t="n">
        <v>0</v>
      </c>
      <c r="AE11" s="145" t="n">
        <v>0.0025</v>
      </c>
      <c r="AF11" s="144" t="n">
        <v>0.0005</v>
      </c>
      <c r="AG11" s="144" t="n">
        <v>0.0005</v>
      </c>
      <c r="AH11" s="145" t="n">
        <f aca="false">AG11+0.1%</f>
        <v>0.0015</v>
      </c>
      <c r="AI11" s="144" t="n">
        <v>0.003</v>
      </c>
      <c r="AJ11" s="146" t="n">
        <v>0.05</v>
      </c>
      <c r="AK11" s="146" t="n">
        <v>0.05</v>
      </c>
      <c r="AL11" s="146" t="n">
        <v>0.05</v>
      </c>
      <c r="AM11" s="147" t="n">
        <v>0.0121</v>
      </c>
      <c r="AN11" s="147" t="n">
        <v>0.0121</v>
      </c>
      <c r="AO11" s="147" t="n">
        <v>0.0132</v>
      </c>
      <c r="AP11" s="147" t="n">
        <v>0.0143</v>
      </c>
      <c r="AQ11" s="147" t="n">
        <v>0.154</v>
      </c>
    </row>
    <row r="12" customFormat="false" ht="13.8" hidden="false" customHeight="false" outlineLevel="0" collapsed="false">
      <c r="A12" s="0" t="str">
        <f aca="false">B12&amp;" "&amp;C12</f>
        <v>Xe chở hàng Xe cứu thương</v>
      </c>
      <c r="B12" s="139" t="s">
        <v>1955</v>
      </c>
      <c r="C12" s="140" t="s">
        <v>1977</v>
      </c>
      <c r="D12" s="141" t="n">
        <v>0.0185</v>
      </c>
      <c r="E12" s="141" t="n">
        <v>0.0185</v>
      </c>
      <c r="F12" s="141" t="n">
        <v>0.02</v>
      </c>
      <c r="G12" s="141" t="n">
        <v>0.03</v>
      </c>
      <c r="H12" s="141" t="n">
        <v>0.033</v>
      </c>
      <c r="I12" s="141" t="n">
        <v>0.033</v>
      </c>
      <c r="J12" s="141" t="n">
        <v>0.0175</v>
      </c>
      <c r="K12" s="141" t="n">
        <v>0.0175</v>
      </c>
      <c r="L12" s="141" t="n">
        <v>0.019</v>
      </c>
      <c r="M12" s="141" t="n">
        <v>0.021</v>
      </c>
      <c r="N12" s="142" t="n">
        <v>0.025</v>
      </c>
      <c r="O12" s="142" t="n">
        <v>0.025</v>
      </c>
      <c r="P12" s="143" t="n">
        <v>500000</v>
      </c>
      <c r="Q12" s="142" t="n">
        <v>0.0005</v>
      </c>
      <c r="R12" s="141" t="n">
        <v>0</v>
      </c>
      <c r="S12" s="141" t="n">
        <v>0</v>
      </c>
      <c r="T12" s="144" t="n">
        <v>0.0015</v>
      </c>
      <c r="U12" s="144" t="n">
        <v>0.0025</v>
      </c>
      <c r="V12" s="144" t="n">
        <v>0.0035</v>
      </c>
      <c r="W12" s="145" t="n">
        <f aca="false">V12+0.1%</f>
        <v>0.0045</v>
      </c>
      <c r="X12" s="144" t="n">
        <v>0.001</v>
      </c>
      <c r="Y12" s="144" t="n">
        <v>0.001</v>
      </c>
      <c r="Z12" s="144" t="n">
        <v>0.0015</v>
      </c>
      <c r="AA12" s="145" t="n">
        <f aca="false">Z12+0.1%</f>
        <v>0.0025</v>
      </c>
      <c r="AB12" s="145" t="n">
        <f aca="false">AA12+0.1%</f>
        <v>0.0035</v>
      </c>
      <c r="AC12" s="145" t="n">
        <f aca="false">AA12+0.1%</f>
        <v>0.0035</v>
      </c>
      <c r="AD12" s="144" t="n">
        <v>0</v>
      </c>
      <c r="AE12" s="145" t="n">
        <v>0.0025</v>
      </c>
      <c r="AF12" s="144" t="n">
        <v>0.0005</v>
      </c>
      <c r="AG12" s="144" t="n">
        <v>0.0005</v>
      </c>
      <c r="AH12" s="145" t="n">
        <f aca="false">AG12+0.1%</f>
        <v>0.0015</v>
      </c>
      <c r="AI12" s="144" t="n">
        <v>0.003</v>
      </c>
      <c r="AJ12" s="146" t="n">
        <v>0.05</v>
      </c>
      <c r="AK12" s="146" t="n">
        <v>0.05</v>
      </c>
      <c r="AL12" s="146" t="n">
        <v>0.05</v>
      </c>
      <c r="AM12" s="147" t="n">
        <v>0.0121</v>
      </c>
      <c r="AN12" s="147" t="n">
        <v>0.0121</v>
      </c>
      <c r="AO12" s="147" t="n">
        <v>0.0132</v>
      </c>
      <c r="AP12" s="147" t="n">
        <v>0.0143</v>
      </c>
      <c r="AQ12" s="147" t="n">
        <v>0.154</v>
      </c>
    </row>
    <row r="13" customFormat="false" ht="13.8" hidden="false" customHeight="false" outlineLevel="0" collapsed="false">
      <c r="A13" s="0" t="str">
        <f aca="false">B13&amp;" "&amp;C13</f>
        <v>Xe chở hàng Xe chuyên dùng còn lại</v>
      </c>
      <c r="B13" s="139" t="s">
        <v>1955</v>
      </c>
      <c r="C13" s="140" t="s">
        <v>1979</v>
      </c>
      <c r="D13" s="141" t="n">
        <v>0.0185</v>
      </c>
      <c r="E13" s="141" t="n">
        <v>0.0185</v>
      </c>
      <c r="F13" s="141" t="n">
        <v>0.02</v>
      </c>
      <c r="G13" s="141" t="n">
        <v>0.03</v>
      </c>
      <c r="H13" s="141" t="n">
        <v>0.033</v>
      </c>
      <c r="I13" s="141" t="n">
        <v>0.033</v>
      </c>
      <c r="J13" s="141" t="n">
        <v>0.0175</v>
      </c>
      <c r="K13" s="141" t="n">
        <v>0.0175</v>
      </c>
      <c r="L13" s="141" t="n">
        <v>0.019</v>
      </c>
      <c r="M13" s="141" t="n">
        <v>0.021</v>
      </c>
      <c r="N13" s="142" t="n">
        <v>0.025</v>
      </c>
      <c r="O13" s="142" t="n">
        <v>0.025</v>
      </c>
      <c r="P13" s="143" t="n">
        <v>500000</v>
      </c>
      <c r="Q13" s="142" t="n">
        <v>0.0005</v>
      </c>
      <c r="R13" s="141" t="n">
        <v>0</v>
      </c>
      <c r="S13" s="141" t="n">
        <v>0</v>
      </c>
      <c r="T13" s="144" t="n">
        <v>0.0015</v>
      </c>
      <c r="U13" s="144" t="n">
        <v>0.0025</v>
      </c>
      <c r="V13" s="144" t="n">
        <v>0.0035</v>
      </c>
      <c r="W13" s="145" t="n">
        <f aca="false">V13+0.1%</f>
        <v>0.0045</v>
      </c>
      <c r="X13" s="144" t="n">
        <v>0.001</v>
      </c>
      <c r="Y13" s="144" t="n">
        <v>0.001</v>
      </c>
      <c r="Z13" s="144" t="n">
        <v>0.0015</v>
      </c>
      <c r="AA13" s="145" t="n">
        <f aca="false">Z13+0.1%</f>
        <v>0.0025</v>
      </c>
      <c r="AB13" s="145" t="n">
        <f aca="false">AA13+0.1%</f>
        <v>0.0035</v>
      </c>
      <c r="AC13" s="145" t="n">
        <f aca="false">AA13+0.1%</f>
        <v>0.0035</v>
      </c>
      <c r="AD13" s="144" t="n">
        <v>0</v>
      </c>
      <c r="AE13" s="145" t="n">
        <v>0.0025</v>
      </c>
      <c r="AF13" s="144" t="n">
        <v>0.0005</v>
      </c>
      <c r="AG13" s="144" t="n">
        <v>0.0005</v>
      </c>
      <c r="AH13" s="145" t="n">
        <f aca="false">AG13+0.1%</f>
        <v>0.0015</v>
      </c>
      <c r="AI13" s="144" t="n">
        <v>0.003</v>
      </c>
      <c r="AJ13" s="146" t="n">
        <v>0.05</v>
      </c>
      <c r="AK13" s="146" t="n">
        <v>0.05</v>
      </c>
      <c r="AL13" s="146" t="n">
        <v>0.05</v>
      </c>
      <c r="AM13" s="147" t="n">
        <v>0.0121</v>
      </c>
      <c r="AN13" s="147" t="n">
        <v>0.0121</v>
      </c>
      <c r="AO13" s="147" t="n">
        <v>0.0132</v>
      </c>
      <c r="AP13" s="147" t="n">
        <v>0.0143</v>
      </c>
      <c r="AQ13" s="147" t="n">
        <v>0.154</v>
      </c>
    </row>
    <row r="14" customFormat="false" ht="13.8" hidden="false" customHeight="false" outlineLevel="0" collapsed="false">
      <c r="A14" s="0" t="str">
        <f aca="false">B14&amp;" "&amp;C14</f>
        <v>Xe chở hàng Xe đông lạnh</v>
      </c>
      <c r="B14" s="139" t="s">
        <v>1955</v>
      </c>
      <c r="C14" s="140" t="s">
        <v>1981</v>
      </c>
      <c r="D14" s="141" t="n">
        <v>0.025</v>
      </c>
      <c r="E14" s="141" t="n">
        <v>0.025</v>
      </c>
      <c r="F14" s="141" t="n">
        <v>0.028</v>
      </c>
      <c r="G14" s="141" t="n">
        <v>0.0375</v>
      </c>
      <c r="H14" s="141" t="n">
        <v>0.042</v>
      </c>
      <c r="I14" s="141" t="n">
        <v>0.042</v>
      </c>
      <c r="J14" s="141" t="n">
        <v>0.024</v>
      </c>
      <c r="K14" s="141" t="n">
        <v>0.024</v>
      </c>
      <c r="L14" s="141" t="n">
        <v>0.027</v>
      </c>
      <c r="M14" s="141" t="n">
        <v>0.029</v>
      </c>
      <c r="N14" s="142" t="n">
        <v>0.036</v>
      </c>
      <c r="O14" s="142" t="n">
        <v>0.036</v>
      </c>
      <c r="P14" s="143" t="n">
        <v>1000000</v>
      </c>
      <c r="Q14" s="142" t="n">
        <v>0.0005</v>
      </c>
      <c r="R14" s="141" t="n">
        <v>0</v>
      </c>
      <c r="S14" s="141" t="n">
        <v>0</v>
      </c>
      <c r="T14" s="144" t="n">
        <v>0.002</v>
      </c>
      <c r="U14" s="144" t="n">
        <v>0.003</v>
      </c>
      <c r="V14" s="145" t="n">
        <f aca="false">U14+0.1%</f>
        <v>0.004</v>
      </c>
      <c r="W14" s="145" t="n">
        <f aca="false">V14+0.1%</f>
        <v>0.005</v>
      </c>
      <c r="X14" s="144" t="n">
        <v>0.001</v>
      </c>
      <c r="Y14" s="144" t="n">
        <v>0.001</v>
      </c>
      <c r="Z14" s="144" t="n">
        <v>0.002</v>
      </c>
      <c r="AA14" s="145" t="n">
        <f aca="false">Z14+0.1%</f>
        <v>0.003</v>
      </c>
      <c r="AB14" s="145" t="n">
        <f aca="false">AA14+0.1%</f>
        <v>0.004</v>
      </c>
      <c r="AC14" s="145" t="n">
        <f aca="false">AA14+0.1%</f>
        <v>0.004</v>
      </c>
      <c r="AD14" s="144" t="n">
        <v>0</v>
      </c>
      <c r="AE14" s="145" t="n">
        <v>0.0025</v>
      </c>
      <c r="AF14" s="144" t="n">
        <v>0.0005</v>
      </c>
      <c r="AG14" s="144" t="n">
        <v>0.0005</v>
      </c>
      <c r="AH14" s="145" t="n">
        <f aca="false">AG14+0.1%</f>
        <v>0.0015</v>
      </c>
      <c r="AI14" s="144" t="n">
        <v>0.003</v>
      </c>
      <c r="AJ14" s="146" t="n">
        <v>0.05</v>
      </c>
      <c r="AK14" s="146" t="n">
        <v>0.05</v>
      </c>
      <c r="AL14" s="146" t="n">
        <v>0.05</v>
      </c>
      <c r="AM14" s="147" t="n">
        <v>0.0165</v>
      </c>
      <c r="AN14" s="147" t="n">
        <v>0.0165</v>
      </c>
      <c r="AO14" s="147" t="n">
        <v>0.0176</v>
      </c>
      <c r="AP14" s="147" t="n">
        <v>0.0187</v>
      </c>
      <c r="AQ14" s="147" t="n">
        <v>0.0209</v>
      </c>
    </row>
    <row r="15" customFormat="false" ht="13.8" hidden="false" customHeight="false" outlineLevel="0" collapsed="false">
      <c r="A15" s="0" t="str">
        <f aca="false">B15&amp;" "&amp;C15</f>
        <v>Xe chở hàng Xe đầu kéo</v>
      </c>
      <c r="B15" s="139" t="s">
        <v>1955</v>
      </c>
      <c r="C15" s="140" t="s">
        <v>1983</v>
      </c>
      <c r="D15" s="141" t="n">
        <v>0.025</v>
      </c>
      <c r="E15" s="141" t="n">
        <v>0.025</v>
      </c>
      <c r="F15" s="141" t="n">
        <v>0.028</v>
      </c>
      <c r="G15" s="141" t="n">
        <v>0.0375</v>
      </c>
      <c r="H15" s="141" t="n">
        <v>0.042</v>
      </c>
      <c r="I15" s="141" t="n">
        <v>0.042</v>
      </c>
      <c r="J15" s="141" t="n">
        <v>0.024</v>
      </c>
      <c r="K15" s="141" t="n">
        <v>0.024</v>
      </c>
      <c r="L15" s="141" t="n">
        <v>0.027</v>
      </c>
      <c r="M15" s="141" t="n">
        <v>0.029</v>
      </c>
      <c r="N15" s="142" t="n">
        <v>0.036</v>
      </c>
      <c r="O15" s="142" t="n">
        <v>0.036</v>
      </c>
      <c r="P15" s="143" t="n">
        <v>1000000</v>
      </c>
      <c r="Q15" s="142" t="n">
        <v>0.0005</v>
      </c>
      <c r="R15" s="141" t="n">
        <v>0</v>
      </c>
      <c r="S15" s="141" t="n">
        <v>0</v>
      </c>
      <c r="T15" s="144" t="n">
        <v>0.002</v>
      </c>
      <c r="U15" s="144" t="n">
        <v>0.003</v>
      </c>
      <c r="V15" s="145" t="n">
        <f aca="false">U15+0.1%</f>
        <v>0.004</v>
      </c>
      <c r="W15" s="145" t="n">
        <f aca="false">V15+0.1%</f>
        <v>0.005</v>
      </c>
      <c r="X15" s="144" t="n">
        <v>0.001</v>
      </c>
      <c r="Y15" s="144" t="n">
        <v>0.001</v>
      </c>
      <c r="Z15" s="144" t="n">
        <v>0.002</v>
      </c>
      <c r="AA15" s="145" t="n">
        <f aca="false">Z15+0.1%</f>
        <v>0.003</v>
      </c>
      <c r="AB15" s="145" t="n">
        <f aca="false">AA15+0.1%</f>
        <v>0.004</v>
      </c>
      <c r="AC15" s="145" t="n">
        <f aca="false">AA15+0.1%</f>
        <v>0.004</v>
      </c>
      <c r="AD15" s="144" t="n">
        <v>0</v>
      </c>
      <c r="AE15" s="145" t="n">
        <v>0.0025</v>
      </c>
      <c r="AF15" s="144" t="n">
        <v>0.0005</v>
      </c>
      <c r="AG15" s="144" t="n">
        <v>0.0005</v>
      </c>
      <c r="AH15" s="145" t="n">
        <f aca="false">AG15+0.1%</f>
        <v>0.0015</v>
      </c>
      <c r="AI15" s="144" t="n">
        <v>0.003</v>
      </c>
      <c r="AJ15" s="146" t="n">
        <v>0.05</v>
      </c>
      <c r="AK15" s="146" t="n">
        <v>0.05</v>
      </c>
      <c r="AL15" s="146" t="n">
        <v>0.05</v>
      </c>
      <c r="AM15" s="147" t="n">
        <v>0.0165</v>
      </c>
      <c r="AN15" s="147" t="n">
        <v>0.0165</v>
      </c>
      <c r="AO15" s="147" t="n">
        <v>0.0176</v>
      </c>
      <c r="AP15" s="147" t="n">
        <v>0.0187</v>
      </c>
      <c r="AQ15" s="147" t="n">
        <v>0.0209</v>
      </c>
    </row>
    <row r="16" customFormat="false" ht="13.8" hidden="false" customHeight="false" outlineLevel="0" collapsed="false">
      <c r="A16" s="0" t="str">
        <f aca="false">B16&amp;" "&amp;C16</f>
        <v>Xe chở hàng Xe hoạt động trong vùng khai thác khoáng sản</v>
      </c>
      <c r="B16" s="139" t="s">
        <v>1955</v>
      </c>
      <c r="C16" s="140" t="s">
        <v>1908</v>
      </c>
      <c r="D16" s="141" t="n">
        <v>0.025</v>
      </c>
      <c r="E16" s="141" t="n">
        <v>0.025</v>
      </c>
      <c r="F16" s="141" t="n">
        <v>0.028</v>
      </c>
      <c r="G16" s="141" t="n">
        <v>0.045</v>
      </c>
      <c r="H16" s="141" t="n">
        <v>0.05</v>
      </c>
      <c r="I16" s="141" t="n">
        <v>0.05</v>
      </c>
      <c r="J16" s="141" t="n">
        <v>0.024</v>
      </c>
      <c r="K16" s="141" t="n">
        <v>0.024</v>
      </c>
      <c r="L16" s="141" t="n">
        <v>0.026</v>
      </c>
      <c r="M16" s="141" t="n">
        <v>0.028</v>
      </c>
      <c r="N16" s="142" t="n">
        <v>0.03</v>
      </c>
      <c r="O16" s="142" t="n">
        <v>0.03</v>
      </c>
      <c r="P16" s="143" t="n">
        <v>500000</v>
      </c>
      <c r="Q16" s="142" t="n">
        <v>0.0005</v>
      </c>
      <c r="R16" s="141" t="n">
        <v>0</v>
      </c>
      <c r="S16" s="141" t="n">
        <v>0</v>
      </c>
      <c r="T16" s="144" t="n">
        <v>0.0015</v>
      </c>
      <c r="U16" s="144" t="n">
        <v>0.0025</v>
      </c>
      <c r="V16" s="144" t="n">
        <v>0.0035</v>
      </c>
      <c r="W16" s="145" t="n">
        <f aca="false">V16+0.1%</f>
        <v>0.0045</v>
      </c>
      <c r="X16" s="144" t="n">
        <v>0.001</v>
      </c>
      <c r="Y16" s="144" t="n">
        <v>0.001</v>
      </c>
      <c r="Z16" s="144" t="n">
        <v>0.0015</v>
      </c>
      <c r="AA16" s="145" t="n">
        <f aca="false">Z16+0.1%</f>
        <v>0.0025</v>
      </c>
      <c r="AB16" s="145" t="n">
        <f aca="false">AA16+0.1%</f>
        <v>0.0035</v>
      </c>
      <c r="AC16" s="145" t="n">
        <f aca="false">AA16+0.1%</f>
        <v>0.0035</v>
      </c>
      <c r="AD16" s="144" t="n">
        <v>0</v>
      </c>
      <c r="AE16" s="145" t="n">
        <v>0.0025</v>
      </c>
      <c r="AF16" s="144" t="n">
        <v>0.0005</v>
      </c>
      <c r="AG16" s="144" t="n">
        <v>0.0005</v>
      </c>
      <c r="AH16" s="145" t="n">
        <f aca="false">AG16+0.1%</f>
        <v>0.0015</v>
      </c>
      <c r="AI16" s="144" t="n">
        <v>0.003</v>
      </c>
      <c r="AJ16" s="146" t="n">
        <v>0.05</v>
      </c>
      <c r="AK16" s="146" t="n">
        <v>0.05</v>
      </c>
      <c r="AL16" s="146" t="n">
        <v>0.05</v>
      </c>
      <c r="AM16" s="147" t="n">
        <v>0.0165</v>
      </c>
      <c r="AN16" s="147" t="n">
        <v>0.0165</v>
      </c>
      <c r="AO16" s="147" t="n">
        <v>0.0176</v>
      </c>
      <c r="AP16" s="147" t="n">
        <v>0.0187</v>
      </c>
      <c r="AQ16" s="147" t="n">
        <v>0.0209</v>
      </c>
    </row>
    <row r="17" customFormat="false" ht="13.8" hidden="false" customHeight="false" outlineLevel="0" collapsed="false">
      <c r="A17" s="0" t="str">
        <f aca="false">B17&amp;" "&amp;C17</f>
        <v>Xe chở hàng Xe tập lái</v>
      </c>
      <c r="B17" s="139" t="s">
        <v>1955</v>
      </c>
      <c r="C17" s="140" t="s">
        <v>1913</v>
      </c>
      <c r="D17" s="141" t="n">
        <v>0.032</v>
      </c>
      <c r="E17" s="141" t="n">
        <v>0.032</v>
      </c>
      <c r="F17" s="141" t="n">
        <v>0.038</v>
      </c>
      <c r="G17" s="146" t="n">
        <v>0.055</v>
      </c>
      <c r="H17" s="146" t="n">
        <v>0.06</v>
      </c>
      <c r="I17" s="146" t="n">
        <v>0.06</v>
      </c>
      <c r="J17" s="141" t="n">
        <v>0.028</v>
      </c>
      <c r="K17" s="141" t="n">
        <v>0.028</v>
      </c>
      <c r="L17" s="141" t="n">
        <v>0.035</v>
      </c>
      <c r="M17" s="141" t="n">
        <v>0.05</v>
      </c>
      <c r="N17" s="148" t="n">
        <v>0.055</v>
      </c>
      <c r="O17" s="148" t="n">
        <v>0.055</v>
      </c>
      <c r="P17" s="143" t="s">
        <v>2184</v>
      </c>
      <c r="Q17" s="142" t="n">
        <v>0.0005</v>
      </c>
      <c r="R17" s="141" t="n">
        <v>0</v>
      </c>
      <c r="S17" s="141" t="n">
        <v>0</v>
      </c>
      <c r="T17" s="144" t="n">
        <v>0.003</v>
      </c>
      <c r="U17" s="144" t="n">
        <v>0.004</v>
      </c>
      <c r="V17" s="145" t="n">
        <f aca="false">U17+0.1%</f>
        <v>0.005</v>
      </c>
      <c r="W17" s="145" t="n">
        <f aca="false">V17+0.1%</f>
        <v>0.006</v>
      </c>
      <c r="X17" s="144" t="n">
        <v>0.0025</v>
      </c>
      <c r="Y17" s="144" t="n">
        <v>0.0025</v>
      </c>
      <c r="Z17" s="145" t="n">
        <f aca="false">Y17+0.1%</f>
        <v>0.0035</v>
      </c>
      <c r="AA17" s="145" t="n">
        <f aca="false">Z17+0.1%</f>
        <v>0.0045</v>
      </c>
      <c r="AB17" s="145" t="n">
        <f aca="false">AA17+0.1%</f>
        <v>0.0055</v>
      </c>
      <c r="AC17" s="145" t="n">
        <f aca="false">AA17+0.1%</f>
        <v>0.0055</v>
      </c>
      <c r="AD17" s="144" t="n">
        <v>0</v>
      </c>
      <c r="AE17" s="145" t="n">
        <v>0.0025</v>
      </c>
      <c r="AF17" s="144" t="n">
        <v>0.0005</v>
      </c>
      <c r="AG17" s="144" t="n">
        <v>0.0005</v>
      </c>
      <c r="AH17" s="145" t="n">
        <f aca="false">AG17+0.1%</f>
        <v>0.0015</v>
      </c>
      <c r="AI17" s="144" t="n">
        <v>0.003</v>
      </c>
      <c r="AJ17" s="146" t="n">
        <v>0.05</v>
      </c>
      <c r="AK17" s="146" t="n">
        <v>0.05</v>
      </c>
      <c r="AL17" s="146" t="n">
        <v>0.05</v>
      </c>
      <c r="AM17" s="149" t="n">
        <v>0.0099</v>
      </c>
      <c r="AN17" s="149" t="n">
        <v>0.0099</v>
      </c>
      <c r="AO17" s="149" t="n">
        <v>0.011</v>
      </c>
      <c r="AP17" s="149" t="n">
        <v>0.0121</v>
      </c>
      <c r="AQ17" s="149" t="n">
        <v>0.0132</v>
      </c>
    </row>
    <row r="18" customFormat="false" ht="13.8" hidden="false" customHeight="false" outlineLevel="0" collapsed="false">
      <c r="A18" s="0" t="str">
        <f aca="false">B18&amp;" "&amp;C18</f>
        <v>Xe chở hàng Xe hoạt động trong nội cảng, khu công nghiệp, sân bay</v>
      </c>
      <c r="B18" s="139" t="s">
        <v>1955</v>
      </c>
      <c r="C18" s="140" t="s">
        <v>1915</v>
      </c>
      <c r="D18" s="141" t="n">
        <v>0.025</v>
      </c>
      <c r="E18" s="141" t="n">
        <v>0.025</v>
      </c>
      <c r="F18" s="141" t="n">
        <v>0.0275</v>
      </c>
      <c r="G18" s="141" t="n">
        <v>0.041</v>
      </c>
      <c r="H18" s="141" t="n">
        <v>0.044</v>
      </c>
      <c r="I18" s="141" t="n">
        <v>0.044</v>
      </c>
      <c r="J18" s="141" t="n">
        <v>0.015</v>
      </c>
      <c r="K18" s="141" t="n">
        <v>0.015</v>
      </c>
      <c r="L18" s="141" t="n">
        <v>0.016</v>
      </c>
      <c r="M18" s="141" t="n">
        <v>0.0175</v>
      </c>
      <c r="N18" s="142" t="n">
        <v>0.019</v>
      </c>
      <c r="O18" s="142" t="n">
        <v>0.019</v>
      </c>
      <c r="P18" s="143" t="n">
        <v>500000</v>
      </c>
      <c r="Q18" s="142" t="n">
        <v>0.0005</v>
      </c>
      <c r="R18" s="141" t="n">
        <v>0</v>
      </c>
      <c r="S18" s="141" t="n">
        <v>0</v>
      </c>
      <c r="T18" s="144" t="n">
        <v>0.001</v>
      </c>
      <c r="U18" s="144" t="n">
        <v>0.002</v>
      </c>
      <c r="V18" s="144" t="n">
        <v>0.003</v>
      </c>
      <c r="W18" s="145" t="n">
        <f aca="false">V18+0.1%</f>
        <v>0.004</v>
      </c>
      <c r="X18" s="144" t="n">
        <v>0.001</v>
      </c>
      <c r="Y18" s="144" t="n">
        <v>0.001</v>
      </c>
      <c r="Z18" s="144" t="n">
        <v>0.0015</v>
      </c>
      <c r="AA18" s="145" t="n">
        <f aca="false">Z18+0.1%</f>
        <v>0.0025</v>
      </c>
      <c r="AB18" s="145" t="n">
        <f aca="false">AA18+0.1%</f>
        <v>0.0035</v>
      </c>
      <c r="AC18" s="145" t="n">
        <f aca="false">AA18+0.1%</f>
        <v>0.0035</v>
      </c>
      <c r="AD18" s="144" t="n">
        <v>0</v>
      </c>
      <c r="AE18" s="145" t="n">
        <v>0.0025</v>
      </c>
      <c r="AF18" s="144" t="n">
        <v>0.0015</v>
      </c>
      <c r="AG18" s="144" t="n">
        <v>0.0005</v>
      </c>
      <c r="AH18" s="145" t="n">
        <f aca="false">AG18+0.1%</f>
        <v>0.0015</v>
      </c>
      <c r="AI18" s="144" t="n">
        <v>0.003</v>
      </c>
      <c r="AJ18" s="146" t="n">
        <v>0.05</v>
      </c>
      <c r="AK18" s="146" t="n">
        <v>0.05</v>
      </c>
      <c r="AL18" s="146" t="n">
        <v>0.05</v>
      </c>
      <c r="AM18" s="149" t="n">
        <v>0.0099</v>
      </c>
      <c r="AN18" s="149" t="n">
        <v>0.0099</v>
      </c>
      <c r="AO18" s="149" t="n">
        <v>0.011</v>
      </c>
      <c r="AP18" s="149" t="n">
        <v>0.0121</v>
      </c>
      <c r="AQ18" s="149" t="n">
        <v>0.0132</v>
      </c>
    </row>
    <row r="19" customFormat="false" ht="13.8" hidden="false" customHeight="false" outlineLevel="0" collapsed="false">
      <c r="A19" s="0" t="str">
        <f aca="false">B19&amp;" "&amp;C19</f>
        <v>Xe chở người Xe không kinh doanh đến 08 chỗ</v>
      </c>
      <c r="B19" s="87" t="s">
        <v>2185</v>
      </c>
      <c r="C19" s="150" t="s">
        <v>1916</v>
      </c>
      <c r="D19" s="151" t="n">
        <v>0.0175</v>
      </c>
      <c r="E19" s="151" t="n">
        <v>0.0175</v>
      </c>
      <c r="F19" s="151" t="n">
        <v>0.019</v>
      </c>
      <c r="G19" s="151" t="n">
        <v>0.022</v>
      </c>
      <c r="H19" s="151" t="n">
        <v>0.025</v>
      </c>
      <c r="I19" s="151" t="n">
        <v>0.025</v>
      </c>
      <c r="J19" s="151" t="n">
        <v>0.015</v>
      </c>
      <c r="K19" s="151" t="n">
        <v>0.015</v>
      </c>
      <c r="L19" s="151" t="n">
        <v>0.016</v>
      </c>
      <c r="M19" s="151" t="n">
        <v>0.0175</v>
      </c>
      <c r="N19" s="152" t="n">
        <v>0.019</v>
      </c>
      <c r="O19" s="152" t="n">
        <v>0.019</v>
      </c>
      <c r="P19" s="153" t="n">
        <v>500000</v>
      </c>
      <c r="Q19" s="152" t="n">
        <v>0.0005</v>
      </c>
      <c r="R19" s="151" t="n">
        <v>0</v>
      </c>
      <c r="S19" s="151" t="n">
        <v>0</v>
      </c>
      <c r="T19" s="154" t="n">
        <v>0.001</v>
      </c>
      <c r="U19" s="154" t="n">
        <v>0.002</v>
      </c>
      <c r="V19" s="154" t="n">
        <v>0.003</v>
      </c>
      <c r="W19" s="155" t="n">
        <f aca="false">V19+0.1%</f>
        <v>0.004</v>
      </c>
      <c r="X19" s="154" t="n">
        <v>0.0015</v>
      </c>
      <c r="Y19" s="154" t="n">
        <v>0.0015</v>
      </c>
      <c r="Z19" s="154" t="n">
        <v>0.002</v>
      </c>
      <c r="AA19" s="155" t="n">
        <f aca="false">Z19+0.1%</f>
        <v>0.003</v>
      </c>
      <c r="AB19" s="155" t="n">
        <f aca="false">AA19+0.1%</f>
        <v>0.004</v>
      </c>
      <c r="AC19" s="145" t="n">
        <f aca="false">AA19+0.1%</f>
        <v>0.004</v>
      </c>
      <c r="AD19" s="154" t="n">
        <v>0</v>
      </c>
      <c r="AE19" s="154" t="n">
        <v>0.0015</v>
      </c>
      <c r="AF19" s="154" t="n">
        <v>0.0015</v>
      </c>
      <c r="AG19" s="154" t="n">
        <v>0.0005</v>
      </c>
      <c r="AH19" s="155" t="n">
        <f aca="false">AG19+0.1%</f>
        <v>0.0015</v>
      </c>
      <c r="AI19" s="154" t="n">
        <v>0.003</v>
      </c>
      <c r="AJ19" s="156" t="n">
        <v>0.04</v>
      </c>
      <c r="AK19" s="157" t="n">
        <v>0.05</v>
      </c>
      <c r="AL19" s="157" t="n">
        <v>0.05</v>
      </c>
      <c r="AM19" s="158" t="n">
        <v>0.0099</v>
      </c>
      <c r="AN19" s="158" t="n">
        <v>0.0099</v>
      </c>
      <c r="AO19" s="158" t="n">
        <v>0.011</v>
      </c>
      <c r="AP19" s="158" t="n">
        <v>0.0121</v>
      </c>
      <c r="AQ19" s="158" t="n">
        <v>0.0132</v>
      </c>
    </row>
    <row r="20" customFormat="false" ht="13.8" hidden="false" customHeight="false" outlineLevel="0" collapsed="false">
      <c r="A20" s="0" t="str">
        <f aca="false">B20&amp;" "&amp;C20</f>
        <v>Xe chở người Xe không kinh doanh trên 08 chỗ</v>
      </c>
      <c r="B20" s="87" t="s">
        <v>2185</v>
      </c>
      <c r="C20" s="150" t="s">
        <v>1909</v>
      </c>
      <c r="D20" s="151" t="n">
        <v>0.016</v>
      </c>
      <c r="E20" s="151" t="n">
        <v>0.016</v>
      </c>
      <c r="F20" s="151" t="n">
        <v>0.017</v>
      </c>
      <c r="G20" s="151" t="n">
        <v>0.019</v>
      </c>
      <c r="H20" s="151" t="n">
        <v>0.021</v>
      </c>
      <c r="I20" s="151" t="n">
        <v>0.021</v>
      </c>
      <c r="J20" s="151" t="n">
        <v>0.015</v>
      </c>
      <c r="K20" s="151" t="n">
        <v>0.015</v>
      </c>
      <c r="L20" s="151" t="n">
        <v>0.016</v>
      </c>
      <c r="M20" s="151" t="n">
        <v>0.0175</v>
      </c>
      <c r="N20" s="152" t="n">
        <v>0.019</v>
      </c>
      <c r="O20" s="152" t="n">
        <v>0.019</v>
      </c>
      <c r="P20" s="153" t="n">
        <v>500000</v>
      </c>
      <c r="Q20" s="152" t="n">
        <v>0.0005</v>
      </c>
      <c r="R20" s="151" t="n">
        <v>0</v>
      </c>
      <c r="S20" s="151" t="n">
        <v>0</v>
      </c>
      <c r="T20" s="154" t="n">
        <v>0.001</v>
      </c>
      <c r="U20" s="154" t="n">
        <v>0.002</v>
      </c>
      <c r="V20" s="154" t="n">
        <v>0.003</v>
      </c>
      <c r="W20" s="155" t="n">
        <f aca="false">V20+0.1%</f>
        <v>0.004</v>
      </c>
      <c r="X20" s="154" t="n">
        <v>0.0015</v>
      </c>
      <c r="Y20" s="154" t="n">
        <v>0.0015</v>
      </c>
      <c r="Z20" s="154" t="n">
        <v>0.002</v>
      </c>
      <c r="AA20" s="155" t="n">
        <f aca="false">Z20+0.1%</f>
        <v>0.003</v>
      </c>
      <c r="AB20" s="155" t="n">
        <f aca="false">AA20+0.1%</f>
        <v>0.004</v>
      </c>
      <c r="AC20" s="145" t="n">
        <f aca="false">AA20+0.1%</f>
        <v>0.004</v>
      </c>
      <c r="AD20" s="154" t="n">
        <v>0</v>
      </c>
      <c r="AE20" s="154" t="n">
        <v>0.0015</v>
      </c>
      <c r="AF20" s="154" t="n">
        <v>0.0005</v>
      </c>
      <c r="AG20" s="154" t="n">
        <v>0.0005</v>
      </c>
      <c r="AH20" s="155" t="n">
        <f aca="false">AG20+0.1%</f>
        <v>0.0015</v>
      </c>
      <c r="AI20" s="154" t="n">
        <v>0.003</v>
      </c>
      <c r="AJ20" s="156" t="n">
        <v>0.04</v>
      </c>
      <c r="AK20" s="156" t="n">
        <v>0.035</v>
      </c>
      <c r="AL20" s="156" t="n">
        <v>0.03</v>
      </c>
      <c r="AM20" s="158" t="n">
        <v>0.0099</v>
      </c>
      <c r="AN20" s="158" t="n">
        <v>0.0099</v>
      </c>
      <c r="AO20" s="158" t="n">
        <v>0.011</v>
      </c>
      <c r="AP20" s="158" t="n">
        <v>0.0121</v>
      </c>
      <c r="AQ20" s="158" t="n">
        <v>0.0132</v>
      </c>
    </row>
    <row r="21" customFormat="false" ht="13.8" hidden="false" customHeight="false" outlineLevel="0" collapsed="false">
      <c r="A21" s="0" t="str">
        <f aca="false">B21&amp;" "&amp;C21</f>
        <v>Xe chở người Xe bus</v>
      </c>
      <c r="B21" s="87" t="s">
        <v>2185</v>
      </c>
      <c r="C21" s="159" t="s">
        <v>1994</v>
      </c>
      <c r="D21" s="151" t="n">
        <v>0.017</v>
      </c>
      <c r="E21" s="151" t="n">
        <v>0.017</v>
      </c>
      <c r="F21" s="151" t="n">
        <v>0.019</v>
      </c>
      <c r="G21" s="151" t="n">
        <v>0.041</v>
      </c>
      <c r="H21" s="151" t="n">
        <v>0.044</v>
      </c>
      <c r="I21" s="151" t="n">
        <v>0.044</v>
      </c>
      <c r="J21" s="151" t="n">
        <v>0.015</v>
      </c>
      <c r="K21" s="151" t="n">
        <v>0.015</v>
      </c>
      <c r="L21" s="151" t="n">
        <v>0.016</v>
      </c>
      <c r="M21" s="151" t="n">
        <v>0.0175</v>
      </c>
      <c r="N21" s="152" t="n">
        <v>0.019</v>
      </c>
      <c r="O21" s="152" t="n">
        <v>0.019</v>
      </c>
      <c r="P21" s="153" t="n">
        <v>500000</v>
      </c>
      <c r="Q21" s="152" t="n">
        <v>0.0005</v>
      </c>
      <c r="R21" s="151" t="n">
        <v>0</v>
      </c>
      <c r="S21" s="151" t="n">
        <v>0</v>
      </c>
      <c r="T21" s="154" t="n">
        <v>0.001</v>
      </c>
      <c r="U21" s="154" t="n">
        <v>0.002</v>
      </c>
      <c r="V21" s="154" t="n">
        <v>0.003</v>
      </c>
      <c r="W21" s="155" t="n">
        <f aca="false">V21+0.1%</f>
        <v>0.004</v>
      </c>
      <c r="X21" s="154" t="n">
        <v>0.001</v>
      </c>
      <c r="Y21" s="154" t="n">
        <v>0.001</v>
      </c>
      <c r="Z21" s="154" t="n">
        <v>0.0015</v>
      </c>
      <c r="AA21" s="155" t="n">
        <f aca="false">Z21+0.1%</f>
        <v>0.0025</v>
      </c>
      <c r="AB21" s="155" t="n">
        <f aca="false">AA21+0.1%</f>
        <v>0.0035</v>
      </c>
      <c r="AC21" s="145" t="n">
        <f aca="false">AA21+0.1%</f>
        <v>0.0035</v>
      </c>
      <c r="AD21" s="154" t="n">
        <v>0</v>
      </c>
      <c r="AE21" s="154" t="n">
        <v>0.0015</v>
      </c>
      <c r="AF21" s="154" t="n">
        <v>0.0005</v>
      </c>
      <c r="AG21" s="154" t="n">
        <v>0.0005</v>
      </c>
      <c r="AH21" s="155" t="n">
        <f aca="false">AG21+0.1%</f>
        <v>0.0015</v>
      </c>
      <c r="AI21" s="154" t="n">
        <v>0.003</v>
      </c>
      <c r="AJ21" s="157" t="n">
        <v>0.05</v>
      </c>
      <c r="AK21" s="157" t="n">
        <v>0.05</v>
      </c>
      <c r="AL21" s="157" t="n">
        <v>0.05</v>
      </c>
      <c r="AM21" s="158" t="n">
        <v>0.0099</v>
      </c>
      <c r="AN21" s="158" t="n">
        <v>0.0099</v>
      </c>
      <c r="AO21" s="158" t="n">
        <v>0.011</v>
      </c>
      <c r="AP21" s="158" t="n">
        <v>0.0121</v>
      </c>
      <c r="AQ21" s="158" t="n">
        <v>0.0132</v>
      </c>
    </row>
    <row r="22" customFormat="false" ht="13.8" hidden="false" customHeight="false" outlineLevel="0" collapsed="false">
      <c r="A22" s="0" t="str">
        <f aca="false">B22&amp;" "&amp;C22</f>
        <v>Xe chở người Xe hoạt động trong nội cảng, khu công nghiệp, sân bay</v>
      </c>
      <c r="B22" s="87" t="s">
        <v>2185</v>
      </c>
      <c r="C22" s="159" t="s">
        <v>1915</v>
      </c>
      <c r="D22" s="151" t="n">
        <v>0.025</v>
      </c>
      <c r="E22" s="151" t="n">
        <v>0.025</v>
      </c>
      <c r="F22" s="151" t="n">
        <v>0.0275</v>
      </c>
      <c r="G22" s="151" t="n">
        <v>0.041</v>
      </c>
      <c r="H22" s="151" t="n">
        <v>0.044</v>
      </c>
      <c r="I22" s="151" t="n">
        <v>0.044</v>
      </c>
      <c r="J22" s="151" t="n">
        <v>0.015</v>
      </c>
      <c r="K22" s="151" t="n">
        <v>0.015</v>
      </c>
      <c r="L22" s="151" t="n">
        <v>0.016</v>
      </c>
      <c r="M22" s="151" t="n">
        <v>0.0175</v>
      </c>
      <c r="N22" s="152" t="n">
        <v>0.019</v>
      </c>
      <c r="O22" s="152" t="n">
        <v>0.019</v>
      </c>
      <c r="P22" s="153" t="n">
        <v>500000</v>
      </c>
      <c r="Q22" s="152" t="n">
        <v>0.0005</v>
      </c>
      <c r="R22" s="151" t="n">
        <v>0</v>
      </c>
      <c r="S22" s="151" t="n">
        <v>0</v>
      </c>
      <c r="T22" s="154" t="n">
        <v>0.001</v>
      </c>
      <c r="U22" s="154" t="n">
        <v>0.002</v>
      </c>
      <c r="V22" s="154" t="n">
        <v>0.003</v>
      </c>
      <c r="W22" s="155" t="n">
        <f aca="false">V22+0.1%</f>
        <v>0.004</v>
      </c>
      <c r="X22" s="154" t="n">
        <v>0.001</v>
      </c>
      <c r="Y22" s="154" t="n">
        <v>0.001</v>
      </c>
      <c r="Z22" s="154" t="n">
        <v>0.0015</v>
      </c>
      <c r="AA22" s="155" t="n">
        <f aca="false">Z22+0.1%</f>
        <v>0.0025</v>
      </c>
      <c r="AB22" s="155" t="n">
        <f aca="false">AA22+0.1%</f>
        <v>0.0035</v>
      </c>
      <c r="AC22" s="145" t="n">
        <f aca="false">AA22+0.1%</f>
        <v>0.0035</v>
      </c>
      <c r="AD22" s="154" t="n">
        <v>0</v>
      </c>
      <c r="AE22" s="155" t="n">
        <v>0.0025</v>
      </c>
      <c r="AF22" s="154" t="n">
        <v>0.0015</v>
      </c>
      <c r="AG22" s="154" t="n">
        <v>0.0005</v>
      </c>
      <c r="AH22" s="155" t="n">
        <f aca="false">AG22+0.1%</f>
        <v>0.0015</v>
      </c>
      <c r="AI22" s="154" t="n">
        <v>0.003</v>
      </c>
      <c r="AJ22" s="157" t="n">
        <v>0.05</v>
      </c>
      <c r="AK22" s="157" t="n">
        <v>0.05</v>
      </c>
      <c r="AL22" s="157" t="n">
        <v>0.05</v>
      </c>
      <c r="AM22" s="158" t="n">
        <v>0.0099</v>
      </c>
      <c r="AN22" s="158" t="n">
        <v>0.0099</v>
      </c>
      <c r="AO22" s="158" t="n">
        <v>0.011</v>
      </c>
      <c r="AP22" s="158" t="n">
        <v>0.0121</v>
      </c>
      <c r="AQ22" s="158" t="n">
        <v>0.0132</v>
      </c>
    </row>
    <row r="23" customFormat="false" ht="13.8" hidden="false" customHeight="false" outlineLevel="0" collapsed="false">
      <c r="A23" s="0" t="str">
        <f aca="false">B23&amp;" "&amp;C23</f>
        <v>Xe chở người Xe kinh doanh vận tải hành khách liên tỉnh, Xe giường nằm</v>
      </c>
      <c r="B23" s="87" t="s">
        <v>2185</v>
      </c>
      <c r="C23" s="150" t="s">
        <v>1997</v>
      </c>
      <c r="D23" s="151" t="n">
        <v>0.027</v>
      </c>
      <c r="E23" s="151" t="n">
        <v>0.027</v>
      </c>
      <c r="F23" s="151" t="n">
        <v>0.029</v>
      </c>
      <c r="G23" s="151" t="n">
        <v>0.052</v>
      </c>
      <c r="H23" s="157" t="n">
        <v>0.06</v>
      </c>
      <c r="I23" s="157" t="n">
        <v>0.06</v>
      </c>
      <c r="J23" s="151" t="n">
        <v>0.022</v>
      </c>
      <c r="K23" s="151" t="n">
        <v>0.022</v>
      </c>
      <c r="L23" s="151" t="n">
        <v>0.025</v>
      </c>
      <c r="M23" s="151" t="n">
        <v>0.027</v>
      </c>
      <c r="N23" s="152" t="n">
        <v>0.03</v>
      </c>
      <c r="O23" s="152" t="n">
        <v>0.03</v>
      </c>
      <c r="P23" s="153" t="n">
        <v>1000000</v>
      </c>
      <c r="Q23" s="152" t="n">
        <v>0.0005</v>
      </c>
      <c r="R23" s="151" t="n">
        <v>0</v>
      </c>
      <c r="S23" s="151" t="n">
        <v>0</v>
      </c>
      <c r="T23" s="154" t="n">
        <v>0.002</v>
      </c>
      <c r="U23" s="154" t="n">
        <v>0.003</v>
      </c>
      <c r="V23" s="155" t="n">
        <f aca="false">U23+0.1%</f>
        <v>0.004</v>
      </c>
      <c r="W23" s="155" t="n">
        <f aca="false">V23+0.1%</f>
        <v>0.005</v>
      </c>
      <c r="X23" s="154" t="n">
        <v>0.001</v>
      </c>
      <c r="Y23" s="154" t="n">
        <v>0.001</v>
      </c>
      <c r="Z23" s="154" t="n">
        <v>0.002</v>
      </c>
      <c r="AA23" s="155" t="n">
        <f aca="false">Z23+0.1%</f>
        <v>0.003</v>
      </c>
      <c r="AB23" s="155" t="n">
        <f aca="false">AA23+0.1%</f>
        <v>0.004</v>
      </c>
      <c r="AC23" s="145" t="n">
        <f aca="false">AA23+0.1%</f>
        <v>0.004</v>
      </c>
      <c r="AD23" s="154" t="n">
        <v>0</v>
      </c>
      <c r="AE23" s="155" t="n">
        <v>0.0025</v>
      </c>
      <c r="AF23" s="154" t="n">
        <v>0.0005</v>
      </c>
      <c r="AG23" s="154" t="n">
        <v>0.0005</v>
      </c>
      <c r="AH23" s="155" t="n">
        <f aca="false">AG23+0.1%</f>
        <v>0.0015</v>
      </c>
      <c r="AI23" s="154" t="n">
        <v>0.003</v>
      </c>
      <c r="AJ23" s="157" t="n">
        <v>0.05</v>
      </c>
      <c r="AK23" s="156" t="n">
        <v>0.035</v>
      </c>
      <c r="AL23" s="156" t="n">
        <v>0.03</v>
      </c>
      <c r="AM23" s="158" t="n">
        <v>0.0132</v>
      </c>
      <c r="AN23" s="158" t="n">
        <v>0.0132</v>
      </c>
      <c r="AO23" s="158" t="n">
        <v>0.0143</v>
      </c>
      <c r="AP23" s="158" t="n">
        <v>0.0154</v>
      </c>
      <c r="AQ23" s="158" t="n">
        <v>0.0165</v>
      </c>
    </row>
    <row r="24" customFormat="false" ht="13.8" hidden="false" customHeight="false" outlineLevel="0" collapsed="false">
      <c r="A24" s="0" t="str">
        <f aca="false">B24&amp;" "&amp;C24</f>
        <v>Xe chở người Xe taxi truyền thống</v>
      </c>
      <c r="B24" s="87" t="s">
        <v>2185</v>
      </c>
      <c r="C24" s="160" t="s">
        <v>1912</v>
      </c>
      <c r="D24" s="151" t="n">
        <v>0.036</v>
      </c>
      <c r="E24" s="151" t="n">
        <v>0.036</v>
      </c>
      <c r="F24" s="151" t="n">
        <v>0.038</v>
      </c>
      <c r="G24" s="157" t="n">
        <v>0.055</v>
      </c>
      <c r="H24" s="157" t="n">
        <v>0.06</v>
      </c>
      <c r="I24" s="157" t="n">
        <v>0.06</v>
      </c>
      <c r="J24" s="151" t="n">
        <v>0.026</v>
      </c>
      <c r="K24" s="151" t="n">
        <v>0.026</v>
      </c>
      <c r="L24" s="151" t="n">
        <v>0.037</v>
      </c>
      <c r="M24" s="151" t="n">
        <v>0.053</v>
      </c>
      <c r="N24" s="157" t="n">
        <v>0.055</v>
      </c>
      <c r="O24" s="157" t="n">
        <v>0.055</v>
      </c>
      <c r="P24" s="153" t="s">
        <v>2184</v>
      </c>
      <c r="Q24" s="152" t="n">
        <v>0.0005</v>
      </c>
      <c r="R24" s="151" t="n">
        <v>0</v>
      </c>
      <c r="S24" s="151" t="n">
        <v>0</v>
      </c>
      <c r="T24" s="154" t="n">
        <v>0.004</v>
      </c>
      <c r="U24" s="155" t="n">
        <f aca="false">T24+0.1%</f>
        <v>0.005</v>
      </c>
      <c r="V24" s="155" t="n">
        <f aca="false">U24+0.1%</f>
        <v>0.006</v>
      </c>
      <c r="W24" s="155" t="n">
        <f aca="false">V24+0.1%</f>
        <v>0.007</v>
      </c>
      <c r="X24" s="155" t="n">
        <v>0.0025</v>
      </c>
      <c r="Y24" s="155" t="n">
        <v>0.0025</v>
      </c>
      <c r="Z24" s="155" t="n">
        <f aca="false">Y24+0.1%</f>
        <v>0.0035</v>
      </c>
      <c r="AA24" s="155" t="n">
        <f aca="false">Z24+0.1%</f>
        <v>0.0045</v>
      </c>
      <c r="AB24" s="155" t="n">
        <f aca="false">AA24+0.1%</f>
        <v>0.0055</v>
      </c>
      <c r="AC24" s="145" t="n">
        <f aca="false">AA24+0.1%</f>
        <v>0.0055</v>
      </c>
      <c r="AD24" s="154" t="n">
        <v>0</v>
      </c>
      <c r="AE24" s="155" t="n">
        <v>0.0025</v>
      </c>
      <c r="AF24" s="154" t="n">
        <v>0.002</v>
      </c>
      <c r="AG24" s="154" t="n">
        <v>0.002</v>
      </c>
      <c r="AH24" s="155" t="n">
        <f aca="false">AG24+0.1%</f>
        <v>0.003</v>
      </c>
      <c r="AI24" s="154" t="n">
        <v>0.003</v>
      </c>
      <c r="AJ24" s="157" t="n">
        <v>0.05</v>
      </c>
      <c r="AK24" s="157" t="n">
        <v>0.05</v>
      </c>
      <c r="AL24" s="157" t="n">
        <v>0.05</v>
      </c>
      <c r="AM24" s="158" t="n">
        <v>0.0176</v>
      </c>
      <c r="AN24" s="158" t="n">
        <v>0.0176</v>
      </c>
      <c r="AO24" s="158" t="n">
        <v>0.0187</v>
      </c>
      <c r="AP24" s="158" t="n">
        <v>0.0198</v>
      </c>
      <c r="AQ24" s="158" t="n">
        <v>0.0209</v>
      </c>
    </row>
    <row r="25" customFormat="false" ht="13.8" hidden="false" customHeight="false" outlineLevel="0" collapsed="false">
      <c r="A25" s="0" t="str">
        <f aca="false">B25&amp;" "&amp;C25</f>
        <v>Xe chở người Xe taxi công nghệ </v>
      </c>
      <c r="B25" s="87" t="s">
        <v>2185</v>
      </c>
      <c r="C25" s="160" t="s">
        <v>2000</v>
      </c>
      <c r="D25" s="151" t="n">
        <v>0.036</v>
      </c>
      <c r="E25" s="151" t="n">
        <v>0.036</v>
      </c>
      <c r="F25" s="151" t="n">
        <v>0.038</v>
      </c>
      <c r="G25" s="157" t="n">
        <v>0.055</v>
      </c>
      <c r="H25" s="157" t="n">
        <v>0.06</v>
      </c>
      <c r="I25" s="157" t="n">
        <v>0.06</v>
      </c>
      <c r="J25" s="151" t="n">
        <v>0.026</v>
      </c>
      <c r="K25" s="151" t="n">
        <v>0.026</v>
      </c>
      <c r="L25" s="151" t="n">
        <v>0.037</v>
      </c>
      <c r="M25" s="151" t="n">
        <v>0.053</v>
      </c>
      <c r="N25" s="157" t="n">
        <v>0.055</v>
      </c>
      <c r="O25" s="157" t="n">
        <v>0.055</v>
      </c>
      <c r="P25" s="153" t="s">
        <v>2184</v>
      </c>
      <c r="Q25" s="152" t="n">
        <v>0.0005</v>
      </c>
      <c r="R25" s="151" t="n">
        <v>0</v>
      </c>
      <c r="S25" s="151" t="n">
        <v>0</v>
      </c>
      <c r="T25" s="154" t="n">
        <v>0.003</v>
      </c>
      <c r="U25" s="154" t="n">
        <v>0.004</v>
      </c>
      <c r="V25" s="155" t="n">
        <f aca="false">U25+0.1%</f>
        <v>0.005</v>
      </c>
      <c r="W25" s="155" t="n">
        <f aca="false">V25+0.1%</f>
        <v>0.006</v>
      </c>
      <c r="X25" s="155" t="n">
        <v>0.0025</v>
      </c>
      <c r="Y25" s="155" t="n">
        <v>0.0025</v>
      </c>
      <c r="Z25" s="155" t="n">
        <f aca="false">Y25+0.1%</f>
        <v>0.0035</v>
      </c>
      <c r="AA25" s="155" t="n">
        <f aca="false">Z25+0.1%</f>
        <v>0.0045</v>
      </c>
      <c r="AB25" s="155" t="n">
        <f aca="false">AA25+0.1%</f>
        <v>0.0055</v>
      </c>
      <c r="AC25" s="145" t="n">
        <f aca="false">AA25+0.1%</f>
        <v>0.0055</v>
      </c>
      <c r="AD25" s="154" t="n">
        <v>0</v>
      </c>
      <c r="AE25" s="155" t="n">
        <v>0.0025</v>
      </c>
      <c r="AF25" s="154" t="n">
        <v>0.002</v>
      </c>
      <c r="AG25" s="154" t="n">
        <v>0.002</v>
      </c>
      <c r="AH25" s="155" t="n">
        <f aca="false">AG25+0.1%</f>
        <v>0.003</v>
      </c>
      <c r="AI25" s="154" t="n">
        <v>0.003</v>
      </c>
      <c r="AJ25" s="157" t="n">
        <v>0.05</v>
      </c>
      <c r="AK25" s="157" t="n">
        <v>0.05</v>
      </c>
      <c r="AL25" s="157" t="n">
        <v>0.05</v>
      </c>
      <c r="AM25" s="158" t="n">
        <v>0.011</v>
      </c>
      <c r="AN25" s="158" t="n">
        <v>0.011</v>
      </c>
      <c r="AO25" s="158" t="n">
        <v>0.0121</v>
      </c>
      <c r="AP25" s="158" t="n">
        <v>0.0132</v>
      </c>
      <c r="AQ25" s="158" t="n">
        <v>0.0143</v>
      </c>
    </row>
    <row r="26" customFormat="false" ht="13.8" hidden="false" customHeight="false" outlineLevel="0" collapsed="false">
      <c r="A26" s="0" t="str">
        <f aca="false">B26&amp;" "&amp;C26</f>
        <v>Xe chở người Xe tập lái</v>
      </c>
      <c r="B26" s="87" t="s">
        <v>2185</v>
      </c>
      <c r="C26" s="159" t="s">
        <v>1913</v>
      </c>
      <c r="D26" s="151" t="n">
        <v>0.032</v>
      </c>
      <c r="E26" s="151" t="n">
        <v>0.032</v>
      </c>
      <c r="F26" s="151" t="n">
        <v>0.038</v>
      </c>
      <c r="G26" s="157" t="n">
        <v>0.055</v>
      </c>
      <c r="H26" s="157" t="n">
        <v>0.06</v>
      </c>
      <c r="I26" s="157" t="n">
        <v>0.06</v>
      </c>
      <c r="J26" s="151" t="n">
        <v>0.028</v>
      </c>
      <c r="K26" s="151" t="n">
        <v>0.028</v>
      </c>
      <c r="L26" s="151" t="n">
        <v>0.035</v>
      </c>
      <c r="M26" s="151" t="n">
        <v>0.05</v>
      </c>
      <c r="N26" s="157" t="n">
        <v>0.055</v>
      </c>
      <c r="O26" s="157" t="n">
        <v>0.055</v>
      </c>
      <c r="P26" s="153" t="s">
        <v>2184</v>
      </c>
      <c r="Q26" s="152" t="n">
        <v>0.0005</v>
      </c>
      <c r="R26" s="151" t="n">
        <v>0</v>
      </c>
      <c r="S26" s="151" t="n">
        <v>0</v>
      </c>
      <c r="T26" s="154" t="n">
        <v>0.003</v>
      </c>
      <c r="U26" s="154" t="n">
        <v>0.004</v>
      </c>
      <c r="V26" s="155" t="n">
        <f aca="false">U26+0.1%</f>
        <v>0.005</v>
      </c>
      <c r="W26" s="155" t="n">
        <f aca="false">V26+0.1%</f>
        <v>0.006</v>
      </c>
      <c r="X26" s="154" t="n">
        <v>0.0025</v>
      </c>
      <c r="Y26" s="154" t="n">
        <v>0.0025</v>
      </c>
      <c r="Z26" s="155" t="n">
        <f aca="false">Y26+0.1%</f>
        <v>0.0035</v>
      </c>
      <c r="AA26" s="155" t="n">
        <f aca="false">Z26+0.1%</f>
        <v>0.0045</v>
      </c>
      <c r="AB26" s="155" t="n">
        <f aca="false">AA26+0.1%</f>
        <v>0.0055</v>
      </c>
      <c r="AC26" s="145" t="n">
        <f aca="false">AA26+0.1%</f>
        <v>0.0055</v>
      </c>
      <c r="AD26" s="154" t="n">
        <v>0</v>
      </c>
      <c r="AE26" s="155" t="n">
        <v>0.0025</v>
      </c>
      <c r="AF26" s="154" t="n">
        <v>0.0005</v>
      </c>
      <c r="AG26" s="154" t="n">
        <v>0.0005</v>
      </c>
      <c r="AH26" s="155" t="n">
        <f aca="false">AG26+0.1%</f>
        <v>0.0015</v>
      </c>
      <c r="AI26" s="154" t="n">
        <v>0.003</v>
      </c>
      <c r="AJ26" s="157" t="n">
        <v>0.05</v>
      </c>
      <c r="AK26" s="157" t="n">
        <v>0.05</v>
      </c>
      <c r="AL26" s="157" t="n">
        <v>0.05</v>
      </c>
      <c r="AM26" s="158" t="n">
        <v>0.0099</v>
      </c>
      <c r="AN26" s="158" t="n">
        <v>0.0099</v>
      </c>
      <c r="AO26" s="158" t="n">
        <v>0.011</v>
      </c>
      <c r="AP26" s="158" t="n">
        <v>0.0121</v>
      </c>
      <c r="AQ26" s="158" t="n">
        <v>0.0132</v>
      </c>
    </row>
    <row r="27" customFormat="false" ht="13.8" hidden="false" customHeight="false" outlineLevel="0" collapsed="false">
      <c r="A27" s="0" t="str">
        <f aca="false">B27&amp;" "&amp;C27</f>
        <v>Xe chở người Xe cho thuê tự lái</v>
      </c>
      <c r="B27" s="87" t="s">
        <v>2185</v>
      </c>
      <c r="C27" s="160" t="s">
        <v>1905</v>
      </c>
      <c r="D27" s="151" t="n">
        <v>0.0352</v>
      </c>
      <c r="E27" s="151" t="n">
        <v>0.0352</v>
      </c>
      <c r="F27" s="151" t="n">
        <v>0.038</v>
      </c>
      <c r="G27" s="157" t="n">
        <v>0.055</v>
      </c>
      <c r="H27" s="157" t="n">
        <v>0.06</v>
      </c>
      <c r="I27" s="157" t="n">
        <v>0.06</v>
      </c>
      <c r="J27" s="151" t="n">
        <v>0.026</v>
      </c>
      <c r="K27" s="151" t="n">
        <v>0.026</v>
      </c>
      <c r="L27" s="151" t="n">
        <v>0.035</v>
      </c>
      <c r="M27" s="151" t="n">
        <v>0.05</v>
      </c>
      <c r="N27" s="157" t="n">
        <v>0.055</v>
      </c>
      <c r="O27" s="157" t="n">
        <v>0.055</v>
      </c>
      <c r="P27" s="153" t="s">
        <v>2184</v>
      </c>
      <c r="Q27" s="152" t="n">
        <v>0.0005</v>
      </c>
      <c r="R27" s="151" t="n">
        <v>0</v>
      </c>
      <c r="S27" s="151" t="n">
        <v>0</v>
      </c>
      <c r="T27" s="154" t="n">
        <v>0.004</v>
      </c>
      <c r="U27" s="155" t="n">
        <f aca="false">T27+0.1%</f>
        <v>0.005</v>
      </c>
      <c r="V27" s="155" t="n">
        <f aca="false">U27+0.1%</f>
        <v>0.006</v>
      </c>
      <c r="W27" s="155" t="n">
        <f aca="false">V27+0.1%</f>
        <v>0.007</v>
      </c>
      <c r="X27" s="155" t="n">
        <v>0.0025</v>
      </c>
      <c r="Y27" s="155" t="n">
        <v>0.0025</v>
      </c>
      <c r="Z27" s="155" t="n">
        <f aca="false">Y27+0.1%</f>
        <v>0.0035</v>
      </c>
      <c r="AA27" s="155" t="n">
        <f aca="false">Z27+0.1%</f>
        <v>0.0045</v>
      </c>
      <c r="AB27" s="155" t="n">
        <f aca="false">AA27+0.1%</f>
        <v>0.0055</v>
      </c>
      <c r="AC27" s="145" t="n">
        <f aca="false">AA27+0.1%</f>
        <v>0.0055</v>
      </c>
      <c r="AD27" s="154" t="n">
        <v>0</v>
      </c>
      <c r="AE27" s="155" t="n">
        <v>0.0025</v>
      </c>
      <c r="AF27" s="154" t="n">
        <v>0.002</v>
      </c>
      <c r="AG27" s="154" t="n">
        <v>0.002</v>
      </c>
      <c r="AH27" s="155" t="n">
        <f aca="false">AG27+0.1%</f>
        <v>0.003</v>
      </c>
      <c r="AI27" s="154" t="n">
        <v>0.003</v>
      </c>
      <c r="AJ27" s="157" t="n">
        <v>0.05</v>
      </c>
      <c r="AK27" s="157" t="n">
        <v>0.05</v>
      </c>
      <c r="AL27" s="157" t="n">
        <v>0.05</v>
      </c>
      <c r="AM27" s="158" t="n">
        <v>0.011</v>
      </c>
      <c r="AN27" s="158" t="n">
        <v>0.011</v>
      </c>
      <c r="AO27" s="158" t="n">
        <v>0.0121</v>
      </c>
      <c r="AP27" s="158" t="n">
        <v>0.0132</v>
      </c>
      <c r="AQ27" s="158" t="n">
        <v>0.0143</v>
      </c>
    </row>
    <row r="28" customFormat="false" ht="13.8" hidden="false" customHeight="false" outlineLevel="0" collapsed="false">
      <c r="A28" s="0" t="str">
        <f aca="false">B28&amp;" "&amp;C28</f>
        <v>Xe chở người Xe kinh doanh chở người đến 08 chỗ</v>
      </c>
      <c r="B28" s="87" t="s">
        <v>2185</v>
      </c>
      <c r="C28" s="150" t="s">
        <v>1910</v>
      </c>
      <c r="D28" s="151" t="n">
        <v>0.028</v>
      </c>
      <c r="E28" s="151" t="n">
        <v>0.028</v>
      </c>
      <c r="F28" s="151" t="n">
        <v>0.032</v>
      </c>
      <c r="G28" s="151" t="n">
        <v>0.052</v>
      </c>
      <c r="H28" s="157" t="n">
        <v>0.06</v>
      </c>
      <c r="I28" s="157" t="n">
        <v>0.06</v>
      </c>
      <c r="J28" s="151" t="n">
        <v>0.022</v>
      </c>
      <c r="K28" s="151" t="n">
        <v>0.022</v>
      </c>
      <c r="L28" s="151" t="n">
        <v>0.025</v>
      </c>
      <c r="M28" s="151" t="n">
        <v>0.027</v>
      </c>
      <c r="N28" s="152" t="n">
        <v>0.03</v>
      </c>
      <c r="O28" s="152" t="n">
        <v>0.03</v>
      </c>
      <c r="P28" s="153" t="s">
        <v>2184</v>
      </c>
      <c r="Q28" s="152" t="n">
        <v>0.0005</v>
      </c>
      <c r="R28" s="151" t="n">
        <v>0</v>
      </c>
      <c r="S28" s="151" t="n">
        <v>0</v>
      </c>
      <c r="T28" s="154" t="n">
        <v>0.002</v>
      </c>
      <c r="U28" s="154" t="n">
        <v>0.003</v>
      </c>
      <c r="V28" s="155" t="n">
        <f aca="false">U28+0.1%</f>
        <v>0.004</v>
      </c>
      <c r="W28" s="155" t="n">
        <f aca="false">V28+0.1%</f>
        <v>0.005</v>
      </c>
      <c r="X28" s="154" t="n">
        <v>0.0025</v>
      </c>
      <c r="Y28" s="154" t="n">
        <v>0.0025</v>
      </c>
      <c r="Z28" s="155" t="n">
        <f aca="false">Y28+0.1%</f>
        <v>0.0035</v>
      </c>
      <c r="AA28" s="155" t="n">
        <f aca="false">Z28+0.1%</f>
        <v>0.0045</v>
      </c>
      <c r="AB28" s="155" t="n">
        <f aca="false">AA28+0.1%</f>
        <v>0.0055</v>
      </c>
      <c r="AC28" s="145" t="n">
        <f aca="false">AA28+0.1%</f>
        <v>0.0055</v>
      </c>
      <c r="AD28" s="154" t="n">
        <v>0</v>
      </c>
      <c r="AE28" s="155" t="n">
        <v>0.0025</v>
      </c>
      <c r="AF28" s="154" t="n">
        <v>0.0015</v>
      </c>
      <c r="AG28" s="154" t="n">
        <v>0.0005</v>
      </c>
      <c r="AH28" s="155" t="n">
        <f aca="false">AG28+0.1%</f>
        <v>0.0015</v>
      </c>
      <c r="AI28" s="154" t="n">
        <v>0.003</v>
      </c>
      <c r="AJ28" s="156" t="n">
        <v>0.04</v>
      </c>
      <c r="AK28" s="157" t="n">
        <v>0.05</v>
      </c>
      <c r="AL28" s="157" t="n">
        <v>0.05</v>
      </c>
      <c r="AM28" s="158" t="n">
        <v>0.011</v>
      </c>
      <c r="AN28" s="158" t="n">
        <v>0.011</v>
      </c>
      <c r="AO28" s="158" t="n">
        <v>0.0121</v>
      </c>
      <c r="AP28" s="158" t="n">
        <v>0.0132</v>
      </c>
      <c r="AQ28" s="158" t="n">
        <v>0.0143</v>
      </c>
    </row>
    <row r="29" customFormat="false" ht="13.8" hidden="false" customHeight="false" outlineLevel="0" collapsed="false">
      <c r="A29" s="0" t="str">
        <f aca="false">B29&amp;" "&amp;C29</f>
        <v>Xe chở người Xe kinh doanh chở người còn lại</v>
      </c>
      <c r="B29" s="87" t="s">
        <v>2185</v>
      </c>
      <c r="C29" s="150" t="s">
        <v>2005</v>
      </c>
      <c r="D29" s="151" t="n">
        <v>0.028</v>
      </c>
      <c r="E29" s="151" t="n">
        <v>0.028</v>
      </c>
      <c r="F29" s="151" t="n">
        <v>0.032</v>
      </c>
      <c r="G29" s="151" t="n">
        <v>0.044</v>
      </c>
      <c r="H29" s="151" t="n">
        <v>0.048</v>
      </c>
      <c r="I29" s="151" t="n">
        <v>0.048</v>
      </c>
      <c r="J29" s="151" t="n">
        <v>0.017</v>
      </c>
      <c r="K29" s="151" t="n">
        <v>0.017</v>
      </c>
      <c r="L29" s="151" t="n">
        <v>0.019</v>
      </c>
      <c r="M29" s="151" t="n">
        <v>0.021</v>
      </c>
      <c r="N29" s="152" t="n">
        <v>0.025</v>
      </c>
      <c r="O29" s="152" t="n">
        <v>0.025</v>
      </c>
      <c r="P29" s="153" t="n">
        <v>500000</v>
      </c>
      <c r="Q29" s="152" t="n">
        <v>0.0005</v>
      </c>
      <c r="R29" s="151" t="n">
        <v>0</v>
      </c>
      <c r="S29" s="151" t="n">
        <v>0</v>
      </c>
      <c r="T29" s="154" t="n">
        <v>0.002</v>
      </c>
      <c r="U29" s="154" t="n">
        <v>0.003</v>
      </c>
      <c r="V29" s="155" t="n">
        <f aca="false">U29+0.1%</f>
        <v>0.004</v>
      </c>
      <c r="W29" s="155" t="n">
        <f aca="false">V29+0.1%</f>
        <v>0.005</v>
      </c>
      <c r="X29" s="154" t="n">
        <v>0.0015</v>
      </c>
      <c r="Y29" s="154" t="n">
        <v>0.0015</v>
      </c>
      <c r="Z29" s="154" t="n">
        <v>0.002</v>
      </c>
      <c r="AA29" s="155" t="n">
        <f aca="false">Z29+0.1%</f>
        <v>0.003</v>
      </c>
      <c r="AB29" s="155" t="n">
        <f aca="false">AA29+0.1%</f>
        <v>0.004</v>
      </c>
      <c r="AC29" s="145" t="n">
        <f aca="false">AA29+0.1%</f>
        <v>0.004</v>
      </c>
      <c r="AD29" s="154" t="n">
        <v>0</v>
      </c>
      <c r="AE29" s="155" t="n">
        <v>0.0025</v>
      </c>
      <c r="AF29" s="154" t="n">
        <v>0.0005</v>
      </c>
      <c r="AG29" s="154" t="n">
        <v>0.0005</v>
      </c>
      <c r="AH29" s="155" t="n">
        <f aca="false">AG29+0.1%</f>
        <v>0.0015</v>
      </c>
      <c r="AI29" s="154" t="n">
        <v>0.003</v>
      </c>
      <c r="AJ29" s="156" t="n">
        <v>0.04</v>
      </c>
      <c r="AK29" s="156" t="n">
        <v>0.035</v>
      </c>
      <c r="AL29" s="156" t="n">
        <v>0.03</v>
      </c>
      <c r="AM29" s="158" t="n">
        <v>0.011</v>
      </c>
      <c r="AN29" s="158" t="n">
        <v>0.011</v>
      </c>
      <c r="AO29" s="158" t="n">
        <v>0.0121</v>
      </c>
      <c r="AP29" s="158" t="n">
        <v>0.0132</v>
      </c>
      <c r="AQ29" s="158" t="n">
        <v>0.0143</v>
      </c>
    </row>
    <row r="30" customFormat="false" ht="13.8" hidden="false" customHeight="false" outlineLevel="0" collapsed="false">
      <c r="A30" s="0" t="str">
        <f aca="false">B30&amp;" "&amp;C30</f>
        <v>Xe chở người Xe hoạt động trong vùng khai thác khoáng sản</v>
      </c>
      <c r="B30" s="87" t="s">
        <v>2185</v>
      </c>
      <c r="C30" s="159" t="s">
        <v>1908</v>
      </c>
      <c r="D30" s="161" t="n">
        <v>0.025</v>
      </c>
      <c r="E30" s="161" t="n">
        <v>0.025</v>
      </c>
      <c r="F30" s="161" t="n">
        <v>0.028</v>
      </c>
      <c r="G30" s="161" t="n">
        <v>0.045</v>
      </c>
      <c r="H30" s="161" t="n">
        <v>0.05</v>
      </c>
      <c r="I30" s="161" t="n">
        <v>0.05</v>
      </c>
      <c r="J30" s="161" t="n">
        <v>0.024</v>
      </c>
      <c r="K30" s="161" t="n">
        <v>0.024</v>
      </c>
      <c r="L30" s="161" t="n">
        <v>0.026</v>
      </c>
      <c r="M30" s="161" t="n">
        <v>0.028</v>
      </c>
      <c r="N30" s="162" t="n">
        <v>0.03</v>
      </c>
      <c r="O30" s="162" t="n">
        <v>0.03</v>
      </c>
      <c r="P30" s="163" t="n">
        <v>500000</v>
      </c>
      <c r="Q30" s="162" t="n">
        <v>0.0005</v>
      </c>
      <c r="R30" s="161" t="n">
        <v>0</v>
      </c>
      <c r="S30" s="161" t="n">
        <v>0</v>
      </c>
      <c r="T30" s="164" t="n">
        <v>0.0015</v>
      </c>
      <c r="U30" s="164" t="n">
        <v>0.0025</v>
      </c>
      <c r="V30" s="164" t="n">
        <v>0.0035</v>
      </c>
      <c r="W30" s="165" t="n">
        <f aca="false">V30+0.1%</f>
        <v>0.0045</v>
      </c>
      <c r="X30" s="164" t="n">
        <v>0.001</v>
      </c>
      <c r="Y30" s="164" t="n">
        <v>0.001</v>
      </c>
      <c r="Z30" s="164" t="n">
        <v>0.0015</v>
      </c>
      <c r="AA30" s="155" t="n">
        <f aca="false">Z30+0.1%</f>
        <v>0.0025</v>
      </c>
      <c r="AB30" s="155" t="n">
        <f aca="false">AA30+0.1%</f>
        <v>0.0035</v>
      </c>
      <c r="AC30" s="145" t="n">
        <f aca="false">AA30+0.1%</f>
        <v>0.0035</v>
      </c>
      <c r="AD30" s="164" t="n">
        <v>0</v>
      </c>
      <c r="AE30" s="165" t="n">
        <v>0.0025</v>
      </c>
      <c r="AF30" s="164" t="n">
        <v>0.0005</v>
      </c>
      <c r="AG30" s="164" t="n">
        <v>0.0005</v>
      </c>
      <c r="AH30" s="165" t="n">
        <f aca="false">AG30+0.1%</f>
        <v>0.0015</v>
      </c>
      <c r="AI30" s="164" t="n">
        <v>0.003</v>
      </c>
      <c r="AJ30" s="157" t="n">
        <v>0.05</v>
      </c>
      <c r="AK30" s="157" t="n">
        <v>0.05</v>
      </c>
      <c r="AL30" s="157" t="n">
        <v>0.05</v>
      </c>
      <c r="AM30" s="166" t="n">
        <v>0.0165</v>
      </c>
      <c r="AN30" s="166" t="n">
        <v>0.0165</v>
      </c>
      <c r="AO30" s="166" t="n">
        <v>0.0176</v>
      </c>
      <c r="AP30" s="166" t="n">
        <v>0.0187</v>
      </c>
      <c r="AQ30" s="166" t="n">
        <v>0.0209</v>
      </c>
    </row>
    <row r="31" customFormat="false" ht="13.8" hidden="false" customHeight="false" outlineLevel="0" collapsed="false">
      <c r="A31" s="0" t="str">
        <f aca="false">B31&amp;" "&amp;C31</f>
        <v>Xe vừa chở người vừa chở hàng Xe bán tải (pickup, minivan)</v>
      </c>
      <c r="B31" s="167" t="s">
        <v>1917</v>
      </c>
      <c r="C31" s="168" t="s">
        <v>1918</v>
      </c>
      <c r="D31" s="169" t="n">
        <v>0.028</v>
      </c>
      <c r="E31" s="169" t="n">
        <v>0.028</v>
      </c>
      <c r="F31" s="169" t="n">
        <v>0.032</v>
      </c>
      <c r="G31" s="169" t="n">
        <v>0.052</v>
      </c>
      <c r="H31" s="169" t="s">
        <v>2145</v>
      </c>
      <c r="I31" s="169" t="s">
        <v>2145</v>
      </c>
      <c r="J31" s="170" t="n">
        <v>0.0175</v>
      </c>
      <c r="K31" s="170" t="n">
        <v>0.0175</v>
      </c>
      <c r="L31" s="170" t="n">
        <v>0.019</v>
      </c>
      <c r="M31" s="170" t="n">
        <v>0.021</v>
      </c>
      <c r="N31" s="171" t="n">
        <v>0.025</v>
      </c>
      <c r="O31" s="171" t="n">
        <v>0.025</v>
      </c>
      <c r="P31" s="172" t="n">
        <v>500000</v>
      </c>
      <c r="Q31" s="173" t="n">
        <v>0.0005</v>
      </c>
      <c r="R31" s="169" t="n">
        <v>0</v>
      </c>
      <c r="S31" s="169" t="n">
        <v>0</v>
      </c>
      <c r="T31" s="174" t="n">
        <v>0.002</v>
      </c>
      <c r="U31" s="174" t="n">
        <v>0.003</v>
      </c>
      <c r="V31" s="175" t="n">
        <f aca="false">U31+0.1%</f>
        <v>0.004</v>
      </c>
      <c r="W31" s="175" t="n">
        <f aca="false">V31+0.1%</f>
        <v>0.005</v>
      </c>
      <c r="X31" s="174" t="n">
        <v>0.0015</v>
      </c>
      <c r="Y31" s="174" t="n">
        <v>0.0015</v>
      </c>
      <c r="Z31" s="174" t="n">
        <v>0.002</v>
      </c>
      <c r="AA31" s="176" t="n">
        <v>0.01</v>
      </c>
      <c r="AB31" s="176" t="n">
        <v>0.01</v>
      </c>
      <c r="AC31" s="145" t="n">
        <f aca="false">AA31+0.1%</f>
        <v>0.011</v>
      </c>
      <c r="AD31" s="174" t="n">
        <v>0</v>
      </c>
      <c r="AE31" s="175" t="n">
        <v>0.0025</v>
      </c>
      <c r="AF31" s="174" t="n">
        <v>0.0005</v>
      </c>
      <c r="AG31" s="174" t="n">
        <v>0.0005</v>
      </c>
      <c r="AH31" s="175" t="n">
        <f aca="false">AG31+0.1%</f>
        <v>0.0015</v>
      </c>
      <c r="AI31" s="174" t="n">
        <v>0.003</v>
      </c>
      <c r="AJ31" s="177" t="n">
        <v>0.05</v>
      </c>
      <c r="AK31" s="177" t="n">
        <v>0.05</v>
      </c>
      <c r="AL31" s="177" t="n">
        <v>0.05</v>
      </c>
      <c r="AM31" s="178" t="n">
        <v>0.0121</v>
      </c>
      <c r="AN31" s="178" t="n">
        <v>0.0121</v>
      </c>
      <c r="AO31" s="178" t="n">
        <v>0.0132</v>
      </c>
      <c r="AP31" s="178" t="n">
        <v>0.0143</v>
      </c>
      <c r="AQ31" s="178" t="n">
        <v>0.0154</v>
      </c>
    </row>
    <row r="32" customFormat="false" ht="13.8" hidden="false" customHeight="false" outlineLevel="0" collapsed="false">
      <c r="A32" s="0" t="str">
        <f aca="false">B32&amp;" "&amp;C32</f>
        <v>Xe vừa chở người vừa chở hàng Xe hoạt động trong vùng khai thác khoáng sản</v>
      </c>
      <c r="B32" s="179" t="s">
        <v>1917</v>
      </c>
      <c r="C32" s="92" t="s">
        <v>1908</v>
      </c>
      <c r="D32" s="180" t="n">
        <v>0.025</v>
      </c>
      <c r="E32" s="180" t="n">
        <v>0.025</v>
      </c>
      <c r="F32" s="180" t="n">
        <v>0.028</v>
      </c>
      <c r="G32" s="180" t="n">
        <v>0.045</v>
      </c>
      <c r="H32" s="180" t="n">
        <v>0.05</v>
      </c>
      <c r="I32" s="180" t="n">
        <v>0.05</v>
      </c>
      <c r="J32" s="181" t="n">
        <v>0.024</v>
      </c>
      <c r="K32" s="181" t="n">
        <v>0.024</v>
      </c>
      <c r="L32" s="181" t="n">
        <v>0.026</v>
      </c>
      <c r="M32" s="181" t="n">
        <v>0.028</v>
      </c>
      <c r="N32" s="182" t="n">
        <v>0.03</v>
      </c>
      <c r="O32" s="182" t="n">
        <v>0.03</v>
      </c>
      <c r="P32" s="183" t="n">
        <v>500000</v>
      </c>
      <c r="Q32" s="184" t="n">
        <v>0.0005</v>
      </c>
      <c r="R32" s="180" t="n">
        <v>0</v>
      </c>
      <c r="S32" s="180" t="n">
        <v>0</v>
      </c>
      <c r="T32" s="185" t="n">
        <v>0.0015</v>
      </c>
      <c r="U32" s="185" t="n">
        <v>0.0025</v>
      </c>
      <c r="V32" s="185" t="n">
        <v>0.0035</v>
      </c>
      <c r="W32" s="186" t="n">
        <f aca="false">V32+0.1%</f>
        <v>0.0045</v>
      </c>
      <c r="X32" s="185" t="n">
        <v>0.001</v>
      </c>
      <c r="Y32" s="185" t="n">
        <v>0.001</v>
      </c>
      <c r="Z32" s="185" t="n">
        <v>0.0015</v>
      </c>
      <c r="AA32" s="176" t="n">
        <v>0.01</v>
      </c>
      <c r="AB32" s="176" t="n">
        <v>0.01</v>
      </c>
      <c r="AC32" s="145" t="n">
        <f aca="false">AA32+0.1%</f>
        <v>0.011</v>
      </c>
      <c r="AD32" s="185" t="n">
        <v>0</v>
      </c>
      <c r="AE32" s="186" t="n">
        <v>0.0025</v>
      </c>
      <c r="AF32" s="185" t="n">
        <v>0.0005</v>
      </c>
      <c r="AG32" s="185" t="n">
        <v>0.0005</v>
      </c>
      <c r="AH32" s="186" t="n">
        <f aca="false">AG32+0.1%</f>
        <v>0.0015</v>
      </c>
      <c r="AI32" s="185" t="n">
        <v>0.003</v>
      </c>
      <c r="AJ32" s="177" t="n">
        <v>0.05</v>
      </c>
      <c r="AK32" s="177" t="n">
        <v>0.05</v>
      </c>
      <c r="AL32" s="177" t="n">
        <v>0.05</v>
      </c>
      <c r="AM32" s="187" t="n">
        <v>0.0165</v>
      </c>
      <c r="AN32" s="187" t="n">
        <v>0.0165</v>
      </c>
      <c r="AO32" s="187" t="n">
        <v>0.0176</v>
      </c>
      <c r="AP32" s="187" t="n">
        <v>0.0187</v>
      </c>
      <c r="AQ32" s="187" t="n">
        <v>0.0209</v>
      </c>
    </row>
    <row r="33" customFormat="false" ht="13.8" hidden="false" customHeight="false" outlineLevel="0" collapsed="false">
      <c r="A33" s="0" t="str">
        <f aca="false">B33&amp;" "&amp;C33</f>
        <v>Xe vừa chở người vừa chở hàng Xe hoạt động trong nội cảng, khu công nghiệp, sân bay</v>
      </c>
      <c r="B33" s="179" t="s">
        <v>1917</v>
      </c>
      <c r="C33" s="92" t="s">
        <v>1915</v>
      </c>
      <c r="D33" s="180" t="n">
        <v>0.025</v>
      </c>
      <c r="E33" s="180" t="n">
        <v>0.025</v>
      </c>
      <c r="F33" s="180" t="n">
        <v>0.0275</v>
      </c>
      <c r="G33" s="180" t="n">
        <v>0.041</v>
      </c>
      <c r="H33" s="180" t="n">
        <v>0.044</v>
      </c>
      <c r="I33" s="180" t="n">
        <v>0.044</v>
      </c>
      <c r="J33" s="181" t="n">
        <v>0.015</v>
      </c>
      <c r="K33" s="181" t="n">
        <v>0.015</v>
      </c>
      <c r="L33" s="181" t="n">
        <v>0.016</v>
      </c>
      <c r="M33" s="181" t="n">
        <v>0.0175</v>
      </c>
      <c r="N33" s="182" t="n">
        <v>0.019</v>
      </c>
      <c r="O33" s="182" t="n">
        <v>0.019</v>
      </c>
      <c r="P33" s="183" t="n">
        <v>500000</v>
      </c>
      <c r="Q33" s="184" t="n">
        <v>0.0005</v>
      </c>
      <c r="R33" s="180" t="n">
        <v>0</v>
      </c>
      <c r="S33" s="180" t="n">
        <v>0</v>
      </c>
      <c r="T33" s="185" t="n">
        <v>0.001</v>
      </c>
      <c r="U33" s="185" t="n">
        <v>0.002</v>
      </c>
      <c r="V33" s="185" t="n">
        <v>0.003</v>
      </c>
      <c r="W33" s="186" t="n">
        <f aca="false">V33+0.1%</f>
        <v>0.004</v>
      </c>
      <c r="X33" s="185" t="n">
        <v>0.001</v>
      </c>
      <c r="Y33" s="185" t="n">
        <v>0.001</v>
      </c>
      <c r="Z33" s="185" t="n">
        <v>0.0015</v>
      </c>
      <c r="AA33" s="176" t="n">
        <v>0.01</v>
      </c>
      <c r="AB33" s="176" t="n">
        <v>0.01</v>
      </c>
      <c r="AC33" s="145" t="n">
        <f aca="false">AA33+0.1%</f>
        <v>0.011</v>
      </c>
      <c r="AD33" s="185" t="n">
        <v>0</v>
      </c>
      <c r="AE33" s="186" t="n">
        <v>0.0025</v>
      </c>
      <c r="AF33" s="185" t="n">
        <v>0.0015</v>
      </c>
      <c r="AG33" s="185" t="n">
        <v>0.0005</v>
      </c>
      <c r="AH33" s="186" t="n">
        <f aca="false">AG33+0.1%</f>
        <v>0.0015</v>
      </c>
      <c r="AI33" s="185" t="n">
        <v>0.003</v>
      </c>
      <c r="AJ33" s="177" t="n">
        <v>0.05</v>
      </c>
      <c r="AK33" s="177" t="n">
        <v>0.05</v>
      </c>
      <c r="AL33" s="177" t="n">
        <v>0.05</v>
      </c>
      <c r="AM33" s="187" t="n">
        <v>0.0099</v>
      </c>
      <c r="AN33" s="187" t="n">
        <v>0.0099</v>
      </c>
      <c r="AO33" s="187" t="n">
        <v>0.011</v>
      </c>
      <c r="AP33" s="187" t="n">
        <v>0.0121</v>
      </c>
      <c r="AQ33" s="187" t="n">
        <v>0.0132</v>
      </c>
    </row>
    <row r="34" customFormat="false" ht="13.8" hidden="false" customHeight="false" outlineLevel="0" collapsed="false">
      <c r="C34" s="188" t="s">
        <v>2186</v>
      </c>
      <c r="D34" s="189"/>
      <c r="E34" s="189"/>
      <c r="F34" s="189"/>
      <c r="G34" s="189"/>
      <c r="H34" s="189"/>
      <c r="I34" s="189"/>
      <c r="J34" s="190"/>
      <c r="K34" s="190"/>
      <c r="L34" s="190"/>
      <c r="M34" s="190"/>
      <c r="N34" s="191"/>
      <c r="O34" s="191"/>
      <c r="P34" s="192"/>
      <c r="Q34" s="193"/>
      <c r="R34" s="189"/>
      <c r="S34" s="189"/>
      <c r="T34" s="194"/>
      <c r="U34" s="194"/>
      <c r="V34" s="194"/>
      <c r="W34" s="194"/>
      <c r="X34" s="194"/>
      <c r="Y34" s="194"/>
      <c r="Z34" s="194"/>
      <c r="AA34" s="194"/>
      <c r="AB34" s="194"/>
      <c r="AC34" s="194"/>
      <c r="AD34" s="194"/>
      <c r="AE34" s="194"/>
      <c r="AF34" s="194"/>
      <c r="AG34" s="194"/>
      <c r="AH34" s="194"/>
      <c r="AI34" s="194"/>
      <c r="AJ34" s="189"/>
      <c r="AK34" s="194"/>
      <c r="AL34" s="194"/>
      <c r="AM34" s="189"/>
      <c r="AN34" s="189"/>
      <c r="AO34" s="189"/>
      <c r="AP34" s="189"/>
      <c r="AQ34" s="189"/>
    </row>
    <row r="35" customFormat="false" ht="52.4" hidden="false" customHeight="false" outlineLevel="0" collapsed="false">
      <c r="C35" s="195" t="s">
        <v>2187</v>
      </c>
      <c r="D35" s="189"/>
      <c r="E35" s="189"/>
      <c r="F35" s="189"/>
      <c r="G35" s="189"/>
      <c r="H35" s="189"/>
      <c r="I35" s="189"/>
      <c r="J35" s="190"/>
      <c r="K35" s="190"/>
      <c r="L35" s="190"/>
      <c r="M35" s="196"/>
      <c r="N35" s="191"/>
      <c r="O35" s="191"/>
      <c r="P35" s="192"/>
      <c r="Q35" s="193"/>
      <c r="R35" s="189"/>
      <c r="S35" s="189"/>
      <c r="T35" s="194"/>
      <c r="U35" s="194"/>
      <c r="V35" s="194"/>
      <c r="W35" s="194"/>
      <c r="X35" s="194"/>
      <c r="Y35" s="194"/>
      <c r="Z35" s="194"/>
      <c r="AA35" s="194"/>
      <c r="AB35" s="194"/>
      <c r="AC35" s="194"/>
      <c r="AD35" s="194"/>
      <c r="AE35" s="194"/>
      <c r="AF35" s="194"/>
      <c r="AG35" s="194"/>
      <c r="AH35" s="194"/>
      <c r="AI35" s="194"/>
      <c r="AJ35" s="189"/>
      <c r="AK35" s="194"/>
      <c r="AL35" s="194"/>
      <c r="AM35" s="189"/>
      <c r="AN35" s="189"/>
      <c r="AO35" s="189"/>
      <c r="AP35" s="189"/>
      <c r="AQ35" s="189"/>
    </row>
    <row r="36" customFormat="false" ht="31.9" hidden="false" customHeight="false" outlineLevel="0" collapsed="false">
      <c r="C36" s="195" t="s">
        <v>2188</v>
      </c>
      <c r="D36" s="189"/>
      <c r="E36" s="189"/>
      <c r="F36" s="189"/>
      <c r="G36" s="189"/>
      <c r="H36" s="189"/>
      <c r="I36" s="189"/>
      <c r="J36" s="190"/>
      <c r="K36" s="190"/>
      <c r="L36" s="190"/>
      <c r="M36" s="190"/>
      <c r="N36" s="191"/>
      <c r="O36" s="191"/>
      <c r="P36" s="192"/>
      <c r="Q36" s="193"/>
      <c r="R36" s="189"/>
      <c r="S36" s="189"/>
      <c r="T36" s="194"/>
      <c r="U36" s="194"/>
      <c r="V36" s="194"/>
      <c r="W36" s="194"/>
      <c r="X36" s="194"/>
      <c r="Y36" s="194"/>
      <c r="Z36" s="194"/>
      <c r="AA36" s="194"/>
      <c r="AB36" s="194"/>
      <c r="AC36" s="194"/>
      <c r="AD36" s="194"/>
      <c r="AE36" s="194"/>
      <c r="AF36" s="194"/>
      <c r="AG36" s="194"/>
      <c r="AH36" s="194"/>
      <c r="AI36" s="194"/>
      <c r="AJ36" s="189"/>
      <c r="AK36" s="194"/>
      <c r="AL36" s="194"/>
      <c r="AM36" s="189"/>
      <c r="AN36" s="189"/>
      <c r="AO36" s="189"/>
      <c r="AP36" s="189"/>
      <c r="AQ36" s="189"/>
    </row>
    <row r="37" customFormat="false" ht="13.8" hidden="false" customHeight="false" outlineLevel="0" collapsed="false">
      <c r="C37" s="188"/>
      <c r="D37" s="189"/>
      <c r="E37" s="189"/>
      <c r="F37" s="189"/>
      <c r="G37" s="189"/>
      <c r="H37" s="189"/>
      <c r="I37" s="189"/>
      <c r="J37" s="190"/>
      <c r="K37" s="190"/>
      <c r="L37" s="190"/>
      <c r="M37" s="190"/>
      <c r="N37" s="191"/>
      <c r="O37" s="191"/>
      <c r="P37" s="192"/>
      <c r="Q37" s="193"/>
      <c r="R37" s="189"/>
      <c r="S37" s="189"/>
      <c r="T37" s="194"/>
      <c r="U37" s="194"/>
      <c r="V37" s="194"/>
      <c r="W37" s="194"/>
      <c r="X37" s="194"/>
      <c r="Y37" s="194"/>
      <c r="Z37" s="194"/>
      <c r="AA37" s="194"/>
      <c r="AB37" s="194"/>
      <c r="AC37" s="194"/>
      <c r="AD37" s="194"/>
      <c r="AE37" s="194"/>
      <c r="AF37" s="194"/>
      <c r="AG37" s="194"/>
      <c r="AH37" s="194"/>
      <c r="AI37" s="194"/>
      <c r="AJ37" s="189"/>
      <c r="AK37" s="194"/>
      <c r="AL37" s="194"/>
      <c r="AM37" s="189"/>
      <c r="AN37" s="189"/>
      <c r="AO37" s="189"/>
      <c r="AP37" s="189"/>
      <c r="AQ37" s="189"/>
    </row>
    <row r="39" s="101" customFormat="true" ht="13.8" hidden="false" customHeight="false" outlineLevel="0" collapsed="false">
      <c r="C39" s="197" t="s">
        <v>2189</v>
      </c>
      <c r="AE39" s="198"/>
    </row>
    <row r="40" customFormat="false" ht="13.8" hidden="false" customHeight="false" outlineLevel="0" collapsed="false">
      <c r="C40" s="197" t="s">
        <v>1938</v>
      </c>
    </row>
    <row r="41" customFormat="false" ht="13.8" hidden="false" customHeight="false" outlineLevel="0" collapsed="false">
      <c r="C41" s="188" t="s">
        <v>2190</v>
      </c>
      <c r="D41" s="0" t="s">
        <v>2019</v>
      </c>
    </row>
    <row r="42" customFormat="false" ht="13.8" hidden="false" customHeight="false" outlineLevel="0" collapsed="false">
      <c r="C42" s="199" t="s">
        <v>2191</v>
      </c>
      <c r="D42" s="98" t="s">
        <v>2192</v>
      </c>
      <c r="AD42" s="124"/>
      <c r="AE42" s="0"/>
    </row>
    <row r="43" customFormat="false" ht="13.8" hidden="false" customHeight="false" outlineLevel="0" collapsed="false">
      <c r="C43" s="200" t="n">
        <v>9000000</v>
      </c>
      <c r="D43" s="201" t="n">
        <v>1400000</v>
      </c>
      <c r="AD43" s="124"/>
      <c r="AE43" s="0"/>
    </row>
    <row r="44" customFormat="false" ht="13.8" hidden="false" customHeight="false" outlineLevel="0" collapsed="false">
      <c r="C44" s="200" t="n">
        <v>15000000</v>
      </c>
      <c r="D44" s="201" t="n">
        <v>2000000</v>
      </c>
      <c r="AD44" s="124"/>
      <c r="AE44" s="0"/>
    </row>
    <row r="45" customFormat="false" ht="13.8" hidden="false" customHeight="false" outlineLevel="0" collapsed="false">
      <c r="C45" s="200" t="n">
        <v>21000000</v>
      </c>
      <c r="D45" s="201" t="n">
        <v>3400000</v>
      </c>
      <c r="AD45" s="124"/>
      <c r="AE45" s="0"/>
    </row>
    <row r="46" customFormat="false" ht="13.8" hidden="false" customHeight="false" outlineLevel="0" collapsed="false">
      <c r="C46" s="202" t="s">
        <v>2193</v>
      </c>
      <c r="D46" s="22"/>
      <c r="AD46" s="124"/>
      <c r="AE46" s="0"/>
    </row>
    <row r="47" customFormat="false" ht="13.8" hidden="false" customHeight="false" outlineLevel="0" collapsed="false">
      <c r="C47" s="188"/>
    </row>
    <row r="48" customFormat="false" ht="13.8" hidden="false" customHeight="false" outlineLevel="0" collapsed="false">
      <c r="C48" s="188"/>
    </row>
    <row r="49" customFormat="false" ht="13.8" hidden="false" customHeight="false" outlineLevel="0" collapsed="false">
      <c r="C49" s="188" t="s">
        <v>1941</v>
      </c>
    </row>
    <row r="50" customFormat="false" ht="13.8" hidden="false" customHeight="false" outlineLevel="0" collapsed="false">
      <c r="C50" s="188" t="s">
        <v>2194</v>
      </c>
    </row>
    <row r="51" customFormat="false" ht="13.8" hidden="false" customHeight="false" outlineLevel="0" collapsed="false">
      <c r="C51" s="188"/>
    </row>
    <row r="52" customFormat="false" ht="13.8" hidden="false" customHeight="false" outlineLevel="0" collapsed="false">
      <c r="C52" s="188" t="s">
        <v>1944</v>
      </c>
      <c r="D52" s="30" t="s">
        <v>2195</v>
      </c>
    </row>
    <row r="53" customFormat="false" ht="13.8" hidden="false" customHeight="false" outlineLevel="0" collapsed="false">
      <c r="C53" s="188" t="s">
        <v>2196</v>
      </c>
      <c r="D53" s="0" t="s">
        <v>2197</v>
      </c>
    </row>
    <row r="54" customFormat="false" ht="13.8" hidden="false" customHeight="false" outlineLevel="0" collapsed="false">
      <c r="C54" s="188" t="s">
        <v>2198</v>
      </c>
      <c r="D54" s="0" t="s">
        <v>2199</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8.957031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s>
  <sheetData>
    <row r="1" customFormat="false" ht="14.5" hidden="false" customHeight="false" outlineLevel="0" collapsed="false">
      <c r="A1" s="0" t="s">
        <v>2200</v>
      </c>
      <c r="D1" s="0" t="s">
        <v>2201</v>
      </c>
      <c r="F1" s="0" t="s">
        <v>1938</v>
      </c>
      <c r="I1" s="0" t="s">
        <v>2202</v>
      </c>
      <c r="L1" s="0" t="s">
        <v>2203</v>
      </c>
      <c r="P1" s="0" t="s">
        <v>1958</v>
      </c>
      <c r="R1" s="203" t="s">
        <v>2204</v>
      </c>
      <c r="U1" s="0" t="s">
        <v>2205</v>
      </c>
      <c r="V1" s="0" t="s">
        <v>2206</v>
      </c>
      <c r="W1" s="0" t="s">
        <v>1938</v>
      </c>
    </row>
    <row r="2" customFormat="false" ht="13.8" hidden="false" customHeight="false" outlineLevel="0" collapsed="false">
      <c r="A2" s="0" t="n">
        <v>0</v>
      </c>
      <c r="B2" s="0" t="s">
        <v>2175</v>
      </c>
      <c r="D2" s="0" t="s">
        <v>1967</v>
      </c>
      <c r="F2" s="0" t="s">
        <v>1962</v>
      </c>
      <c r="G2" s="0" t="n">
        <v>0</v>
      </c>
      <c r="I2" s="0" t="n">
        <v>0</v>
      </c>
      <c r="J2" s="0" t="s">
        <v>2181</v>
      </c>
      <c r="L2" s="0" t="n">
        <v>0</v>
      </c>
      <c r="M2" s="204" t="n">
        <v>0.3</v>
      </c>
      <c r="P2" s="0" t="s">
        <v>2207</v>
      </c>
      <c r="R2" s="203" t="s">
        <v>1992</v>
      </c>
      <c r="U2" s="0" t="s">
        <v>2208</v>
      </c>
      <c r="V2" s="0" t="s">
        <v>1967</v>
      </c>
      <c r="W2" s="205" t="s">
        <v>1962</v>
      </c>
    </row>
    <row r="3" customFormat="false" ht="13.8" hidden="false" customHeight="false" outlineLevel="0" collapsed="false">
      <c r="A3" s="0" t="n">
        <v>6</v>
      </c>
      <c r="B3" s="0" t="s">
        <v>2176</v>
      </c>
      <c r="D3" s="0" t="s">
        <v>1961</v>
      </c>
      <c r="F3" s="200" t="n">
        <v>9000000</v>
      </c>
      <c r="G3" s="201" t="n">
        <v>1400000</v>
      </c>
      <c r="I3" s="0" t="n">
        <v>15</v>
      </c>
      <c r="J3" s="0" t="s">
        <v>2182</v>
      </c>
      <c r="L3" s="0" t="n">
        <v>3</v>
      </c>
      <c r="M3" s="204" t="n">
        <v>0.6</v>
      </c>
      <c r="R3" s="203" t="s">
        <v>2209</v>
      </c>
      <c r="U3" s="0" t="s">
        <v>2210</v>
      </c>
      <c r="V3" s="0" t="s">
        <v>1961</v>
      </c>
      <c r="W3" s="206" t="n">
        <v>9000000</v>
      </c>
    </row>
    <row r="4" customFormat="false" ht="13.8" hidden="false" customHeight="false" outlineLevel="0" collapsed="false">
      <c r="A4" s="0" t="n">
        <v>36</v>
      </c>
      <c r="B4" s="0" t="s">
        <v>2177</v>
      </c>
      <c r="F4" s="200" t="n">
        <v>15000000</v>
      </c>
      <c r="G4" s="201" t="n">
        <v>2000000</v>
      </c>
      <c r="I4" s="0" t="n">
        <v>25</v>
      </c>
      <c r="J4" s="0" t="s">
        <v>2183</v>
      </c>
      <c r="L4" s="0" t="n">
        <v>6</v>
      </c>
      <c r="M4" s="204" t="n">
        <v>0.9</v>
      </c>
      <c r="R4" s="203" t="s">
        <v>2211</v>
      </c>
      <c r="W4" s="206" t="n">
        <v>15000000</v>
      </c>
    </row>
    <row r="5" customFormat="false" ht="13.8" hidden="false" customHeight="false" outlineLevel="0" collapsed="false">
      <c r="A5" s="0" t="n">
        <v>72</v>
      </c>
      <c r="B5" s="0" t="s">
        <v>2178</v>
      </c>
      <c r="F5" s="200" t="n">
        <v>21000000</v>
      </c>
      <c r="G5" s="201" t="n">
        <v>3400000</v>
      </c>
      <c r="L5" s="0" t="n">
        <v>9</v>
      </c>
      <c r="M5" s="204" t="n">
        <v>1</v>
      </c>
      <c r="R5" s="203" t="s">
        <v>2212</v>
      </c>
      <c r="W5" s="206" t="n">
        <v>21000000</v>
      </c>
    </row>
    <row r="6" customFormat="false" ht="14.5" hidden="false" customHeight="false" outlineLevel="0" collapsed="false">
      <c r="A6" s="0" t="n">
        <v>120</v>
      </c>
      <c r="B6" s="0" t="s">
        <v>2179</v>
      </c>
      <c r="L6" s="0" t="n">
        <v>12</v>
      </c>
      <c r="M6" s="204" t="n">
        <v>1</v>
      </c>
      <c r="R6" s="203" t="s">
        <v>2213</v>
      </c>
    </row>
    <row r="7" customFormat="false" ht="14.5" hidden="false" customHeight="false" outlineLevel="0" collapsed="false">
      <c r="A7" s="0" t="n">
        <v>180</v>
      </c>
      <c r="B7" s="0" t="s">
        <v>2180</v>
      </c>
      <c r="R7" s="203" t="s">
        <v>2214</v>
      </c>
    </row>
    <row r="8" customFormat="false" ht="14.5" hidden="false" customHeight="false" outlineLevel="0" collapsed="false">
      <c r="R8" s="203" t="s">
        <v>1960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711</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2021-08-21T13:08:55Z</dcterms:modified>
  <cp:revision>287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