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7485"/>
  </bookViews>
  <sheets>
    <sheet name="ALEXIAHERNANDEZ, HAIROMIRANDA" sheetId="1" r:id="rId1"/>
    <sheet name="Hoja2" sheetId="2" r:id="rId2"/>
    <sheet name="Hoja3" sheetId="3" r:id="rId3"/>
  </sheets>
  <definedNames>
    <definedName name="_xlnm._FilterDatabase" localSheetId="0" hidden="1">'ALEXIAHERNANDEZ, HAIROMIRANDA'!$Y$207:$Y$363</definedName>
  </definedNames>
  <calcPr calcId="145621"/>
</workbook>
</file>

<file path=xl/calcChain.xml><?xml version="1.0" encoding="utf-8"?>
<calcChain xmlns="http://schemas.openxmlformats.org/spreadsheetml/2006/main">
  <c r="I457" i="1" l="1"/>
  <c r="D5" i="3" l="1"/>
  <c r="D6" i="3"/>
  <c r="B213" i="1" l="1"/>
  <c r="B212" i="1"/>
  <c r="B211" i="1"/>
  <c r="B210" i="1"/>
  <c r="B209" i="1"/>
  <c r="G208" i="1"/>
  <c r="Z209" i="1"/>
  <c r="Z208" i="1"/>
  <c r="S208" i="1"/>
  <c r="S209" i="1"/>
  <c r="M209" i="1"/>
  <c r="M208" i="1"/>
  <c r="G209" i="1"/>
  <c r="AA51" i="1"/>
  <c r="AA50" i="1"/>
  <c r="R51" i="1"/>
  <c r="R50" i="1"/>
  <c r="J51" i="1"/>
  <c r="J50" i="1"/>
  <c r="B52" i="1"/>
  <c r="B51" i="1"/>
</calcChain>
</file>

<file path=xl/sharedStrings.xml><?xml version="1.0" encoding="utf-8"?>
<sst xmlns="http://schemas.openxmlformats.org/spreadsheetml/2006/main" count="580" uniqueCount="254">
  <si>
    <t>1) Analiza la normalidad de tres variables incluyendo la variable dependi-</t>
  </si>
  <si>
    <t>ente, interpreta la prueba y las medidas de asimetría y kurtosis</t>
  </si>
  <si>
    <t>2) Graca un diagrama de pastel (en %) las variables dummies, interpreta</t>
  </si>
  <si>
    <t>3) Encuentra una variable dependiente, variables independientes, explica el</t>
  </si>
  <si>
    <t>porqué de ellas</t>
  </si>
  <si>
    <t>4) Que factores entrarán en el error estocástico, explica?</t>
  </si>
  <si>
    <t>5) Sugiere una regresión sin logs e interpreta los MCO, R cuad ajustado,</t>
  </si>
  <si>
    <t>y la signicancia estadística de t y F, explica el porqué de la inclusión de las</t>
  </si>
  <si>
    <t>variables independientes</t>
  </si>
  <si>
    <t>6) Sugiere una regresión con logs e interpreta los MCO, R cuadrado ajus-</t>
  </si>
  <si>
    <t>tado, y la signicancia estadística de t y F</t>
  </si>
  <si>
    <t>7) Sugiere la mejor especicación del modelo a estudiar, explica el porqué</t>
  </si>
  <si>
    <t>de la inclusión de las variables independientes</t>
  </si>
  <si>
    <t>8) Analiza los residuales, que supuestos se violan: normalidad de los resid-</t>
  </si>
  <si>
    <t>uales, varianza no constante en los residuales, multicolinealidad en las variables</t>
  </si>
  <si>
    <t>X, interpreta</t>
  </si>
  <si>
    <t>9) Incorpora algunas dummies en la regresión e interpretalas y analiza su</t>
  </si>
  <si>
    <t>signicancia estadística</t>
  </si>
  <si>
    <t>10) Computa la prueba de Wald para las dummies en su conjunto</t>
  </si>
  <si>
    <t>dependiente</t>
  </si>
  <si>
    <t>independientes</t>
  </si>
  <si>
    <t>4. LSAT                     median LSAT score</t>
  </si>
  <si>
    <t xml:space="preserve">  5. GPA                      median college GPA</t>
  </si>
  <si>
    <t>LSAT</t>
  </si>
  <si>
    <t>GPA</t>
  </si>
  <si>
    <t>JB</t>
  </si>
  <si>
    <t>Ho: normalidad</t>
  </si>
  <si>
    <t>Ha: no normalidad</t>
  </si>
  <si>
    <t>Probabilidad es mayor a .10 es decir 10%</t>
  </si>
  <si>
    <t xml:space="preserve">En conclusión si se tiene la evidencia suficiente para </t>
  </si>
  <si>
    <t>no rechazar la hipótesis nula.</t>
  </si>
  <si>
    <t>Por lo tanto si tenemos normalidad en el error con las</t>
  </si>
  <si>
    <t>tres variables.</t>
  </si>
  <si>
    <t>Asimetria</t>
  </si>
  <si>
    <t>por lo tanto tiene una cola ancha.</t>
  </si>
  <si>
    <t>Kurtosis</t>
  </si>
  <si>
    <t xml:space="preserve">Probabilidad </t>
  </si>
  <si>
    <t>Probabilidad es menor a .10 es decir 10%</t>
  </si>
  <si>
    <t xml:space="preserve">En conclusión no se tiene la evidencia suficiente para </t>
  </si>
  <si>
    <t xml:space="preserve">Por lo tanto no tenemos normalidad en la variable </t>
  </si>
  <si>
    <t>independiente que es lsat</t>
  </si>
  <si>
    <t>El valor de la asimetria es de -.218260 en promedio y tiene un valor negativo</t>
  </si>
  <si>
    <t>por lo tanto tiene una cola angosta.</t>
  </si>
  <si>
    <t xml:space="preserve">4.245524 como es mayor a tres se concluye que su kurtosis es </t>
  </si>
  <si>
    <t>picuda</t>
  </si>
  <si>
    <t xml:space="preserve">Por lo tanto si tenemos normalidad en la variable </t>
  </si>
  <si>
    <t>independiente que es gpa</t>
  </si>
  <si>
    <t>El valor de la asimetria es de.201058 en promedio y tiene un valor positivo</t>
  </si>
  <si>
    <t xml:space="preserve">3.154401 como es mayor a tres se concluye que su kurtosis es </t>
  </si>
  <si>
    <t>NORTH</t>
  </si>
  <si>
    <t>EAST</t>
  </si>
  <si>
    <t>WEST</t>
  </si>
  <si>
    <t>SOUTH</t>
  </si>
  <si>
    <t>SI</t>
  </si>
  <si>
    <t>NO</t>
  </si>
  <si>
    <t>NORTE</t>
  </si>
  <si>
    <t>SUR</t>
  </si>
  <si>
    <t>ESTE</t>
  </si>
  <si>
    <t>OESTE</t>
  </si>
  <si>
    <t>TOP10</t>
  </si>
  <si>
    <t>R11_25</t>
  </si>
  <si>
    <t>R26_40</t>
  </si>
  <si>
    <t>R41_60</t>
  </si>
  <si>
    <t>R11-25</t>
  </si>
  <si>
    <t>R26-40</t>
  </si>
  <si>
    <t>R41-60</t>
  </si>
  <si>
    <t>otros</t>
  </si>
  <si>
    <t>lsat</t>
  </si>
  <si>
    <t>El Costo de la escula entre más sea el costo más ingreso podría tener</t>
  </si>
  <si>
    <t>2. salary                   median starting salary</t>
  </si>
  <si>
    <t>ls salary c lsat gpa</t>
  </si>
  <si>
    <t>El valor de la asimetria es de 0.230126 en promedio y tiene un valor positivo</t>
  </si>
  <si>
    <t xml:space="preserve">3.255912 como es mayor a tres se concluye que su kurtosis es </t>
  </si>
  <si>
    <t>picuda.</t>
  </si>
  <si>
    <t>salary</t>
  </si>
  <si>
    <t>dependiente que es salary.</t>
  </si>
  <si>
    <t>El valor de la asimetria es de 1.301079 en promedio y tiene un valor positivo</t>
  </si>
  <si>
    <t xml:space="preserve">3.606342 como es mayor a tres se concluye que su kurtosis es </t>
  </si>
  <si>
    <t>La variable dependiente es salary escuela que viene explicada por</t>
  </si>
  <si>
    <t>la media del resultado SAT entre más alto más alto su nivel más salario</t>
  </si>
  <si>
    <t>La media del GPA entre más alto su promedio mejor sera su salario</t>
  </si>
  <si>
    <t>mayor  salario.</t>
  </si>
  <si>
    <t>rank entre mejor el ranking de la escuela mayor el costo</t>
  </si>
  <si>
    <t xml:space="preserve">AGE edad de la facultad entre más edad más reconocimiento y así </t>
  </si>
  <si>
    <t>el salario</t>
  </si>
  <si>
    <t>NOTA</t>
  </si>
  <si>
    <t>EL INTERCEPTO SE QUITO PARA</t>
  </si>
  <si>
    <t>INTRODUCIR LAS 4 VARIABLES DUMMYS</t>
  </si>
  <si>
    <t>ls salary  lsat gpa cost  age clsize TOP10 R11_25 R26_40 R41_60</t>
  </si>
  <si>
    <t>TOP10 R11_25 R26_40 R41_60 dependiendo el rank de la escuela</t>
  </si>
  <si>
    <t>sera el salario del recien egresado.</t>
  </si>
  <si>
    <t>Dependent Variable: SALARY</t>
  </si>
  <si>
    <t>Method: Least Squares</t>
  </si>
  <si>
    <t>Date: 05/23/15   Time: 12:18</t>
  </si>
  <si>
    <t>Sample (adjusted): 1 155</t>
  </si>
  <si>
    <t>Included observations: 92 after adjustments</t>
  </si>
  <si>
    <t>Variable</t>
  </si>
  <si>
    <t>Coefficient</t>
  </si>
  <si>
    <t>Std. Error</t>
  </si>
  <si>
    <t>t-Statistic</t>
  </si>
  <si>
    <t xml:space="preserve">Prob.  </t>
  </si>
  <si>
    <t>COST</t>
  </si>
  <si>
    <t>AGE</t>
  </si>
  <si>
    <t>CLSIZE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</si>
  <si>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</si>
  <si>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</si>
  <si>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</si>
  <si>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</si>
  <si>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</si>
  <si>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</si>
  <si>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</si>
  <si>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</si>
  <si>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</si>
  <si>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</si>
  <si>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Durbin-Watson stat</t>
  </si>
  <si>
    <t xml:space="preserve">  1. rank                     law school ranking</t>
  </si>
  <si>
    <t>6. libvol                   no. volumes in lib., 1000s</t>
  </si>
  <si>
    <t xml:space="preserve">  7. faculty                  no. of faculty</t>
  </si>
  <si>
    <t>north                    =1 if law sch in north</t>
  </si>
  <si>
    <t>Porque las variables dummy incluyen rank</t>
  </si>
  <si>
    <t>Creemos que no se tiene relación explicativa con los salarios</t>
  </si>
  <si>
    <t>Independiente al salario</t>
  </si>
  <si>
    <t xml:space="preserve"> south                    =1 if law sch in south</t>
  </si>
  <si>
    <t>east                     =1 if law sch in east</t>
  </si>
  <si>
    <t>west                     =1 if law sch in west</t>
  </si>
  <si>
    <t xml:space="preserve">No entran en el analisis dado a que consideramosque en el supuesto del recien egresado </t>
  </si>
  <si>
    <t>no tiene la experiensia suficiente para que sea relevante su salario y la zona.</t>
  </si>
  <si>
    <t>Included observations: 134 after adjustments</t>
  </si>
  <si>
    <t xml:space="preserve">ls salary    c  lsat gpa    cost   clsize  TOP10 R11_25 R26_40 </t>
  </si>
  <si>
    <t>Date: 05/23/15   Time: 12:31</t>
  </si>
  <si>
    <t>C</t>
  </si>
  <si>
    <t>F-statistic</t>
  </si>
  <si>
    <t xml:space="preserve">    Durbin-Watson stat</t>
  </si>
  <si>
    <t>Prob(F-statistic)</t>
  </si>
  <si>
    <t>El intercepto no tiene significado por ser negativo</t>
  </si>
  <si>
    <t>Un aumento de un punto en la media de LSAT aumenta el salario del egresado en 326.38 en promedio</t>
  </si>
  <si>
    <t>Un aumento de un punto en la media de GPA aumenta el salario del egresado en 9902 en promedio</t>
  </si>
  <si>
    <t>Un aumento en una unidad del  costo de la escuela de derecho aumenta el salario del egresado en 0.196581 en promedio</t>
  </si>
  <si>
    <t>Un aumento de un punto en el rank de la facultad aumentara tu salario en 24136 en promedio</t>
  </si>
  <si>
    <t>Un aumento de un punto en el rank de la facultad aumentara tu salario en 9941.721 en promedio</t>
  </si>
  <si>
    <t>Un aumento de un punto en el rank de la facultad aumentara tu salario en 18404.2 en promedio</t>
  </si>
  <si>
    <t>clsize entre mayor el grupo más preparado sales</t>
  </si>
  <si>
    <t xml:space="preserve">dado a la compentencia interna </t>
  </si>
  <si>
    <t>Un aumento de un alumno en el salon de clase aumnetara el salario del egresado en 11.56 en promedio</t>
  </si>
  <si>
    <t>Prob)</t>
  </si>
  <si>
    <t>Es estadisticamente significativa</t>
  </si>
  <si>
    <t>Es estadisticamentes insiginificativa</t>
  </si>
  <si>
    <t>prob. Menos a 10%</t>
  </si>
  <si>
    <t>prob.mayor a 10%</t>
  </si>
  <si>
    <t>Las variables de la media del SAT GPA el COST de la facultad eñ tamaño de la clase y el ranking de la facultad</t>
  </si>
  <si>
    <t>explican l salario en un 87% en promedio</t>
  </si>
  <si>
    <t>como la pob. Es menor al 10% se rechaza la hipotesis nula</t>
  </si>
  <si>
    <t>El modelo en su conjunto es estadisticamente significativo.</t>
  </si>
  <si>
    <t xml:space="preserve">ls lsalary    c  log(lsat) log(gpa)  age  lcost  llibvol  TOP10 R11_25 R26_40 </t>
  </si>
  <si>
    <t>Dependent Variable: LSALARY</t>
  </si>
  <si>
    <t>Date: 05/23/15   Time: 12:54</t>
  </si>
  <si>
    <t>Included observations: 95 after adjustments</t>
  </si>
  <si>
    <t>LOG(LSAT)</t>
  </si>
  <si>
    <t>LOG(GPA)</t>
  </si>
  <si>
    <t>LCOST</t>
  </si>
  <si>
    <t>LLIBVOL</t>
  </si>
  <si>
    <t>con exp</t>
  </si>
  <si>
    <t>sin exp</t>
  </si>
  <si>
    <t>El salario minimo del egresado independientemente las variables explicativas es de 28.68 en promedio</t>
  </si>
  <si>
    <t>Un aumento de un 1% en el SAT incrementara el salario del egresado en .868313% en promedio</t>
  </si>
  <si>
    <t>Un aumento de un 1% en el GPA incrementara el salario del egresado en .816546% en promedio</t>
  </si>
  <si>
    <t>Un aumento de un 1% en el log costo de la universidad  incrementara el salario del egresado en .103562% en promedio</t>
  </si>
  <si>
    <t>Un aumento de un 1% en el log de los lbros  incrementara el salario del egresado en .12775% en promedio</t>
  </si>
  <si>
    <t>Un aumento de un punto en el rank incrementara el salario del egresado en 0.275436% en promedio</t>
  </si>
  <si>
    <t>Un aumento de un punto en el rank incrementara el salario del egresado en 0.328595% en promedio</t>
  </si>
  <si>
    <t>Un aumento de un punto en el rank incrementara el salario del egresado en 0.133576% en promedio</t>
  </si>
  <si>
    <t>Estadisticamente insignificativa</t>
  </si>
  <si>
    <t>Estadisticamente significativa</t>
  </si>
  <si>
    <t>Un aumento de un año más de la facultad de su inicio aumentara en 0.000532% en promedio</t>
  </si>
  <si>
    <t>Las variables log del sat . Log gpa. Los añosde la  facultad</t>
  </si>
  <si>
    <t xml:space="preserve">el loglos costos, el log de los libros de la facultad y el ranking explican  </t>
  </si>
  <si>
    <t>en un 85% el log del el salario del recien egresado en promedio.</t>
  </si>
  <si>
    <t xml:space="preserve">ls lsalary    c lsat gpa  lcost  llibvol  TOP10 R11_25 R26_40 </t>
  </si>
  <si>
    <t>Date: 05/23/15   Time: 13:11</t>
  </si>
  <si>
    <t>Included observations: 136 after adjustments</t>
  </si>
  <si>
    <t>la media de resultado puede medir su capacidad</t>
  </si>
  <si>
    <t>gpa</t>
  </si>
  <si>
    <t>la media de su promedio explica que tan inteligente es y remunera el salario</t>
  </si>
  <si>
    <t>lcost</t>
  </si>
  <si>
    <t>El log del costo de la universidad nos indica que tan calificada era la universidad</t>
  </si>
  <si>
    <t>llibvol</t>
  </si>
  <si>
    <t xml:space="preserve">El log de la cantidad de libros de la universidad puede indicar la accecibilidad de la información </t>
  </si>
  <si>
    <t>por ende el conocimiento</t>
  </si>
  <si>
    <t xml:space="preserve">TOP10 R11_25 R26_40 </t>
  </si>
  <si>
    <t>indica el ranking en la escuela de donde egreso a mayor rank mayor su ingreso</t>
  </si>
  <si>
    <t>prob</t>
  </si>
  <si>
    <t xml:space="preserve">Ha: no nomalidad </t>
  </si>
  <si>
    <t>no se rechaza la Ho es decir que los errores se ditribuyen normalmente</t>
  </si>
  <si>
    <t>Jarque  Bera  normalidad en los residuales</t>
  </si>
  <si>
    <t xml:space="preserve">Heterocedasticidad varianza no constante </t>
  </si>
  <si>
    <t>Heteroskedasticity Test: White</t>
  </si>
  <si>
    <t>Obs*R-squared</t>
  </si>
  <si>
    <t>Scaled explained SS</t>
  </si>
  <si>
    <t>Test Equation:</t>
  </si>
  <si>
    <t>Dependent Variable: RESID^2</t>
  </si>
  <si>
    <t>Sample: 1 155</t>
  </si>
  <si>
    <t>Included observations: 136</t>
  </si>
  <si>
    <t>LSAT^2</t>
  </si>
  <si>
    <t>GPA^2</t>
  </si>
  <si>
    <t>LCOST^2</t>
  </si>
  <si>
    <t>LLIBVOL^2</t>
  </si>
  <si>
    <t>Ho:homocedastico</t>
  </si>
  <si>
    <t xml:space="preserve">Ha: heterocedastico </t>
  </si>
  <si>
    <t>No usamos terminos cruzados por que la muestra no es grande</t>
  </si>
  <si>
    <t xml:space="preserve">    Prob. F(7,128)</t>
  </si>
  <si>
    <t xml:space="preserve">    Prob. Chi-Square(7)</t>
  </si>
  <si>
    <t>Date: 05/23/15   Time: 13:36</t>
  </si>
  <si>
    <t>TOP10^2</t>
  </si>
  <si>
    <t>R11_25^2</t>
  </si>
  <si>
    <t>R26_40^2</t>
  </si>
  <si>
    <t>se busca que los estimadores sean insignificativos y dado a la probabilidad de f</t>
  </si>
  <si>
    <t>si se tiene evidencia suficiente para rechazar la Ho</t>
  </si>
  <si>
    <t>en decir el modelo es Heterocedastico.</t>
  </si>
  <si>
    <t>MODELO CORREGDO Y SIN HETEROCEDASTICIDAD</t>
  </si>
  <si>
    <t>Date: 05/23/15   Time: 13:40</t>
  </si>
  <si>
    <t>White heteroskedasticity-consistent standard errors &amp; covariance</t>
  </si>
  <si>
    <t>Si la facultad  se encuentra entre ranking 11 y 25 la universidad aumnetaran el salario del egresado en 0.38% en promedio</t>
  </si>
  <si>
    <t>Si la facultad si se encuentra entre las primeras diez universidades en el ranking aumnetaran el salario del egresado en 0.40% en promedio</t>
  </si>
  <si>
    <t>Si la facultad  se encuentraentre el ranking 25 a 40 ña universidades  aumnetaran el salario del egresado en 0.21% en promedio</t>
  </si>
  <si>
    <t>Wald Test:</t>
  </si>
  <si>
    <t>Equation: Untitled</t>
  </si>
  <si>
    <t>Test Statistic</t>
  </si>
  <si>
    <t>Value</t>
  </si>
  <si>
    <t>df</t>
  </si>
  <si>
    <t>Probability</t>
  </si>
  <si>
    <t>(3, 128)</t>
  </si>
  <si>
    <t>Chi-square</t>
  </si>
  <si>
    <t>Null Hypothesis: C(6)=C(7)=C(8)=0</t>
  </si>
  <si>
    <t>Null Hypothesis Summary:</t>
  </si>
  <si>
    <t>Normalized Restriction (= 0)</t>
  </si>
  <si>
    <t>Std. Err.</t>
  </si>
  <si>
    <t>C(6)</t>
  </si>
  <si>
    <t>C(7)</t>
  </si>
  <si>
    <t>C(8)</t>
  </si>
  <si>
    <t>Restrictions are linear in coefficients.</t>
  </si>
  <si>
    <t>Ho= b5=b6=b7=0</t>
  </si>
  <si>
    <t xml:space="preserve">Ha: alguna diferente a cero </t>
  </si>
  <si>
    <t xml:space="preserve"> </t>
  </si>
  <si>
    <t>si se tienen evidencia suficiente para rechazar la hipótesisi nula</t>
  </si>
  <si>
    <t>es decir que no hay relación entre las variables.</t>
  </si>
  <si>
    <t>Multicolinealidad</t>
  </si>
  <si>
    <t>LIBVOL</t>
  </si>
  <si>
    <t>Tenemos casos de milticolinealidad  pero no perfecta</t>
  </si>
  <si>
    <t>relación en lsat y gpa dado a que si tu haces un test puede que aumente tu promedio dado al conocimineto que adquieres</t>
  </si>
  <si>
    <t>o tenga influencia en el promedio.</t>
  </si>
  <si>
    <t>relación fuerte en libvol y gpa dado a que con mayor cuantia de libros más puede ser tu conocimiento</t>
  </si>
  <si>
    <t>y con eso un promedio mayor</t>
  </si>
  <si>
    <t>relaciín fuerte en el top 10 y gpa , siestas en una escuela reconocida tu promedio puede ser mayor dado</t>
  </si>
  <si>
    <t>a la calidad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</si>
</sst>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9" fontId="0" fillId="0" borderId="0" xfId="0" applyNumberFormat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NORTE</a:t>
            </a:r>
            <a:endParaRPr lang="es-MX" b="0"/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HAIROMIRANDA'!$C$51:$C$52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Hoja3!$D$5:$D$6</c:f>
              <c:numCache>
                <c:formatCode>General</c:formatCode>
                <c:ptCount val="2"/>
                <c:pt idx="0">
                  <c:v>0.20512820512820512</c:v>
                </c:pt>
                <c:pt idx="1">
                  <c:v>0.79487179487179482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EAST</a:t>
            </a:r>
          </a:p>
        </c:rich>
      </c:tx>
      <c:layout>
        <c:manualLayout>
          <c:xMode val="edge"/>
          <c:yMode val="edge"/>
          <c:x val="0.4594852824604978"/>
          <c:y val="6.6785939794240703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HAIROMIRANDA'!$K$50:$K$51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HAIROMIRANDA'!$J$50:$J$51</c:f>
              <c:numCache>
                <c:formatCode>General</c:formatCode>
                <c:ptCount val="2"/>
                <c:pt idx="0">
                  <c:v>0.30769230769230771</c:v>
                </c:pt>
                <c:pt idx="1">
                  <c:v>0.69230769230769229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WEST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HAIROMIRANDA'!$S$50:$S$51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HAIROMIRANDA'!$R$50:$R$51</c:f>
              <c:numCache>
                <c:formatCode>General</c:formatCode>
                <c:ptCount val="2"/>
                <c:pt idx="0">
                  <c:v>0.24358974358974358</c:v>
                </c:pt>
                <c:pt idx="1">
                  <c:v>0.75641025641025639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SOUTH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HAIROMIRANDA'!$AB$50:$AB$51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HAIROMIRANDA'!$R$50:$R$51</c:f>
              <c:numCache>
                <c:formatCode>General</c:formatCode>
                <c:ptCount val="2"/>
                <c:pt idx="0">
                  <c:v>0.24358974358974358</c:v>
                </c:pt>
                <c:pt idx="1">
                  <c:v>0.75641025641025639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HAIROMIRANDA'!$AI$49:$AI$52</c:f>
              <c:strCache>
                <c:ptCount val="4"/>
                <c:pt idx="0">
                  <c:v>NORTE</c:v>
                </c:pt>
                <c:pt idx="1">
                  <c:v>SUR</c:v>
                </c:pt>
                <c:pt idx="2">
                  <c:v>ESTE</c:v>
                </c:pt>
                <c:pt idx="3">
                  <c:v>OESTE</c:v>
                </c:pt>
              </c:strCache>
            </c:strRef>
          </c:cat>
          <c:val>
            <c:numRef>
              <c:f>'ALEXIAHERNANDEZ, HAIROMIRANDA'!$AJ$49:$AJ$52</c:f>
              <c:numCache>
                <c:formatCode>0%</c:formatCode>
                <c:ptCount val="4"/>
                <c:pt idx="0">
                  <c:v>0.21</c:v>
                </c:pt>
                <c:pt idx="1">
                  <c:v>0.24</c:v>
                </c:pt>
                <c:pt idx="2">
                  <c:v>0.31</c:v>
                </c:pt>
                <c:pt idx="3">
                  <c:v>0.24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TOP 10</a:t>
            </a:r>
          </a:p>
        </c:rich>
      </c:tx>
      <c:layout>
        <c:manualLayout>
          <c:xMode val="edge"/>
          <c:yMode val="edge"/>
          <c:x val="0.33171522309711288"/>
          <c:y val="4.1666666666666664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HAIROMIRANDA'!$H$208:$H$209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HAIROMIRANDA'!$G$208:$G$209</c:f>
              <c:numCache>
                <c:formatCode>General</c:formatCode>
                <c:ptCount val="2"/>
                <c:pt idx="0">
                  <c:v>6.4102564102564097E-2</c:v>
                </c:pt>
                <c:pt idx="1">
                  <c:v>0.9358974358974359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R11_25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HAIROMIRANDA'!$N$208:$N$209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HAIROMIRANDA'!$M$208:$M$209</c:f>
              <c:numCache>
                <c:formatCode>General</c:formatCode>
                <c:ptCount val="2"/>
                <c:pt idx="0">
                  <c:v>0.10256410256410256</c:v>
                </c:pt>
                <c:pt idx="1">
                  <c:v>0.89743589743589747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R26_40</a:t>
            </a:r>
          </a:p>
        </c:rich>
      </c:tx>
      <c:layout>
        <c:manualLayout>
          <c:xMode val="edge"/>
          <c:yMode val="edge"/>
          <c:x val="0.21077769824226517"/>
          <c:y val="5.2980144728962293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HAIROMIRANDA'!$T$208:$T$209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HAIROMIRANDA'!$S$208:$S$209</c:f>
              <c:numCache>
                <c:formatCode>General</c:formatCode>
                <c:ptCount val="2"/>
                <c:pt idx="0">
                  <c:v>8.3333333333333329E-2</c:v>
                </c:pt>
                <c:pt idx="1">
                  <c:v>0.91666666666666663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R41_60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HAIROMIRANDA'!$AA$208:$AA$209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'ALEXIAHERNANDEZ, HAIROMIRANDA'!$Z$208:$Z$209</c:f>
              <c:numCache>
                <c:formatCode>General</c:formatCode>
                <c:ptCount val="2"/>
                <c:pt idx="0">
                  <c:v>0.11538461538461539</c:v>
                </c:pt>
                <c:pt idx="1">
                  <c:v>0.88461538461538458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TOTAL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'ALEXIAHERNANDEZ, HAIROMIRANDA'!$A$209:$A$213</c:f>
              <c:strCache>
                <c:ptCount val="5"/>
                <c:pt idx="0">
                  <c:v>TOP10</c:v>
                </c:pt>
                <c:pt idx="1">
                  <c:v>R11-25</c:v>
                </c:pt>
                <c:pt idx="2">
                  <c:v>R26-40</c:v>
                </c:pt>
                <c:pt idx="3">
                  <c:v>R41-60</c:v>
                </c:pt>
                <c:pt idx="4">
                  <c:v>otros</c:v>
                </c:pt>
              </c:strCache>
            </c:strRef>
          </c:cat>
          <c:val>
            <c:numRef>
              <c:f>'ALEXIAHERNANDEZ, HAIROMIRANDA'!$B$209:$B$213</c:f>
              <c:numCache>
                <c:formatCode>General</c:formatCode>
                <c:ptCount val="5"/>
                <c:pt idx="0">
                  <c:v>6.4102564102564097E-2</c:v>
                </c:pt>
                <c:pt idx="1">
                  <c:v>0.10256410256410256</c:v>
                </c:pt>
                <c:pt idx="2">
                  <c:v>8.3333333333333329E-2</c:v>
                </c:pt>
                <c:pt idx="3">
                  <c:v>0.11538461538461539</c:v>
                </c:pt>
                <c:pt idx="4">
                  <c:v>0.63461538500000003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val>
            <c:numRef>
              <c:f>Hoja3!$D$5:$D$6</c:f>
              <c:numCache>
                <c:formatCode>General</c:formatCode>
                <c:ptCount val="2"/>
                <c:pt idx="0">
                  <c:v>0.20512820512820512</c:v>
                </c:pt>
                <c:pt idx="1">
                  <c:v>0.79487179487179482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image" Target="../media/image3.emf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5" Type="http://schemas.openxmlformats.org/officeDocument/2006/relationships/image" Target="../media/image5.emf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Relationship Id="rId1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11</xdr:row>
      <xdr:rowOff>0</xdr:rowOff>
    </xdr:from>
    <xdr:to>
      <xdr:col>27</xdr:col>
      <xdr:colOff>38100</xdr:colOff>
      <xdr:row>25</xdr:row>
      <xdr:rowOff>47625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095500"/>
          <a:ext cx="61341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571500</xdr:colOff>
      <xdr:row>11</xdr:row>
      <xdr:rowOff>0</xdr:rowOff>
    </xdr:from>
    <xdr:to>
      <xdr:col>36</xdr:col>
      <xdr:colOff>609600</xdr:colOff>
      <xdr:row>25</xdr:row>
      <xdr:rowOff>57150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0" y="2095500"/>
          <a:ext cx="61341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266699</xdr:colOff>
      <xdr:row>54</xdr:row>
      <xdr:rowOff>47625</xdr:rowOff>
    </xdr:from>
    <xdr:to>
      <xdr:col>7</xdr:col>
      <xdr:colOff>409574</xdr:colOff>
      <xdr:row>76</xdr:row>
      <xdr:rowOff>161924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647699</xdr:colOff>
      <xdr:row>56</xdr:row>
      <xdr:rowOff>66674</xdr:rowOff>
    </xdr:from>
    <xdr:to>
      <xdr:col>15</xdr:col>
      <xdr:colOff>333374</xdr:colOff>
      <xdr:row>70</xdr:row>
      <xdr:rowOff>61911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390525</xdr:colOff>
      <xdr:row>56</xdr:row>
      <xdr:rowOff>109537</xdr:rowOff>
    </xdr:from>
    <xdr:to>
      <xdr:col>23</xdr:col>
      <xdr:colOff>390525</xdr:colOff>
      <xdr:row>70</xdr:row>
      <xdr:rowOff>185737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56</xdr:row>
      <xdr:rowOff>0</xdr:rowOff>
    </xdr:from>
    <xdr:to>
      <xdr:col>33</xdr:col>
      <xdr:colOff>0</xdr:colOff>
      <xdr:row>70</xdr:row>
      <xdr:rowOff>76200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390525</xdr:colOff>
      <xdr:row>52</xdr:row>
      <xdr:rowOff>147637</xdr:rowOff>
    </xdr:from>
    <xdr:to>
      <xdr:col>40</xdr:col>
      <xdr:colOff>390525</xdr:colOff>
      <xdr:row>67</xdr:row>
      <xdr:rowOff>33337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142874</xdr:colOff>
      <xdr:row>209</xdr:row>
      <xdr:rowOff>161924</xdr:rowOff>
    </xdr:from>
    <xdr:to>
      <xdr:col>10</xdr:col>
      <xdr:colOff>571499</xdr:colOff>
      <xdr:row>221</xdr:row>
      <xdr:rowOff>4761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390525</xdr:colOff>
      <xdr:row>210</xdr:row>
      <xdr:rowOff>57149</xdr:rowOff>
    </xdr:from>
    <xdr:to>
      <xdr:col>16</xdr:col>
      <xdr:colOff>733425</xdr:colOff>
      <xdr:row>223</xdr:row>
      <xdr:rowOff>147636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476250</xdr:colOff>
      <xdr:row>211</xdr:row>
      <xdr:rowOff>171450</xdr:rowOff>
    </xdr:from>
    <xdr:to>
      <xdr:col>22</xdr:col>
      <xdr:colOff>571500</xdr:colOff>
      <xdr:row>223</xdr:row>
      <xdr:rowOff>42862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504825</xdr:colOff>
      <xdr:row>211</xdr:row>
      <xdr:rowOff>19049</xdr:rowOff>
    </xdr:from>
    <xdr:to>
      <xdr:col>30</xdr:col>
      <xdr:colOff>219075</xdr:colOff>
      <xdr:row>222</xdr:row>
      <xdr:rowOff>109536</xdr:rowOff>
    </xdr:to>
    <xdr:graphicFrame macro="">
      <xdr:nvGraphicFramePr>
        <xdr:cNvPr id="21" name="2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209550</xdr:colOff>
      <xdr:row>215</xdr:row>
      <xdr:rowOff>0</xdr:rowOff>
    </xdr:from>
    <xdr:to>
      <xdr:col>4</xdr:col>
      <xdr:colOff>381000</xdr:colOff>
      <xdr:row>228</xdr:row>
      <xdr:rowOff>176212</xdr:rowOff>
    </xdr:to>
    <xdr:graphicFrame macro="">
      <xdr:nvGraphicFramePr>
        <xdr:cNvPr id="22" name="2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38100</xdr:colOff>
      <xdr:row>25</xdr:row>
      <xdr:rowOff>47625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61341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17</xdr:col>
      <xdr:colOff>38100</xdr:colOff>
      <xdr:row>25</xdr:row>
      <xdr:rowOff>57150</xdr:rowOff>
    </xdr:to>
    <xdr:pic>
      <xdr:nvPicPr>
        <xdr:cNvPr id="17" name="16 Imagen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5500"/>
          <a:ext cx="61341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496</xdr:row>
      <xdr:rowOff>0</xdr:rowOff>
    </xdr:from>
    <xdr:to>
      <xdr:col>14</xdr:col>
      <xdr:colOff>38100</xdr:colOff>
      <xdr:row>510</xdr:row>
      <xdr:rowOff>47625</xdr:rowOff>
    </xdr:to>
    <xdr:pic>
      <xdr:nvPicPr>
        <xdr:cNvPr id="23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488000"/>
          <a:ext cx="61341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4</xdr:row>
      <xdr:rowOff>185737</xdr:rowOff>
    </xdr:from>
    <xdr:to>
      <xdr:col>11</xdr:col>
      <xdr:colOff>314325</xdr:colOff>
      <xdr:row>19</xdr:row>
      <xdr:rowOff>71437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9"/>
  <sheetViews>
    <sheetView tabSelected="1" topLeftCell="A594" workbookViewId="0">
      <selection activeCell="A594" sqref="A594"/>
    </sheetView>
  </sheetViews>
  <sheetFormatPr baseColWidth="10" defaultRowHeight="15" x14ac:dyDescent="0.25"/>
  <sheetData>
    <row r="1" spans="1:31" x14ac:dyDescent="0.25">
      <c r="A1" s="3" t="s">
        <v>0</v>
      </c>
      <c r="B1" s="4"/>
      <c r="C1" s="4"/>
      <c r="D1" s="4"/>
      <c r="E1" s="4"/>
      <c r="F1" s="5"/>
    </row>
    <row r="2" spans="1:31" x14ac:dyDescent="0.25">
      <c r="A2" s="6" t="s">
        <v>1</v>
      </c>
      <c r="B2" s="7"/>
      <c r="C2" s="7"/>
      <c r="D2" s="7"/>
      <c r="E2" s="7"/>
      <c r="F2" s="8"/>
    </row>
    <row r="4" spans="1:31" x14ac:dyDescent="0.25">
      <c r="A4" s="1" t="s">
        <v>19</v>
      </c>
      <c r="J4" s="1" t="s">
        <v>19</v>
      </c>
      <c r="V4" s="1" t="s">
        <v>20</v>
      </c>
      <c r="W4" s="1"/>
      <c r="AE4" s="1" t="s">
        <v>20</v>
      </c>
    </row>
    <row r="5" spans="1:31" x14ac:dyDescent="0.25">
      <c r="A5" t="s">
        <v>69</v>
      </c>
      <c r="J5" t="s">
        <v>69</v>
      </c>
      <c r="V5" t="s">
        <v>21</v>
      </c>
      <c r="AE5" t="s">
        <v>22</v>
      </c>
    </row>
    <row r="6" spans="1:31" x14ac:dyDescent="0.25">
      <c r="A6" s="1" t="s">
        <v>20</v>
      </c>
      <c r="B6" s="1"/>
    </row>
    <row r="7" spans="1:31" x14ac:dyDescent="0.25">
      <c r="A7" t="s">
        <v>21</v>
      </c>
    </row>
    <row r="8" spans="1:31" x14ac:dyDescent="0.25">
      <c r="A8" t="s">
        <v>22</v>
      </c>
    </row>
    <row r="11" spans="1:31" x14ac:dyDescent="0.25">
      <c r="A11" s="1"/>
      <c r="B11" s="1" t="s">
        <v>70</v>
      </c>
      <c r="C11" s="1"/>
      <c r="J11" t="s">
        <v>74</v>
      </c>
      <c r="T11" t="s">
        <v>23</v>
      </c>
      <c r="AD11" t="s">
        <v>24</v>
      </c>
    </row>
    <row r="28" spans="1:31" x14ac:dyDescent="0.25">
      <c r="A28" s="1" t="s">
        <v>26</v>
      </c>
      <c r="B28" s="1"/>
      <c r="J28" s="1" t="s">
        <v>26</v>
      </c>
      <c r="K28" s="1"/>
      <c r="T28" s="1" t="s">
        <v>26</v>
      </c>
      <c r="AD28" s="1" t="s">
        <v>26</v>
      </c>
    </row>
    <row r="29" spans="1:31" x14ac:dyDescent="0.25">
      <c r="A29" s="1" t="s">
        <v>27</v>
      </c>
      <c r="B29" s="1"/>
      <c r="J29" s="1" t="s">
        <v>27</v>
      </c>
      <c r="K29" s="1"/>
      <c r="T29" s="1" t="s">
        <v>27</v>
      </c>
      <c r="AD29" s="1" t="s">
        <v>27</v>
      </c>
    </row>
    <row r="30" spans="1:31" x14ac:dyDescent="0.25">
      <c r="A30" t="s">
        <v>25</v>
      </c>
      <c r="B30">
        <v>1.6408229999999999</v>
      </c>
      <c r="J30" t="s">
        <v>25</v>
      </c>
      <c r="K30">
        <v>44.023099999999999</v>
      </c>
      <c r="T30" t="s">
        <v>25</v>
      </c>
      <c r="U30">
        <v>10.86675</v>
      </c>
      <c r="AD30" t="s">
        <v>25</v>
      </c>
      <c r="AE30">
        <v>1.151872</v>
      </c>
    </row>
    <row r="31" spans="1:31" x14ac:dyDescent="0.25">
      <c r="A31" t="s">
        <v>36</v>
      </c>
      <c r="B31">
        <v>0.440251</v>
      </c>
      <c r="J31" t="s">
        <v>36</v>
      </c>
      <c r="K31">
        <v>0</v>
      </c>
      <c r="T31" t="s">
        <v>36</v>
      </c>
      <c r="U31">
        <v>4.3249999999999999E-3</v>
      </c>
      <c r="AD31" t="s">
        <v>36</v>
      </c>
      <c r="AE31">
        <v>0.56217799999999996</v>
      </c>
    </row>
    <row r="32" spans="1:31" x14ac:dyDescent="0.25">
      <c r="A32" t="s">
        <v>28</v>
      </c>
      <c r="J32" t="s">
        <v>37</v>
      </c>
      <c r="T32" t="s">
        <v>37</v>
      </c>
      <c r="AD32" t="s">
        <v>28</v>
      </c>
    </row>
    <row r="33" spans="1:30" x14ac:dyDescent="0.25">
      <c r="A33" t="s">
        <v>38</v>
      </c>
      <c r="J33" t="s">
        <v>29</v>
      </c>
      <c r="T33" t="s">
        <v>29</v>
      </c>
      <c r="AD33" t="s">
        <v>38</v>
      </c>
    </row>
    <row r="34" spans="1:30" x14ac:dyDescent="0.25">
      <c r="A34" t="s">
        <v>30</v>
      </c>
      <c r="J34" t="s">
        <v>30</v>
      </c>
      <c r="T34" t="s">
        <v>30</v>
      </c>
      <c r="AD34" t="s">
        <v>30</v>
      </c>
    </row>
    <row r="35" spans="1:30" x14ac:dyDescent="0.25">
      <c r="A35" t="s">
        <v>31</v>
      </c>
      <c r="J35" t="s">
        <v>39</v>
      </c>
      <c r="T35" t="s">
        <v>39</v>
      </c>
      <c r="AD35" t="s">
        <v>45</v>
      </c>
    </row>
    <row r="36" spans="1:30" x14ac:dyDescent="0.25">
      <c r="A36" t="s">
        <v>32</v>
      </c>
      <c r="J36" t="s">
        <v>75</v>
      </c>
      <c r="T36" t="s">
        <v>40</v>
      </c>
      <c r="AD36" t="s">
        <v>46</v>
      </c>
    </row>
    <row r="37" spans="1:30" x14ac:dyDescent="0.25">
      <c r="A37" s="1" t="s">
        <v>33</v>
      </c>
      <c r="J37" s="1" t="s">
        <v>33</v>
      </c>
      <c r="T37" s="1" t="s">
        <v>33</v>
      </c>
      <c r="AD37" s="1" t="s">
        <v>33</v>
      </c>
    </row>
    <row r="38" spans="1:30" x14ac:dyDescent="0.25">
      <c r="A38" t="s">
        <v>71</v>
      </c>
      <c r="J38" t="s">
        <v>76</v>
      </c>
      <c r="T38" t="s">
        <v>41</v>
      </c>
      <c r="AD38" t="s">
        <v>47</v>
      </c>
    </row>
    <row r="39" spans="1:30" x14ac:dyDescent="0.25">
      <c r="A39" t="s">
        <v>34</v>
      </c>
      <c r="J39" t="s">
        <v>34</v>
      </c>
      <c r="T39" t="s">
        <v>42</v>
      </c>
      <c r="AD39" t="s">
        <v>34</v>
      </c>
    </row>
    <row r="40" spans="1:30" x14ac:dyDescent="0.25">
      <c r="A40" s="1" t="s">
        <v>35</v>
      </c>
      <c r="J40" s="1" t="s">
        <v>35</v>
      </c>
      <c r="T40" s="1" t="s">
        <v>35</v>
      </c>
      <c r="AD40" s="1" t="s">
        <v>35</v>
      </c>
    </row>
    <row r="41" spans="1:30" x14ac:dyDescent="0.25">
      <c r="A41" t="s">
        <v>72</v>
      </c>
      <c r="J41" t="s">
        <v>77</v>
      </c>
      <c r="T41" t="s">
        <v>43</v>
      </c>
      <c r="AD41" t="s">
        <v>48</v>
      </c>
    </row>
    <row r="42" spans="1:30" x14ac:dyDescent="0.25">
      <c r="A42" t="s">
        <v>73</v>
      </c>
      <c r="J42" t="s">
        <v>44</v>
      </c>
      <c r="T42" t="s">
        <v>44</v>
      </c>
      <c r="AD42" t="s">
        <v>44</v>
      </c>
    </row>
    <row r="46" spans="1:30" x14ac:dyDescent="0.25">
      <c r="A46" s="9" t="s">
        <v>2</v>
      </c>
      <c r="B46" s="10"/>
      <c r="C46" s="10"/>
      <c r="D46" s="10"/>
      <c r="E46" s="10"/>
      <c r="F46" s="11"/>
    </row>
    <row r="49" spans="1:36" x14ac:dyDescent="0.25">
      <c r="A49" s="1" t="s">
        <v>49</v>
      </c>
      <c r="I49" s="1" t="s">
        <v>50</v>
      </c>
      <c r="Q49" s="1" t="s">
        <v>51</v>
      </c>
      <c r="Z49" s="1" t="s">
        <v>52</v>
      </c>
      <c r="AI49" s="1" t="s">
        <v>55</v>
      </c>
      <c r="AJ49" s="12">
        <v>0.21</v>
      </c>
    </row>
    <row r="50" spans="1:36" x14ac:dyDescent="0.25">
      <c r="A50">
        <v>1</v>
      </c>
      <c r="I50">
        <v>0</v>
      </c>
      <c r="J50">
        <f>48/156</f>
        <v>0.30769230769230771</v>
      </c>
      <c r="K50" t="s">
        <v>53</v>
      </c>
      <c r="Q50">
        <v>0</v>
      </c>
      <c r="R50">
        <f>38/156</f>
        <v>0.24358974358974358</v>
      </c>
      <c r="S50" t="s">
        <v>53</v>
      </c>
      <c r="Z50">
        <v>0</v>
      </c>
      <c r="AA50">
        <f>38/156</f>
        <v>0.24358974358974358</v>
      </c>
      <c r="AB50" t="s">
        <v>53</v>
      </c>
      <c r="AI50" s="1" t="s">
        <v>56</v>
      </c>
      <c r="AJ50" s="12">
        <v>0.24</v>
      </c>
    </row>
    <row r="51" spans="1:36" x14ac:dyDescent="0.25">
      <c r="A51">
        <v>0</v>
      </c>
      <c r="B51">
        <f>32/156</f>
        <v>0.20512820512820512</v>
      </c>
      <c r="C51" t="s">
        <v>53</v>
      </c>
      <c r="I51">
        <v>1</v>
      </c>
      <c r="J51">
        <f>108/156</f>
        <v>0.69230769230769229</v>
      </c>
      <c r="K51" t="s">
        <v>54</v>
      </c>
      <c r="Q51">
        <v>0</v>
      </c>
      <c r="R51">
        <f>118/156</f>
        <v>0.75641025641025639</v>
      </c>
      <c r="S51" t="s">
        <v>54</v>
      </c>
      <c r="Z51">
        <v>1</v>
      </c>
      <c r="AA51">
        <f>118/156</f>
        <v>0.75641025641025639</v>
      </c>
      <c r="AB51" t="s">
        <v>54</v>
      </c>
      <c r="AI51" s="1" t="s">
        <v>57</v>
      </c>
      <c r="AJ51" s="12">
        <v>0.31</v>
      </c>
    </row>
    <row r="52" spans="1:36" x14ac:dyDescent="0.25">
      <c r="A52">
        <v>0</v>
      </c>
      <c r="B52">
        <f>124/156</f>
        <v>0.79487179487179482</v>
      </c>
      <c r="C52" t="s">
        <v>54</v>
      </c>
      <c r="I52">
        <v>1</v>
      </c>
      <c r="Q52">
        <v>0</v>
      </c>
      <c r="Z52">
        <v>0</v>
      </c>
      <c r="AI52" s="1" t="s">
        <v>58</v>
      </c>
      <c r="AJ52" s="12">
        <v>0.24</v>
      </c>
    </row>
    <row r="53" spans="1:36" x14ac:dyDescent="0.25">
      <c r="A53">
        <v>0</v>
      </c>
      <c r="I53">
        <v>0</v>
      </c>
      <c r="Q53">
        <v>0</v>
      </c>
      <c r="Z53">
        <v>0</v>
      </c>
    </row>
    <row r="54" spans="1:36" x14ac:dyDescent="0.25">
      <c r="A54">
        <v>0</v>
      </c>
      <c r="I54">
        <v>0</v>
      </c>
      <c r="Q54">
        <v>1</v>
      </c>
      <c r="Z54">
        <v>0</v>
      </c>
    </row>
    <row r="55" spans="1:36" x14ac:dyDescent="0.25">
      <c r="A55">
        <v>0</v>
      </c>
      <c r="I55">
        <v>0</v>
      </c>
      <c r="Z55">
        <v>0</v>
      </c>
    </row>
    <row r="56" spans="1:36" x14ac:dyDescent="0.25">
      <c r="A56">
        <v>0</v>
      </c>
      <c r="I56">
        <v>0</v>
      </c>
      <c r="Q56">
        <v>0</v>
      </c>
      <c r="Z56">
        <v>1</v>
      </c>
    </row>
    <row r="57" spans="1:36" x14ac:dyDescent="0.25">
      <c r="A57">
        <v>0</v>
      </c>
      <c r="I57">
        <v>1</v>
      </c>
      <c r="Q57">
        <v>0</v>
      </c>
      <c r="Z57">
        <v>1</v>
      </c>
    </row>
    <row r="58" spans="1:36" x14ac:dyDescent="0.25">
      <c r="A58">
        <v>0</v>
      </c>
      <c r="I58">
        <v>0</v>
      </c>
      <c r="Q58">
        <v>0</v>
      </c>
      <c r="V58">
        <v>1</v>
      </c>
      <c r="Z58">
        <v>0</v>
      </c>
    </row>
    <row r="59" spans="1:36" x14ac:dyDescent="0.25">
      <c r="A59">
        <v>0</v>
      </c>
      <c r="I59">
        <v>1</v>
      </c>
      <c r="Q59">
        <v>0</v>
      </c>
      <c r="Z59">
        <v>1</v>
      </c>
    </row>
    <row r="60" spans="1:36" x14ac:dyDescent="0.25">
      <c r="A60">
        <v>0</v>
      </c>
      <c r="I60">
        <v>1</v>
      </c>
      <c r="Q60">
        <v>0</v>
      </c>
      <c r="Z60">
        <v>0</v>
      </c>
    </row>
    <row r="61" spans="1:36" x14ac:dyDescent="0.25">
      <c r="A61">
        <v>0</v>
      </c>
      <c r="I61">
        <v>0</v>
      </c>
      <c r="Q61">
        <v>0</v>
      </c>
      <c r="Z61">
        <v>0</v>
      </c>
    </row>
    <row r="62" spans="1:36" x14ac:dyDescent="0.25">
      <c r="A62">
        <v>0</v>
      </c>
      <c r="I62">
        <v>0</v>
      </c>
      <c r="Q62">
        <v>1</v>
      </c>
      <c r="Z62">
        <v>0</v>
      </c>
    </row>
    <row r="63" spans="1:36" x14ac:dyDescent="0.25">
      <c r="A63">
        <v>0</v>
      </c>
      <c r="I63">
        <v>0</v>
      </c>
      <c r="Q63">
        <v>1</v>
      </c>
      <c r="Z63">
        <v>0</v>
      </c>
    </row>
    <row r="64" spans="1:36" x14ac:dyDescent="0.25">
      <c r="A64">
        <v>0</v>
      </c>
      <c r="I64">
        <v>0</v>
      </c>
      <c r="Q64">
        <v>1</v>
      </c>
      <c r="Z64">
        <v>0</v>
      </c>
    </row>
    <row r="65" spans="1:26" x14ac:dyDescent="0.25">
      <c r="A65">
        <v>0</v>
      </c>
      <c r="I65">
        <v>0</v>
      </c>
      <c r="Q65">
        <v>1</v>
      </c>
      <c r="Z65">
        <v>0</v>
      </c>
    </row>
    <row r="66" spans="1:26" x14ac:dyDescent="0.25">
      <c r="A66">
        <v>0</v>
      </c>
      <c r="I66">
        <v>0</v>
      </c>
      <c r="Q66">
        <v>1</v>
      </c>
      <c r="Z66">
        <v>0</v>
      </c>
    </row>
    <row r="67" spans="1:26" x14ac:dyDescent="0.25">
      <c r="A67">
        <v>0</v>
      </c>
      <c r="I67">
        <v>1</v>
      </c>
      <c r="Q67">
        <v>1</v>
      </c>
      <c r="Z67">
        <v>0</v>
      </c>
    </row>
    <row r="68" spans="1:26" x14ac:dyDescent="0.25">
      <c r="A68">
        <v>0</v>
      </c>
      <c r="I68">
        <v>1</v>
      </c>
      <c r="Q68">
        <v>0</v>
      </c>
      <c r="Z68">
        <v>0</v>
      </c>
    </row>
    <row r="69" spans="1:26" x14ac:dyDescent="0.25">
      <c r="A69">
        <v>1</v>
      </c>
      <c r="I69">
        <v>0</v>
      </c>
      <c r="Q69">
        <v>0</v>
      </c>
      <c r="Z69">
        <v>0</v>
      </c>
    </row>
    <row r="70" spans="1:26" x14ac:dyDescent="0.25">
      <c r="A70">
        <v>0</v>
      </c>
      <c r="I70">
        <v>1</v>
      </c>
      <c r="Q70">
        <v>0</v>
      </c>
      <c r="Z70">
        <v>0</v>
      </c>
    </row>
    <row r="71" spans="1:26" x14ac:dyDescent="0.25">
      <c r="A71">
        <v>1</v>
      </c>
      <c r="I71">
        <v>1</v>
      </c>
      <c r="Q71">
        <v>0</v>
      </c>
      <c r="Z71">
        <v>0</v>
      </c>
    </row>
    <row r="72" spans="1:26" x14ac:dyDescent="0.25">
      <c r="A72">
        <v>1</v>
      </c>
      <c r="I72">
        <v>1</v>
      </c>
      <c r="Q72">
        <v>0</v>
      </c>
      <c r="Z72">
        <v>0</v>
      </c>
    </row>
    <row r="73" spans="1:26" x14ac:dyDescent="0.25">
      <c r="A73">
        <v>1</v>
      </c>
      <c r="I73">
        <v>0</v>
      </c>
      <c r="Q73">
        <v>0</v>
      </c>
      <c r="Z73">
        <v>0</v>
      </c>
    </row>
    <row r="74" spans="1:26" x14ac:dyDescent="0.25">
      <c r="A74">
        <v>1</v>
      </c>
      <c r="I74">
        <v>0</v>
      </c>
      <c r="Q74">
        <v>0</v>
      </c>
      <c r="Z74">
        <v>0</v>
      </c>
    </row>
    <row r="75" spans="1:26" x14ac:dyDescent="0.25">
      <c r="A75">
        <v>0</v>
      </c>
      <c r="I75">
        <v>0</v>
      </c>
      <c r="Q75">
        <v>1</v>
      </c>
      <c r="Z75">
        <v>0</v>
      </c>
    </row>
    <row r="76" spans="1:26" x14ac:dyDescent="0.25">
      <c r="A76">
        <v>0</v>
      </c>
      <c r="I76">
        <v>1</v>
      </c>
      <c r="Q76">
        <v>0</v>
      </c>
      <c r="Z76">
        <v>0</v>
      </c>
    </row>
    <row r="77" spans="1:26" x14ac:dyDescent="0.25">
      <c r="A77">
        <v>0</v>
      </c>
      <c r="I77">
        <v>0</v>
      </c>
      <c r="Q77">
        <v>0</v>
      </c>
      <c r="Z77">
        <v>0</v>
      </c>
    </row>
    <row r="78" spans="1:26" x14ac:dyDescent="0.25">
      <c r="A78">
        <v>0</v>
      </c>
      <c r="I78">
        <v>1</v>
      </c>
      <c r="Q78">
        <v>0</v>
      </c>
      <c r="Z78">
        <v>0</v>
      </c>
    </row>
    <row r="79" spans="1:26" x14ac:dyDescent="0.25">
      <c r="A79">
        <v>0</v>
      </c>
      <c r="I79">
        <v>1</v>
      </c>
      <c r="Q79">
        <v>1</v>
      </c>
      <c r="Z79">
        <v>0</v>
      </c>
    </row>
    <row r="80" spans="1:26" x14ac:dyDescent="0.25">
      <c r="A80">
        <v>0</v>
      </c>
      <c r="I80">
        <v>0</v>
      </c>
      <c r="Q80">
        <v>0</v>
      </c>
      <c r="Z80">
        <v>1</v>
      </c>
    </row>
    <row r="81" spans="1:26" x14ac:dyDescent="0.25">
      <c r="A81">
        <v>1</v>
      </c>
      <c r="I81">
        <v>0</v>
      </c>
      <c r="Q81">
        <v>0</v>
      </c>
      <c r="Z81">
        <v>0</v>
      </c>
    </row>
    <row r="82" spans="1:26" x14ac:dyDescent="0.25">
      <c r="A82">
        <v>0</v>
      </c>
      <c r="I82">
        <v>0</v>
      </c>
      <c r="Q82">
        <v>1</v>
      </c>
      <c r="Z82">
        <v>0</v>
      </c>
    </row>
    <row r="83" spans="1:26" x14ac:dyDescent="0.25">
      <c r="A83">
        <v>1</v>
      </c>
      <c r="I83">
        <v>1</v>
      </c>
      <c r="Q83">
        <v>0</v>
      </c>
      <c r="Z83">
        <v>0</v>
      </c>
    </row>
    <row r="84" spans="1:26" x14ac:dyDescent="0.25">
      <c r="A84">
        <v>1</v>
      </c>
      <c r="I84">
        <v>1</v>
      </c>
      <c r="Q84">
        <v>0</v>
      </c>
      <c r="Z84">
        <v>0</v>
      </c>
    </row>
    <row r="85" spans="1:26" x14ac:dyDescent="0.25">
      <c r="A85">
        <v>1</v>
      </c>
      <c r="I85">
        <v>1</v>
      </c>
      <c r="Q85">
        <v>0</v>
      </c>
      <c r="Z85">
        <v>0</v>
      </c>
    </row>
    <row r="86" spans="1:26" x14ac:dyDescent="0.25">
      <c r="A86">
        <v>0</v>
      </c>
      <c r="I86">
        <v>1</v>
      </c>
      <c r="Q86">
        <v>0</v>
      </c>
      <c r="Z86">
        <v>0</v>
      </c>
    </row>
    <row r="87" spans="1:26" x14ac:dyDescent="0.25">
      <c r="A87">
        <v>0</v>
      </c>
      <c r="I87">
        <v>1</v>
      </c>
      <c r="Q87">
        <v>1</v>
      </c>
      <c r="Z87">
        <v>0</v>
      </c>
    </row>
    <row r="88" spans="1:26" x14ac:dyDescent="0.25">
      <c r="A88">
        <v>0</v>
      </c>
      <c r="I88">
        <v>0</v>
      </c>
      <c r="Q88">
        <v>0</v>
      </c>
      <c r="Z88">
        <v>0</v>
      </c>
    </row>
    <row r="89" spans="1:26" x14ac:dyDescent="0.25">
      <c r="A89">
        <v>0</v>
      </c>
      <c r="I89">
        <v>0</v>
      </c>
      <c r="Q89">
        <v>0</v>
      </c>
      <c r="Z89">
        <v>0</v>
      </c>
    </row>
    <row r="90" spans="1:26" x14ac:dyDescent="0.25">
      <c r="A90">
        <v>0</v>
      </c>
      <c r="I90">
        <v>0</v>
      </c>
      <c r="Q90">
        <v>0</v>
      </c>
      <c r="Z90">
        <v>1</v>
      </c>
    </row>
    <row r="91" spans="1:26" x14ac:dyDescent="0.25">
      <c r="A91">
        <v>0</v>
      </c>
      <c r="I91">
        <v>0</v>
      </c>
      <c r="Q91">
        <v>0</v>
      </c>
      <c r="Z91">
        <v>1</v>
      </c>
    </row>
    <row r="92" spans="1:26" x14ac:dyDescent="0.25">
      <c r="A92">
        <v>0</v>
      </c>
      <c r="I92">
        <v>1</v>
      </c>
      <c r="Q92">
        <v>0</v>
      </c>
      <c r="Z92">
        <v>1</v>
      </c>
    </row>
    <row r="93" spans="1:26" x14ac:dyDescent="0.25">
      <c r="A93">
        <v>0</v>
      </c>
      <c r="I93">
        <v>0</v>
      </c>
      <c r="Q93">
        <v>0</v>
      </c>
      <c r="Z93">
        <v>0</v>
      </c>
    </row>
    <row r="94" spans="1:26" x14ac:dyDescent="0.25">
      <c r="A94">
        <v>0</v>
      </c>
      <c r="I94">
        <v>1</v>
      </c>
      <c r="Q94">
        <v>0</v>
      </c>
      <c r="Z94">
        <v>0</v>
      </c>
    </row>
    <row r="95" spans="1:26" x14ac:dyDescent="0.25">
      <c r="A95">
        <v>0</v>
      </c>
      <c r="I95">
        <v>0</v>
      </c>
      <c r="Q95">
        <v>0</v>
      </c>
      <c r="Z95">
        <v>0</v>
      </c>
    </row>
    <row r="96" spans="1:26" x14ac:dyDescent="0.25">
      <c r="A96">
        <v>0</v>
      </c>
      <c r="I96">
        <v>1</v>
      </c>
      <c r="Q96">
        <v>0</v>
      </c>
      <c r="Z96">
        <v>0</v>
      </c>
    </row>
    <row r="97" spans="1:26" x14ac:dyDescent="0.25">
      <c r="A97">
        <v>0</v>
      </c>
      <c r="I97">
        <v>0</v>
      </c>
      <c r="Q97">
        <v>0</v>
      </c>
      <c r="Z97">
        <v>0</v>
      </c>
    </row>
    <row r="98" spans="1:26" x14ac:dyDescent="0.25">
      <c r="A98">
        <v>0</v>
      </c>
      <c r="I98">
        <v>0</v>
      </c>
      <c r="Q98">
        <v>0</v>
      </c>
      <c r="Z98">
        <v>1</v>
      </c>
    </row>
    <row r="99" spans="1:26" x14ac:dyDescent="0.25">
      <c r="A99">
        <v>0</v>
      </c>
      <c r="I99">
        <v>0</v>
      </c>
      <c r="Q99">
        <v>0</v>
      </c>
      <c r="Z99">
        <v>1</v>
      </c>
    </row>
    <row r="100" spans="1:26" x14ac:dyDescent="0.25">
      <c r="A100">
        <v>0</v>
      </c>
      <c r="I100">
        <v>0</v>
      </c>
      <c r="Q100">
        <v>1</v>
      </c>
      <c r="Z100">
        <v>0</v>
      </c>
    </row>
    <row r="101" spans="1:26" x14ac:dyDescent="0.25">
      <c r="A101">
        <v>0</v>
      </c>
      <c r="I101">
        <v>0</v>
      </c>
      <c r="Q101">
        <v>1</v>
      </c>
      <c r="Z101">
        <v>0</v>
      </c>
    </row>
    <row r="102" spans="1:26" x14ac:dyDescent="0.25">
      <c r="A102">
        <v>0</v>
      </c>
      <c r="I102">
        <v>0</v>
      </c>
      <c r="Q102">
        <v>0</v>
      </c>
      <c r="Z102">
        <v>0</v>
      </c>
    </row>
    <row r="103" spans="1:26" x14ac:dyDescent="0.25">
      <c r="A103">
        <v>0</v>
      </c>
      <c r="I103">
        <v>0</v>
      </c>
      <c r="Q103">
        <v>1</v>
      </c>
      <c r="Z103">
        <v>0</v>
      </c>
    </row>
    <row r="104" spans="1:26" x14ac:dyDescent="0.25">
      <c r="A104">
        <v>0</v>
      </c>
      <c r="I104">
        <v>0</v>
      </c>
      <c r="Q104">
        <v>0</v>
      </c>
      <c r="Z104">
        <v>0</v>
      </c>
    </row>
    <row r="105" spans="1:26" x14ac:dyDescent="0.25">
      <c r="A105">
        <v>0</v>
      </c>
      <c r="I105">
        <v>0</v>
      </c>
      <c r="Q105">
        <v>0</v>
      </c>
      <c r="Z105">
        <v>1</v>
      </c>
    </row>
    <row r="106" spans="1:26" x14ac:dyDescent="0.25">
      <c r="A106">
        <v>0</v>
      </c>
      <c r="I106">
        <v>0</v>
      </c>
      <c r="Q106">
        <v>0</v>
      </c>
      <c r="Z106">
        <v>0</v>
      </c>
    </row>
    <row r="107" spans="1:26" x14ac:dyDescent="0.25">
      <c r="A107">
        <v>0</v>
      </c>
      <c r="I107">
        <v>1</v>
      </c>
      <c r="Q107">
        <v>1</v>
      </c>
      <c r="Z107">
        <v>0</v>
      </c>
    </row>
    <row r="108" spans="1:26" x14ac:dyDescent="0.25">
      <c r="A108">
        <v>1</v>
      </c>
      <c r="I108">
        <v>1</v>
      </c>
      <c r="Q108">
        <v>0</v>
      </c>
      <c r="Z108">
        <v>0</v>
      </c>
    </row>
    <row r="109" spans="1:26" x14ac:dyDescent="0.25">
      <c r="A109">
        <v>1</v>
      </c>
      <c r="I109">
        <v>0</v>
      </c>
      <c r="Q109">
        <v>0</v>
      </c>
      <c r="Z109">
        <v>0</v>
      </c>
    </row>
    <row r="110" spans="1:26" x14ac:dyDescent="0.25">
      <c r="A110">
        <v>1</v>
      </c>
      <c r="I110">
        <v>0</v>
      </c>
      <c r="Q110">
        <v>0</v>
      </c>
      <c r="Z110">
        <v>0</v>
      </c>
    </row>
    <row r="111" spans="1:26" x14ac:dyDescent="0.25">
      <c r="A111">
        <v>0</v>
      </c>
      <c r="I111">
        <v>0</v>
      </c>
      <c r="Q111">
        <v>0</v>
      </c>
      <c r="Z111">
        <v>1</v>
      </c>
    </row>
    <row r="112" spans="1:26" x14ac:dyDescent="0.25">
      <c r="A112">
        <v>0</v>
      </c>
      <c r="I112">
        <v>0</v>
      </c>
      <c r="Q112">
        <v>1</v>
      </c>
      <c r="Z112">
        <v>0</v>
      </c>
    </row>
    <row r="113" spans="1:26" x14ac:dyDescent="0.25">
      <c r="A113">
        <v>1</v>
      </c>
      <c r="I113">
        <v>0</v>
      </c>
      <c r="Q113">
        <v>0</v>
      </c>
      <c r="Z113">
        <v>0</v>
      </c>
    </row>
    <row r="114" spans="1:26" x14ac:dyDescent="0.25">
      <c r="A114">
        <v>0</v>
      </c>
      <c r="I114">
        <v>0</v>
      </c>
      <c r="Q114">
        <v>1</v>
      </c>
      <c r="Z114">
        <v>0</v>
      </c>
    </row>
    <row r="115" spans="1:26" x14ac:dyDescent="0.25">
      <c r="A115">
        <v>0</v>
      </c>
      <c r="I115">
        <v>0</v>
      </c>
      <c r="Q115">
        <v>0</v>
      </c>
      <c r="Z115">
        <v>1</v>
      </c>
    </row>
    <row r="116" spans="1:26" x14ac:dyDescent="0.25">
      <c r="A116">
        <v>0</v>
      </c>
      <c r="I116">
        <v>0</v>
      </c>
      <c r="Q116">
        <v>1</v>
      </c>
      <c r="Z116">
        <v>0</v>
      </c>
    </row>
    <row r="117" spans="1:26" x14ac:dyDescent="0.25">
      <c r="A117">
        <v>0</v>
      </c>
      <c r="I117">
        <v>1</v>
      </c>
      <c r="Q117">
        <v>0</v>
      </c>
      <c r="Z117">
        <v>1</v>
      </c>
    </row>
    <row r="118" spans="1:26" x14ac:dyDescent="0.25">
      <c r="A118">
        <v>0</v>
      </c>
      <c r="I118">
        <v>0</v>
      </c>
      <c r="Q118">
        <v>0</v>
      </c>
      <c r="Z118">
        <v>1</v>
      </c>
    </row>
    <row r="119" spans="1:26" x14ac:dyDescent="0.25">
      <c r="A119">
        <v>1</v>
      </c>
      <c r="I119">
        <v>1</v>
      </c>
      <c r="Q119">
        <v>0</v>
      </c>
      <c r="Z119">
        <v>0</v>
      </c>
    </row>
    <row r="120" spans="1:26" x14ac:dyDescent="0.25">
      <c r="A120">
        <v>0</v>
      </c>
      <c r="I120">
        <v>1</v>
      </c>
      <c r="Q120">
        <v>1</v>
      </c>
      <c r="Z120">
        <v>0</v>
      </c>
    </row>
    <row r="121" spans="1:26" x14ac:dyDescent="0.25">
      <c r="A121">
        <v>0</v>
      </c>
      <c r="I121">
        <v>1</v>
      </c>
      <c r="Q121">
        <v>0</v>
      </c>
      <c r="Z121">
        <v>1</v>
      </c>
    </row>
    <row r="122" spans="1:26" x14ac:dyDescent="0.25">
      <c r="A122">
        <v>0</v>
      </c>
      <c r="I122">
        <v>0</v>
      </c>
      <c r="Q122">
        <v>0</v>
      </c>
      <c r="Z122">
        <v>0</v>
      </c>
    </row>
    <row r="123" spans="1:26" x14ac:dyDescent="0.25">
      <c r="A123">
        <v>1</v>
      </c>
      <c r="I123">
        <v>0</v>
      </c>
      <c r="Q123">
        <v>0</v>
      </c>
      <c r="Z123">
        <v>0</v>
      </c>
    </row>
    <row r="124" spans="1:26" x14ac:dyDescent="0.25">
      <c r="A124">
        <v>0</v>
      </c>
      <c r="I124">
        <v>0</v>
      </c>
      <c r="Q124">
        <v>0</v>
      </c>
      <c r="Z124">
        <v>0</v>
      </c>
    </row>
    <row r="125" spans="1:26" x14ac:dyDescent="0.25">
      <c r="A125">
        <v>0</v>
      </c>
      <c r="I125">
        <v>0</v>
      </c>
      <c r="Q125">
        <v>1</v>
      </c>
      <c r="Z125">
        <v>0</v>
      </c>
    </row>
    <row r="126" spans="1:26" x14ac:dyDescent="0.25">
      <c r="A126">
        <v>0</v>
      </c>
      <c r="I126">
        <v>1</v>
      </c>
      <c r="Q126">
        <v>0</v>
      </c>
      <c r="Z126">
        <v>1</v>
      </c>
    </row>
    <row r="127" spans="1:26" x14ac:dyDescent="0.25">
      <c r="A127">
        <v>0</v>
      </c>
      <c r="I127">
        <v>1</v>
      </c>
      <c r="Q127">
        <v>0</v>
      </c>
      <c r="Z127">
        <v>1</v>
      </c>
    </row>
    <row r="128" spans="1:26" x14ac:dyDescent="0.25">
      <c r="A128">
        <v>0</v>
      </c>
      <c r="I128">
        <v>0</v>
      </c>
      <c r="Q128">
        <v>0</v>
      </c>
      <c r="Z128">
        <v>1</v>
      </c>
    </row>
    <row r="129" spans="1:26" x14ac:dyDescent="0.25">
      <c r="A129">
        <v>1</v>
      </c>
      <c r="I129">
        <v>0</v>
      </c>
      <c r="Q129">
        <v>0</v>
      </c>
      <c r="Z129">
        <v>0</v>
      </c>
    </row>
    <row r="130" spans="1:26" x14ac:dyDescent="0.25">
      <c r="A130">
        <v>1</v>
      </c>
      <c r="I130">
        <v>0</v>
      </c>
      <c r="Q130">
        <v>0</v>
      </c>
      <c r="Z130">
        <v>0</v>
      </c>
    </row>
    <row r="131" spans="1:26" x14ac:dyDescent="0.25">
      <c r="A131">
        <v>0</v>
      </c>
      <c r="I131">
        <v>1</v>
      </c>
      <c r="Q131">
        <v>0</v>
      </c>
      <c r="Z131">
        <v>1</v>
      </c>
    </row>
    <row r="132" spans="1:26" x14ac:dyDescent="0.25">
      <c r="A132">
        <v>0</v>
      </c>
      <c r="I132">
        <v>1</v>
      </c>
      <c r="Q132">
        <v>0</v>
      </c>
      <c r="Z132">
        <v>1</v>
      </c>
    </row>
    <row r="133" spans="1:26" x14ac:dyDescent="0.25">
      <c r="A133">
        <v>0</v>
      </c>
      <c r="I133">
        <v>1</v>
      </c>
      <c r="Q133">
        <v>1</v>
      </c>
      <c r="Z133">
        <v>0</v>
      </c>
    </row>
    <row r="134" spans="1:26" x14ac:dyDescent="0.25">
      <c r="A134">
        <v>1</v>
      </c>
      <c r="I134">
        <v>0</v>
      </c>
      <c r="Q134">
        <v>0</v>
      </c>
      <c r="Z134">
        <v>0</v>
      </c>
    </row>
    <row r="135" spans="1:26" x14ac:dyDescent="0.25">
      <c r="A135">
        <v>0</v>
      </c>
      <c r="I135">
        <v>0</v>
      </c>
      <c r="Q135">
        <v>1</v>
      </c>
      <c r="Z135">
        <v>0</v>
      </c>
    </row>
    <row r="136" spans="1:26" x14ac:dyDescent="0.25">
      <c r="A136">
        <v>0</v>
      </c>
      <c r="I136">
        <v>0</v>
      </c>
      <c r="Q136">
        <v>0</v>
      </c>
      <c r="Z136">
        <v>0</v>
      </c>
    </row>
    <row r="137" spans="1:26" x14ac:dyDescent="0.25">
      <c r="A137">
        <v>0</v>
      </c>
      <c r="I137">
        <v>0</v>
      </c>
      <c r="Q137">
        <v>0</v>
      </c>
      <c r="Z137">
        <v>1</v>
      </c>
    </row>
    <row r="138" spans="1:26" x14ac:dyDescent="0.25">
      <c r="A138">
        <v>0</v>
      </c>
      <c r="I138">
        <v>0</v>
      </c>
      <c r="Q138">
        <v>0</v>
      </c>
      <c r="Z138">
        <v>0</v>
      </c>
    </row>
    <row r="139" spans="1:26" x14ac:dyDescent="0.25">
      <c r="A139">
        <v>0</v>
      </c>
      <c r="I139">
        <v>1</v>
      </c>
      <c r="Q139">
        <v>0</v>
      </c>
      <c r="Z139">
        <v>0</v>
      </c>
    </row>
    <row r="140" spans="1:26" x14ac:dyDescent="0.25">
      <c r="A140">
        <v>1</v>
      </c>
      <c r="I140">
        <v>1</v>
      </c>
      <c r="Q140">
        <v>0</v>
      </c>
      <c r="Z140">
        <v>0</v>
      </c>
    </row>
    <row r="141" spans="1:26" x14ac:dyDescent="0.25">
      <c r="A141">
        <v>0</v>
      </c>
      <c r="I141">
        <v>0</v>
      </c>
      <c r="Q141">
        <v>0</v>
      </c>
      <c r="Z141">
        <v>0</v>
      </c>
    </row>
    <row r="142" spans="1:26" x14ac:dyDescent="0.25">
      <c r="A142">
        <v>1</v>
      </c>
      <c r="I142">
        <v>0</v>
      </c>
      <c r="Q142">
        <v>0</v>
      </c>
      <c r="Z142">
        <v>0</v>
      </c>
    </row>
    <row r="143" spans="1:26" x14ac:dyDescent="0.25">
      <c r="A143">
        <v>0</v>
      </c>
      <c r="I143">
        <v>0</v>
      </c>
      <c r="Q143">
        <v>0</v>
      </c>
      <c r="Z143">
        <v>1</v>
      </c>
    </row>
    <row r="144" spans="1:26" x14ac:dyDescent="0.25">
      <c r="A144">
        <v>1</v>
      </c>
      <c r="I144">
        <v>0</v>
      </c>
      <c r="Q144">
        <v>0</v>
      </c>
      <c r="Z144">
        <v>0</v>
      </c>
    </row>
    <row r="145" spans="1:26" x14ac:dyDescent="0.25">
      <c r="A145">
        <v>1</v>
      </c>
      <c r="I145">
        <v>0</v>
      </c>
      <c r="Q145">
        <v>0</v>
      </c>
      <c r="Z145">
        <v>0</v>
      </c>
    </row>
    <row r="146" spans="1:26" x14ac:dyDescent="0.25">
      <c r="A146">
        <v>1</v>
      </c>
      <c r="I146">
        <v>0</v>
      </c>
      <c r="Q146">
        <v>0</v>
      </c>
      <c r="Z146">
        <v>0</v>
      </c>
    </row>
    <row r="147" spans="1:26" x14ac:dyDescent="0.25">
      <c r="A147">
        <v>1</v>
      </c>
      <c r="I147">
        <v>0</v>
      </c>
      <c r="Q147">
        <v>0</v>
      </c>
      <c r="Z147">
        <v>0</v>
      </c>
    </row>
    <row r="148" spans="1:26" x14ac:dyDescent="0.25">
      <c r="A148">
        <v>0</v>
      </c>
      <c r="I148">
        <v>1</v>
      </c>
      <c r="Q148">
        <v>0</v>
      </c>
      <c r="Z148">
        <v>1</v>
      </c>
    </row>
    <row r="149" spans="1:26" x14ac:dyDescent="0.25">
      <c r="A149">
        <v>0</v>
      </c>
      <c r="I149">
        <v>1</v>
      </c>
      <c r="Q149">
        <v>0</v>
      </c>
      <c r="Z149">
        <v>1</v>
      </c>
    </row>
    <row r="150" spans="1:26" x14ac:dyDescent="0.25">
      <c r="A150">
        <v>0</v>
      </c>
      <c r="I150">
        <v>1</v>
      </c>
      <c r="Q150">
        <v>1</v>
      </c>
      <c r="Z150">
        <v>0</v>
      </c>
    </row>
    <row r="151" spans="1:26" x14ac:dyDescent="0.25">
      <c r="A151">
        <v>0</v>
      </c>
      <c r="I151">
        <v>0</v>
      </c>
      <c r="Q151">
        <v>0</v>
      </c>
      <c r="Z151">
        <v>0</v>
      </c>
    </row>
    <row r="152" spans="1:26" x14ac:dyDescent="0.25">
      <c r="A152">
        <v>0</v>
      </c>
      <c r="I152">
        <v>0</v>
      </c>
      <c r="Q152">
        <v>0</v>
      </c>
      <c r="Z152">
        <v>0</v>
      </c>
    </row>
    <row r="153" spans="1:26" x14ac:dyDescent="0.25">
      <c r="A153">
        <v>0</v>
      </c>
      <c r="I153">
        <v>0</v>
      </c>
      <c r="Q153">
        <v>0</v>
      </c>
      <c r="Z153">
        <v>1</v>
      </c>
    </row>
    <row r="154" spans="1:26" x14ac:dyDescent="0.25">
      <c r="A154">
        <v>0</v>
      </c>
      <c r="I154">
        <v>0</v>
      </c>
      <c r="Q154">
        <v>1</v>
      </c>
      <c r="Z154">
        <v>0</v>
      </c>
    </row>
    <row r="155" spans="1:26" x14ac:dyDescent="0.25">
      <c r="A155">
        <v>0</v>
      </c>
      <c r="I155">
        <v>1</v>
      </c>
      <c r="Q155">
        <v>0</v>
      </c>
      <c r="Z155">
        <v>1</v>
      </c>
    </row>
    <row r="156" spans="1:26" x14ac:dyDescent="0.25">
      <c r="A156">
        <v>0</v>
      </c>
      <c r="I156">
        <v>0</v>
      </c>
      <c r="Q156">
        <v>0</v>
      </c>
      <c r="Z156">
        <v>0</v>
      </c>
    </row>
    <row r="157" spans="1:26" x14ac:dyDescent="0.25">
      <c r="A157">
        <v>0</v>
      </c>
      <c r="I157">
        <v>0</v>
      </c>
      <c r="Q157">
        <v>0</v>
      </c>
      <c r="Z157">
        <v>0</v>
      </c>
    </row>
    <row r="158" spans="1:26" x14ac:dyDescent="0.25">
      <c r="A158">
        <v>0</v>
      </c>
      <c r="I158">
        <v>0</v>
      </c>
      <c r="Q158">
        <v>0</v>
      </c>
      <c r="Z158">
        <v>0</v>
      </c>
    </row>
    <row r="159" spans="1:26" x14ac:dyDescent="0.25">
      <c r="A159">
        <v>0</v>
      </c>
      <c r="I159">
        <v>1</v>
      </c>
      <c r="Q159">
        <v>0</v>
      </c>
      <c r="Z159">
        <v>1</v>
      </c>
    </row>
    <row r="160" spans="1:26" x14ac:dyDescent="0.25">
      <c r="A160">
        <v>0</v>
      </c>
      <c r="I160">
        <v>1</v>
      </c>
      <c r="Q160">
        <v>0</v>
      </c>
      <c r="Z160">
        <v>1</v>
      </c>
    </row>
    <row r="161" spans="1:26" x14ac:dyDescent="0.25">
      <c r="A161">
        <v>0</v>
      </c>
      <c r="I161">
        <v>1</v>
      </c>
      <c r="Q161">
        <v>1</v>
      </c>
      <c r="Z161">
        <v>0</v>
      </c>
    </row>
    <row r="162" spans="1:26" x14ac:dyDescent="0.25">
      <c r="A162">
        <v>0</v>
      </c>
      <c r="I162">
        <v>1</v>
      </c>
      <c r="Q162">
        <v>1</v>
      </c>
      <c r="Z162">
        <v>0</v>
      </c>
    </row>
    <row r="163" spans="1:26" x14ac:dyDescent="0.25">
      <c r="A163">
        <v>0</v>
      </c>
      <c r="I163">
        <v>0</v>
      </c>
      <c r="Q163">
        <v>1</v>
      </c>
      <c r="Z163">
        <v>0</v>
      </c>
    </row>
    <row r="164" spans="1:26" x14ac:dyDescent="0.25">
      <c r="A164">
        <v>0</v>
      </c>
      <c r="I164">
        <v>0</v>
      </c>
      <c r="Q164">
        <v>0</v>
      </c>
      <c r="Z164">
        <v>0</v>
      </c>
    </row>
    <row r="165" spans="1:26" x14ac:dyDescent="0.25">
      <c r="A165">
        <v>0</v>
      </c>
      <c r="I165">
        <v>1</v>
      </c>
      <c r="Q165">
        <v>0</v>
      </c>
      <c r="Z165">
        <v>0</v>
      </c>
    </row>
    <row r="166" spans="1:26" x14ac:dyDescent="0.25">
      <c r="A166">
        <v>0</v>
      </c>
      <c r="I166">
        <v>0</v>
      </c>
      <c r="Q166">
        <v>1</v>
      </c>
      <c r="Z166">
        <v>0</v>
      </c>
    </row>
    <row r="167" spans="1:26" x14ac:dyDescent="0.25">
      <c r="A167">
        <v>0</v>
      </c>
      <c r="I167">
        <v>1</v>
      </c>
      <c r="Q167">
        <v>0</v>
      </c>
      <c r="Z167">
        <v>1</v>
      </c>
    </row>
    <row r="168" spans="1:26" x14ac:dyDescent="0.25">
      <c r="A168">
        <v>0</v>
      </c>
      <c r="I168">
        <v>0</v>
      </c>
      <c r="Q168">
        <v>1</v>
      </c>
      <c r="Z168">
        <v>0</v>
      </c>
    </row>
    <row r="169" spans="1:26" x14ac:dyDescent="0.25">
      <c r="A169">
        <v>1</v>
      </c>
      <c r="I169">
        <v>1</v>
      </c>
      <c r="Q169">
        <v>0</v>
      </c>
      <c r="Z169">
        <v>0</v>
      </c>
    </row>
    <row r="170" spans="1:26" x14ac:dyDescent="0.25">
      <c r="A170">
        <v>0</v>
      </c>
      <c r="I170">
        <v>1</v>
      </c>
      <c r="Q170">
        <v>0</v>
      </c>
      <c r="Z170">
        <v>1</v>
      </c>
    </row>
    <row r="171" spans="1:26" x14ac:dyDescent="0.25">
      <c r="A171">
        <v>0</v>
      </c>
      <c r="I171">
        <v>1</v>
      </c>
      <c r="Q171">
        <v>1</v>
      </c>
      <c r="Z171">
        <v>0</v>
      </c>
    </row>
    <row r="172" spans="1:26" x14ac:dyDescent="0.25">
      <c r="A172">
        <v>0</v>
      </c>
      <c r="I172">
        <v>0</v>
      </c>
      <c r="Q172">
        <v>1</v>
      </c>
      <c r="Z172">
        <v>0</v>
      </c>
    </row>
    <row r="173" spans="1:26" x14ac:dyDescent="0.25">
      <c r="A173">
        <v>0</v>
      </c>
      <c r="I173">
        <v>1</v>
      </c>
      <c r="Q173">
        <v>0</v>
      </c>
      <c r="Z173">
        <v>1</v>
      </c>
    </row>
    <row r="174" spans="1:26" x14ac:dyDescent="0.25">
      <c r="A174">
        <v>0</v>
      </c>
      <c r="Q174">
        <v>0</v>
      </c>
      <c r="Z174">
        <v>0</v>
      </c>
    </row>
    <row r="175" spans="1:26" x14ac:dyDescent="0.25">
      <c r="A175">
        <v>0</v>
      </c>
      <c r="Q175">
        <v>0</v>
      </c>
      <c r="Z175">
        <v>0</v>
      </c>
    </row>
    <row r="176" spans="1:26" x14ac:dyDescent="0.25">
      <c r="A176">
        <v>0</v>
      </c>
      <c r="Q176">
        <v>0</v>
      </c>
      <c r="Z176">
        <v>0</v>
      </c>
    </row>
    <row r="177" spans="1:26" x14ac:dyDescent="0.25">
      <c r="A177">
        <v>0</v>
      </c>
      <c r="Q177">
        <v>0</v>
      </c>
      <c r="Z177">
        <v>1</v>
      </c>
    </row>
    <row r="178" spans="1:26" x14ac:dyDescent="0.25">
      <c r="A178">
        <v>0</v>
      </c>
      <c r="Q178">
        <v>0</v>
      </c>
      <c r="Z178">
        <v>1</v>
      </c>
    </row>
    <row r="179" spans="1:26" x14ac:dyDescent="0.25">
      <c r="A179">
        <v>0</v>
      </c>
      <c r="Q179">
        <v>0</v>
      </c>
      <c r="Z179">
        <v>1</v>
      </c>
    </row>
    <row r="180" spans="1:26" x14ac:dyDescent="0.25">
      <c r="A180">
        <v>0</v>
      </c>
      <c r="Q180">
        <v>0</v>
      </c>
      <c r="Z180">
        <v>1</v>
      </c>
    </row>
    <row r="181" spans="1:26" x14ac:dyDescent="0.25">
      <c r="A181">
        <v>1</v>
      </c>
      <c r="Q181">
        <v>0</v>
      </c>
      <c r="Z181">
        <v>0</v>
      </c>
    </row>
    <row r="182" spans="1:26" x14ac:dyDescent="0.25">
      <c r="A182">
        <v>1</v>
      </c>
      <c r="Q182">
        <v>0</v>
      </c>
      <c r="Z182">
        <v>0</v>
      </c>
    </row>
    <row r="183" spans="1:26" x14ac:dyDescent="0.25">
      <c r="A183">
        <v>0</v>
      </c>
      <c r="Q183">
        <v>0</v>
      </c>
      <c r="Z183">
        <v>0</v>
      </c>
    </row>
    <row r="184" spans="1:26" x14ac:dyDescent="0.25">
      <c r="A184">
        <v>0</v>
      </c>
      <c r="Q184">
        <v>0</v>
      </c>
      <c r="Z184">
        <v>1</v>
      </c>
    </row>
    <row r="185" spans="1:26" x14ac:dyDescent="0.25">
      <c r="A185">
        <v>0</v>
      </c>
      <c r="Q185">
        <v>1</v>
      </c>
      <c r="Z185">
        <v>0</v>
      </c>
    </row>
    <row r="186" spans="1:26" x14ac:dyDescent="0.25">
      <c r="A186">
        <v>1</v>
      </c>
      <c r="Q186">
        <v>0</v>
      </c>
      <c r="Z186">
        <v>0</v>
      </c>
    </row>
    <row r="187" spans="1:26" x14ac:dyDescent="0.25">
      <c r="A187">
        <v>0</v>
      </c>
      <c r="Q187">
        <v>0</v>
      </c>
      <c r="Z187">
        <v>1</v>
      </c>
    </row>
    <row r="188" spans="1:26" x14ac:dyDescent="0.25">
      <c r="A188">
        <v>0</v>
      </c>
      <c r="Q188">
        <v>0</v>
      </c>
      <c r="Z188">
        <v>0</v>
      </c>
    </row>
    <row r="189" spans="1:26" x14ac:dyDescent="0.25">
      <c r="A189">
        <v>0</v>
      </c>
      <c r="Q189">
        <v>0</v>
      </c>
      <c r="Z189">
        <v>0</v>
      </c>
    </row>
    <row r="190" spans="1:26" x14ac:dyDescent="0.25">
      <c r="A190">
        <v>0</v>
      </c>
      <c r="Q190">
        <v>0</v>
      </c>
      <c r="Z190">
        <v>0</v>
      </c>
    </row>
    <row r="191" spans="1:26" x14ac:dyDescent="0.25">
      <c r="A191">
        <v>0</v>
      </c>
      <c r="Q191">
        <v>0</v>
      </c>
      <c r="Z191">
        <v>0</v>
      </c>
    </row>
    <row r="192" spans="1:26" x14ac:dyDescent="0.25">
      <c r="A192">
        <v>0</v>
      </c>
      <c r="Q192">
        <v>1</v>
      </c>
      <c r="Z192">
        <v>0</v>
      </c>
    </row>
    <row r="193" spans="1:27" x14ac:dyDescent="0.25">
      <c r="A193">
        <v>0</v>
      </c>
      <c r="Q193">
        <v>1</v>
      </c>
      <c r="Z193">
        <v>0</v>
      </c>
    </row>
    <row r="194" spans="1:27" x14ac:dyDescent="0.25">
      <c r="A194">
        <v>0</v>
      </c>
      <c r="Q194">
        <v>0</v>
      </c>
      <c r="Z194">
        <v>0</v>
      </c>
    </row>
    <row r="195" spans="1:27" x14ac:dyDescent="0.25">
      <c r="A195">
        <v>0</v>
      </c>
      <c r="Q195">
        <v>1</v>
      </c>
      <c r="Z195">
        <v>0</v>
      </c>
    </row>
    <row r="196" spans="1:27" x14ac:dyDescent="0.25">
      <c r="A196">
        <v>1</v>
      </c>
      <c r="Q196">
        <v>0</v>
      </c>
      <c r="Z196">
        <v>0</v>
      </c>
    </row>
    <row r="197" spans="1:27" x14ac:dyDescent="0.25">
      <c r="A197">
        <v>0</v>
      </c>
      <c r="Q197">
        <v>0</v>
      </c>
      <c r="Z197">
        <v>0</v>
      </c>
    </row>
    <row r="198" spans="1:27" x14ac:dyDescent="0.25">
      <c r="A198">
        <v>0</v>
      </c>
      <c r="Q198">
        <v>1</v>
      </c>
      <c r="Z198">
        <v>0</v>
      </c>
    </row>
    <row r="199" spans="1:27" x14ac:dyDescent="0.25">
      <c r="A199">
        <v>0</v>
      </c>
      <c r="Q199">
        <v>0</v>
      </c>
      <c r="Z199">
        <v>0</v>
      </c>
    </row>
    <row r="200" spans="1:27" x14ac:dyDescent="0.25">
      <c r="A200">
        <v>0</v>
      </c>
      <c r="Q200">
        <v>0</v>
      </c>
      <c r="Z200">
        <v>0</v>
      </c>
    </row>
    <row r="201" spans="1:27" x14ac:dyDescent="0.25">
      <c r="A201">
        <v>0</v>
      </c>
      <c r="Q201">
        <v>0</v>
      </c>
      <c r="Z201">
        <v>0</v>
      </c>
    </row>
    <row r="202" spans="1:27" x14ac:dyDescent="0.25">
      <c r="A202">
        <v>1</v>
      </c>
      <c r="Q202">
        <v>0</v>
      </c>
      <c r="Z202">
        <v>0</v>
      </c>
    </row>
    <row r="203" spans="1:27" x14ac:dyDescent="0.25">
      <c r="A203">
        <v>0</v>
      </c>
      <c r="Q203">
        <v>1</v>
      </c>
      <c r="Z203">
        <v>0</v>
      </c>
    </row>
    <row r="204" spans="1:27" x14ac:dyDescent="0.25">
      <c r="A204">
        <v>0</v>
      </c>
      <c r="Q204">
        <v>0</v>
      </c>
      <c r="Z204">
        <v>0</v>
      </c>
    </row>
    <row r="205" spans="1:27" x14ac:dyDescent="0.25">
      <c r="A205">
        <v>1</v>
      </c>
      <c r="Q205">
        <v>0</v>
      </c>
      <c r="Z205">
        <v>0</v>
      </c>
    </row>
    <row r="207" spans="1:27" x14ac:dyDescent="0.25">
      <c r="F207" t="s">
        <v>59</v>
      </c>
      <c r="L207" t="s">
        <v>60</v>
      </c>
      <c r="R207" t="s">
        <v>61</v>
      </c>
      <c r="Y207" t="s">
        <v>62</v>
      </c>
    </row>
    <row r="208" spans="1:27" x14ac:dyDescent="0.25">
      <c r="F208">
        <v>0</v>
      </c>
      <c r="G208">
        <f>10/156</f>
        <v>6.4102564102564097E-2</v>
      </c>
      <c r="H208" t="s">
        <v>53</v>
      </c>
      <c r="L208">
        <v>0</v>
      </c>
      <c r="M208">
        <f>16/156</f>
        <v>0.10256410256410256</v>
      </c>
      <c r="N208" t="s">
        <v>53</v>
      </c>
      <c r="R208">
        <v>0</v>
      </c>
      <c r="S208">
        <f>13/156</f>
        <v>8.3333333333333329E-2</v>
      </c>
      <c r="T208" t="s">
        <v>53</v>
      </c>
      <c r="Y208">
        <v>0</v>
      </c>
      <c r="Z208">
        <f>18/156</f>
        <v>0.11538461538461539</v>
      </c>
      <c r="AA208" t="s">
        <v>53</v>
      </c>
    </row>
    <row r="209" spans="1:27" x14ac:dyDescent="0.25">
      <c r="A209" t="s">
        <v>59</v>
      </c>
      <c r="B209">
        <f>10/156</f>
        <v>6.4102564102564097E-2</v>
      </c>
      <c r="F209">
        <v>0</v>
      </c>
      <c r="G209">
        <f>146/156</f>
        <v>0.9358974358974359</v>
      </c>
      <c r="H209" t="s">
        <v>54</v>
      </c>
      <c r="L209">
        <v>0</v>
      </c>
      <c r="M209">
        <f>140/156</f>
        <v>0.89743589743589747</v>
      </c>
      <c r="N209" t="s">
        <v>54</v>
      </c>
      <c r="R209">
        <v>0</v>
      </c>
      <c r="S209">
        <f>143/156</f>
        <v>0.91666666666666663</v>
      </c>
      <c r="T209" t="s">
        <v>54</v>
      </c>
      <c r="Y209">
        <v>0</v>
      </c>
      <c r="Z209">
        <f>138/156</f>
        <v>0.88461538461538458</v>
      </c>
      <c r="AA209" t="s">
        <v>54</v>
      </c>
    </row>
    <row r="210" spans="1:27" x14ac:dyDescent="0.25">
      <c r="A210" t="s">
        <v>63</v>
      </c>
      <c r="B210">
        <f>16/156</f>
        <v>0.10256410256410256</v>
      </c>
      <c r="F210">
        <v>0</v>
      </c>
      <c r="L210">
        <v>0</v>
      </c>
      <c r="R210">
        <v>1</v>
      </c>
      <c r="Y210">
        <v>0</v>
      </c>
    </row>
    <row r="211" spans="1:27" x14ac:dyDescent="0.25">
      <c r="A211" t="s">
        <v>64</v>
      </c>
      <c r="B211">
        <f>13/156</f>
        <v>8.3333333333333329E-2</v>
      </c>
      <c r="F211">
        <v>0</v>
      </c>
      <c r="L211">
        <v>0</v>
      </c>
      <c r="R211">
        <v>0</v>
      </c>
      <c r="Y211">
        <v>1</v>
      </c>
    </row>
    <row r="212" spans="1:27" x14ac:dyDescent="0.25">
      <c r="A212" t="s">
        <v>65</v>
      </c>
      <c r="B212">
        <f>18/156</f>
        <v>0.11538461538461539</v>
      </c>
      <c r="F212">
        <v>0</v>
      </c>
      <c r="L212">
        <v>0</v>
      </c>
      <c r="R212">
        <v>0</v>
      </c>
      <c r="Y212">
        <v>0</v>
      </c>
    </row>
    <row r="213" spans="1:27" x14ac:dyDescent="0.25">
      <c r="A213" t="s">
        <v>66</v>
      </c>
      <c r="B213" s="2">
        <f>63.4615385/100</f>
        <v>0.63461538500000003</v>
      </c>
      <c r="F213">
        <v>0</v>
      </c>
      <c r="L213">
        <v>0</v>
      </c>
      <c r="R213">
        <v>0</v>
      </c>
      <c r="Y213">
        <v>0</v>
      </c>
    </row>
    <row r="214" spans="1:27" x14ac:dyDescent="0.25">
      <c r="F214">
        <v>0</v>
      </c>
      <c r="L214">
        <v>0</v>
      </c>
      <c r="R214">
        <v>0</v>
      </c>
      <c r="Y214">
        <v>0</v>
      </c>
    </row>
    <row r="215" spans="1:27" x14ac:dyDescent="0.25">
      <c r="F215">
        <v>0</v>
      </c>
      <c r="L215">
        <v>0</v>
      </c>
      <c r="R215">
        <v>0</v>
      </c>
      <c r="Y215">
        <v>0</v>
      </c>
    </row>
    <row r="216" spans="1:27" x14ac:dyDescent="0.25">
      <c r="F216">
        <v>0</v>
      </c>
      <c r="L216">
        <v>0</v>
      </c>
      <c r="R216">
        <v>0</v>
      </c>
      <c r="Y216">
        <v>0</v>
      </c>
    </row>
    <row r="217" spans="1:27" x14ac:dyDescent="0.25">
      <c r="F217">
        <v>0</v>
      </c>
      <c r="L217">
        <v>0</v>
      </c>
      <c r="R217">
        <v>0</v>
      </c>
      <c r="Y217">
        <v>0</v>
      </c>
    </row>
    <row r="218" spans="1:27" x14ac:dyDescent="0.25">
      <c r="F218">
        <v>0</v>
      </c>
      <c r="L218">
        <v>0</v>
      </c>
      <c r="R218">
        <v>0</v>
      </c>
      <c r="Y218">
        <v>1</v>
      </c>
    </row>
    <row r="219" spans="1:27" x14ac:dyDescent="0.25">
      <c r="F219">
        <v>0</v>
      </c>
      <c r="L219">
        <v>1</v>
      </c>
      <c r="R219">
        <v>0</v>
      </c>
      <c r="Y219">
        <v>0</v>
      </c>
    </row>
    <row r="220" spans="1:27" x14ac:dyDescent="0.25">
      <c r="F220">
        <v>0</v>
      </c>
      <c r="L220">
        <v>0</v>
      </c>
      <c r="R220">
        <v>0</v>
      </c>
      <c r="Y220">
        <v>0</v>
      </c>
    </row>
    <row r="221" spans="1:27" x14ac:dyDescent="0.25">
      <c r="F221">
        <v>1</v>
      </c>
      <c r="L221">
        <v>0</v>
      </c>
      <c r="R221">
        <v>0</v>
      </c>
      <c r="Y221">
        <v>0</v>
      </c>
    </row>
    <row r="222" spans="1:27" x14ac:dyDescent="0.25">
      <c r="F222">
        <v>0</v>
      </c>
      <c r="L222">
        <v>0</v>
      </c>
      <c r="R222">
        <v>1</v>
      </c>
      <c r="Y222">
        <v>0</v>
      </c>
    </row>
    <row r="223" spans="1:27" x14ac:dyDescent="0.25">
      <c r="F223">
        <v>0</v>
      </c>
      <c r="L223">
        <v>1</v>
      </c>
      <c r="R223">
        <v>0</v>
      </c>
      <c r="Y223">
        <v>0</v>
      </c>
    </row>
    <row r="224" spans="1:27" x14ac:dyDescent="0.25">
      <c r="F224">
        <v>0</v>
      </c>
      <c r="L224">
        <v>1</v>
      </c>
      <c r="R224">
        <v>0</v>
      </c>
      <c r="Y224">
        <v>0</v>
      </c>
    </row>
    <row r="225" spans="6:25" x14ac:dyDescent="0.25">
      <c r="F225">
        <v>0</v>
      </c>
      <c r="L225">
        <v>0</v>
      </c>
      <c r="R225">
        <v>0</v>
      </c>
      <c r="Y225">
        <v>0</v>
      </c>
    </row>
    <row r="226" spans="6:25" x14ac:dyDescent="0.25">
      <c r="F226">
        <v>0</v>
      </c>
      <c r="L226">
        <v>0</v>
      </c>
      <c r="R226">
        <v>0</v>
      </c>
      <c r="Y226">
        <v>0</v>
      </c>
    </row>
    <row r="227" spans="6:25" x14ac:dyDescent="0.25">
      <c r="F227">
        <v>0</v>
      </c>
      <c r="L227">
        <v>0</v>
      </c>
      <c r="R227">
        <v>0</v>
      </c>
      <c r="Y227">
        <v>0</v>
      </c>
    </row>
    <row r="228" spans="6:25" x14ac:dyDescent="0.25">
      <c r="F228">
        <v>0</v>
      </c>
      <c r="L228">
        <v>0</v>
      </c>
      <c r="R228">
        <v>0</v>
      </c>
      <c r="Y228">
        <v>0</v>
      </c>
    </row>
    <row r="229" spans="6:25" x14ac:dyDescent="0.25">
      <c r="F229">
        <v>0</v>
      </c>
      <c r="L229">
        <v>0</v>
      </c>
      <c r="R229">
        <v>0</v>
      </c>
      <c r="Y229">
        <v>1</v>
      </c>
    </row>
    <row r="230" spans="6:25" x14ac:dyDescent="0.25">
      <c r="F230">
        <v>1</v>
      </c>
      <c r="L230">
        <v>0</v>
      </c>
      <c r="R230">
        <v>0</v>
      </c>
      <c r="Y230">
        <v>0</v>
      </c>
    </row>
    <row r="231" spans="6:25" x14ac:dyDescent="0.25">
      <c r="F231">
        <v>0</v>
      </c>
      <c r="L231">
        <v>0</v>
      </c>
      <c r="R231">
        <v>0</v>
      </c>
      <c r="Y231">
        <v>0</v>
      </c>
    </row>
    <row r="232" spans="6:25" x14ac:dyDescent="0.25">
      <c r="F232">
        <v>0</v>
      </c>
      <c r="L232">
        <v>0</v>
      </c>
      <c r="R232">
        <v>0</v>
      </c>
      <c r="Y232">
        <v>0</v>
      </c>
    </row>
    <row r="233" spans="6:25" x14ac:dyDescent="0.25">
      <c r="F233">
        <v>0</v>
      </c>
      <c r="L233">
        <v>0</v>
      </c>
      <c r="R233">
        <v>0</v>
      </c>
      <c r="Y233">
        <v>0</v>
      </c>
    </row>
    <row r="234" spans="6:25" x14ac:dyDescent="0.25">
      <c r="F234">
        <v>1</v>
      </c>
      <c r="L234">
        <v>0</v>
      </c>
      <c r="R234">
        <v>0</v>
      </c>
      <c r="Y234">
        <v>0</v>
      </c>
    </row>
    <row r="235" spans="6:25" x14ac:dyDescent="0.25">
      <c r="F235">
        <v>0</v>
      </c>
      <c r="L235">
        <v>0</v>
      </c>
      <c r="R235">
        <v>0</v>
      </c>
      <c r="Y235">
        <v>0</v>
      </c>
    </row>
    <row r="236" spans="6:25" x14ac:dyDescent="0.25">
      <c r="F236">
        <v>1</v>
      </c>
      <c r="L236">
        <v>0</v>
      </c>
      <c r="R236">
        <v>0</v>
      </c>
      <c r="Y236">
        <v>0</v>
      </c>
    </row>
    <row r="237" spans="6:25" x14ac:dyDescent="0.25">
      <c r="F237">
        <v>0</v>
      </c>
      <c r="L237">
        <v>0</v>
      </c>
      <c r="R237">
        <v>0</v>
      </c>
      <c r="Y237">
        <v>0</v>
      </c>
    </row>
    <row r="238" spans="6:25" x14ac:dyDescent="0.25">
      <c r="F238">
        <v>0</v>
      </c>
      <c r="L238">
        <v>0</v>
      </c>
      <c r="R238">
        <v>0</v>
      </c>
      <c r="Y238">
        <v>0</v>
      </c>
    </row>
    <row r="239" spans="6:25" x14ac:dyDescent="0.25">
      <c r="F239">
        <v>0</v>
      </c>
      <c r="L239">
        <v>0</v>
      </c>
      <c r="R239">
        <v>0</v>
      </c>
      <c r="Y239">
        <v>0</v>
      </c>
    </row>
    <row r="240" spans="6:25" x14ac:dyDescent="0.25">
      <c r="F240">
        <v>0</v>
      </c>
      <c r="L240">
        <v>0</v>
      </c>
      <c r="R240">
        <v>0</v>
      </c>
      <c r="Y240">
        <v>1</v>
      </c>
    </row>
    <row r="241" spans="6:25" x14ac:dyDescent="0.25">
      <c r="F241">
        <v>0</v>
      </c>
      <c r="L241">
        <v>0</v>
      </c>
      <c r="R241">
        <v>0</v>
      </c>
      <c r="Y241">
        <v>0</v>
      </c>
    </row>
    <row r="242" spans="6:25" x14ac:dyDescent="0.25">
      <c r="F242">
        <v>0</v>
      </c>
      <c r="L242">
        <v>0</v>
      </c>
      <c r="R242">
        <v>0</v>
      </c>
      <c r="Y242">
        <v>0</v>
      </c>
    </row>
    <row r="243" spans="6:25" x14ac:dyDescent="0.25">
      <c r="F243">
        <v>0</v>
      </c>
      <c r="L243">
        <v>0</v>
      </c>
      <c r="R243">
        <v>0</v>
      </c>
      <c r="Y243">
        <v>0</v>
      </c>
    </row>
    <row r="244" spans="6:25" x14ac:dyDescent="0.25">
      <c r="F244">
        <v>0</v>
      </c>
      <c r="L244">
        <v>0</v>
      </c>
      <c r="R244">
        <v>0</v>
      </c>
      <c r="Y244">
        <v>0</v>
      </c>
    </row>
    <row r="245" spans="6:25" x14ac:dyDescent="0.25">
      <c r="F245">
        <v>0</v>
      </c>
      <c r="L245">
        <v>0</v>
      </c>
      <c r="R245">
        <v>0</v>
      </c>
      <c r="Y245">
        <v>0</v>
      </c>
    </row>
    <row r="246" spans="6:25" x14ac:dyDescent="0.25">
      <c r="F246">
        <v>1</v>
      </c>
      <c r="L246">
        <v>0</v>
      </c>
      <c r="R246">
        <v>0</v>
      </c>
      <c r="Y246">
        <v>0</v>
      </c>
    </row>
    <row r="247" spans="6:25" x14ac:dyDescent="0.25">
      <c r="F247">
        <v>0</v>
      </c>
      <c r="L247">
        <v>0</v>
      </c>
      <c r="R247">
        <v>0</v>
      </c>
      <c r="Y247">
        <v>0</v>
      </c>
    </row>
    <row r="248" spans="6:25" x14ac:dyDescent="0.25">
      <c r="F248">
        <v>0</v>
      </c>
      <c r="L248">
        <v>0</v>
      </c>
      <c r="R248">
        <v>0</v>
      </c>
      <c r="Y248">
        <v>1</v>
      </c>
    </row>
    <row r="249" spans="6:25" x14ac:dyDescent="0.25">
      <c r="F249">
        <v>0</v>
      </c>
      <c r="L249">
        <v>0</v>
      </c>
      <c r="R249">
        <v>0</v>
      </c>
      <c r="Y249">
        <v>1</v>
      </c>
    </row>
    <row r="250" spans="6:25" x14ac:dyDescent="0.25">
      <c r="F250">
        <v>0</v>
      </c>
      <c r="L250">
        <v>0</v>
      </c>
      <c r="R250">
        <v>0</v>
      </c>
      <c r="Y250">
        <v>0</v>
      </c>
    </row>
    <row r="251" spans="6:25" x14ac:dyDescent="0.25">
      <c r="F251">
        <v>0</v>
      </c>
      <c r="L251">
        <v>1</v>
      </c>
      <c r="R251">
        <v>0</v>
      </c>
      <c r="Y251">
        <v>0</v>
      </c>
    </row>
    <row r="252" spans="6:25" x14ac:dyDescent="0.25">
      <c r="F252">
        <v>0</v>
      </c>
      <c r="L252">
        <v>0</v>
      </c>
      <c r="R252">
        <v>0</v>
      </c>
      <c r="Y252">
        <v>0</v>
      </c>
    </row>
    <row r="253" spans="6:25" x14ac:dyDescent="0.25">
      <c r="F253">
        <v>0</v>
      </c>
      <c r="L253">
        <v>0</v>
      </c>
      <c r="R253">
        <v>0</v>
      </c>
      <c r="Y253">
        <v>0</v>
      </c>
    </row>
    <row r="254" spans="6:25" x14ac:dyDescent="0.25">
      <c r="F254">
        <v>0</v>
      </c>
      <c r="L254">
        <v>0</v>
      </c>
      <c r="R254">
        <v>1</v>
      </c>
      <c r="Y254">
        <v>0</v>
      </c>
    </row>
    <row r="255" spans="6:25" x14ac:dyDescent="0.25">
      <c r="F255">
        <v>0</v>
      </c>
      <c r="L255">
        <v>1</v>
      </c>
      <c r="R255">
        <v>0</v>
      </c>
      <c r="Y255">
        <v>0</v>
      </c>
    </row>
    <row r="256" spans="6:25" x14ac:dyDescent="0.25">
      <c r="F256">
        <v>0</v>
      </c>
      <c r="L256">
        <v>0</v>
      </c>
      <c r="R256">
        <v>0</v>
      </c>
      <c r="Y256">
        <v>1</v>
      </c>
    </row>
    <row r="257" spans="6:25" x14ac:dyDescent="0.25">
      <c r="F257">
        <v>0</v>
      </c>
      <c r="L257">
        <v>0</v>
      </c>
      <c r="R257">
        <v>0</v>
      </c>
      <c r="Y257">
        <v>0</v>
      </c>
    </row>
    <row r="258" spans="6:25" x14ac:dyDescent="0.25">
      <c r="F258">
        <v>0</v>
      </c>
      <c r="L258">
        <v>0</v>
      </c>
      <c r="R258">
        <v>0</v>
      </c>
      <c r="Y258">
        <v>0</v>
      </c>
    </row>
    <row r="259" spans="6:25" x14ac:dyDescent="0.25">
      <c r="F259">
        <v>0</v>
      </c>
      <c r="L259">
        <v>0</v>
      </c>
      <c r="R259">
        <v>0</v>
      </c>
      <c r="Y259">
        <v>0</v>
      </c>
    </row>
    <row r="260" spans="6:25" x14ac:dyDescent="0.25">
      <c r="F260">
        <v>1</v>
      </c>
      <c r="L260">
        <v>0</v>
      </c>
      <c r="R260">
        <v>0</v>
      </c>
      <c r="Y260">
        <v>0</v>
      </c>
    </row>
    <row r="261" spans="6:25" x14ac:dyDescent="0.25">
      <c r="F261">
        <v>0</v>
      </c>
      <c r="L261">
        <v>0</v>
      </c>
      <c r="R261">
        <v>0</v>
      </c>
      <c r="Y261">
        <v>0</v>
      </c>
    </row>
    <row r="262" spans="6:25" x14ac:dyDescent="0.25">
      <c r="F262">
        <v>0</v>
      </c>
      <c r="L262">
        <v>0</v>
      </c>
      <c r="R262">
        <v>1</v>
      </c>
      <c r="Y262">
        <v>0</v>
      </c>
    </row>
    <row r="263" spans="6:25" x14ac:dyDescent="0.25">
      <c r="F263">
        <v>0</v>
      </c>
      <c r="L263">
        <v>0</v>
      </c>
      <c r="R263">
        <v>0</v>
      </c>
      <c r="Y263">
        <v>1</v>
      </c>
    </row>
    <row r="264" spans="6:25" x14ac:dyDescent="0.25">
      <c r="F264">
        <v>0</v>
      </c>
      <c r="L264">
        <v>0</v>
      </c>
      <c r="R264">
        <v>0</v>
      </c>
      <c r="Y264">
        <v>0</v>
      </c>
    </row>
    <row r="265" spans="6:25" x14ac:dyDescent="0.25">
      <c r="F265">
        <v>0</v>
      </c>
      <c r="L265">
        <v>0</v>
      </c>
      <c r="R265">
        <v>0</v>
      </c>
      <c r="Y265">
        <v>0</v>
      </c>
    </row>
    <row r="266" spans="6:25" x14ac:dyDescent="0.25">
      <c r="F266">
        <v>0</v>
      </c>
      <c r="L266">
        <v>0</v>
      </c>
      <c r="R266">
        <v>1</v>
      </c>
      <c r="Y266">
        <v>0</v>
      </c>
    </row>
    <row r="267" spans="6:25" x14ac:dyDescent="0.25">
      <c r="F267">
        <v>0</v>
      </c>
      <c r="L267">
        <v>0</v>
      </c>
      <c r="R267">
        <v>1</v>
      </c>
      <c r="Y267">
        <v>0</v>
      </c>
    </row>
    <row r="268" spans="6:25" x14ac:dyDescent="0.25">
      <c r="F268">
        <v>0</v>
      </c>
      <c r="L268">
        <v>0</v>
      </c>
      <c r="R268">
        <v>0</v>
      </c>
      <c r="Y268">
        <v>0</v>
      </c>
    </row>
    <row r="269" spans="6:25" x14ac:dyDescent="0.25">
      <c r="F269">
        <v>0</v>
      </c>
      <c r="L269">
        <v>0</v>
      </c>
      <c r="R269">
        <v>0</v>
      </c>
      <c r="Y269">
        <v>0</v>
      </c>
    </row>
    <row r="270" spans="6:25" x14ac:dyDescent="0.25">
      <c r="F270">
        <v>0</v>
      </c>
      <c r="L270">
        <v>1</v>
      </c>
      <c r="R270">
        <v>0</v>
      </c>
      <c r="Y270">
        <v>0</v>
      </c>
    </row>
    <row r="271" spans="6:25" x14ac:dyDescent="0.25">
      <c r="F271">
        <v>0</v>
      </c>
      <c r="L271">
        <v>0</v>
      </c>
      <c r="R271">
        <v>0</v>
      </c>
      <c r="Y271">
        <v>0</v>
      </c>
    </row>
    <row r="272" spans="6:25" x14ac:dyDescent="0.25">
      <c r="F272">
        <v>0</v>
      </c>
      <c r="L272">
        <v>0</v>
      </c>
      <c r="R272">
        <v>0</v>
      </c>
      <c r="Y272">
        <v>0</v>
      </c>
    </row>
    <row r="273" spans="6:25" x14ac:dyDescent="0.25">
      <c r="F273">
        <v>0</v>
      </c>
      <c r="L273">
        <v>0</v>
      </c>
      <c r="R273">
        <v>0</v>
      </c>
      <c r="Y273">
        <v>0</v>
      </c>
    </row>
    <row r="274" spans="6:25" x14ac:dyDescent="0.25">
      <c r="F274">
        <v>0</v>
      </c>
      <c r="L274">
        <v>0</v>
      </c>
      <c r="R274">
        <v>0</v>
      </c>
      <c r="Y274">
        <v>0</v>
      </c>
    </row>
    <row r="275" spans="6:25" x14ac:dyDescent="0.25">
      <c r="F275">
        <v>0</v>
      </c>
      <c r="L275">
        <v>0</v>
      </c>
      <c r="R275">
        <v>0</v>
      </c>
      <c r="Y275">
        <v>0</v>
      </c>
    </row>
    <row r="276" spans="6:25" x14ac:dyDescent="0.25">
      <c r="F276">
        <v>0</v>
      </c>
      <c r="L276">
        <v>0</v>
      </c>
      <c r="R276">
        <v>0</v>
      </c>
      <c r="Y276">
        <v>0</v>
      </c>
    </row>
    <row r="277" spans="6:25" x14ac:dyDescent="0.25">
      <c r="F277">
        <v>0</v>
      </c>
      <c r="L277">
        <v>0</v>
      </c>
      <c r="R277">
        <v>0</v>
      </c>
      <c r="Y277">
        <v>0</v>
      </c>
    </row>
    <row r="278" spans="6:25" x14ac:dyDescent="0.25">
      <c r="F278">
        <v>0</v>
      </c>
      <c r="L278">
        <v>0</v>
      </c>
      <c r="R278">
        <v>1</v>
      </c>
      <c r="Y278">
        <v>0</v>
      </c>
    </row>
    <row r="279" spans="6:25" x14ac:dyDescent="0.25">
      <c r="F279">
        <v>0</v>
      </c>
      <c r="L279">
        <v>0</v>
      </c>
      <c r="R279">
        <v>0</v>
      </c>
      <c r="Y279">
        <v>0</v>
      </c>
    </row>
    <row r="280" spans="6:25" x14ac:dyDescent="0.25">
      <c r="F280">
        <v>0</v>
      </c>
      <c r="L280">
        <v>0</v>
      </c>
      <c r="R280">
        <v>0</v>
      </c>
      <c r="Y280">
        <v>0</v>
      </c>
    </row>
    <row r="281" spans="6:25" x14ac:dyDescent="0.25">
      <c r="F281">
        <v>0</v>
      </c>
      <c r="L281">
        <v>0</v>
      </c>
      <c r="R281">
        <v>1</v>
      </c>
      <c r="Y281">
        <v>0</v>
      </c>
    </row>
    <row r="282" spans="6:25" x14ac:dyDescent="0.25">
      <c r="F282">
        <v>0</v>
      </c>
      <c r="L282">
        <v>0</v>
      </c>
      <c r="R282">
        <v>0</v>
      </c>
      <c r="Y282">
        <v>1</v>
      </c>
    </row>
    <row r="283" spans="6:25" x14ac:dyDescent="0.25">
      <c r="F283">
        <v>0</v>
      </c>
      <c r="L283">
        <v>0</v>
      </c>
      <c r="R283">
        <v>1</v>
      </c>
      <c r="Y283">
        <v>0</v>
      </c>
    </row>
    <row r="284" spans="6:25" x14ac:dyDescent="0.25">
      <c r="F284">
        <v>0</v>
      </c>
      <c r="L284">
        <v>0</v>
      </c>
      <c r="R284">
        <v>0</v>
      </c>
      <c r="Y284">
        <v>0</v>
      </c>
    </row>
    <row r="285" spans="6:25" x14ac:dyDescent="0.25">
      <c r="F285">
        <v>0</v>
      </c>
      <c r="L285">
        <v>0</v>
      </c>
      <c r="R285">
        <v>0</v>
      </c>
      <c r="Y285">
        <v>0</v>
      </c>
    </row>
    <row r="286" spans="6:25" x14ac:dyDescent="0.25">
      <c r="F286">
        <v>0</v>
      </c>
      <c r="L286">
        <v>0</v>
      </c>
      <c r="R286">
        <v>0</v>
      </c>
      <c r="Y286">
        <v>0</v>
      </c>
    </row>
    <row r="287" spans="6:25" x14ac:dyDescent="0.25">
      <c r="F287">
        <v>1</v>
      </c>
      <c r="L287">
        <v>0</v>
      </c>
      <c r="R287">
        <v>0</v>
      </c>
      <c r="Y287">
        <v>0</v>
      </c>
    </row>
    <row r="288" spans="6:25" x14ac:dyDescent="0.25">
      <c r="F288">
        <v>0</v>
      </c>
      <c r="L288">
        <v>1</v>
      </c>
      <c r="R288">
        <v>0</v>
      </c>
      <c r="Y288">
        <v>0</v>
      </c>
    </row>
    <row r="289" spans="6:25" x14ac:dyDescent="0.25">
      <c r="F289">
        <v>0</v>
      </c>
      <c r="L289">
        <v>0</v>
      </c>
      <c r="R289">
        <v>0</v>
      </c>
      <c r="Y289">
        <v>1</v>
      </c>
    </row>
    <row r="290" spans="6:25" x14ac:dyDescent="0.25">
      <c r="F290">
        <v>0</v>
      </c>
      <c r="L290">
        <v>0</v>
      </c>
      <c r="R290">
        <v>0</v>
      </c>
      <c r="Y290">
        <v>0</v>
      </c>
    </row>
    <row r="291" spans="6:25" x14ac:dyDescent="0.25">
      <c r="F291">
        <v>0</v>
      </c>
      <c r="L291">
        <v>0</v>
      </c>
      <c r="R291">
        <v>0</v>
      </c>
      <c r="Y291">
        <v>0</v>
      </c>
    </row>
    <row r="292" spans="6:25" x14ac:dyDescent="0.25">
      <c r="F292">
        <v>0</v>
      </c>
      <c r="L292">
        <v>0</v>
      </c>
      <c r="R292">
        <v>0</v>
      </c>
      <c r="Y292">
        <v>0</v>
      </c>
    </row>
    <row r="293" spans="6:25" x14ac:dyDescent="0.25">
      <c r="F293">
        <v>0</v>
      </c>
      <c r="L293">
        <v>0</v>
      </c>
      <c r="R293">
        <v>0</v>
      </c>
      <c r="Y293">
        <v>0</v>
      </c>
    </row>
    <row r="294" spans="6:25" x14ac:dyDescent="0.25">
      <c r="F294">
        <v>0</v>
      </c>
      <c r="L294">
        <v>0</v>
      </c>
      <c r="R294">
        <v>0</v>
      </c>
      <c r="Y294">
        <v>0</v>
      </c>
    </row>
    <row r="295" spans="6:25" x14ac:dyDescent="0.25">
      <c r="F295">
        <v>0</v>
      </c>
      <c r="L295">
        <v>0</v>
      </c>
      <c r="R295">
        <v>0</v>
      </c>
      <c r="Y295">
        <v>0</v>
      </c>
    </row>
    <row r="296" spans="6:25" x14ac:dyDescent="0.25">
      <c r="F296">
        <v>0</v>
      </c>
      <c r="L296">
        <v>0</v>
      </c>
      <c r="R296">
        <v>0</v>
      </c>
      <c r="Y296">
        <v>0</v>
      </c>
    </row>
    <row r="297" spans="6:25" x14ac:dyDescent="0.25">
      <c r="F297">
        <v>0</v>
      </c>
      <c r="L297">
        <v>1</v>
      </c>
      <c r="R297">
        <v>0</v>
      </c>
      <c r="Y297">
        <v>0</v>
      </c>
    </row>
    <row r="298" spans="6:25" x14ac:dyDescent="0.25">
      <c r="F298">
        <v>0</v>
      </c>
      <c r="L298">
        <v>0</v>
      </c>
      <c r="R298">
        <v>0</v>
      </c>
      <c r="Y298">
        <v>0</v>
      </c>
    </row>
    <row r="299" spans="6:25" x14ac:dyDescent="0.25">
      <c r="F299">
        <v>0</v>
      </c>
      <c r="L299">
        <v>0</v>
      </c>
      <c r="R299">
        <v>0</v>
      </c>
      <c r="Y299">
        <v>0</v>
      </c>
    </row>
    <row r="300" spans="6:25" x14ac:dyDescent="0.25">
      <c r="F300">
        <v>0</v>
      </c>
      <c r="L300">
        <v>0</v>
      </c>
      <c r="R300">
        <v>0</v>
      </c>
      <c r="Y300">
        <v>0</v>
      </c>
    </row>
    <row r="301" spans="6:25" x14ac:dyDescent="0.25">
      <c r="F301">
        <v>0</v>
      </c>
      <c r="L301">
        <v>0</v>
      </c>
      <c r="R301">
        <v>0</v>
      </c>
      <c r="Y301">
        <v>0</v>
      </c>
    </row>
    <row r="302" spans="6:25" x14ac:dyDescent="0.25">
      <c r="F302">
        <v>0</v>
      </c>
      <c r="L302">
        <v>1</v>
      </c>
      <c r="R302">
        <v>0</v>
      </c>
      <c r="Y302">
        <v>0</v>
      </c>
    </row>
    <row r="303" spans="6:25" x14ac:dyDescent="0.25">
      <c r="F303">
        <v>0</v>
      </c>
      <c r="L303">
        <v>0</v>
      </c>
      <c r="R303">
        <v>1</v>
      </c>
      <c r="Y303">
        <v>0</v>
      </c>
    </row>
    <row r="304" spans="6:25" x14ac:dyDescent="0.25">
      <c r="F304">
        <v>0</v>
      </c>
      <c r="L304">
        <v>0</v>
      </c>
      <c r="R304">
        <v>0</v>
      </c>
      <c r="Y304">
        <v>0</v>
      </c>
    </row>
    <row r="305" spans="6:25" x14ac:dyDescent="0.25">
      <c r="F305">
        <v>0</v>
      </c>
      <c r="L305">
        <v>0</v>
      </c>
      <c r="R305">
        <v>1</v>
      </c>
      <c r="Y305">
        <v>0</v>
      </c>
    </row>
    <row r="306" spans="6:25" x14ac:dyDescent="0.25">
      <c r="F306">
        <v>0</v>
      </c>
      <c r="L306">
        <v>0</v>
      </c>
      <c r="R306">
        <v>0</v>
      </c>
      <c r="Y306">
        <v>0</v>
      </c>
    </row>
    <row r="307" spans="6:25" x14ac:dyDescent="0.25">
      <c r="F307">
        <v>0</v>
      </c>
      <c r="L307">
        <v>0</v>
      </c>
      <c r="R307">
        <v>0</v>
      </c>
      <c r="Y307">
        <v>0</v>
      </c>
    </row>
    <row r="308" spans="6:25" x14ac:dyDescent="0.25">
      <c r="F308">
        <v>0</v>
      </c>
      <c r="L308">
        <v>0</v>
      </c>
      <c r="R308">
        <v>0</v>
      </c>
      <c r="Y308">
        <v>1</v>
      </c>
    </row>
    <row r="309" spans="6:25" x14ac:dyDescent="0.25">
      <c r="F309">
        <v>0</v>
      </c>
      <c r="L309">
        <v>0</v>
      </c>
      <c r="R309">
        <v>0</v>
      </c>
      <c r="Y309">
        <v>0</v>
      </c>
    </row>
    <row r="310" spans="6:25" x14ac:dyDescent="0.25">
      <c r="F310">
        <v>1</v>
      </c>
      <c r="L310">
        <v>0</v>
      </c>
      <c r="R310">
        <v>0</v>
      </c>
      <c r="Y310">
        <v>0</v>
      </c>
    </row>
    <row r="311" spans="6:25" x14ac:dyDescent="0.25">
      <c r="F311">
        <v>0</v>
      </c>
      <c r="L311">
        <v>0</v>
      </c>
      <c r="R311">
        <v>0</v>
      </c>
      <c r="Y311">
        <v>0</v>
      </c>
    </row>
    <row r="312" spans="6:25" x14ac:dyDescent="0.25">
      <c r="F312">
        <v>0</v>
      </c>
      <c r="L312">
        <v>0</v>
      </c>
      <c r="R312">
        <v>0</v>
      </c>
      <c r="Y312">
        <v>0</v>
      </c>
    </row>
    <row r="313" spans="6:25" x14ac:dyDescent="0.25">
      <c r="F313">
        <v>0</v>
      </c>
      <c r="L313">
        <v>0</v>
      </c>
      <c r="R313">
        <v>0</v>
      </c>
      <c r="Y313">
        <v>0</v>
      </c>
    </row>
    <row r="314" spans="6:25" x14ac:dyDescent="0.25">
      <c r="F314">
        <v>0</v>
      </c>
      <c r="L314">
        <v>0</v>
      </c>
      <c r="R314">
        <v>0</v>
      </c>
      <c r="Y314">
        <v>0</v>
      </c>
    </row>
    <row r="315" spans="6:25" x14ac:dyDescent="0.25">
      <c r="F315">
        <v>0</v>
      </c>
      <c r="L315">
        <v>0</v>
      </c>
      <c r="R315">
        <v>0</v>
      </c>
      <c r="Y315">
        <v>1</v>
      </c>
    </row>
    <row r="316" spans="6:25" x14ac:dyDescent="0.25">
      <c r="F316">
        <v>0</v>
      </c>
      <c r="L316">
        <v>0</v>
      </c>
      <c r="R316">
        <v>0</v>
      </c>
      <c r="Y316">
        <v>0</v>
      </c>
    </row>
    <row r="317" spans="6:25" x14ac:dyDescent="0.25">
      <c r="F317">
        <v>0</v>
      </c>
      <c r="L317">
        <v>0</v>
      </c>
      <c r="R317">
        <v>0</v>
      </c>
      <c r="Y317">
        <v>0</v>
      </c>
    </row>
    <row r="318" spans="6:25" x14ac:dyDescent="0.25">
      <c r="F318">
        <v>0</v>
      </c>
      <c r="L318">
        <v>0</v>
      </c>
      <c r="R318">
        <v>0</v>
      </c>
      <c r="Y318">
        <v>0</v>
      </c>
    </row>
    <row r="319" spans="6:25" x14ac:dyDescent="0.25">
      <c r="F319">
        <v>0</v>
      </c>
      <c r="L319">
        <v>0</v>
      </c>
      <c r="R319">
        <v>0</v>
      </c>
      <c r="Y319">
        <v>1</v>
      </c>
    </row>
    <row r="320" spans="6:25" x14ac:dyDescent="0.25">
      <c r="F320">
        <v>0</v>
      </c>
      <c r="L320">
        <v>0</v>
      </c>
      <c r="R320">
        <v>0</v>
      </c>
      <c r="Y320">
        <v>1</v>
      </c>
    </row>
    <row r="321" spans="6:25" x14ac:dyDescent="0.25">
      <c r="F321">
        <v>0</v>
      </c>
      <c r="L321">
        <v>0</v>
      </c>
      <c r="R321">
        <v>0</v>
      </c>
      <c r="Y321">
        <v>0</v>
      </c>
    </row>
    <row r="322" spans="6:25" x14ac:dyDescent="0.25">
      <c r="F322">
        <v>0</v>
      </c>
      <c r="L322">
        <v>0</v>
      </c>
      <c r="R322">
        <v>0</v>
      </c>
      <c r="Y322">
        <v>0</v>
      </c>
    </row>
    <row r="323" spans="6:25" x14ac:dyDescent="0.25">
      <c r="F323">
        <v>0</v>
      </c>
      <c r="L323">
        <v>0</v>
      </c>
      <c r="R323">
        <v>0</v>
      </c>
      <c r="Y323">
        <v>0</v>
      </c>
    </row>
    <row r="324" spans="6:25" x14ac:dyDescent="0.25">
      <c r="F324">
        <v>0</v>
      </c>
      <c r="L324">
        <v>0</v>
      </c>
      <c r="R324">
        <v>0</v>
      </c>
      <c r="Y324">
        <v>0</v>
      </c>
    </row>
    <row r="325" spans="6:25" x14ac:dyDescent="0.25">
      <c r="F325">
        <v>0</v>
      </c>
      <c r="L325">
        <v>0</v>
      </c>
      <c r="R325">
        <v>0</v>
      </c>
      <c r="Y325">
        <v>0</v>
      </c>
    </row>
    <row r="326" spans="6:25" x14ac:dyDescent="0.25">
      <c r="F326">
        <v>0</v>
      </c>
      <c r="L326">
        <v>0</v>
      </c>
      <c r="R326">
        <v>1</v>
      </c>
      <c r="Y326">
        <v>0</v>
      </c>
    </row>
    <row r="327" spans="6:25" x14ac:dyDescent="0.25">
      <c r="F327">
        <v>0</v>
      </c>
      <c r="L327">
        <v>0</v>
      </c>
      <c r="R327">
        <v>0</v>
      </c>
      <c r="Y327">
        <v>0</v>
      </c>
    </row>
    <row r="328" spans="6:25" x14ac:dyDescent="0.25">
      <c r="F328">
        <v>0</v>
      </c>
      <c r="L328">
        <v>0</v>
      </c>
      <c r="R328">
        <v>0</v>
      </c>
      <c r="Y328">
        <v>1</v>
      </c>
    </row>
    <row r="329" spans="6:25" x14ac:dyDescent="0.25">
      <c r="F329">
        <v>0</v>
      </c>
      <c r="L329">
        <v>0</v>
      </c>
      <c r="R329">
        <v>0</v>
      </c>
      <c r="Y329">
        <v>0</v>
      </c>
    </row>
    <row r="330" spans="6:25" x14ac:dyDescent="0.25">
      <c r="F330">
        <v>1</v>
      </c>
      <c r="L330">
        <v>0</v>
      </c>
      <c r="R330">
        <v>0</v>
      </c>
      <c r="Y330">
        <v>0</v>
      </c>
    </row>
    <row r="331" spans="6:25" x14ac:dyDescent="0.25">
      <c r="F331">
        <v>0</v>
      </c>
      <c r="L331">
        <v>0</v>
      </c>
      <c r="R331">
        <v>0</v>
      </c>
      <c r="Y331">
        <v>0</v>
      </c>
    </row>
    <row r="332" spans="6:25" x14ac:dyDescent="0.25">
      <c r="F332">
        <v>0</v>
      </c>
      <c r="L332">
        <v>0</v>
      </c>
      <c r="R332">
        <v>0</v>
      </c>
      <c r="Y332">
        <v>0</v>
      </c>
    </row>
    <row r="333" spans="6:25" x14ac:dyDescent="0.25">
      <c r="F333">
        <v>0</v>
      </c>
      <c r="L333">
        <v>0</v>
      </c>
      <c r="R333">
        <v>0</v>
      </c>
      <c r="Y333">
        <v>1</v>
      </c>
    </row>
    <row r="334" spans="6:25" x14ac:dyDescent="0.25">
      <c r="F334">
        <v>0</v>
      </c>
      <c r="L334">
        <v>0</v>
      </c>
      <c r="R334">
        <v>0</v>
      </c>
      <c r="Y334">
        <v>1</v>
      </c>
    </row>
    <row r="335" spans="6:25" x14ac:dyDescent="0.25">
      <c r="F335">
        <v>0</v>
      </c>
      <c r="L335">
        <v>0</v>
      </c>
      <c r="R335">
        <v>0</v>
      </c>
      <c r="Y335">
        <v>0</v>
      </c>
    </row>
    <row r="336" spans="6:25" x14ac:dyDescent="0.25">
      <c r="F336">
        <v>0</v>
      </c>
      <c r="L336">
        <v>1</v>
      </c>
      <c r="R336">
        <v>0</v>
      </c>
      <c r="Y336">
        <v>0</v>
      </c>
    </row>
    <row r="337" spans="6:25" x14ac:dyDescent="0.25">
      <c r="F337">
        <v>0</v>
      </c>
      <c r="L337">
        <v>0</v>
      </c>
      <c r="R337">
        <v>0</v>
      </c>
      <c r="Y337">
        <v>0</v>
      </c>
    </row>
    <row r="338" spans="6:25" x14ac:dyDescent="0.25">
      <c r="F338">
        <v>0</v>
      </c>
      <c r="L338">
        <v>0</v>
      </c>
      <c r="R338">
        <v>0</v>
      </c>
      <c r="Y338">
        <v>0</v>
      </c>
    </row>
    <row r="339" spans="6:25" x14ac:dyDescent="0.25">
      <c r="F339">
        <v>0</v>
      </c>
      <c r="L339">
        <v>0</v>
      </c>
      <c r="R339">
        <v>0</v>
      </c>
      <c r="Y339">
        <v>0</v>
      </c>
    </row>
    <row r="340" spans="6:25" x14ac:dyDescent="0.25">
      <c r="F340">
        <v>0</v>
      </c>
      <c r="L340">
        <v>0</v>
      </c>
      <c r="R340">
        <v>0</v>
      </c>
      <c r="Y340">
        <v>0</v>
      </c>
    </row>
    <row r="341" spans="6:25" x14ac:dyDescent="0.25">
      <c r="F341">
        <v>0</v>
      </c>
      <c r="L341">
        <v>0</v>
      </c>
      <c r="R341">
        <v>0</v>
      </c>
      <c r="Y341">
        <v>0</v>
      </c>
    </row>
    <row r="342" spans="6:25" x14ac:dyDescent="0.25">
      <c r="F342">
        <v>0</v>
      </c>
      <c r="L342">
        <v>0</v>
      </c>
      <c r="R342">
        <v>0</v>
      </c>
      <c r="Y342">
        <v>0</v>
      </c>
    </row>
    <row r="343" spans="6:25" x14ac:dyDescent="0.25">
      <c r="F343">
        <v>0</v>
      </c>
      <c r="L343">
        <v>0</v>
      </c>
      <c r="R343">
        <v>1</v>
      </c>
      <c r="Y343">
        <v>0</v>
      </c>
    </row>
    <row r="344" spans="6:25" x14ac:dyDescent="0.25">
      <c r="F344">
        <v>0</v>
      </c>
      <c r="L344">
        <v>0</v>
      </c>
      <c r="R344">
        <v>0</v>
      </c>
      <c r="Y344">
        <v>0</v>
      </c>
    </row>
    <row r="345" spans="6:25" x14ac:dyDescent="0.25">
      <c r="F345">
        <v>0</v>
      </c>
      <c r="L345">
        <v>1</v>
      </c>
      <c r="R345">
        <v>0</v>
      </c>
      <c r="Y345">
        <v>0</v>
      </c>
    </row>
    <row r="346" spans="6:25" x14ac:dyDescent="0.25">
      <c r="F346">
        <v>0</v>
      </c>
      <c r="L346">
        <v>0</v>
      </c>
      <c r="R346">
        <v>0</v>
      </c>
      <c r="Y346">
        <v>0</v>
      </c>
    </row>
    <row r="347" spans="6:25" x14ac:dyDescent="0.25">
      <c r="F347">
        <v>0</v>
      </c>
      <c r="L347">
        <v>0</v>
      </c>
      <c r="R347">
        <v>0</v>
      </c>
      <c r="Y347">
        <v>0</v>
      </c>
    </row>
    <row r="348" spans="6:25" x14ac:dyDescent="0.25">
      <c r="F348">
        <v>0</v>
      </c>
      <c r="L348">
        <v>1</v>
      </c>
      <c r="R348">
        <v>0</v>
      </c>
      <c r="Y348">
        <v>0</v>
      </c>
    </row>
    <row r="349" spans="6:25" x14ac:dyDescent="0.25">
      <c r="F349">
        <v>0</v>
      </c>
      <c r="L349">
        <v>0</v>
      </c>
      <c r="R349">
        <v>0</v>
      </c>
      <c r="Y349">
        <v>0</v>
      </c>
    </row>
    <row r="350" spans="6:25" x14ac:dyDescent="0.25">
      <c r="F350">
        <v>0</v>
      </c>
      <c r="L350">
        <v>0</v>
      </c>
      <c r="R350">
        <v>0</v>
      </c>
      <c r="Y350">
        <v>0</v>
      </c>
    </row>
    <row r="351" spans="6:25" x14ac:dyDescent="0.25">
      <c r="F351">
        <v>0</v>
      </c>
      <c r="L351">
        <v>1</v>
      </c>
      <c r="R351">
        <v>0</v>
      </c>
      <c r="Y351">
        <v>0</v>
      </c>
    </row>
    <row r="352" spans="6:25" x14ac:dyDescent="0.25">
      <c r="F352">
        <v>0</v>
      </c>
      <c r="L352">
        <v>1</v>
      </c>
      <c r="R352">
        <v>0</v>
      </c>
      <c r="Y352">
        <v>0</v>
      </c>
    </row>
    <row r="353" spans="1:25" x14ac:dyDescent="0.25">
      <c r="F353">
        <v>0</v>
      </c>
      <c r="L353">
        <v>0</v>
      </c>
      <c r="R353">
        <v>0</v>
      </c>
      <c r="Y353">
        <v>1</v>
      </c>
    </row>
    <row r="354" spans="1:25" x14ac:dyDescent="0.25">
      <c r="F354">
        <v>0</v>
      </c>
      <c r="L354">
        <v>0</v>
      </c>
      <c r="R354">
        <v>0</v>
      </c>
      <c r="Y354">
        <v>0</v>
      </c>
    </row>
    <row r="355" spans="1:25" x14ac:dyDescent="0.25">
      <c r="F355">
        <v>0</v>
      </c>
      <c r="L355">
        <v>0</v>
      </c>
      <c r="R355">
        <v>0</v>
      </c>
      <c r="Y355">
        <v>0</v>
      </c>
    </row>
    <row r="356" spans="1:25" x14ac:dyDescent="0.25">
      <c r="F356">
        <v>0</v>
      </c>
      <c r="L356">
        <v>0</v>
      </c>
      <c r="R356">
        <v>0</v>
      </c>
      <c r="Y356">
        <v>0</v>
      </c>
    </row>
    <row r="357" spans="1:25" x14ac:dyDescent="0.25">
      <c r="F357">
        <v>0</v>
      </c>
      <c r="L357">
        <v>0</v>
      </c>
      <c r="R357">
        <v>0</v>
      </c>
      <c r="Y357">
        <v>0</v>
      </c>
    </row>
    <row r="358" spans="1:25" x14ac:dyDescent="0.25">
      <c r="F358">
        <v>0</v>
      </c>
      <c r="L358">
        <v>0</v>
      </c>
      <c r="R358">
        <v>0</v>
      </c>
      <c r="Y358">
        <v>0</v>
      </c>
    </row>
    <row r="359" spans="1:25" x14ac:dyDescent="0.25">
      <c r="F359">
        <v>0</v>
      </c>
      <c r="L359">
        <v>1</v>
      </c>
      <c r="R359">
        <v>0</v>
      </c>
      <c r="Y359">
        <v>0</v>
      </c>
    </row>
    <row r="360" spans="1:25" x14ac:dyDescent="0.25">
      <c r="F360">
        <v>0</v>
      </c>
      <c r="L360">
        <v>1</v>
      </c>
      <c r="R360">
        <v>0</v>
      </c>
      <c r="Y360">
        <v>0</v>
      </c>
    </row>
    <row r="361" spans="1:25" x14ac:dyDescent="0.25">
      <c r="F361">
        <v>0</v>
      </c>
      <c r="L361">
        <v>0</v>
      </c>
      <c r="R361">
        <v>0</v>
      </c>
      <c r="Y361">
        <v>0</v>
      </c>
    </row>
    <row r="362" spans="1:25" x14ac:dyDescent="0.25">
      <c r="F362">
        <v>1</v>
      </c>
      <c r="L362">
        <v>0</v>
      </c>
      <c r="R362">
        <v>0</v>
      </c>
      <c r="Y362">
        <v>0</v>
      </c>
    </row>
    <row r="363" spans="1:25" x14ac:dyDescent="0.25">
      <c r="F363">
        <v>0</v>
      </c>
      <c r="M363">
        <v>0</v>
      </c>
      <c r="R363">
        <v>0</v>
      </c>
      <c r="Y363">
        <v>0</v>
      </c>
    </row>
    <row r="365" spans="1:25" x14ac:dyDescent="0.25">
      <c r="A365" s="13" t="s">
        <v>3</v>
      </c>
      <c r="B365" s="13"/>
      <c r="C365" s="13"/>
      <c r="D365" s="13"/>
      <c r="E365" s="13"/>
      <c r="F365" s="13"/>
    </row>
    <row r="366" spans="1:25" x14ac:dyDescent="0.25">
      <c r="A366" s="13" t="s">
        <v>4</v>
      </c>
      <c r="B366" s="13"/>
      <c r="C366" s="13"/>
      <c r="D366" s="13"/>
      <c r="E366" s="13"/>
      <c r="F366" s="13"/>
    </row>
    <row r="368" spans="1:25" x14ac:dyDescent="0.25">
      <c r="A368" s="14" t="s">
        <v>88</v>
      </c>
      <c r="B368" s="14"/>
      <c r="C368" s="14"/>
      <c r="D368" s="14"/>
      <c r="E368" s="14"/>
    </row>
    <row r="369" spans="1:11" x14ac:dyDescent="0.25">
      <c r="A369" t="s">
        <v>78</v>
      </c>
      <c r="G369" s="14" t="s">
        <v>85</v>
      </c>
      <c r="H369" t="s">
        <v>86</v>
      </c>
    </row>
    <row r="370" spans="1:11" x14ac:dyDescent="0.25">
      <c r="A370" t="s">
        <v>79</v>
      </c>
      <c r="H370" t="s">
        <v>87</v>
      </c>
    </row>
    <row r="371" spans="1:11" x14ac:dyDescent="0.25">
      <c r="A371" t="s">
        <v>80</v>
      </c>
    </row>
    <row r="372" spans="1:11" x14ac:dyDescent="0.25">
      <c r="A372" t="s">
        <v>68</v>
      </c>
      <c r="G372" t="s">
        <v>91</v>
      </c>
    </row>
    <row r="373" spans="1:11" x14ac:dyDescent="0.25">
      <c r="A373" t="s">
        <v>81</v>
      </c>
      <c r="G373" t="s">
        <v>92</v>
      </c>
    </row>
    <row r="374" spans="1:11" x14ac:dyDescent="0.25">
      <c r="A374" t="s">
        <v>83</v>
      </c>
      <c r="G374" t="s">
        <v>93</v>
      </c>
    </row>
    <row r="375" spans="1:11" x14ac:dyDescent="0.25">
      <c r="A375" t="s">
        <v>84</v>
      </c>
      <c r="G375" t="s">
        <v>94</v>
      </c>
    </row>
    <row r="376" spans="1:11" x14ac:dyDescent="0.25">
      <c r="A376" t="s">
        <v>82</v>
      </c>
      <c r="G376" t="s">
        <v>95</v>
      </c>
    </row>
    <row r="377" spans="1:11" x14ac:dyDescent="0.25">
      <c r="A377" t="s">
        <v>141</v>
      </c>
    </row>
    <row r="378" spans="1:11" x14ac:dyDescent="0.25">
      <c r="A378" t="s">
        <v>142</v>
      </c>
      <c r="G378" t="s">
        <v>96</v>
      </c>
      <c r="H378" t="s">
        <v>97</v>
      </c>
      <c r="I378" t="s">
        <v>98</v>
      </c>
      <c r="J378" t="s">
        <v>99</v>
      </c>
      <c r="K378" t="s">
        <v>100</v>
      </c>
    </row>
    <row r="379" spans="1:11" x14ac:dyDescent="0.25">
      <c r="A379" t="s">
        <v>89</v>
      </c>
    </row>
    <row r="380" spans="1:11" x14ac:dyDescent="0.25">
      <c r="A380" t="s">
        <v>90</v>
      </c>
      <c r="G380" t="s">
        <v>23</v>
      </c>
      <c r="H380">
        <v>-66.298490000000001</v>
      </c>
      <c r="I380">
        <v>87.435609999999997</v>
      </c>
      <c r="J380">
        <v>-0.75825500000000001</v>
      </c>
      <c r="K380">
        <v>0.45040000000000002</v>
      </c>
    </row>
    <row r="381" spans="1:11" x14ac:dyDescent="0.25">
      <c r="G381" t="s">
        <v>24</v>
      </c>
      <c r="H381">
        <v>11325.7</v>
      </c>
      <c r="I381">
        <v>4006.1419999999998</v>
      </c>
      <c r="J381">
        <v>2.8270849999999998</v>
      </c>
      <c r="K381">
        <v>5.8999999999999999E-3</v>
      </c>
    </row>
    <row r="382" spans="1:11" x14ac:dyDescent="0.25">
      <c r="G382" t="s">
        <v>101</v>
      </c>
      <c r="H382">
        <v>0.21163100000000001</v>
      </c>
      <c r="I382">
        <v>0.13454099999999999</v>
      </c>
      <c r="J382">
        <v>1.57298</v>
      </c>
      <c r="K382">
        <v>0.1195</v>
      </c>
    </row>
    <row r="383" spans="1:11" x14ac:dyDescent="0.25">
      <c r="G383" t="s">
        <v>102</v>
      </c>
      <c r="H383">
        <v>15.566890000000001</v>
      </c>
      <c r="I383">
        <v>11.75201</v>
      </c>
      <c r="J383">
        <v>1.3246150000000001</v>
      </c>
      <c r="K383">
        <v>0.18890000000000001</v>
      </c>
    </row>
    <row r="384" spans="1:11" x14ac:dyDescent="0.25">
      <c r="G384" t="s">
        <v>103</v>
      </c>
      <c r="H384">
        <v>12.208360000000001</v>
      </c>
      <c r="I384">
        <v>3.7632829999999999</v>
      </c>
      <c r="J384">
        <v>3.2440720000000001</v>
      </c>
      <c r="K384">
        <v>1.6999999999999999E-3</v>
      </c>
    </row>
    <row r="385" spans="1:11" x14ac:dyDescent="0.25">
      <c r="G385" t="s">
        <v>59</v>
      </c>
      <c r="H385">
        <v>25019.98</v>
      </c>
      <c r="I385">
        <v>2618.922</v>
      </c>
      <c r="J385">
        <v>9.5535440000000005</v>
      </c>
      <c r="K385">
        <v>0</v>
      </c>
    </row>
    <row r="386" spans="1:11" x14ac:dyDescent="0.25">
      <c r="G386" t="s">
        <v>60</v>
      </c>
      <c r="H386">
        <v>20969.88</v>
      </c>
      <c r="I386">
        <v>1620.61</v>
      </c>
      <c r="J386">
        <v>12.939489999999999</v>
      </c>
      <c r="K386">
        <v>0</v>
      </c>
    </row>
    <row r="387" spans="1:11" x14ac:dyDescent="0.25">
      <c r="G387" t="s">
        <v>61</v>
      </c>
      <c r="H387">
        <v>10001.01</v>
      </c>
      <c r="I387">
        <v>1615.8050000000001</v>
      </c>
      <c r="J387">
        <v>6.1894910000000003</v>
      </c>
      <c r="K387">
        <v>0</v>
      </c>
    </row>
    <row r="388" spans="1:11" x14ac:dyDescent="0.25">
      <c r="G388" t="s">
        <v>62</v>
      </c>
      <c r="H388">
        <v>5784.5640000000003</v>
      </c>
      <c r="I388">
        <v>1343.8030000000001</v>
      </c>
      <c r="J388">
        <v>4.3046230000000003</v>
      </c>
      <c r="K388">
        <v>0</v>
      </c>
    </row>
    <row r="390" spans="1:11" x14ac:dyDescent="0.25">
      <c r="G390" t="s">
        <v>104</v>
      </c>
      <c r="H390">
        <v>0.90115199999999995</v>
      </c>
      <c r="I390" t="s">
        <v>105</v>
      </c>
      <c r="K390">
        <v>40006.07</v>
      </c>
    </row>
    <row r="391" spans="1:11" x14ac:dyDescent="0.25">
      <c r="G391" t="s">
        <v>106</v>
      </c>
      <c r="H391">
        <v>0.89162399999999997</v>
      </c>
      <c r="I391" t="s">
        <v>107</v>
      </c>
      <c r="K391">
        <v>11844.86</v>
      </c>
    </row>
    <row r="392" spans="1:11" x14ac:dyDescent="0.25">
      <c r="G392" t="s">
        <v>108</v>
      </c>
      <c r="H392">
        <v>3899.38</v>
      </c>
      <c r="I392" t="s">
        <v>109</v>
      </c>
      <c r="K392">
        <v>19.46773</v>
      </c>
    </row>
    <row r="393" spans="1:11" x14ac:dyDescent="0.25">
      <c r="G393" t="s">
        <v>110</v>
      </c>
      <c r="H393" s="15">
        <v>1260000000</v>
      </c>
      <c r="I393" t="s">
        <v>111</v>
      </c>
      <c r="K393">
        <v>19.71442</v>
      </c>
    </row>
    <row r="394" spans="1:11" x14ac:dyDescent="0.25">
      <c r="G394" t="s">
        <v>112</v>
      </c>
      <c r="H394">
        <v>-886.5154</v>
      </c>
      <c r="I394" t="s">
        <v>113</v>
      </c>
      <c r="K394">
        <v>19.567299999999999</v>
      </c>
    </row>
    <row r="395" spans="1:11" x14ac:dyDescent="0.25">
      <c r="G395" t="s">
        <v>114</v>
      </c>
      <c r="H395">
        <v>1.949648</v>
      </c>
    </row>
    <row r="398" spans="1:11" x14ac:dyDescent="0.25">
      <c r="A398" s="16" t="s">
        <v>5</v>
      </c>
      <c r="B398" s="16"/>
      <c r="C398" s="16"/>
      <c r="D398" s="16"/>
      <c r="E398" s="16"/>
    </row>
    <row r="400" spans="1:11" x14ac:dyDescent="0.25">
      <c r="A400" t="s">
        <v>115</v>
      </c>
      <c r="E400" t="s">
        <v>119</v>
      </c>
    </row>
    <row r="401" spans="1:5" x14ac:dyDescent="0.25">
      <c r="A401" t="s">
        <v>116</v>
      </c>
      <c r="E401" t="s">
        <v>120</v>
      </c>
    </row>
    <row r="402" spans="1:5" x14ac:dyDescent="0.25">
      <c r="A402" t="s">
        <v>117</v>
      </c>
      <c r="E402" t="s">
        <v>121</v>
      </c>
    </row>
    <row r="403" spans="1:5" x14ac:dyDescent="0.25">
      <c r="A403" t="s">
        <v>118</v>
      </c>
      <c r="E403" t="s">
        <v>125</v>
      </c>
    </row>
    <row r="404" spans="1:5" x14ac:dyDescent="0.25">
      <c r="A404" t="s">
        <v>122</v>
      </c>
      <c r="E404" t="s">
        <v>126</v>
      </c>
    </row>
    <row r="405" spans="1:5" x14ac:dyDescent="0.25">
      <c r="A405" t="s">
        <v>123</v>
      </c>
    </row>
    <row r="406" spans="1:5" x14ac:dyDescent="0.25">
      <c r="A406" t="s">
        <v>124</v>
      </c>
    </row>
    <row r="408" spans="1:5" x14ac:dyDescent="0.25">
      <c r="A408" t="s">
        <v>6</v>
      </c>
    </row>
    <row r="409" spans="1:5" x14ac:dyDescent="0.25">
      <c r="A409" t="s">
        <v>7</v>
      </c>
    </row>
    <row r="410" spans="1:5" x14ac:dyDescent="0.25">
      <c r="A410" t="s">
        <v>8</v>
      </c>
    </row>
    <row r="412" spans="1:5" x14ac:dyDescent="0.25">
      <c r="A412" s="14" t="s">
        <v>128</v>
      </c>
      <c r="B412" s="14"/>
      <c r="C412" s="14"/>
      <c r="D412" s="14"/>
      <c r="E412" s="14"/>
    </row>
    <row r="413" spans="1:5" x14ac:dyDescent="0.25">
      <c r="A413" t="s">
        <v>91</v>
      </c>
    </row>
    <row r="414" spans="1:5" x14ac:dyDescent="0.25">
      <c r="A414" t="s">
        <v>92</v>
      </c>
    </row>
    <row r="415" spans="1:5" x14ac:dyDescent="0.25">
      <c r="A415" t="s">
        <v>129</v>
      </c>
    </row>
    <row r="416" spans="1:5" x14ac:dyDescent="0.25">
      <c r="A416" t="s">
        <v>94</v>
      </c>
    </row>
    <row r="417" spans="1:12" x14ac:dyDescent="0.25">
      <c r="A417" t="s">
        <v>127</v>
      </c>
    </row>
    <row r="419" spans="1:12" x14ac:dyDescent="0.25">
      <c r="A419" t="s">
        <v>96</v>
      </c>
      <c r="B419" t="s">
        <v>97</v>
      </c>
      <c r="C419" t="s">
        <v>98</v>
      </c>
      <c r="D419" t="s">
        <v>99</v>
      </c>
      <c r="E419" t="s">
        <v>100</v>
      </c>
    </row>
    <row r="421" spans="1:12" x14ac:dyDescent="0.25">
      <c r="A421" t="s">
        <v>130</v>
      </c>
      <c r="B421" s="14">
        <v>-54915.06</v>
      </c>
      <c r="C421">
        <v>19064.2</v>
      </c>
      <c r="D421" s="14">
        <v>-2.8805339999999999</v>
      </c>
      <c r="E421">
        <v>4.7000000000000002E-3</v>
      </c>
      <c r="G421" t="s">
        <v>130</v>
      </c>
      <c r="H421" s="14">
        <v>-54915.06</v>
      </c>
      <c r="I421" t="s">
        <v>134</v>
      </c>
    </row>
    <row r="422" spans="1:12" x14ac:dyDescent="0.25">
      <c r="A422" t="s">
        <v>23</v>
      </c>
      <c r="B422" s="14">
        <v>326.37849999999997</v>
      </c>
      <c r="C422">
        <v>154.33789999999999</v>
      </c>
      <c r="D422" s="14">
        <v>2.1147</v>
      </c>
      <c r="E422">
        <v>3.6400000000000002E-2</v>
      </c>
      <c r="G422" t="s">
        <v>23</v>
      </c>
      <c r="H422" s="14">
        <v>326.37849999999997</v>
      </c>
      <c r="I422" t="s">
        <v>135</v>
      </c>
    </row>
    <row r="423" spans="1:12" x14ac:dyDescent="0.25">
      <c r="A423" t="s">
        <v>24</v>
      </c>
      <c r="B423" s="14">
        <v>9902.0010000000002</v>
      </c>
      <c r="C423">
        <v>3680.2530000000002</v>
      </c>
      <c r="D423" s="14">
        <v>2.6905760000000001</v>
      </c>
      <c r="E423">
        <v>8.0999999999999996E-3</v>
      </c>
      <c r="G423" t="s">
        <v>24</v>
      </c>
      <c r="H423" s="14">
        <v>9902.0010000000002</v>
      </c>
      <c r="I423" t="s">
        <v>136</v>
      </c>
    </row>
    <row r="424" spans="1:12" x14ac:dyDescent="0.25">
      <c r="A424" t="s">
        <v>101</v>
      </c>
      <c r="B424" s="14">
        <v>0.19658100000000001</v>
      </c>
      <c r="C424">
        <v>0.12665399999999999</v>
      </c>
      <c r="D424" s="14">
        <v>1.5521100000000001</v>
      </c>
      <c r="E424">
        <v>0.1231</v>
      </c>
      <c r="G424" t="s">
        <v>101</v>
      </c>
      <c r="H424" s="14">
        <v>0.19658100000000001</v>
      </c>
      <c r="I424" t="s">
        <v>137</v>
      </c>
    </row>
    <row r="425" spans="1:12" x14ac:dyDescent="0.25">
      <c r="A425" t="s">
        <v>103</v>
      </c>
      <c r="B425" s="14">
        <v>11.55954</v>
      </c>
      <c r="C425">
        <v>3.7200959999999998</v>
      </c>
      <c r="D425" s="14">
        <v>3.1073219999999999</v>
      </c>
      <c r="E425">
        <v>2.3E-3</v>
      </c>
      <c r="G425" t="s">
        <v>103</v>
      </c>
      <c r="H425" s="14">
        <v>11.55954</v>
      </c>
      <c r="I425" t="s">
        <v>143</v>
      </c>
    </row>
    <row r="426" spans="1:12" x14ac:dyDescent="0.25">
      <c r="A426" t="s">
        <v>59</v>
      </c>
      <c r="B426" s="14">
        <v>24136.04</v>
      </c>
      <c r="C426">
        <v>2224.4079999999999</v>
      </c>
      <c r="D426" s="14">
        <v>10.85055</v>
      </c>
      <c r="E426">
        <v>0</v>
      </c>
      <c r="G426" t="s">
        <v>59</v>
      </c>
      <c r="H426" s="14">
        <v>24136.04</v>
      </c>
      <c r="I426" t="s">
        <v>138</v>
      </c>
    </row>
    <row r="427" spans="1:12" x14ac:dyDescent="0.25">
      <c r="A427" t="s">
        <v>60</v>
      </c>
      <c r="B427" s="14">
        <v>18404.2</v>
      </c>
      <c r="C427">
        <v>1566.549</v>
      </c>
      <c r="D427" s="14">
        <v>11.748239999999999</v>
      </c>
      <c r="E427">
        <v>0</v>
      </c>
      <c r="G427" t="s">
        <v>60</v>
      </c>
      <c r="H427" s="14">
        <v>18404.2</v>
      </c>
      <c r="I427" t="s">
        <v>140</v>
      </c>
    </row>
    <row r="428" spans="1:12" x14ac:dyDescent="0.25">
      <c r="A428" t="s">
        <v>61</v>
      </c>
      <c r="B428" s="14">
        <v>9941.7209999999995</v>
      </c>
      <c r="C428">
        <v>1535.2429999999999</v>
      </c>
      <c r="D428" s="14">
        <v>6.4756669999999996</v>
      </c>
      <c r="E428">
        <v>0</v>
      </c>
      <c r="G428" t="s">
        <v>61</v>
      </c>
      <c r="H428" s="14">
        <v>9941.7209999999995</v>
      </c>
      <c r="I428" t="s">
        <v>139</v>
      </c>
    </row>
    <row r="430" spans="1:12" x14ac:dyDescent="0.25">
      <c r="A430" t="s">
        <v>104</v>
      </c>
      <c r="B430">
        <v>0.87728700000000004</v>
      </c>
      <c r="C430" t="s">
        <v>105</v>
      </c>
      <c r="E430">
        <v>39642.559999999998</v>
      </c>
      <c r="H430" t="s">
        <v>144</v>
      </c>
    </row>
    <row r="431" spans="1:12" x14ac:dyDescent="0.25">
      <c r="A431" t="s">
        <v>106</v>
      </c>
      <c r="B431" s="14">
        <v>0.87046900000000005</v>
      </c>
      <c r="C431" t="s">
        <v>107</v>
      </c>
      <c r="E431">
        <v>12389.87</v>
      </c>
      <c r="G431" t="s">
        <v>130</v>
      </c>
      <c r="H431" s="14">
        <v>4.7000000000000002E-3</v>
      </c>
      <c r="I431" t="s">
        <v>145</v>
      </c>
      <c r="L431" t="s">
        <v>147</v>
      </c>
    </row>
    <row r="432" spans="1:12" x14ac:dyDescent="0.25">
      <c r="A432" t="s">
        <v>108</v>
      </c>
      <c r="B432">
        <v>4459.1639999999998</v>
      </c>
      <c r="C432" t="s">
        <v>109</v>
      </c>
      <c r="E432">
        <v>19.701160000000002</v>
      </c>
      <c r="G432" t="s">
        <v>23</v>
      </c>
      <c r="H432" s="14">
        <v>3.6400000000000002E-2</v>
      </c>
      <c r="I432" t="s">
        <v>145</v>
      </c>
      <c r="L432" t="s">
        <v>147</v>
      </c>
    </row>
    <row r="433" spans="1:12" x14ac:dyDescent="0.25">
      <c r="A433" t="s">
        <v>110</v>
      </c>
      <c r="B433" s="15">
        <v>2510000000</v>
      </c>
      <c r="C433" t="s">
        <v>111</v>
      </c>
      <c r="E433">
        <v>19.87416</v>
      </c>
      <c r="G433" t="s">
        <v>24</v>
      </c>
      <c r="H433" s="14">
        <v>8.0999999999999996E-3</v>
      </c>
      <c r="I433" t="s">
        <v>145</v>
      </c>
      <c r="L433" t="s">
        <v>147</v>
      </c>
    </row>
    <row r="434" spans="1:12" x14ac:dyDescent="0.25">
      <c r="A434" t="s">
        <v>112</v>
      </c>
      <c r="B434">
        <v>-1311.9770000000001</v>
      </c>
      <c r="C434" t="s">
        <v>113</v>
      </c>
      <c r="E434">
        <v>19.771460000000001</v>
      </c>
      <c r="G434" t="s">
        <v>101</v>
      </c>
      <c r="H434" s="14">
        <v>0.1231</v>
      </c>
      <c r="I434" t="s">
        <v>146</v>
      </c>
      <c r="L434" t="s">
        <v>148</v>
      </c>
    </row>
    <row r="435" spans="1:12" x14ac:dyDescent="0.25">
      <c r="A435" t="s">
        <v>131</v>
      </c>
      <c r="B435" s="14">
        <v>128.6833</v>
      </c>
      <c r="C435" t="s">
        <v>132</v>
      </c>
      <c r="E435">
        <v>1.9132720000000001</v>
      </c>
      <c r="G435" t="s">
        <v>103</v>
      </c>
      <c r="H435" s="14">
        <v>2.3E-3</v>
      </c>
      <c r="I435" t="s">
        <v>145</v>
      </c>
      <c r="L435" t="s">
        <v>147</v>
      </c>
    </row>
    <row r="436" spans="1:12" x14ac:dyDescent="0.25">
      <c r="A436" t="s">
        <v>133</v>
      </c>
      <c r="B436">
        <v>0</v>
      </c>
      <c r="G436" t="s">
        <v>59</v>
      </c>
      <c r="H436" s="14">
        <v>0</v>
      </c>
      <c r="I436" t="s">
        <v>145</v>
      </c>
      <c r="L436" t="s">
        <v>147</v>
      </c>
    </row>
    <row r="437" spans="1:12" x14ac:dyDescent="0.25">
      <c r="G437" t="s">
        <v>60</v>
      </c>
      <c r="H437" s="14">
        <v>0</v>
      </c>
      <c r="I437" t="s">
        <v>145</v>
      </c>
      <c r="L437" t="s">
        <v>147</v>
      </c>
    </row>
    <row r="438" spans="1:12" x14ac:dyDescent="0.25">
      <c r="G438" t="s">
        <v>61</v>
      </c>
      <c r="H438" s="14">
        <v>0</v>
      </c>
      <c r="I438" t="s">
        <v>145</v>
      </c>
      <c r="L438" t="s">
        <v>147</v>
      </c>
    </row>
    <row r="440" spans="1:12" x14ac:dyDescent="0.25">
      <c r="G440" t="s">
        <v>106</v>
      </c>
      <c r="H440" s="14">
        <v>0.87046900000000005</v>
      </c>
      <c r="I440" t="s">
        <v>149</v>
      </c>
    </row>
    <row r="441" spans="1:12" x14ac:dyDescent="0.25">
      <c r="I441" t="s">
        <v>150</v>
      </c>
    </row>
    <row r="443" spans="1:12" x14ac:dyDescent="0.25">
      <c r="G443" t="s">
        <v>131</v>
      </c>
      <c r="H443" s="14">
        <v>128.6833</v>
      </c>
      <c r="I443" t="s">
        <v>151</v>
      </c>
    </row>
    <row r="444" spans="1:12" x14ac:dyDescent="0.25">
      <c r="G444" t="s">
        <v>133</v>
      </c>
      <c r="H444">
        <v>0</v>
      </c>
      <c r="I444" t="s">
        <v>152</v>
      </c>
    </row>
    <row r="445" spans="1:12" x14ac:dyDescent="0.25">
      <c r="A445" s="13" t="s">
        <v>9</v>
      </c>
      <c r="B445" s="13"/>
      <c r="C445" s="13"/>
      <c r="D445" s="13"/>
      <c r="E445" s="13"/>
      <c r="F445" s="13"/>
    </row>
    <row r="446" spans="1:12" x14ac:dyDescent="0.25">
      <c r="A446" s="13" t="s">
        <v>10</v>
      </c>
      <c r="B446" s="13"/>
      <c r="C446" s="13"/>
      <c r="D446" s="13"/>
      <c r="E446" s="13"/>
      <c r="F446" s="13"/>
    </row>
    <row r="448" spans="1:12" x14ac:dyDescent="0.25">
      <c r="A448" s="14" t="s">
        <v>153</v>
      </c>
      <c r="B448" s="14"/>
      <c r="C448" s="14"/>
      <c r="D448" s="14"/>
      <c r="E448" s="14"/>
      <c r="F448" s="14"/>
    </row>
    <row r="449" spans="1:10" x14ac:dyDescent="0.25">
      <c r="A449" t="s">
        <v>154</v>
      </c>
    </row>
    <row r="450" spans="1:10" x14ac:dyDescent="0.25">
      <c r="A450" t="s">
        <v>92</v>
      </c>
    </row>
    <row r="451" spans="1:10" x14ac:dyDescent="0.25">
      <c r="A451" t="s">
        <v>155</v>
      </c>
    </row>
    <row r="452" spans="1:10" x14ac:dyDescent="0.25">
      <c r="A452" t="s">
        <v>94</v>
      </c>
    </row>
    <row r="453" spans="1:10" x14ac:dyDescent="0.25">
      <c r="A453" t="s">
        <v>156</v>
      </c>
    </row>
    <row r="455" spans="1:10" x14ac:dyDescent="0.25">
      <c r="A455" t="s">
        <v>96</v>
      </c>
      <c r="B455" t="s">
        <v>97</v>
      </c>
      <c r="C455" t="s">
        <v>98</v>
      </c>
      <c r="D455" t="s">
        <v>99</v>
      </c>
      <c r="E455" t="s">
        <v>100</v>
      </c>
    </row>
    <row r="456" spans="1:10" x14ac:dyDescent="0.25">
      <c r="H456" t="s">
        <v>162</v>
      </c>
      <c r="I456" t="s">
        <v>161</v>
      </c>
    </row>
    <row r="457" spans="1:10" x14ac:dyDescent="0.25">
      <c r="A457" t="s">
        <v>130</v>
      </c>
      <c r="B457">
        <v>3.3563130000000001</v>
      </c>
      <c r="C457">
        <v>3.5304980000000001</v>
      </c>
      <c r="D457">
        <v>0.95066300000000004</v>
      </c>
      <c r="E457">
        <v>0.34439999999999998</v>
      </c>
      <c r="G457" t="s">
        <v>130</v>
      </c>
      <c r="H457">
        <v>3.3563130000000001</v>
      </c>
      <c r="I457">
        <f>EXP(H457)</f>
        <v>28.683240571886262</v>
      </c>
      <c r="J457" t="s">
        <v>163</v>
      </c>
    </row>
    <row r="458" spans="1:10" x14ac:dyDescent="0.25">
      <c r="A458" t="s">
        <v>157</v>
      </c>
      <c r="B458">
        <v>0.868313</v>
      </c>
      <c r="C458">
        <v>0.78129300000000002</v>
      </c>
      <c r="D458">
        <v>1.11138</v>
      </c>
      <c r="E458">
        <v>0.26950000000000002</v>
      </c>
      <c r="G458" t="s">
        <v>157</v>
      </c>
      <c r="H458">
        <v>0.868313</v>
      </c>
      <c r="I458" t="s">
        <v>164</v>
      </c>
    </row>
    <row r="459" spans="1:10" x14ac:dyDescent="0.25">
      <c r="A459" t="s">
        <v>158</v>
      </c>
      <c r="B459">
        <v>0.81654599999999999</v>
      </c>
      <c r="C459">
        <v>0.340644</v>
      </c>
      <c r="D459">
        <v>2.3970660000000001</v>
      </c>
      <c r="E459">
        <v>1.8700000000000001E-2</v>
      </c>
      <c r="G459" t="s">
        <v>158</v>
      </c>
      <c r="H459">
        <v>0.81654599999999999</v>
      </c>
      <c r="I459" t="s">
        <v>165</v>
      </c>
    </row>
    <row r="460" spans="1:10" x14ac:dyDescent="0.25">
      <c r="A460" t="s">
        <v>102</v>
      </c>
      <c r="B460">
        <v>5.3200000000000003E-4</v>
      </c>
      <c r="C460">
        <v>3.01E-4</v>
      </c>
      <c r="D460">
        <v>1.767636</v>
      </c>
      <c r="E460">
        <v>8.0699999999999994E-2</v>
      </c>
      <c r="G460" t="s">
        <v>102</v>
      </c>
      <c r="H460">
        <v>5.3200000000000003E-4</v>
      </c>
      <c r="I460" t="s">
        <v>173</v>
      </c>
    </row>
    <row r="461" spans="1:10" x14ac:dyDescent="0.25">
      <c r="A461" t="s">
        <v>159</v>
      </c>
      <c r="B461">
        <v>0.103562</v>
      </c>
      <c r="C461">
        <v>3.3940999999999999E-2</v>
      </c>
      <c r="D461">
        <v>3.0512440000000001</v>
      </c>
      <c r="E461">
        <v>3.0000000000000001E-3</v>
      </c>
      <c r="G461" t="s">
        <v>159</v>
      </c>
      <c r="H461">
        <v>0.103562</v>
      </c>
      <c r="I461" t="s">
        <v>166</v>
      </c>
    </row>
    <row r="462" spans="1:10" x14ac:dyDescent="0.25">
      <c r="A462" t="s">
        <v>160</v>
      </c>
      <c r="B462">
        <v>0.12775</v>
      </c>
      <c r="C462">
        <v>3.5007000000000003E-2</v>
      </c>
      <c r="D462">
        <v>3.6492650000000002</v>
      </c>
      <c r="E462">
        <v>5.0000000000000001E-4</v>
      </c>
      <c r="G462" t="s">
        <v>160</v>
      </c>
      <c r="H462">
        <v>0.12775</v>
      </c>
      <c r="I462" t="s">
        <v>167</v>
      </c>
    </row>
    <row r="463" spans="1:10" x14ac:dyDescent="0.25">
      <c r="A463" t="s">
        <v>59</v>
      </c>
      <c r="B463">
        <v>0.27543600000000001</v>
      </c>
      <c r="C463">
        <v>7.0425000000000001E-2</v>
      </c>
      <c r="D463">
        <v>3.9110309999999999</v>
      </c>
      <c r="E463">
        <v>2.0000000000000001E-4</v>
      </c>
      <c r="G463" t="s">
        <v>59</v>
      </c>
      <c r="H463">
        <v>0.27543600000000001</v>
      </c>
      <c r="I463" t="s">
        <v>168</v>
      </c>
    </row>
    <row r="464" spans="1:10" x14ac:dyDescent="0.25">
      <c r="A464" t="s">
        <v>60</v>
      </c>
      <c r="B464">
        <v>0.32859500000000003</v>
      </c>
      <c r="C464">
        <v>4.3734000000000002E-2</v>
      </c>
      <c r="D464">
        <v>7.5135519999999998</v>
      </c>
      <c r="E464">
        <v>0</v>
      </c>
      <c r="G464" t="s">
        <v>60</v>
      </c>
      <c r="H464">
        <v>0.32859500000000003</v>
      </c>
      <c r="I464" t="s">
        <v>169</v>
      </c>
    </row>
    <row r="465" spans="1:14" x14ac:dyDescent="0.25">
      <c r="A465" t="s">
        <v>61</v>
      </c>
      <c r="B465">
        <v>0.133576</v>
      </c>
      <c r="C465">
        <v>3.9517999999999998E-2</v>
      </c>
      <c r="D465">
        <v>3.3801030000000001</v>
      </c>
      <c r="E465">
        <v>1.1000000000000001E-3</v>
      </c>
      <c r="G465" t="s">
        <v>61</v>
      </c>
      <c r="H465">
        <v>0.133576</v>
      </c>
      <c r="I465" t="s">
        <v>170</v>
      </c>
    </row>
    <row r="467" spans="1:14" x14ac:dyDescent="0.25">
      <c r="A467" t="s">
        <v>104</v>
      </c>
      <c r="B467">
        <v>0.86447300000000005</v>
      </c>
      <c r="C467" t="s">
        <v>105</v>
      </c>
      <c r="E467">
        <v>10.55491</v>
      </c>
      <c r="G467" t="s">
        <v>96</v>
      </c>
      <c r="H467" t="s">
        <v>100</v>
      </c>
    </row>
    <row r="468" spans="1:14" x14ac:dyDescent="0.25">
      <c r="A468" t="s">
        <v>106</v>
      </c>
      <c r="B468">
        <v>0.85186600000000001</v>
      </c>
      <c r="C468" t="s">
        <v>107</v>
      </c>
      <c r="E468">
        <v>0.265019</v>
      </c>
    </row>
    <row r="469" spans="1:14" x14ac:dyDescent="0.25">
      <c r="A469" t="s">
        <v>108</v>
      </c>
      <c r="B469">
        <v>0.10200099999999999</v>
      </c>
      <c r="C469" t="s">
        <v>109</v>
      </c>
      <c r="E469">
        <v>-1.6377250000000001</v>
      </c>
      <c r="G469" t="s">
        <v>130</v>
      </c>
      <c r="H469">
        <v>0.34439999999999998</v>
      </c>
      <c r="I469" t="s">
        <v>171</v>
      </c>
      <c r="L469" t="s">
        <v>106</v>
      </c>
      <c r="M469">
        <v>0.85186600000000001</v>
      </c>
      <c r="N469" t="s">
        <v>174</v>
      </c>
    </row>
    <row r="470" spans="1:14" x14ac:dyDescent="0.25">
      <c r="A470" t="s">
        <v>110</v>
      </c>
      <c r="B470">
        <v>0.89476100000000003</v>
      </c>
      <c r="C470" t="s">
        <v>111</v>
      </c>
      <c r="E470">
        <v>-1.395778</v>
      </c>
      <c r="G470" t="s">
        <v>157</v>
      </c>
      <c r="H470">
        <v>0.26950000000000002</v>
      </c>
      <c r="I470" t="s">
        <v>171</v>
      </c>
      <c r="N470" t="s">
        <v>175</v>
      </c>
    </row>
    <row r="471" spans="1:14" x14ac:dyDescent="0.25">
      <c r="A471" t="s">
        <v>112</v>
      </c>
      <c r="B471">
        <v>86.791920000000005</v>
      </c>
      <c r="C471" t="s">
        <v>113</v>
      </c>
      <c r="E471">
        <v>-1.53996</v>
      </c>
      <c r="G471" t="s">
        <v>158</v>
      </c>
      <c r="H471">
        <v>1.8700000000000001E-2</v>
      </c>
      <c r="I471" t="s">
        <v>172</v>
      </c>
      <c r="N471" t="s">
        <v>176</v>
      </c>
    </row>
    <row r="472" spans="1:14" x14ac:dyDescent="0.25">
      <c r="A472" t="s">
        <v>131</v>
      </c>
      <c r="B472">
        <v>68.569929999999999</v>
      </c>
      <c r="C472" t="s">
        <v>132</v>
      </c>
      <c r="E472">
        <v>2.0435349999999999</v>
      </c>
      <c r="G472" t="s">
        <v>102</v>
      </c>
      <c r="H472">
        <v>8.0699999999999994E-2</v>
      </c>
      <c r="I472" t="s">
        <v>172</v>
      </c>
    </row>
    <row r="473" spans="1:14" x14ac:dyDescent="0.25">
      <c r="A473" t="s">
        <v>133</v>
      </c>
      <c r="B473">
        <v>0</v>
      </c>
      <c r="G473" t="s">
        <v>159</v>
      </c>
      <c r="H473">
        <v>3.0000000000000001E-3</v>
      </c>
      <c r="I473" t="s">
        <v>172</v>
      </c>
      <c r="L473" t="s">
        <v>131</v>
      </c>
      <c r="M473">
        <v>68.569929999999999</v>
      </c>
    </row>
    <row r="474" spans="1:14" x14ac:dyDescent="0.25">
      <c r="G474" t="s">
        <v>160</v>
      </c>
      <c r="H474">
        <v>5.0000000000000001E-4</v>
      </c>
      <c r="I474" t="s">
        <v>172</v>
      </c>
      <c r="L474" t="s">
        <v>133</v>
      </c>
      <c r="M474">
        <v>0</v>
      </c>
      <c r="N474" t="s">
        <v>152</v>
      </c>
    </row>
    <row r="475" spans="1:14" x14ac:dyDescent="0.25">
      <c r="G475" t="s">
        <v>59</v>
      </c>
      <c r="H475">
        <v>2.0000000000000001E-4</v>
      </c>
      <c r="I475" t="s">
        <v>172</v>
      </c>
    </row>
    <row r="476" spans="1:14" x14ac:dyDescent="0.25">
      <c r="G476" t="s">
        <v>60</v>
      </c>
      <c r="H476">
        <v>0</v>
      </c>
      <c r="I476" t="s">
        <v>172</v>
      </c>
    </row>
    <row r="477" spans="1:14" x14ac:dyDescent="0.25">
      <c r="G477" t="s">
        <v>61</v>
      </c>
      <c r="H477">
        <v>1.1000000000000001E-3</v>
      </c>
      <c r="I477" t="s">
        <v>172</v>
      </c>
    </row>
    <row r="481" spans="1:24" x14ac:dyDescent="0.25">
      <c r="A481" s="16" t="s">
        <v>11</v>
      </c>
      <c r="B481" s="16"/>
      <c r="C481" s="16"/>
      <c r="D481" s="16"/>
      <c r="E481" s="16"/>
      <c r="F481" s="16"/>
    </row>
    <row r="482" spans="1:24" x14ac:dyDescent="0.25">
      <c r="A482" s="16" t="s">
        <v>12</v>
      </c>
      <c r="B482" s="16"/>
      <c r="C482" s="16"/>
      <c r="D482" s="16"/>
      <c r="E482" s="16"/>
      <c r="F482" s="16"/>
    </row>
    <row r="484" spans="1:24" x14ac:dyDescent="0.25">
      <c r="A484" s="14" t="s">
        <v>177</v>
      </c>
      <c r="B484" s="14"/>
      <c r="C484" s="14"/>
      <c r="D484" s="14"/>
      <c r="E484" s="14"/>
    </row>
    <row r="485" spans="1:24" x14ac:dyDescent="0.25">
      <c r="A485" t="s">
        <v>154</v>
      </c>
      <c r="G485" t="s">
        <v>67</v>
      </c>
      <c r="H485" t="s">
        <v>180</v>
      </c>
    </row>
    <row r="486" spans="1:24" x14ac:dyDescent="0.25">
      <c r="A486" t="s">
        <v>92</v>
      </c>
      <c r="G486" t="s">
        <v>181</v>
      </c>
      <c r="H486" t="s">
        <v>182</v>
      </c>
    </row>
    <row r="487" spans="1:24" x14ac:dyDescent="0.25">
      <c r="A487" t="s">
        <v>178</v>
      </c>
      <c r="G487" t="s">
        <v>183</v>
      </c>
      <c r="H487" t="s">
        <v>184</v>
      </c>
    </row>
    <row r="488" spans="1:24" x14ac:dyDescent="0.25">
      <c r="A488" t="s">
        <v>94</v>
      </c>
      <c r="G488" t="s">
        <v>185</v>
      </c>
      <c r="H488" t="s">
        <v>186</v>
      </c>
    </row>
    <row r="489" spans="1:24" x14ac:dyDescent="0.25">
      <c r="A489" t="s">
        <v>179</v>
      </c>
      <c r="H489" t="s">
        <v>187</v>
      </c>
    </row>
    <row r="490" spans="1:24" x14ac:dyDescent="0.25">
      <c r="G490" t="s">
        <v>188</v>
      </c>
    </row>
    <row r="491" spans="1:24" x14ac:dyDescent="0.25">
      <c r="A491" t="s">
        <v>96</v>
      </c>
      <c r="B491" t="s">
        <v>97</v>
      </c>
      <c r="C491" t="s">
        <v>98</v>
      </c>
      <c r="D491" t="s">
        <v>99</v>
      </c>
      <c r="E491" t="s">
        <v>100</v>
      </c>
      <c r="G491" t="s">
        <v>189</v>
      </c>
    </row>
    <row r="493" spans="1:24" x14ac:dyDescent="0.25">
      <c r="A493" t="s">
        <v>130</v>
      </c>
      <c r="B493">
        <v>7.4020820000000001</v>
      </c>
      <c r="C493">
        <v>0.48192499999999999</v>
      </c>
      <c r="D493">
        <v>15.359389999999999</v>
      </c>
      <c r="E493">
        <v>0</v>
      </c>
      <c r="G493" s="16" t="s">
        <v>13</v>
      </c>
      <c r="H493" s="16"/>
      <c r="I493" s="16"/>
      <c r="J493" s="16"/>
      <c r="K493" s="16"/>
      <c r="L493" s="16"/>
    </row>
    <row r="494" spans="1:24" x14ac:dyDescent="0.25">
      <c r="A494" t="s">
        <v>23</v>
      </c>
      <c r="B494">
        <v>7.3720000000000001E-3</v>
      </c>
      <c r="C494">
        <v>4.0000000000000001E-3</v>
      </c>
      <c r="D494">
        <v>1.8432299999999999</v>
      </c>
      <c r="E494">
        <v>6.7599999999999993E-2</v>
      </c>
      <c r="G494" s="16" t="s">
        <v>14</v>
      </c>
      <c r="H494" s="16"/>
      <c r="I494" s="16"/>
      <c r="J494" s="16"/>
      <c r="K494" s="16"/>
      <c r="L494" s="16"/>
    </row>
    <row r="495" spans="1:24" x14ac:dyDescent="0.25">
      <c r="A495" t="s">
        <v>24</v>
      </c>
      <c r="B495">
        <v>0.205873</v>
      </c>
      <c r="C495">
        <v>9.2969999999999997E-2</v>
      </c>
      <c r="D495">
        <v>2.2144020000000002</v>
      </c>
      <c r="E495">
        <v>2.86E-2</v>
      </c>
      <c r="G495" s="16" t="s">
        <v>15</v>
      </c>
      <c r="H495" s="16"/>
      <c r="I495" s="16"/>
      <c r="J495" s="16"/>
      <c r="K495" s="16"/>
      <c r="L495" s="16"/>
      <c r="Q495" s="16" t="s">
        <v>245</v>
      </c>
      <c r="R495" s="16"/>
    </row>
    <row r="496" spans="1:24" x14ac:dyDescent="0.25">
      <c r="A496" t="s">
        <v>159</v>
      </c>
      <c r="B496">
        <v>6.1426000000000001E-2</v>
      </c>
      <c r="C496">
        <v>3.1838999999999999E-2</v>
      </c>
      <c r="D496">
        <v>1.929265</v>
      </c>
      <c r="E496">
        <v>5.5899999999999998E-2</v>
      </c>
      <c r="G496" s="16" t="s">
        <v>193</v>
      </c>
      <c r="R496" t="s">
        <v>23</v>
      </c>
      <c r="S496" t="s">
        <v>24</v>
      </c>
      <c r="T496" t="s">
        <v>159</v>
      </c>
      <c r="U496" t="s">
        <v>246</v>
      </c>
      <c r="V496" t="s">
        <v>59</v>
      </c>
      <c r="W496" t="s">
        <v>60</v>
      </c>
      <c r="X496" t="s">
        <v>61</v>
      </c>
    </row>
    <row r="497" spans="1:24" x14ac:dyDescent="0.25">
      <c r="A497" t="s">
        <v>160</v>
      </c>
      <c r="B497">
        <v>0.108486</v>
      </c>
      <c r="C497">
        <v>3.2559999999999999E-2</v>
      </c>
      <c r="D497">
        <v>3.3318409999999998</v>
      </c>
      <c r="E497">
        <v>1.1000000000000001E-3</v>
      </c>
      <c r="Q497" t="s">
        <v>23</v>
      </c>
      <c r="R497">
        <v>1</v>
      </c>
      <c r="S497">
        <v>0.76682679645802798</v>
      </c>
      <c r="T497">
        <v>0.446947870648574</v>
      </c>
      <c r="U497">
        <v>0.58061463735828001</v>
      </c>
      <c r="V497">
        <v>0.53643250767297801</v>
      </c>
      <c r="W497">
        <v>0.32942447071146702</v>
      </c>
      <c r="X497">
        <v>0.117748570122075</v>
      </c>
    </row>
    <row r="498" spans="1:24" x14ac:dyDescent="0.25">
      <c r="A498" t="s">
        <v>59</v>
      </c>
      <c r="B498">
        <v>0.409721</v>
      </c>
      <c r="C498">
        <v>5.6930000000000001E-2</v>
      </c>
      <c r="D498">
        <v>7.1969620000000001</v>
      </c>
      <c r="E498">
        <v>0</v>
      </c>
      <c r="Q498" t="s">
        <v>24</v>
      </c>
      <c r="R498" s="16">
        <v>0.76682679645802798</v>
      </c>
      <c r="S498">
        <v>1</v>
      </c>
      <c r="T498">
        <v>0.177078494824296</v>
      </c>
      <c r="U498" s="18">
        <v>0.57637592338700205</v>
      </c>
      <c r="V498">
        <v>0.553880891547193</v>
      </c>
      <c r="W498">
        <v>0.34291961504026403</v>
      </c>
      <c r="X498">
        <v>0.13877802029762901</v>
      </c>
    </row>
    <row r="499" spans="1:24" x14ac:dyDescent="0.25">
      <c r="A499" t="s">
        <v>60</v>
      </c>
      <c r="B499">
        <v>0.38006899999999999</v>
      </c>
      <c r="C499">
        <v>4.1784000000000002E-2</v>
      </c>
      <c r="D499">
        <v>9.0960020000000004</v>
      </c>
      <c r="E499">
        <v>0</v>
      </c>
      <c r="Q499" t="s">
        <v>159</v>
      </c>
      <c r="R499">
        <v>0.446947870648574</v>
      </c>
      <c r="S499">
        <v>0.177078494824296</v>
      </c>
      <c r="T499">
        <v>1</v>
      </c>
      <c r="U499">
        <v>0.28205542058854499</v>
      </c>
      <c r="V499">
        <v>0.31301854099954501</v>
      </c>
      <c r="W499">
        <v>0.123676015324982</v>
      </c>
      <c r="X499">
        <v>0.137456338568856</v>
      </c>
    </row>
    <row r="500" spans="1:24" x14ac:dyDescent="0.25">
      <c r="A500" t="s">
        <v>61</v>
      </c>
      <c r="B500">
        <v>0.210981</v>
      </c>
      <c r="C500">
        <v>3.7916999999999999E-2</v>
      </c>
      <c r="D500">
        <v>5.5643279999999997</v>
      </c>
      <c r="E500">
        <v>0</v>
      </c>
      <c r="Q500" t="s">
        <v>246</v>
      </c>
      <c r="R500">
        <v>0.58061463735828001</v>
      </c>
      <c r="S500" s="16">
        <v>0.57637592338700205</v>
      </c>
      <c r="T500">
        <v>0.28205542058854499</v>
      </c>
      <c r="U500">
        <v>1</v>
      </c>
      <c r="V500">
        <v>0.51638246992467596</v>
      </c>
      <c r="W500">
        <v>0.34223388290310802</v>
      </c>
      <c r="X500">
        <v>6.7542951571474497E-2</v>
      </c>
    </row>
    <row r="501" spans="1:24" x14ac:dyDescent="0.25">
      <c r="Q501" t="s">
        <v>59</v>
      </c>
      <c r="R501">
        <v>0.53643250767297801</v>
      </c>
      <c r="S501" s="19">
        <v>0.553880891547193</v>
      </c>
      <c r="T501">
        <v>0.31301854099954501</v>
      </c>
      <c r="U501">
        <v>0.51638246992467596</v>
      </c>
      <c r="V501">
        <v>1</v>
      </c>
      <c r="W501">
        <v>-9.0332356996384505E-2</v>
      </c>
      <c r="X501">
        <v>-8.6710996952411898E-2</v>
      </c>
    </row>
    <row r="502" spans="1:24" x14ac:dyDescent="0.25">
      <c r="A502" t="s">
        <v>104</v>
      </c>
      <c r="B502">
        <v>0.84515600000000002</v>
      </c>
      <c r="C502" t="s">
        <v>105</v>
      </c>
      <c r="E502">
        <v>10.54149</v>
      </c>
      <c r="Q502" t="s">
        <v>60</v>
      </c>
      <c r="R502">
        <v>0.32942447071146702</v>
      </c>
      <c r="S502">
        <v>0.34291961504026403</v>
      </c>
      <c r="T502">
        <v>0.123676015324982</v>
      </c>
      <c r="U502">
        <v>0.34223388290310802</v>
      </c>
      <c r="V502">
        <v>-9.0332356996384505E-2</v>
      </c>
      <c r="W502">
        <v>1</v>
      </c>
      <c r="X502">
        <v>-0.104176356138495</v>
      </c>
    </row>
    <row r="503" spans="1:24" x14ac:dyDescent="0.25">
      <c r="A503" t="s">
        <v>106</v>
      </c>
      <c r="B503">
        <v>0.83668799999999999</v>
      </c>
      <c r="C503" t="s">
        <v>107</v>
      </c>
      <c r="E503">
        <v>0.27723999999999999</v>
      </c>
      <c r="Q503" t="s">
        <v>61</v>
      </c>
      <c r="R503">
        <v>0.117748570122075</v>
      </c>
      <c r="S503">
        <v>0.13877802029762901</v>
      </c>
      <c r="T503">
        <v>0.137456338568856</v>
      </c>
      <c r="U503">
        <v>6.7542951571474497E-2</v>
      </c>
      <c r="V503">
        <v>-8.6710996952411898E-2</v>
      </c>
      <c r="W503">
        <v>-0.104176356138495</v>
      </c>
      <c r="X503">
        <v>1</v>
      </c>
    </row>
    <row r="504" spans="1:24" x14ac:dyDescent="0.25">
      <c r="A504" t="s">
        <v>108</v>
      </c>
      <c r="B504">
        <v>0.112038</v>
      </c>
      <c r="C504" t="s">
        <v>109</v>
      </c>
      <c r="E504">
        <v>-1.4829380000000001</v>
      </c>
    </row>
    <row r="505" spans="1:24" x14ac:dyDescent="0.25">
      <c r="A505" t="s">
        <v>110</v>
      </c>
      <c r="B505">
        <v>1.606716</v>
      </c>
      <c r="C505" t="s">
        <v>111</v>
      </c>
      <c r="E505">
        <v>-1.311606</v>
      </c>
      <c r="Q505" t="s">
        <v>247</v>
      </c>
    </row>
    <row r="506" spans="1:24" x14ac:dyDescent="0.25">
      <c r="A506" t="s">
        <v>112</v>
      </c>
      <c r="B506">
        <v>108.8398</v>
      </c>
      <c r="C506" t="s">
        <v>113</v>
      </c>
      <c r="E506">
        <v>-1.413313</v>
      </c>
      <c r="P506" s="16"/>
      <c r="Q506" t="s">
        <v>248</v>
      </c>
    </row>
    <row r="507" spans="1:24" x14ac:dyDescent="0.25">
      <c r="A507" t="s">
        <v>131</v>
      </c>
      <c r="B507">
        <v>99.805580000000006</v>
      </c>
      <c r="C507" t="s">
        <v>132</v>
      </c>
      <c r="E507">
        <v>2.00705</v>
      </c>
      <c r="Q507" t="s">
        <v>249</v>
      </c>
    </row>
    <row r="508" spans="1:24" x14ac:dyDescent="0.25">
      <c r="A508" t="s">
        <v>133</v>
      </c>
      <c r="B508">
        <v>0</v>
      </c>
      <c r="P508" s="16"/>
      <c r="Q508" t="s">
        <v>250</v>
      </c>
    </row>
    <row r="509" spans="1:24" x14ac:dyDescent="0.25">
      <c r="Q509" t="s">
        <v>251</v>
      </c>
    </row>
    <row r="510" spans="1:24" x14ac:dyDescent="0.25">
      <c r="P510" s="19"/>
      <c r="Q510" t="s">
        <v>252</v>
      </c>
    </row>
    <row r="511" spans="1:24" x14ac:dyDescent="0.25">
      <c r="Q511" t="s">
        <v>253</v>
      </c>
    </row>
    <row r="512" spans="1:24" x14ac:dyDescent="0.25">
      <c r="G512" t="s">
        <v>25</v>
      </c>
      <c r="H512">
        <v>0.29606399999999999</v>
      </c>
    </row>
    <row r="513" spans="1:10" x14ac:dyDescent="0.25">
      <c r="G513" t="s">
        <v>190</v>
      </c>
      <c r="H513">
        <v>0.86240300000000003</v>
      </c>
      <c r="I513" t="s">
        <v>192</v>
      </c>
    </row>
    <row r="514" spans="1:10" x14ac:dyDescent="0.25">
      <c r="G514" t="s">
        <v>26</v>
      </c>
    </row>
    <row r="515" spans="1:10" x14ac:dyDescent="0.25">
      <c r="G515" t="s">
        <v>191</v>
      </c>
    </row>
    <row r="517" spans="1:10" x14ac:dyDescent="0.25">
      <c r="A517" s="16" t="s">
        <v>194</v>
      </c>
      <c r="B517" s="16"/>
      <c r="C517" s="16"/>
      <c r="D517" s="16"/>
    </row>
    <row r="518" spans="1:10" x14ac:dyDescent="0.25">
      <c r="A518" t="s">
        <v>195</v>
      </c>
    </row>
    <row r="520" spans="1:10" x14ac:dyDescent="0.25">
      <c r="A520" t="s">
        <v>206</v>
      </c>
    </row>
    <row r="521" spans="1:10" x14ac:dyDescent="0.25">
      <c r="A521" t="s">
        <v>207</v>
      </c>
    </row>
    <row r="522" spans="1:10" x14ac:dyDescent="0.25">
      <c r="A522" s="16" t="s">
        <v>131</v>
      </c>
      <c r="B522" s="16">
        <v>2.0864319999999998</v>
      </c>
      <c r="C522" s="16" t="s">
        <v>209</v>
      </c>
      <c r="D522" s="16"/>
      <c r="E522" s="16">
        <v>4.9500000000000002E-2</v>
      </c>
      <c r="G522" t="s">
        <v>215</v>
      </c>
    </row>
    <row r="523" spans="1:10" x14ac:dyDescent="0.25">
      <c r="G523" t="s">
        <v>216</v>
      </c>
    </row>
    <row r="524" spans="1:10" x14ac:dyDescent="0.25">
      <c r="A524" t="s">
        <v>208</v>
      </c>
      <c r="G524" t="s">
        <v>217</v>
      </c>
    </row>
    <row r="525" spans="1:10" x14ac:dyDescent="0.25">
      <c r="A525" t="s">
        <v>195</v>
      </c>
    </row>
    <row r="526" spans="1:10" x14ac:dyDescent="0.25">
      <c r="G526" s="17" t="s">
        <v>218</v>
      </c>
      <c r="H526" s="17"/>
      <c r="I526" s="17"/>
      <c r="J526" s="17"/>
    </row>
    <row r="527" spans="1:10" x14ac:dyDescent="0.25">
      <c r="A527" t="s">
        <v>131</v>
      </c>
      <c r="B527" s="16">
        <v>2.0864319999999998</v>
      </c>
      <c r="C527" t="s">
        <v>209</v>
      </c>
      <c r="E527" s="16">
        <v>4.9500000000000002E-2</v>
      </c>
    </row>
    <row r="528" spans="1:10" x14ac:dyDescent="0.25">
      <c r="A528" t="s">
        <v>196</v>
      </c>
      <c r="B528">
        <v>13.928570000000001</v>
      </c>
      <c r="C528" t="s">
        <v>210</v>
      </c>
      <c r="E528">
        <v>5.2499999999999998E-2</v>
      </c>
      <c r="G528" t="s">
        <v>154</v>
      </c>
    </row>
    <row r="529" spans="1:11" x14ac:dyDescent="0.25">
      <c r="A529" t="s">
        <v>197</v>
      </c>
      <c r="B529">
        <v>10.94426</v>
      </c>
      <c r="C529" t="s">
        <v>210</v>
      </c>
      <c r="E529">
        <v>0.1411</v>
      </c>
      <c r="G529" t="s">
        <v>92</v>
      </c>
    </row>
    <row r="530" spans="1:11" x14ac:dyDescent="0.25">
      <c r="G530" t="s">
        <v>219</v>
      </c>
    </row>
    <row r="531" spans="1:11" x14ac:dyDescent="0.25">
      <c r="G531" t="s">
        <v>94</v>
      </c>
    </row>
    <row r="532" spans="1:11" x14ac:dyDescent="0.25">
      <c r="A532" t="s">
        <v>198</v>
      </c>
      <c r="G532" t="s">
        <v>179</v>
      </c>
    </row>
    <row r="533" spans="1:11" x14ac:dyDescent="0.25">
      <c r="A533" t="s">
        <v>199</v>
      </c>
      <c r="G533" t="s">
        <v>220</v>
      </c>
    </row>
    <row r="534" spans="1:11" x14ac:dyDescent="0.25">
      <c r="A534" t="s">
        <v>92</v>
      </c>
    </row>
    <row r="535" spans="1:11" x14ac:dyDescent="0.25">
      <c r="A535" t="s">
        <v>211</v>
      </c>
      <c r="G535" t="s">
        <v>96</v>
      </c>
      <c r="H535" t="s">
        <v>97</v>
      </c>
      <c r="I535" t="s">
        <v>98</v>
      </c>
      <c r="J535" t="s">
        <v>99</v>
      </c>
      <c r="K535" t="s">
        <v>100</v>
      </c>
    </row>
    <row r="536" spans="1:11" x14ac:dyDescent="0.25">
      <c r="A536" t="s">
        <v>200</v>
      </c>
    </row>
    <row r="537" spans="1:11" x14ac:dyDescent="0.25">
      <c r="A537" t="s">
        <v>201</v>
      </c>
      <c r="B537" s="15"/>
      <c r="G537" t="s">
        <v>130</v>
      </c>
      <c r="H537">
        <v>7.4020820000000001</v>
      </c>
      <c r="I537">
        <v>0.49199300000000001</v>
      </c>
      <c r="J537">
        <v>15.04509</v>
      </c>
      <c r="K537">
        <v>0</v>
      </c>
    </row>
    <row r="538" spans="1:11" x14ac:dyDescent="0.25">
      <c r="G538" t="s">
        <v>23</v>
      </c>
      <c r="H538">
        <v>7.3720000000000001E-3</v>
      </c>
      <c r="I538">
        <v>3.8440000000000002E-3</v>
      </c>
      <c r="J538">
        <v>1.917905</v>
      </c>
      <c r="K538">
        <v>5.74E-2</v>
      </c>
    </row>
    <row r="539" spans="1:11" x14ac:dyDescent="0.25">
      <c r="A539" t="s">
        <v>96</v>
      </c>
      <c r="B539" t="s">
        <v>97</v>
      </c>
      <c r="C539" t="s">
        <v>98</v>
      </c>
      <c r="D539" t="s">
        <v>99</v>
      </c>
      <c r="E539" t="s">
        <v>100</v>
      </c>
      <c r="G539" t="s">
        <v>24</v>
      </c>
      <c r="H539">
        <v>0.205873</v>
      </c>
      <c r="I539">
        <v>8.6236999999999994E-2</v>
      </c>
      <c r="J539">
        <v>2.3872870000000002</v>
      </c>
      <c r="K539">
        <v>1.84E-2</v>
      </c>
    </row>
    <row r="540" spans="1:11" x14ac:dyDescent="0.25">
      <c r="G540" t="s">
        <v>159</v>
      </c>
      <c r="H540">
        <v>6.1426000000000001E-2</v>
      </c>
      <c r="I540">
        <v>3.2295999999999998E-2</v>
      </c>
      <c r="J540">
        <v>1.901937</v>
      </c>
      <c r="K540">
        <v>5.9400000000000001E-2</v>
      </c>
    </row>
    <row r="541" spans="1:11" x14ac:dyDescent="0.25">
      <c r="A541" t="s">
        <v>130</v>
      </c>
      <c r="B541">
        <v>-4.4469000000000002E-2</v>
      </c>
      <c r="C541">
        <v>3.3371999999999999E-2</v>
      </c>
      <c r="D541">
        <v>-1.3325130000000001</v>
      </c>
      <c r="E541">
        <v>0.18509999999999999</v>
      </c>
      <c r="G541" t="s">
        <v>160</v>
      </c>
      <c r="H541">
        <v>0.108486</v>
      </c>
      <c r="I541">
        <v>2.9134E-2</v>
      </c>
      <c r="J541">
        <v>3.723649</v>
      </c>
      <c r="K541">
        <v>2.9999999999999997E-4</v>
      </c>
    </row>
    <row r="542" spans="1:11" x14ac:dyDescent="0.25">
      <c r="A542" t="s">
        <v>202</v>
      </c>
      <c r="B542" s="15">
        <v>2.6899999999999999E-7</v>
      </c>
      <c r="C542" s="15">
        <v>1.7600000000000001E-6</v>
      </c>
      <c r="D542">
        <v>0.152397</v>
      </c>
      <c r="E542">
        <v>0.87909999999999999</v>
      </c>
      <c r="G542" t="s">
        <v>59</v>
      </c>
      <c r="H542">
        <v>0.409721</v>
      </c>
      <c r="I542">
        <v>5.2382999999999999E-2</v>
      </c>
      <c r="J542">
        <v>7.821644</v>
      </c>
      <c r="K542">
        <v>0</v>
      </c>
    </row>
    <row r="543" spans="1:11" x14ac:dyDescent="0.25">
      <c r="A543" t="s">
        <v>203</v>
      </c>
      <c r="B543" s="15">
        <v>2.0100000000000001E-5</v>
      </c>
      <c r="C543">
        <v>1.9659999999999999E-3</v>
      </c>
      <c r="D543">
        <v>1.0205000000000001E-2</v>
      </c>
      <c r="E543">
        <v>0.9919</v>
      </c>
      <c r="G543" t="s">
        <v>60</v>
      </c>
      <c r="H543">
        <v>0.38006899999999999</v>
      </c>
      <c r="I543">
        <v>3.9176999999999997E-2</v>
      </c>
      <c r="J543">
        <v>9.7014320000000005</v>
      </c>
      <c r="K543">
        <v>0</v>
      </c>
    </row>
    <row r="544" spans="1:11" x14ac:dyDescent="0.25">
      <c r="A544" t="s">
        <v>204</v>
      </c>
      <c r="B544">
        <v>3.1799999999999998E-4</v>
      </c>
      <c r="C544">
        <v>2.3800000000000001E-4</v>
      </c>
      <c r="D544">
        <v>1.3356429999999999</v>
      </c>
      <c r="E544">
        <v>0.184</v>
      </c>
      <c r="G544" t="s">
        <v>61</v>
      </c>
      <c r="H544">
        <v>0.210981</v>
      </c>
      <c r="I544">
        <v>4.7699999999999999E-2</v>
      </c>
      <c r="J544">
        <v>4.4231090000000002</v>
      </c>
      <c r="K544">
        <v>0</v>
      </c>
    </row>
    <row r="545" spans="1:11" x14ac:dyDescent="0.25">
      <c r="A545" t="s">
        <v>205</v>
      </c>
      <c r="B545">
        <v>6.7900000000000002E-4</v>
      </c>
      <c r="C545">
        <v>3.8000000000000002E-4</v>
      </c>
      <c r="D545">
        <v>1.7888329999999999</v>
      </c>
      <c r="E545" s="16">
        <v>7.5999999999999998E-2</v>
      </c>
    </row>
    <row r="546" spans="1:11" x14ac:dyDescent="0.25">
      <c r="A546" t="s">
        <v>212</v>
      </c>
      <c r="B546">
        <v>-1.6022000000000002E-2</v>
      </c>
      <c r="C546">
        <v>8.0319999999999992E-3</v>
      </c>
      <c r="D546">
        <v>-1.99485</v>
      </c>
      <c r="E546" s="16">
        <v>4.82E-2</v>
      </c>
      <c r="G546" t="s">
        <v>104</v>
      </c>
      <c r="H546">
        <v>0.84515600000000002</v>
      </c>
      <c r="I546" t="s">
        <v>105</v>
      </c>
      <c r="K546">
        <v>10.54149</v>
      </c>
    </row>
    <row r="547" spans="1:11" x14ac:dyDescent="0.25">
      <c r="A547" t="s">
        <v>213</v>
      </c>
      <c r="B547">
        <v>-8.9829999999999997E-3</v>
      </c>
      <c r="C547">
        <v>5.7829999999999999E-3</v>
      </c>
      <c r="D547">
        <v>-1.5532360000000001</v>
      </c>
      <c r="E547">
        <v>0.12280000000000001</v>
      </c>
      <c r="G547" t="s">
        <v>106</v>
      </c>
      <c r="H547">
        <v>0.83668799999999999</v>
      </c>
      <c r="I547" t="s">
        <v>107</v>
      </c>
      <c r="K547">
        <v>0.27723999999999999</v>
      </c>
    </row>
    <row r="548" spans="1:11" x14ac:dyDescent="0.25">
      <c r="A548" t="s">
        <v>214</v>
      </c>
      <c r="B548">
        <v>7.058E-3</v>
      </c>
      <c r="C548">
        <v>5.2050000000000004E-3</v>
      </c>
      <c r="D548">
        <v>1.356034</v>
      </c>
      <c r="E548">
        <v>0.17749999999999999</v>
      </c>
      <c r="G548" t="s">
        <v>108</v>
      </c>
      <c r="H548">
        <v>0.112038</v>
      </c>
      <c r="I548" t="s">
        <v>109</v>
      </c>
      <c r="K548">
        <v>-1.4829380000000001</v>
      </c>
    </row>
    <row r="549" spans="1:11" x14ac:dyDescent="0.25">
      <c r="G549" t="s">
        <v>110</v>
      </c>
      <c r="H549">
        <v>1.606716</v>
      </c>
      <c r="I549" t="s">
        <v>111</v>
      </c>
      <c r="K549">
        <v>-1.311606</v>
      </c>
    </row>
    <row r="550" spans="1:11" x14ac:dyDescent="0.25">
      <c r="A550" t="s">
        <v>104</v>
      </c>
      <c r="B550">
        <v>0.10241599999999999</v>
      </c>
      <c r="C550" t="s">
        <v>105</v>
      </c>
      <c r="E550">
        <v>1.1814E-2</v>
      </c>
      <c r="G550" t="s">
        <v>112</v>
      </c>
      <c r="H550">
        <v>108.8398</v>
      </c>
      <c r="I550" t="s">
        <v>113</v>
      </c>
      <c r="K550">
        <v>-1.413313</v>
      </c>
    </row>
    <row r="551" spans="1:11" x14ac:dyDescent="0.25">
      <c r="A551" t="s">
        <v>106</v>
      </c>
      <c r="B551">
        <v>5.3329000000000001E-2</v>
      </c>
      <c r="C551" t="s">
        <v>107</v>
      </c>
      <c r="E551">
        <v>1.5793999999999999E-2</v>
      </c>
      <c r="G551" t="s">
        <v>131</v>
      </c>
      <c r="H551">
        <v>99.805580000000006</v>
      </c>
      <c r="I551" t="s">
        <v>132</v>
      </c>
      <c r="K551">
        <v>2.00705</v>
      </c>
    </row>
    <row r="552" spans="1:11" x14ac:dyDescent="0.25">
      <c r="A552" t="s">
        <v>108</v>
      </c>
      <c r="B552">
        <v>1.5367E-2</v>
      </c>
      <c r="C552" t="s">
        <v>109</v>
      </c>
      <c r="E552">
        <v>-5.4561799999999998</v>
      </c>
      <c r="G552" t="s">
        <v>133</v>
      </c>
      <c r="H552">
        <v>0</v>
      </c>
    </row>
    <row r="553" spans="1:11" x14ac:dyDescent="0.25">
      <c r="A553" t="s">
        <v>110</v>
      </c>
      <c r="B553">
        <v>3.0225999999999999E-2</v>
      </c>
      <c r="C553" t="s">
        <v>111</v>
      </c>
      <c r="E553">
        <v>-5.2848470000000001</v>
      </c>
    </row>
    <row r="554" spans="1:11" x14ac:dyDescent="0.25">
      <c r="A554" t="s">
        <v>112</v>
      </c>
      <c r="B554">
        <v>379.02019999999999</v>
      </c>
      <c r="C554" t="s">
        <v>113</v>
      </c>
      <c r="E554">
        <v>-5.3865540000000003</v>
      </c>
    </row>
    <row r="555" spans="1:11" x14ac:dyDescent="0.25">
      <c r="A555" t="s">
        <v>131</v>
      </c>
      <c r="B555">
        <v>2.0864319999999998</v>
      </c>
      <c r="C555" t="s">
        <v>132</v>
      </c>
      <c r="E555">
        <v>1.8608070000000001</v>
      </c>
    </row>
    <row r="556" spans="1:11" x14ac:dyDescent="0.25">
      <c r="A556" t="s">
        <v>133</v>
      </c>
      <c r="B556" s="16">
        <v>4.9494000000000003E-2</v>
      </c>
    </row>
    <row r="559" spans="1:11" x14ac:dyDescent="0.25">
      <c r="A559" s="16" t="s">
        <v>16</v>
      </c>
      <c r="B559" s="16"/>
      <c r="C559" s="16"/>
      <c r="D559" s="16"/>
      <c r="E559" s="16"/>
      <c r="F559" s="16"/>
    </row>
    <row r="560" spans="1:11" x14ac:dyDescent="0.25">
      <c r="A560" s="16" t="s">
        <v>17</v>
      </c>
      <c r="B560" s="16"/>
      <c r="C560" s="16"/>
      <c r="D560" s="16"/>
      <c r="E560" s="16"/>
      <c r="F560" s="16"/>
    </row>
    <row r="562" spans="1:9" x14ac:dyDescent="0.25">
      <c r="A562" s="17" t="s">
        <v>218</v>
      </c>
      <c r="B562" s="17"/>
      <c r="C562" s="17"/>
      <c r="D562" s="17"/>
    </row>
    <row r="564" spans="1:9" x14ac:dyDescent="0.25">
      <c r="A564" t="s">
        <v>154</v>
      </c>
    </row>
    <row r="565" spans="1:9" x14ac:dyDescent="0.25">
      <c r="A565" t="s">
        <v>92</v>
      </c>
    </row>
    <row r="566" spans="1:9" x14ac:dyDescent="0.25">
      <c r="A566" t="s">
        <v>219</v>
      </c>
    </row>
    <row r="567" spans="1:9" x14ac:dyDescent="0.25">
      <c r="A567" t="s">
        <v>94</v>
      </c>
    </row>
    <row r="568" spans="1:9" x14ac:dyDescent="0.25">
      <c r="A568" t="s">
        <v>179</v>
      </c>
    </row>
    <row r="569" spans="1:9" x14ac:dyDescent="0.25">
      <c r="A569" t="s">
        <v>220</v>
      </c>
    </row>
    <row r="571" spans="1:9" x14ac:dyDescent="0.25">
      <c r="A571" t="s">
        <v>96</v>
      </c>
      <c r="B571" t="s">
        <v>97</v>
      </c>
      <c r="C571" t="s">
        <v>98</v>
      </c>
      <c r="D571" t="s">
        <v>99</v>
      </c>
      <c r="E571" t="s">
        <v>100</v>
      </c>
      <c r="G571" t="s">
        <v>96</v>
      </c>
      <c r="H571" t="s">
        <v>97</v>
      </c>
    </row>
    <row r="573" spans="1:9" x14ac:dyDescent="0.25">
      <c r="A573" t="s">
        <v>130</v>
      </c>
      <c r="B573">
        <v>7.4020820000000001</v>
      </c>
      <c r="C573">
        <v>0.49199300000000001</v>
      </c>
      <c r="D573">
        <v>15.04509</v>
      </c>
      <c r="E573">
        <v>0</v>
      </c>
      <c r="G573" s="16" t="s">
        <v>59</v>
      </c>
      <c r="H573" s="16">
        <v>0.409721</v>
      </c>
      <c r="I573" t="s">
        <v>222</v>
      </c>
    </row>
    <row r="574" spans="1:9" x14ac:dyDescent="0.25">
      <c r="A574" t="s">
        <v>23</v>
      </c>
      <c r="B574">
        <v>7.3720000000000001E-3</v>
      </c>
      <c r="C574">
        <v>3.8440000000000002E-3</v>
      </c>
      <c r="D574">
        <v>1.917905</v>
      </c>
      <c r="E574">
        <v>5.74E-2</v>
      </c>
      <c r="G574" s="16" t="s">
        <v>60</v>
      </c>
      <c r="H574" s="16">
        <v>0.38006899999999999</v>
      </c>
      <c r="I574" t="s">
        <v>221</v>
      </c>
    </row>
    <row r="575" spans="1:9" x14ac:dyDescent="0.25">
      <c r="A575" t="s">
        <v>24</v>
      </c>
      <c r="B575">
        <v>0.205873</v>
      </c>
      <c r="C575">
        <v>8.6236999999999994E-2</v>
      </c>
      <c r="D575">
        <v>2.3872870000000002</v>
      </c>
      <c r="E575">
        <v>1.84E-2</v>
      </c>
      <c r="G575" s="16" t="s">
        <v>61</v>
      </c>
      <c r="H575" s="16">
        <v>0.210981</v>
      </c>
      <c r="I575" t="s">
        <v>223</v>
      </c>
    </row>
    <row r="576" spans="1:9" x14ac:dyDescent="0.25">
      <c r="A576" t="s">
        <v>159</v>
      </c>
      <c r="B576">
        <v>6.1426000000000001E-2</v>
      </c>
      <c r="C576">
        <v>3.2295999999999998E-2</v>
      </c>
      <c r="D576">
        <v>1.901937</v>
      </c>
      <c r="E576">
        <v>5.9400000000000001E-2</v>
      </c>
      <c r="G576" s="16"/>
      <c r="H576" s="16"/>
    </row>
    <row r="577" spans="1:7" x14ac:dyDescent="0.25">
      <c r="A577" t="s">
        <v>160</v>
      </c>
      <c r="B577">
        <v>0.108486</v>
      </c>
      <c r="C577">
        <v>2.9134E-2</v>
      </c>
      <c r="D577">
        <v>3.723649</v>
      </c>
      <c r="E577">
        <v>2.9999999999999997E-4</v>
      </c>
    </row>
    <row r="578" spans="1:7" x14ac:dyDescent="0.25">
      <c r="A578" s="16" t="s">
        <v>59</v>
      </c>
      <c r="B578" s="16">
        <v>0.409721</v>
      </c>
      <c r="C578" s="16">
        <v>5.2382999999999999E-2</v>
      </c>
      <c r="D578" s="16">
        <v>7.821644</v>
      </c>
      <c r="E578" s="16">
        <v>0</v>
      </c>
    </row>
    <row r="579" spans="1:7" x14ac:dyDescent="0.25">
      <c r="A579" s="16" t="s">
        <v>60</v>
      </c>
      <c r="B579" s="16">
        <v>0.38006899999999999</v>
      </c>
      <c r="C579" s="16">
        <v>3.9176999999999997E-2</v>
      </c>
      <c r="D579" s="16">
        <v>9.7014320000000005</v>
      </c>
      <c r="E579" s="16">
        <v>0</v>
      </c>
    </row>
    <row r="580" spans="1:7" x14ac:dyDescent="0.25">
      <c r="A580" s="16" t="s">
        <v>61</v>
      </c>
      <c r="B580" s="16">
        <v>0.210981</v>
      </c>
      <c r="C580" s="16">
        <v>4.7699999999999999E-2</v>
      </c>
      <c r="D580" s="16">
        <v>4.4231090000000002</v>
      </c>
      <c r="E580" s="16">
        <v>0</v>
      </c>
    </row>
    <row r="582" spans="1:7" x14ac:dyDescent="0.25">
      <c r="A582" t="s">
        <v>104</v>
      </c>
      <c r="B582">
        <v>0.84515600000000002</v>
      </c>
      <c r="C582" t="s">
        <v>105</v>
      </c>
      <c r="E582">
        <v>10.54149</v>
      </c>
    </row>
    <row r="583" spans="1:7" x14ac:dyDescent="0.25">
      <c r="A583" t="s">
        <v>106</v>
      </c>
      <c r="B583">
        <v>0.83668799999999999</v>
      </c>
      <c r="C583" t="s">
        <v>107</v>
      </c>
      <c r="E583">
        <v>0.27723999999999999</v>
      </c>
    </row>
    <row r="584" spans="1:7" x14ac:dyDescent="0.25">
      <c r="A584" t="s">
        <v>108</v>
      </c>
      <c r="B584">
        <v>0.112038</v>
      </c>
      <c r="C584" t="s">
        <v>109</v>
      </c>
      <c r="E584">
        <v>-1.4829380000000001</v>
      </c>
    </row>
    <row r="585" spans="1:7" x14ac:dyDescent="0.25">
      <c r="A585" t="s">
        <v>110</v>
      </c>
      <c r="B585">
        <v>1.606716</v>
      </c>
      <c r="C585" t="s">
        <v>111</v>
      </c>
      <c r="E585">
        <v>-1.311606</v>
      </c>
    </row>
    <row r="586" spans="1:7" x14ac:dyDescent="0.25">
      <c r="A586" t="s">
        <v>112</v>
      </c>
      <c r="B586">
        <v>108.8398</v>
      </c>
      <c r="C586" t="s">
        <v>113</v>
      </c>
      <c r="E586">
        <v>-1.413313</v>
      </c>
    </row>
    <row r="587" spans="1:7" x14ac:dyDescent="0.25">
      <c r="A587" t="s">
        <v>131</v>
      </c>
      <c r="B587">
        <v>99.805580000000006</v>
      </c>
      <c r="C587" t="s">
        <v>132</v>
      </c>
      <c r="E587">
        <v>2.00705</v>
      </c>
    </row>
    <row r="588" spans="1:7" x14ac:dyDescent="0.25">
      <c r="A588" t="s">
        <v>133</v>
      </c>
      <c r="B588">
        <v>0</v>
      </c>
    </row>
    <row r="590" spans="1:7" x14ac:dyDescent="0.25">
      <c r="A590" s="16" t="s">
        <v>18</v>
      </c>
      <c r="B590" s="16"/>
      <c r="C590" s="16"/>
      <c r="D590" s="16"/>
      <c r="E590" s="16"/>
    </row>
    <row r="591" spans="1:7" x14ac:dyDescent="0.25">
      <c r="A591" t="s">
        <v>224</v>
      </c>
      <c r="G591" t="s">
        <v>240</v>
      </c>
    </row>
    <row r="592" spans="1:7" x14ac:dyDescent="0.25">
      <c r="A592" t="s">
        <v>225</v>
      </c>
      <c r="G592" t="s">
        <v>241</v>
      </c>
    </row>
    <row r="593" spans="1:7" x14ac:dyDescent="0.25">
      <c r="G593" t="s">
        <v>242</v>
      </c>
    </row>
    <row r="594" spans="1:7" x14ac:dyDescent="0.25">
      <c r="A594" t="s">
        <v>226</v>
      </c>
      <c r="B594" t="s">
        <v>227</v>
      </c>
      <c r="C594" t="s">
        <v>228</v>
      </c>
      <c r="D594" t="s">
        <v>229</v>
      </c>
      <c r="G594" t="s">
        <v>243</v>
      </c>
    </row>
    <row r="595" spans="1:7" x14ac:dyDescent="0.25">
      <c r="G595" t="s">
        <v>244</v>
      </c>
    </row>
    <row r="596" spans="1:7" x14ac:dyDescent="0.25">
      <c r="A596" t="s">
        <v>131</v>
      </c>
      <c r="B596">
        <v>34.15701</v>
      </c>
      <c r="C596" t="s">
        <v>230</v>
      </c>
      <c r="D596">
        <v>0</v>
      </c>
    </row>
    <row r="597" spans="1:7" x14ac:dyDescent="0.25">
      <c r="A597" t="s">
        <v>231</v>
      </c>
      <c r="B597">
        <v>102.471</v>
      </c>
      <c r="C597">
        <v>3</v>
      </c>
      <c r="D597">
        <v>0</v>
      </c>
    </row>
    <row r="600" spans="1:7" x14ac:dyDescent="0.25">
      <c r="A600" t="s">
        <v>232</v>
      </c>
    </row>
    <row r="601" spans="1:7" x14ac:dyDescent="0.25">
      <c r="A601" t="s">
        <v>233</v>
      </c>
    </row>
    <row r="603" spans="1:7" x14ac:dyDescent="0.25">
      <c r="A603" t="s">
        <v>234</v>
      </c>
      <c r="C603" t="s">
        <v>227</v>
      </c>
      <c r="D603" t="s">
        <v>235</v>
      </c>
    </row>
    <row r="605" spans="1:7" x14ac:dyDescent="0.25">
      <c r="A605" t="s">
        <v>236</v>
      </c>
      <c r="C605">
        <v>0.409721</v>
      </c>
      <c r="D605">
        <v>5.2382999999999999E-2</v>
      </c>
    </row>
    <row r="606" spans="1:7" x14ac:dyDescent="0.25">
      <c r="A606" t="s">
        <v>237</v>
      </c>
      <c r="C606">
        <v>0.38006899999999999</v>
      </c>
      <c r="D606">
        <v>3.9176999999999997E-2</v>
      </c>
    </row>
    <row r="607" spans="1:7" x14ac:dyDescent="0.25">
      <c r="A607" t="s">
        <v>238</v>
      </c>
      <c r="C607">
        <v>0.210981</v>
      </c>
      <c r="D607">
        <v>4.7699999999999999E-2</v>
      </c>
    </row>
    <row r="609" spans="1:1" x14ac:dyDescent="0.25">
      <c r="A609" t="s">
        <v>239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opLeftCell="A4" workbookViewId="0">
      <selection activeCell="A17" sqref="A17"/>
    </sheetView>
  </sheetViews>
  <sheetFormatPr baseColWidth="10"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53</v>
      </c>
      <c r="B1" t="s">
        <v>54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1</v>
      </c>
      <c r="D5">
        <f>32/156</f>
        <v>0.20512820512820512</v>
      </c>
    </row>
    <row r="6" spans="1:4" x14ac:dyDescent="0.25">
      <c r="A6">
        <v>1</v>
      </c>
      <c r="B6">
        <v>1</v>
      </c>
      <c r="D6">
        <f>124/156</f>
        <v>0.79487179487179482</v>
      </c>
    </row>
    <row r="7" spans="1:4" x14ac:dyDescent="0.25">
      <c r="A7">
        <v>1</v>
      </c>
      <c r="B7">
        <v>1</v>
      </c>
    </row>
    <row r="8" spans="1:4" x14ac:dyDescent="0.25">
      <c r="A8">
        <v>1</v>
      </c>
      <c r="B8">
        <v>1</v>
      </c>
    </row>
    <row r="9" spans="1:4" x14ac:dyDescent="0.25">
      <c r="A9">
        <v>1</v>
      </c>
      <c r="B9">
        <v>1</v>
      </c>
    </row>
    <row r="10" spans="1:4" x14ac:dyDescent="0.25">
      <c r="A10">
        <v>1</v>
      </c>
      <c r="B10">
        <v>1</v>
      </c>
    </row>
    <row r="11" spans="1:4" x14ac:dyDescent="0.25">
      <c r="A11">
        <v>1</v>
      </c>
      <c r="B11">
        <v>1</v>
      </c>
    </row>
    <row r="12" spans="1:4" x14ac:dyDescent="0.25">
      <c r="A12">
        <v>1</v>
      </c>
      <c r="B12">
        <v>1</v>
      </c>
    </row>
    <row r="13" spans="1:4" x14ac:dyDescent="0.25">
      <c r="A13">
        <v>1</v>
      </c>
      <c r="B13">
        <v>1</v>
      </c>
    </row>
    <row r="14" spans="1:4" x14ac:dyDescent="0.25">
      <c r="A14">
        <v>1</v>
      </c>
      <c r="B14">
        <v>1</v>
      </c>
    </row>
    <row r="15" spans="1:4" x14ac:dyDescent="0.25">
      <c r="A15">
        <v>1</v>
      </c>
      <c r="B15">
        <v>1</v>
      </c>
    </row>
    <row r="16" spans="1:4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ALEXIAHERNANDEZ, HAIROMIRANDA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USUARIO</cp:lastModifiedBy>
  <dcterms:created xsi:type="dcterms:W3CDTF">2015-05-23T15:23:31Z</dcterms:created>
  <dcterms:modified xsi:type="dcterms:W3CDTF">2015-05-23T21:38:34Z</dcterms:modified>
</cp:coreProperties>
</file>