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1"/>
  </bookViews>
  <sheets>
    <sheet name="4.1,4.2,4.3" sheetId="1" r:id="rId1"/>
    <sheet name="4.4,4.5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9" i="2" l="1"/>
  <c r="M20" i="2"/>
  <c r="M14" i="2"/>
  <c r="M13" i="2"/>
  <c r="O10" i="2"/>
  <c r="O9" i="2"/>
  <c r="M8" i="2"/>
  <c r="D25" i="2" l="1"/>
  <c r="D24" i="2"/>
  <c r="O32" i="1"/>
  <c r="O31" i="1"/>
  <c r="O30" i="1"/>
  <c r="P22" i="1"/>
  <c r="P21" i="1"/>
  <c r="P20" i="1" l="1"/>
  <c r="L14" i="1"/>
  <c r="E30" i="1"/>
  <c r="A23" i="1"/>
</calcChain>
</file>

<file path=xl/comments1.xml><?xml version="1.0" encoding="utf-8"?>
<comments xmlns="http://schemas.openxmlformats.org/spreadsheetml/2006/main">
  <authors>
    <author>Hairo</author>
  </authors>
  <commentList>
    <comment ref="P21" authorId="0">
      <text>
        <r>
          <rPr>
            <b/>
            <sz val="9"/>
            <color indexed="81"/>
            <rFont val="Tahoma"/>
            <family val="2"/>
          </rPr>
          <t xml:space="preserve">se pone el nivel de significanzia, no el de confianza.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 xml:space="preserve">se pone el nivel de significanzia, no el de confianza.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Hairo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Hairo:</t>
        </r>
        <r>
          <rPr>
            <sz val="9"/>
            <color indexed="81"/>
            <rFont val="Tahoma"/>
            <family val="2"/>
          </rPr>
          <t xml:space="preserve">
&lt; si tuviera efecto negativo
&gt; si tuviera efecto positivo</t>
        </r>
      </text>
    </comment>
  </commentList>
</comments>
</file>

<file path=xl/sharedStrings.xml><?xml version="1.0" encoding="utf-8"?>
<sst xmlns="http://schemas.openxmlformats.org/spreadsheetml/2006/main" count="146" uniqueCount="131">
  <si>
    <t>4.1 ¿Cuál de las causas siguientes puede hacer que los estadísticos t usuales de MCO no sean válidos</t>
  </si>
  <si>
    <t>(es decir, que no tengan una distribución t bajo H0)?</t>
  </si>
  <si>
    <t>i) Heterocedasticidad.</t>
  </si>
  <si>
    <t>ii) Que exista un coeficiente de correlación muestral de .95 entre dos variables independientes</t>
  </si>
  <si>
    <t>del modelo.</t>
  </si>
  <si>
    <t>iii) Omitir una variable explicativa importante.</t>
  </si>
  <si>
    <t xml:space="preserve">heterocedasticidad </t>
  </si>
  <si>
    <t>4.2 Considere una ecuación para explicar los sueldos de los directores generales o CEO en términos</t>
  </si>
  <si>
    <t>de las ventas anuales de la empresa, el rendimiento sobre capital (roe, en forma de porcentaje),</t>
  </si>
  <si>
    <t>y el rendimiento de las acciones de la empresa (ros, en forma de porcentaje):</t>
  </si>
  <si>
    <t>i) En términos de los parámetros del modelo, establezca la hipótesis nula de que, controlando</t>
  </si>
  <si>
    <t>sales y roe, ros no tiene efecto en el sueldo de los CEO. Establezca la alternativa de que</t>
  </si>
  <si>
    <t>un mejor desempeño de las acciones de la empresa incrementa el sueldo de los CEO.</t>
  </si>
  <si>
    <t>ii) Con los datos de CEOSAL1.RAW, empleando MCO se obtuvo la ecuación siguiente:</t>
  </si>
  <si>
    <t>(.32) (.035) (.0041) (.00054)</t>
  </si>
  <si>
    <t>¿Cuál es el porcentaje de aumento de salary que se pronostica si ros aumenta 50 puntos?</t>
  </si>
  <si>
    <t>¿Tienen ros un efecto práctico grande sobre salary?</t>
  </si>
  <si>
    <t>iii) Pruebe la hipótesis nula que dice que ros no tiene efecto sobre salary contra la alternativa</t>
  </si>
  <si>
    <t>que dice que ros tiene efecto positivo. Realice la prueba al nivel de significancia de</t>
  </si>
  <si>
    <t>10%.</t>
  </si>
  <si>
    <t>iv) ¿Incluiría usted ros en el modelo final que explica las compensaciones de los CEO en</t>
  </si>
  <si>
    <t>términos del desempeño de la empresa? Explique.</t>
  </si>
  <si>
    <t>log(salary) = b0 + b1log(sales) + b2roe + b3ros + u.</t>
  </si>
  <si>
    <t>Ho:b3=0</t>
  </si>
  <si>
    <r>
      <t>Ha:b3</t>
    </r>
    <r>
      <rPr>
        <sz val="11"/>
        <color rgb="FFFF0000"/>
        <rFont val="Calibri"/>
        <family val="2"/>
      </rPr>
      <t>≠0</t>
    </r>
  </si>
  <si>
    <t>log(salary) = 4.32 +.280 log(sales) + .0174 roe + .00024 ros</t>
  </si>
  <si>
    <t>n = 209, R2 = .283.</t>
  </si>
  <si>
    <t xml:space="preserve">el porcentaje del salary cuando el rendimiento de las  empresas varian en 50  puntos en </t>
  </si>
  <si>
    <t>en promedio es de 1.2%</t>
  </si>
  <si>
    <t>el efecto es pequeño.</t>
  </si>
  <si>
    <t>Ha:b3≠0</t>
  </si>
  <si>
    <t xml:space="preserve">es(b3)= </t>
  </si>
  <si>
    <t>b3=</t>
  </si>
  <si>
    <t>t calc</t>
  </si>
  <si>
    <t>es menor que 1.98 el valor</t>
  </si>
  <si>
    <t>max. de t tabla e incluso con nivel de significancia</t>
  </si>
  <si>
    <t>del 10 %</t>
  </si>
  <si>
    <t>es estadisticamente insignificatica</t>
  </si>
  <si>
    <t xml:space="preserve">no se tiene evidencia suficiente para rechazar la hipótesis nula </t>
  </si>
  <si>
    <t>ros no tiene efecto sobre salary.</t>
  </si>
  <si>
    <t xml:space="preserve">por que es estadisticamente insignificativa y por la variación que es muy pequeña la que </t>
  </si>
  <si>
    <t>provoca contra salary.</t>
  </si>
  <si>
    <t>4.3 La variable rdintens representa el gasto en investigación y desarrollo (I &amp; D) dado como porcentaje</t>
  </si>
  <si>
    <t>de las ventas. Las ventas (sales) se miden en millones de dólares. La variable profmarg</t>
  </si>
  <si>
    <t>representa la ganancia como porcentaje de las ventas.</t>
  </si>
  <si>
    <t>Empleando los datos del archivo RDCHEM.RAW de 32 empresas de la industria química,</t>
  </si>
  <si>
    <t>se estimó la ecuación siguiente:</t>
  </si>
  <si>
    <t>(1.369) (.216) (.046)</t>
  </si>
  <si>
    <t>i) Interprete el coeficiente de log(sales). En particular, si sales aumenta 10%, ¿cuál es la variación</t>
  </si>
  <si>
    <t>estimada en puntos porcentuales en rdintens? ¿Es este efecto económicamente grande?</t>
  </si>
  <si>
    <t>ii) Pruebe la hipótesis de que la intensidad de la I &amp; D no varía con sales contra la alternativa</t>
  </si>
  <si>
    <t>de que aumenta con las ventas. Realice la prueba a los niveles de significancia de 5</t>
  </si>
  <si>
    <t>y 10%.</t>
  </si>
  <si>
    <t>iii) Interprete el coeficiente de profmarg. ¿Es este coeficiente económicamente grande?</t>
  </si>
  <si>
    <t>iv) ¿Tiene profmarg un efecto estadístico significativo sobre rdintens?</t>
  </si>
  <si>
    <t>n = 32, R2 = .099.</t>
  </si>
  <si>
    <t>rdintens= .472 + .321 log(sales) +.050 profmarg</t>
  </si>
  <si>
    <t xml:space="preserve">un aumento de un punto porcentual en las ventas, el gasto en investigación incrementa en .321 en promedio </t>
  </si>
  <si>
    <t xml:space="preserve">si Sales aumenta 10% el gasto en investigación incrementa a </t>
  </si>
  <si>
    <t>porciento  por que esta dado como porcentaje de las ventas en promedio</t>
  </si>
  <si>
    <t>si es gande dado a que representa el 50% en promedio.</t>
  </si>
  <si>
    <t>Ho:b1=0</t>
  </si>
  <si>
    <t>es(b1)]=</t>
  </si>
  <si>
    <t>b1=</t>
  </si>
  <si>
    <t>t calculada</t>
  </si>
  <si>
    <t>estadisticamente insignificativa</t>
  </si>
  <si>
    <t xml:space="preserve">estadisticamente insignificatva </t>
  </si>
  <si>
    <r>
      <t>Ha:b1</t>
    </r>
    <r>
      <rPr>
        <sz val="11"/>
        <color rgb="FFFF0000"/>
        <rFont val="Calibri"/>
        <family val="2"/>
      </rPr>
      <t>≠0</t>
    </r>
  </si>
  <si>
    <t>NO SE TIENE EVIDENCIA SUFICIENTE PARA RECHAZAR Ho, es decir que I&amp;D no varía con sales.</t>
  </si>
  <si>
    <t>ganancia como porcentaje en las ventas</t>
  </si>
  <si>
    <t xml:space="preserve">un cambio porcentual en las ganancia de las ventas, aumneta en  .050  el gasto en investigación y desarrollo </t>
  </si>
  <si>
    <t xml:space="preserve">dado en porcentaje en las ventas en promedio. </t>
  </si>
  <si>
    <t xml:space="preserve">es estadisticamente insifnificativo </t>
  </si>
  <si>
    <t>b2=</t>
  </si>
  <si>
    <t>es(b2)=</t>
  </si>
  <si>
    <t>Ho:b2=0</t>
  </si>
  <si>
    <t>Ha:b2≠0</t>
  </si>
  <si>
    <t>t tabla</t>
  </si>
  <si>
    <t>4.4 En una ciudad estudiantil, ¿influye la población de estudiantes sobre las rentas de las viviendas?</t>
  </si>
  <si>
    <t>Sea rent la renta mensual promedio en una ciudad estudiantil de Estados Unidos. Sean pop el</t>
  </si>
  <si>
    <t>total de la población en esa ciudad, avginc el ingreso promedio en la ciudad y pctstu la población</t>
  </si>
  <si>
    <t>de estudiantes dada como porcentaje del total de la población. Un modelo para probar esta relación</t>
  </si>
  <si>
    <t>es</t>
  </si>
  <si>
    <t>i) Dé la hipótesis nula que establece que el tamaño del cuerpo estudiantil en relación con la</t>
  </si>
  <si>
    <t>población no tiene efecto ceteris paribus sobre las rentas mensuales. Mencione la alternativa</t>
  </si>
  <si>
    <t>que establece que sí tiene efecto.</t>
  </si>
  <si>
    <t>iii) La ecuación estimada empleando datos de 1990 del archivo RENTAL.RAW sobre 64 ciudades</t>
  </si>
  <si>
    <t>estudiantiles es:</t>
  </si>
  <si>
    <t>(.844) (.039) (.081) (.0017)</t>
  </si>
  <si>
    <t>¿Qué está equivocado en la siguiente afirmación: “Un aumento de 10% en la población</t>
  </si>
  <si>
    <t>corresponde aproximadamente a un aumento de 6.6% en la renta”?</t>
  </si>
  <si>
    <t>iv) Pruebe la hipótesis establecida en el inciso i) al nivel de 1%</t>
  </si>
  <si>
    <t>log(rent) = b0 + b1log( pop) + b2log(avginc) +b3pctstu + u.</t>
  </si>
  <si>
    <r>
      <t>Ho:b3</t>
    </r>
    <r>
      <rPr>
        <sz val="11"/>
        <color rgb="FFFF0000"/>
        <rFont val="Calibri"/>
        <family val="2"/>
      </rPr>
      <t>≠0</t>
    </r>
  </si>
  <si>
    <t>ii) ¿Qué signo espera que tengan b1 y b2?</t>
  </si>
  <si>
    <t>positivo para b1 y b2 positivo.</t>
  </si>
  <si>
    <t>log(rent) = .043 + .066 log(pop) + .507 log(avginc) + .0056 pctstu</t>
  </si>
  <si>
    <t>n = 64, R2 = .458.</t>
  </si>
  <si>
    <t>el estimado o el pronostico de la renta.</t>
  </si>
  <si>
    <t>esb3=</t>
  </si>
  <si>
    <t>ttab</t>
  </si>
  <si>
    <t>tcalc</t>
  </si>
  <si>
    <t>es estadisticamente significativa</t>
  </si>
  <si>
    <t>si se tiene evidencia suficiente para rechazar la Ho</t>
  </si>
  <si>
    <t>pctstu si tiene efecto sobre la renta.</t>
  </si>
  <si>
    <t>4.5 Considere la ecuación estimada del ejemplo 4.3, la cual se emplea para estudiar el efecto de</t>
  </si>
  <si>
    <t>faltar a clases en el promedio general (GPA) en la universidad:</t>
  </si>
  <si>
    <t>(.33) (.094) (.011) (.026)</t>
  </si>
  <si>
    <t>i) Empleando la aproximación normal estándar, encuentre el intervalo de confianza de 95%</t>
  </si>
  <si>
    <t>de 5%?</t>
  </si>
  <si>
    <t>colGPA = 1.39 + .412 hsGPA + .015 ACT -.083 skipped</t>
  </si>
  <si>
    <t>n = 141, R2 = .234.</t>
  </si>
  <si>
    <t>para bhsGPA.</t>
  </si>
  <si>
    <t>esb1=</t>
  </si>
  <si>
    <t>t caalc</t>
  </si>
  <si>
    <t>intervalo con 95% de significanzia</t>
  </si>
  <si>
    <t>lim.sup</t>
  </si>
  <si>
    <t>lim.inf</t>
  </si>
  <si>
    <t>ii) ¿Se puede rechazar la hipótesis H0: bhsGPA = .4 contra la alternativa de dos colas al nivel</t>
  </si>
  <si>
    <t>ho:b1=0.4</t>
  </si>
  <si>
    <t>ha:bi≠0.4</t>
  </si>
  <si>
    <t xml:space="preserve">como es de dos colas con 5% se divide entre dos para dar un </t>
  </si>
  <si>
    <t>nivel de significancia del 95%</t>
  </si>
  <si>
    <t>no se tiene evidencia suficiente para rechazar ho</t>
  </si>
  <si>
    <t>es decir que bhsgpa si es 0.4</t>
  </si>
  <si>
    <t>o tiende a serlo.</t>
  </si>
  <si>
    <t>iii) ¿Se puede rechazar la hipótesis H0: bhsGPA = 1 contra la alternativa de dos colas al nivel</t>
  </si>
  <si>
    <t>ho:b1=1</t>
  </si>
  <si>
    <t>ha:bi≠1</t>
  </si>
  <si>
    <t>si se tiene evidencia suficiente para rechazar la ho</t>
  </si>
  <si>
    <t>es decir que bhgpa es diferente a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</si>
</sst>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0" fillId="0" borderId="4" xfId="0" applyFont="1" applyBorder="1"/>
    <xf numFmtId="0" fontId="0" fillId="0" borderId="0" xfId="0" applyFont="1" applyBorder="1"/>
    <xf numFmtId="0" fontId="1" fillId="0" borderId="0" xfId="0" applyFont="1" applyBorder="1"/>
    <xf numFmtId="0" fontId="1" fillId="0" borderId="5" xfId="0" applyFont="1" applyBorder="1"/>
    <xf numFmtId="9" fontId="1" fillId="0" borderId="0" xfId="0" applyNumberFormat="1" applyFont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6</xdr:row>
      <xdr:rowOff>57150</xdr:rowOff>
    </xdr:from>
    <xdr:ext cx="184731" cy="264560"/>
    <xdr:sp macro="" textlink="">
      <xdr:nvSpPr>
        <xdr:cNvPr id="2" name="1 CuadroTexto"/>
        <xdr:cNvSpPr txBox="1"/>
      </xdr:nvSpPr>
      <xdr:spPr>
        <a:xfrm>
          <a:off x="6934200" y="1200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opLeftCell="H1" workbookViewId="0">
      <selection activeCell="J16" sqref="J16"/>
    </sheetView>
  </sheetViews>
  <sheetFormatPr baseColWidth="10" defaultRowHeight="15" x14ac:dyDescent="0.25"/>
  <cols>
    <col min="17" max="17" width="11.85546875" bestFit="1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3"/>
      <c r="L1" s="1" t="s">
        <v>42</v>
      </c>
      <c r="M1" s="2"/>
      <c r="N1" s="2"/>
      <c r="O1" s="2"/>
      <c r="P1" s="2"/>
      <c r="Q1" s="2"/>
      <c r="R1" s="2"/>
      <c r="S1" s="3"/>
    </row>
    <row r="2" spans="1:19" x14ac:dyDescent="0.25">
      <c r="A2" s="4" t="s">
        <v>1</v>
      </c>
      <c r="B2" s="5"/>
      <c r="C2" s="5"/>
      <c r="D2" s="5"/>
      <c r="E2" s="5"/>
      <c r="F2" s="5"/>
      <c r="G2" s="5"/>
      <c r="H2" s="6"/>
      <c r="L2" s="4" t="s">
        <v>43</v>
      </c>
      <c r="M2" s="5"/>
      <c r="N2" s="5"/>
      <c r="O2" s="5"/>
      <c r="P2" s="5"/>
      <c r="Q2" s="5"/>
      <c r="R2" s="5"/>
      <c r="S2" s="6"/>
    </row>
    <row r="3" spans="1:19" x14ac:dyDescent="0.25">
      <c r="A3" s="4" t="s">
        <v>2</v>
      </c>
      <c r="B3" s="5"/>
      <c r="C3" s="5"/>
      <c r="D3" s="5"/>
      <c r="E3" s="5"/>
      <c r="F3" s="5"/>
      <c r="G3" s="5"/>
      <c r="H3" s="6"/>
      <c r="L3" s="4" t="s">
        <v>44</v>
      </c>
      <c r="M3" s="5"/>
      <c r="N3" s="5"/>
      <c r="O3" s="5"/>
      <c r="P3" s="5"/>
      <c r="Q3" s="5"/>
      <c r="R3" s="5"/>
      <c r="S3" s="6"/>
    </row>
    <row r="4" spans="1:19" x14ac:dyDescent="0.25">
      <c r="A4" s="4" t="s">
        <v>3</v>
      </c>
      <c r="B4" s="5"/>
      <c r="C4" s="5"/>
      <c r="D4" s="5"/>
      <c r="E4" s="5"/>
      <c r="F4" s="5"/>
      <c r="G4" s="5"/>
      <c r="H4" s="6"/>
      <c r="L4" s="4" t="s">
        <v>45</v>
      </c>
      <c r="M4" s="5"/>
      <c r="N4" s="5"/>
      <c r="O4" s="5"/>
      <c r="P4" s="5"/>
      <c r="Q4" s="5"/>
      <c r="R4" s="5"/>
      <c r="S4" s="6"/>
    </row>
    <row r="5" spans="1:19" x14ac:dyDescent="0.25">
      <c r="A5" s="4" t="s">
        <v>4</v>
      </c>
      <c r="B5" s="5"/>
      <c r="C5" s="5"/>
      <c r="D5" s="5"/>
      <c r="E5" s="5"/>
      <c r="F5" s="5"/>
      <c r="G5" s="5"/>
      <c r="H5" s="6"/>
      <c r="L5" s="4" t="s">
        <v>46</v>
      </c>
      <c r="M5" s="5"/>
      <c r="N5" s="5"/>
      <c r="O5" s="5"/>
      <c r="P5" s="5"/>
      <c r="Q5" s="5"/>
      <c r="R5" s="5"/>
      <c r="S5" s="6"/>
    </row>
    <row r="6" spans="1:19" x14ac:dyDescent="0.25">
      <c r="A6" s="4" t="s">
        <v>5</v>
      </c>
      <c r="B6" s="5"/>
      <c r="C6" s="5"/>
      <c r="D6" s="5"/>
      <c r="E6" s="5"/>
      <c r="F6" s="5"/>
      <c r="G6" s="5"/>
      <c r="H6" s="6"/>
      <c r="L6" s="4" t="s">
        <v>56</v>
      </c>
      <c r="M6" s="5"/>
      <c r="N6" s="5"/>
      <c r="O6" s="5"/>
      <c r="P6" s="5"/>
      <c r="Q6" s="5"/>
      <c r="R6" s="5"/>
      <c r="S6" s="6"/>
    </row>
    <row r="7" spans="1:19" ht="15.75" thickBot="1" x14ac:dyDescent="0.3">
      <c r="A7" s="7" t="s">
        <v>6</v>
      </c>
      <c r="B7" s="8"/>
      <c r="C7" s="8"/>
      <c r="D7" s="8"/>
      <c r="E7" s="8"/>
      <c r="F7" s="8"/>
      <c r="G7" s="8"/>
      <c r="H7" s="9"/>
      <c r="L7" s="4" t="s">
        <v>47</v>
      </c>
      <c r="M7" s="5"/>
      <c r="N7" s="5"/>
      <c r="O7" s="5"/>
      <c r="P7" s="5"/>
      <c r="Q7" s="5"/>
      <c r="R7" s="5"/>
      <c r="S7" s="6"/>
    </row>
    <row r="8" spans="1:19" ht="15.75" thickBot="1" x14ac:dyDescent="0.3">
      <c r="L8" s="4" t="s">
        <v>55</v>
      </c>
      <c r="M8" s="5"/>
      <c r="N8" s="5"/>
      <c r="O8" s="5"/>
      <c r="P8" s="5"/>
      <c r="Q8" s="5"/>
      <c r="R8" s="5"/>
      <c r="S8" s="6"/>
    </row>
    <row r="9" spans="1:19" x14ac:dyDescent="0.25">
      <c r="A9" s="1" t="s">
        <v>7</v>
      </c>
      <c r="B9" s="2"/>
      <c r="C9" s="2"/>
      <c r="D9" s="2"/>
      <c r="E9" s="2"/>
      <c r="F9" s="2"/>
      <c r="G9" s="2"/>
      <c r="H9" s="2"/>
      <c r="I9" s="3"/>
      <c r="L9" s="4"/>
      <c r="M9" s="5"/>
      <c r="N9" s="5"/>
      <c r="O9" s="5"/>
      <c r="P9" s="5"/>
      <c r="Q9" s="5"/>
      <c r="R9" s="5"/>
      <c r="S9" s="6"/>
    </row>
    <row r="10" spans="1:19" x14ac:dyDescent="0.25">
      <c r="A10" s="4" t="s">
        <v>8</v>
      </c>
      <c r="B10" s="5"/>
      <c r="C10" s="5"/>
      <c r="D10" s="5"/>
      <c r="E10" s="5"/>
      <c r="F10" s="5"/>
      <c r="G10" s="5"/>
      <c r="H10" s="5"/>
      <c r="I10" s="6"/>
      <c r="L10" s="4" t="s">
        <v>48</v>
      </c>
      <c r="M10" s="5"/>
      <c r="N10" s="5"/>
      <c r="O10" s="5"/>
      <c r="P10" s="5"/>
      <c r="Q10" s="5"/>
      <c r="R10" s="5"/>
      <c r="S10" s="6"/>
    </row>
    <row r="11" spans="1:19" x14ac:dyDescent="0.25">
      <c r="A11" s="4" t="s">
        <v>9</v>
      </c>
      <c r="B11" s="5"/>
      <c r="C11" s="5"/>
      <c r="D11" s="5"/>
      <c r="E11" s="5"/>
      <c r="F11" s="5"/>
      <c r="G11" s="5"/>
      <c r="H11" s="5"/>
      <c r="I11" s="6"/>
      <c r="L11" s="4" t="s">
        <v>49</v>
      </c>
      <c r="M11" s="5"/>
      <c r="N11" s="5"/>
      <c r="O11" s="5"/>
      <c r="P11" s="5"/>
      <c r="Q11" s="5"/>
      <c r="R11" s="5"/>
      <c r="S11" s="6"/>
    </row>
    <row r="12" spans="1:19" x14ac:dyDescent="0.25">
      <c r="A12" s="4" t="s">
        <v>22</v>
      </c>
      <c r="B12" s="5"/>
      <c r="C12" s="5"/>
      <c r="D12" s="5"/>
      <c r="E12" s="5"/>
      <c r="F12" s="5"/>
      <c r="G12" s="5"/>
      <c r="H12" s="5"/>
      <c r="I12" s="6"/>
      <c r="L12" s="10" t="s">
        <v>57</v>
      </c>
      <c r="M12" s="5"/>
      <c r="N12" s="5"/>
      <c r="O12" s="5"/>
      <c r="P12" s="5"/>
      <c r="Q12" s="5"/>
      <c r="R12" s="5"/>
      <c r="S12" s="6"/>
    </row>
    <row r="13" spans="1:19" x14ac:dyDescent="0.25">
      <c r="A13" s="4" t="s">
        <v>10</v>
      </c>
      <c r="B13" s="5"/>
      <c r="C13" s="5"/>
      <c r="D13" s="5"/>
      <c r="E13" s="5"/>
      <c r="F13" s="5"/>
      <c r="G13" s="5"/>
      <c r="H13" s="5"/>
      <c r="I13" s="6"/>
      <c r="L13" s="10" t="s">
        <v>58</v>
      </c>
      <c r="M13" s="5"/>
      <c r="N13" s="5"/>
      <c r="O13" s="5"/>
      <c r="P13" s="5"/>
      <c r="Q13" s="5"/>
      <c r="R13" s="5"/>
      <c r="S13" s="6"/>
    </row>
    <row r="14" spans="1:19" x14ac:dyDescent="0.25">
      <c r="A14" s="4" t="s">
        <v>11</v>
      </c>
      <c r="B14" s="5"/>
      <c r="C14" s="5"/>
      <c r="D14" s="5"/>
      <c r="E14" s="5"/>
      <c r="F14" s="5"/>
      <c r="G14" s="5"/>
      <c r="H14" s="5"/>
      <c r="I14" s="6"/>
      <c r="L14" s="10">
        <f>0.472+ 0.321*(0.1)</f>
        <v>0.50409999999999999</v>
      </c>
      <c r="M14" s="13" t="s">
        <v>59</v>
      </c>
      <c r="N14" s="5"/>
      <c r="O14" s="5"/>
      <c r="P14" s="5"/>
      <c r="Q14" s="5"/>
      <c r="R14" s="5"/>
      <c r="S14" s="6"/>
    </row>
    <row r="15" spans="1:19" x14ac:dyDescent="0.25">
      <c r="A15" s="4" t="s">
        <v>12</v>
      </c>
      <c r="B15" s="5"/>
      <c r="C15" s="5"/>
      <c r="D15" s="5"/>
      <c r="E15" s="5"/>
      <c r="F15" s="5"/>
      <c r="G15" s="5"/>
      <c r="H15" s="5"/>
      <c r="I15" s="6"/>
      <c r="L15" s="10" t="s">
        <v>60</v>
      </c>
      <c r="M15" s="5"/>
      <c r="N15" s="5"/>
      <c r="O15" s="5"/>
      <c r="P15" s="5"/>
      <c r="Q15" s="5"/>
      <c r="R15" s="5"/>
      <c r="S15" s="6"/>
    </row>
    <row r="16" spans="1:19" x14ac:dyDescent="0.25">
      <c r="A16" s="10" t="s">
        <v>23</v>
      </c>
      <c r="B16" s="5"/>
      <c r="C16" s="5"/>
      <c r="D16" s="5"/>
      <c r="E16" s="5"/>
      <c r="F16" s="5"/>
      <c r="G16" s="5"/>
      <c r="H16" s="5"/>
      <c r="I16" s="6"/>
      <c r="L16" s="4"/>
      <c r="M16" s="5"/>
      <c r="N16" s="5"/>
      <c r="O16" s="5"/>
      <c r="P16" s="5"/>
      <c r="Q16" s="5"/>
      <c r="R16" s="5"/>
      <c r="S16" s="6"/>
    </row>
    <row r="17" spans="1:19" x14ac:dyDescent="0.25">
      <c r="A17" s="10" t="s">
        <v>24</v>
      </c>
      <c r="B17" s="5"/>
      <c r="C17" s="5"/>
      <c r="D17" s="5"/>
      <c r="E17" s="5"/>
      <c r="F17" s="5"/>
      <c r="G17" s="5"/>
      <c r="H17" s="5"/>
      <c r="I17" s="6"/>
      <c r="L17" s="4" t="s">
        <v>50</v>
      </c>
      <c r="M17" s="5"/>
      <c r="N17" s="5"/>
      <c r="O17" s="5"/>
      <c r="P17" s="5"/>
      <c r="Q17" s="5"/>
      <c r="R17" s="5"/>
      <c r="S17" s="6"/>
    </row>
    <row r="18" spans="1:19" x14ac:dyDescent="0.25">
      <c r="A18" s="11" t="s">
        <v>13</v>
      </c>
      <c r="B18" s="12"/>
      <c r="C18" s="12"/>
      <c r="D18" s="12"/>
      <c r="E18" s="12"/>
      <c r="F18" s="12"/>
      <c r="G18" s="12"/>
      <c r="H18" s="12"/>
      <c r="I18" s="6"/>
      <c r="L18" s="4" t="s">
        <v>51</v>
      </c>
      <c r="M18" s="5"/>
      <c r="N18" s="5"/>
      <c r="O18" s="5"/>
      <c r="P18" s="5"/>
      <c r="Q18" s="5"/>
      <c r="R18" s="5"/>
      <c r="S18" s="6"/>
    </row>
    <row r="19" spans="1:19" x14ac:dyDescent="0.25">
      <c r="A19" s="11" t="s">
        <v>25</v>
      </c>
      <c r="B19" s="12"/>
      <c r="C19" s="12"/>
      <c r="D19" s="12"/>
      <c r="E19" s="12"/>
      <c r="F19" s="12"/>
      <c r="G19" s="12"/>
      <c r="H19" s="12"/>
      <c r="I19" s="6"/>
      <c r="L19" s="4" t="s">
        <v>52</v>
      </c>
      <c r="M19" s="5"/>
      <c r="N19" s="5"/>
      <c r="O19" s="5"/>
      <c r="P19" s="5"/>
      <c r="Q19" s="5"/>
      <c r="R19" s="5"/>
      <c r="S19" s="6"/>
    </row>
    <row r="20" spans="1:19" x14ac:dyDescent="0.25">
      <c r="A20" s="11" t="s">
        <v>14</v>
      </c>
      <c r="B20" s="12"/>
      <c r="C20" s="12"/>
      <c r="D20" s="12"/>
      <c r="E20" s="12"/>
      <c r="F20" s="12"/>
      <c r="G20" s="12"/>
      <c r="H20" s="12"/>
      <c r="I20" s="6"/>
      <c r="L20" s="10" t="s">
        <v>61</v>
      </c>
      <c r="M20" s="13" t="s">
        <v>62</v>
      </c>
      <c r="N20" s="13">
        <v>0.216</v>
      </c>
      <c r="O20" s="13" t="s">
        <v>64</v>
      </c>
      <c r="P20" s="13">
        <f>N21/N20</f>
        <v>1.4861111111111112</v>
      </c>
      <c r="Q20" s="13"/>
      <c r="R20" s="13"/>
      <c r="S20" s="14"/>
    </row>
    <row r="21" spans="1:19" x14ac:dyDescent="0.25">
      <c r="A21" s="11" t="s">
        <v>26</v>
      </c>
      <c r="B21" s="12"/>
      <c r="C21" s="12"/>
      <c r="D21" s="12"/>
      <c r="E21" s="12"/>
      <c r="F21" s="12"/>
      <c r="G21" s="12"/>
      <c r="H21" s="12"/>
      <c r="I21" s="6"/>
      <c r="L21" s="10" t="s">
        <v>67</v>
      </c>
      <c r="M21" s="13" t="s">
        <v>63</v>
      </c>
      <c r="N21" s="13">
        <v>0.32100000000000001</v>
      </c>
      <c r="O21" s="15">
        <v>0.1</v>
      </c>
      <c r="P21" s="16">
        <f>_xlfn.T.INV.2T(0.05,31)</f>
        <v>2.0395134463964082</v>
      </c>
      <c r="Q21" s="13" t="s">
        <v>65</v>
      </c>
      <c r="R21" s="13"/>
      <c r="S21" s="14"/>
    </row>
    <row r="22" spans="1:19" x14ac:dyDescent="0.25">
      <c r="A22" s="11" t="s">
        <v>15</v>
      </c>
      <c r="B22" s="12"/>
      <c r="C22" s="12"/>
      <c r="D22" s="12"/>
      <c r="E22" s="12"/>
      <c r="F22" s="12"/>
      <c r="G22" s="12"/>
      <c r="H22" s="12"/>
      <c r="I22" s="6"/>
      <c r="L22" s="10"/>
      <c r="M22" s="13"/>
      <c r="N22" s="13"/>
      <c r="O22" s="15">
        <v>0.05</v>
      </c>
      <c r="P22" s="13">
        <f>_xlfn.T.INV.2T(0.1,31)</f>
        <v>1.6955187825458664</v>
      </c>
      <c r="Q22" s="13" t="s">
        <v>66</v>
      </c>
      <c r="R22" s="13"/>
      <c r="S22" s="14"/>
    </row>
    <row r="23" spans="1:19" x14ac:dyDescent="0.25">
      <c r="A23" s="10">
        <f>(0.00024*(50))*100</f>
        <v>1.2</v>
      </c>
      <c r="B23" s="13" t="s">
        <v>27</v>
      </c>
      <c r="C23" s="5"/>
      <c r="D23" s="5"/>
      <c r="E23" s="5"/>
      <c r="F23" s="12"/>
      <c r="G23" s="12"/>
      <c r="H23" s="12"/>
      <c r="I23" s="6"/>
      <c r="L23" s="10" t="s">
        <v>68</v>
      </c>
      <c r="M23" s="5"/>
      <c r="N23" s="5"/>
      <c r="O23" s="5"/>
      <c r="P23" s="5"/>
      <c r="Q23" s="5"/>
      <c r="R23" s="5"/>
      <c r="S23" s="6"/>
    </row>
    <row r="24" spans="1:19" x14ac:dyDescent="0.25">
      <c r="A24" s="10" t="s">
        <v>28</v>
      </c>
      <c r="B24" s="5"/>
      <c r="C24" s="5"/>
      <c r="D24" s="5"/>
      <c r="E24" s="5"/>
      <c r="F24" s="12"/>
      <c r="G24" s="12"/>
      <c r="H24" s="12"/>
      <c r="I24" s="6"/>
      <c r="L24" s="4" t="s">
        <v>53</v>
      </c>
      <c r="M24" s="5"/>
      <c r="N24" s="5"/>
      <c r="O24" s="5"/>
      <c r="P24" s="5"/>
      <c r="Q24" s="5"/>
      <c r="R24" s="5"/>
      <c r="S24" s="6"/>
    </row>
    <row r="25" spans="1:19" x14ac:dyDescent="0.25">
      <c r="A25" s="11" t="s">
        <v>16</v>
      </c>
      <c r="B25" s="12"/>
      <c r="C25" s="12"/>
      <c r="D25" s="12"/>
      <c r="E25" s="5"/>
      <c r="F25" s="5"/>
      <c r="G25" s="12"/>
      <c r="H25" s="12"/>
      <c r="I25" s="6"/>
      <c r="L25" s="10" t="s">
        <v>69</v>
      </c>
      <c r="M25" s="5"/>
      <c r="N25" s="5"/>
      <c r="O25" s="5"/>
      <c r="P25" s="5"/>
      <c r="Q25" s="5"/>
      <c r="R25" s="5"/>
      <c r="S25" s="6"/>
    </row>
    <row r="26" spans="1:19" x14ac:dyDescent="0.25">
      <c r="A26" s="10" t="s">
        <v>29</v>
      </c>
      <c r="B26" s="12"/>
      <c r="C26" s="12"/>
      <c r="D26" s="12"/>
      <c r="E26" s="12"/>
      <c r="F26" s="12"/>
      <c r="G26" s="12"/>
      <c r="H26" s="12"/>
      <c r="I26" s="6"/>
      <c r="L26" s="10" t="s">
        <v>70</v>
      </c>
      <c r="M26" s="5"/>
      <c r="N26" s="5"/>
      <c r="O26" s="5"/>
      <c r="P26" s="5"/>
      <c r="Q26" s="5"/>
      <c r="R26" s="5"/>
      <c r="S26" s="6"/>
    </row>
    <row r="27" spans="1:19" x14ac:dyDescent="0.25">
      <c r="A27" s="11" t="s">
        <v>17</v>
      </c>
      <c r="B27" s="12"/>
      <c r="C27" s="12"/>
      <c r="D27" s="12"/>
      <c r="E27" s="12"/>
      <c r="F27" s="12"/>
      <c r="G27" s="12"/>
      <c r="H27" s="12"/>
      <c r="I27" s="6"/>
      <c r="L27" s="10" t="s">
        <v>71</v>
      </c>
      <c r="M27" s="5"/>
      <c r="N27" s="5"/>
      <c r="O27" s="5"/>
      <c r="P27" s="5"/>
      <c r="Q27" s="5"/>
      <c r="R27" s="5"/>
      <c r="S27" s="6"/>
    </row>
    <row r="28" spans="1:19" x14ac:dyDescent="0.25">
      <c r="A28" s="11" t="s">
        <v>18</v>
      </c>
      <c r="B28" s="12"/>
      <c r="C28" s="12"/>
      <c r="D28" s="12"/>
      <c r="E28" s="12"/>
      <c r="F28" s="12"/>
      <c r="G28" s="12"/>
      <c r="H28" s="12"/>
      <c r="I28" s="6"/>
      <c r="L28" s="4" t="s">
        <v>54</v>
      </c>
      <c r="M28" s="5"/>
      <c r="N28" s="5"/>
      <c r="O28" s="5"/>
      <c r="P28" s="5"/>
      <c r="Q28" s="5"/>
      <c r="R28" s="5"/>
      <c r="S28" s="6"/>
    </row>
    <row r="29" spans="1:19" x14ac:dyDescent="0.25">
      <c r="A29" s="11" t="s">
        <v>19</v>
      </c>
      <c r="B29" s="12"/>
      <c r="C29" s="12"/>
      <c r="D29" s="12"/>
      <c r="E29" s="12"/>
      <c r="F29" s="12"/>
      <c r="G29" s="12"/>
      <c r="H29" s="12"/>
      <c r="I29" s="6"/>
      <c r="L29" s="10" t="s">
        <v>72</v>
      </c>
      <c r="M29" s="5"/>
      <c r="N29" s="5"/>
      <c r="O29" s="5"/>
      <c r="P29" s="5"/>
      <c r="Q29" s="5"/>
      <c r="R29" s="5"/>
      <c r="S29" s="6"/>
    </row>
    <row r="30" spans="1:19" x14ac:dyDescent="0.25">
      <c r="A30" s="10" t="s">
        <v>23</v>
      </c>
      <c r="B30" s="13" t="s">
        <v>31</v>
      </c>
      <c r="C30" s="13">
        <v>5.4000000000000001E-4</v>
      </c>
      <c r="D30" s="13" t="s">
        <v>33</v>
      </c>
      <c r="E30" s="13">
        <f>C31/C30</f>
        <v>0.44444444444444448</v>
      </c>
      <c r="F30" s="13" t="s">
        <v>34</v>
      </c>
      <c r="G30" s="13"/>
      <c r="H30" s="12"/>
      <c r="I30" s="6"/>
      <c r="L30" s="10" t="s">
        <v>73</v>
      </c>
      <c r="M30" s="13">
        <v>0.05</v>
      </c>
      <c r="N30" s="13" t="s">
        <v>33</v>
      </c>
      <c r="O30" s="13">
        <f>M30/M31</f>
        <v>1.0869565217391306</v>
      </c>
      <c r="P30" s="13"/>
      <c r="Q30" s="5"/>
      <c r="R30" s="5"/>
      <c r="S30" s="6"/>
    </row>
    <row r="31" spans="1:19" x14ac:dyDescent="0.25">
      <c r="A31" s="10" t="s">
        <v>30</v>
      </c>
      <c r="B31" s="13" t="s">
        <v>32</v>
      </c>
      <c r="C31" s="13">
        <v>2.4000000000000001E-4</v>
      </c>
      <c r="D31" s="13"/>
      <c r="E31" s="13"/>
      <c r="F31" s="13" t="s">
        <v>35</v>
      </c>
      <c r="G31" s="13"/>
      <c r="H31" s="5"/>
      <c r="I31" s="6"/>
      <c r="L31" s="10" t="s">
        <v>74</v>
      </c>
      <c r="M31" s="13">
        <v>4.5999999999999999E-2</v>
      </c>
      <c r="N31" s="15">
        <v>0.1</v>
      </c>
      <c r="O31" s="16">
        <f>_xlfn.T.INV.2T(0.05,31)</f>
        <v>2.0395134463964082</v>
      </c>
      <c r="P31" s="13" t="s">
        <v>77</v>
      </c>
      <c r="Q31" s="5"/>
      <c r="R31" s="5"/>
      <c r="S31" s="6"/>
    </row>
    <row r="32" spans="1:19" x14ac:dyDescent="0.25">
      <c r="A32" s="10" t="s">
        <v>37</v>
      </c>
      <c r="B32" s="5"/>
      <c r="C32" s="5"/>
      <c r="D32" s="5"/>
      <c r="E32" s="5"/>
      <c r="F32" s="13" t="s">
        <v>36</v>
      </c>
      <c r="G32" s="5"/>
      <c r="H32" s="5"/>
      <c r="I32" s="6"/>
      <c r="L32" s="10" t="s">
        <v>75</v>
      </c>
      <c r="M32" s="13"/>
      <c r="N32" s="15">
        <v>0.05</v>
      </c>
      <c r="O32" s="13">
        <f>_xlfn.T.INV.2T(0.1,31)</f>
        <v>1.6955187825458664</v>
      </c>
      <c r="P32" s="13" t="s">
        <v>77</v>
      </c>
      <c r="Q32" s="5"/>
      <c r="R32" s="5"/>
      <c r="S32" s="6"/>
    </row>
    <row r="33" spans="1:19" ht="15.75" thickBot="1" x14ac:dyDescent="0.3">
      <c r="A33" s="10" t="s">
        <v>38</v>
      </c>
      <c r="B33" s="5"/>
      <c r="C33" s="5"/>
      <c r="D33" s="5"/>
      <c r="E33" s="5"/>
      <c r="F33" s="5"/>
      <c r="G33" s="5"/>
      <c r="H33" s="5"/>
      <c r="I33" s="6"/>
      <c r="L33" s="7" t="s">
        <v>76</v>
      </c>
      <c r="M33" s="8"/>
      <c r="N33" s="8"/>
      <c r="O33" s="8"/>
      <c r="P33" s="8"/>
      <c r="Q33" s="8"/>
      <c r="R33" s="8"/>
      <c r="S33" s="9"/>
    </row>
    <row r="34" spans="1:19" x14ac:dyDescent="0.25">
      <c r="A34" s="10" t="s">
        <v>39</v>
      </c>
      <c r="B34" s="5"/>
      <c r="C34" s="5"/>
      <c r="D34" s="5"/>
      <c r="E34" s="5"/>
      <c r="F34" s="5"/>
      <c r="G34" s="5"/>
      <c r="H34" s="5"/>
      <c r="I34" s="6"/>
    </row>
    <row r="35" spans="1:19" x14ac:dyDescent="0.25">
      <c r="A35" s="11" t="s">
        <v>20</v>
      </c>
      <c r="B35" s="5"/>
      <c r="C35" s="5"/>
      <c r="D35" s="5"/>
      <c r="E35" s="5"/>
      <c r="F35" s="5"/>
      <c r="G35" s="5"/>
      <c r="H35" s="5"/>
      <c r="I35" s="6"/>
    </row>
    <row r="36" spans="1:19" x14ac:dyDescent="0.25">
      <c r="A36" s="11" t="s">
        <v>21</v>
      </c>
      <c r="B36" s="5"/>
      <c r="C36" s="5"/>
      <c r="D36" s="5"/>
      <c r="E36" s="5"/>
      <c r="F36" s="5"/>
      <c r="G36" s="5"/>
      <c r="H36" s="5"/>
      <c r="I36" s="6"/>
    </row>
    <row r="37" spans="1:19" x14ac:dyDescent="0.25">
      <c r="A37" s="10" t="s">
        <v>40</v>
      </c>
      <c r="B37" s="5"/>
      <c r="C37" s="5"/>
      <c r="D37" s="5"/>
      <c r="E37" s="5"/>
      <c r="F37" s="5"/>
      <c r="G37" s="5"/>
      <c r="H37" s="5"/>
      <c r="I37" s="6"/>
    </row>
    <row r="38" spans="1:19" ht="15.75" thickBot="1" x14ac:dyDescent="0.3">
      <c r="A38" s="7" t="s">
        <v>41</v>
      </c>
      <c r="B38" s="8"/>
      <c r="C38" s="8"/>
      <c r="D38" s="8"/>
      <c r="E38" s="8"/>
      <c r="F38" s="8"/>
      <c r="G38" s="8"/>
      <c r="H38" s="8"/>
      <c r="I38" s="9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abSelected="1" topLeftCell="E1" workbookViewId="0">
      <selection activeCell="J12" sqref="J12"/>
    </sheetView>
  </sheetViews>
  <sheetFormatPr baseColWidth="10" defaultRowHeight="15" x14ac:dyDescent="0.25"/>
  <sheetData>
    <row r="1" spans="1:19" x14ac:dyDescent="0.25">
      <c r="A1" s="1" t="s">
        <v>78</v>
      </c>
      <c r="B1" s="2"/>
      <c r="C1" s="2"/>
      <c r="D1" s="2"/>
      <c r="E1" s="2"/>
      <c r="F1" s="2"/>
      <c r="G1" s="2"/>
      <c r="H1" s="3"/>
      <c r="K1" s="1" t="s">
        <v>105</v>
      </c>
      <c r="L1" s="2"/>
      <c r="M1" s="2"/>
      <c r="N1" s="2"/>
      <c r="O1" s="2"/>
      <c r="P1" s="2"/>
      <c r="Q1" s="2"/>
      <c r="R1" s="2"/>
      <c r="S1" s="3"/>
    </row>
    <row r="2" spans="1:19" x14ac:dyDescent="0.25">
      <c r="A2" s="4" t="s">
        <v>79</v>
      </c>
      <c r="B2" s="5"/>
      <c r="C2" s="5"/>
      <c r="D2" s="5"/>
      <c r="E2" s="5"/>
      <c r="F2" s="5"/>
      <c r="G2" s="5"/>
      <c r="H2" s="6"/>
      <c r="K2" s="4" t="s">
        <v>106</v>
      </c>
      <c r="L2" s="5"/>
      <c r="M2" s="5"/>
      <c r="N2" s="5"/>
      <c r="O2" s="5"/>
      <c r="P2" s="5"/>
      <c r="Q2" s="5"/>
      <c r="R2" s="5"/>
      <c r="S2" s="6"/>
    </row>
    <row r="3" spans="1:19" x14ac:dyDescent="0.25">
      <c r="A3" s="4" t="s">
        <v>80</v>
      </c>
      <c r="B3" s="5"/>
      <c r="C3" s="5"/>
      <c r="D3" s="5"/>
      <c r="E3" s="5"/>
      <c r="F3" s="5"/>
      <c r="G3" s="5"/>
      <c r="H3" s="6"/>
      <c r="K3" s="4" t="s">
        <v>110</v>
      </c>
      <c r="L3" s="5"/>
      <c r="M3" s="5"/>
      <c r="N3" s="5"/>
      <c r="O3" s="5"/>
      <c r="P3" s="5"/>
      <c r="Q3" s="5"/>
      <c r="R3" s="5"/>
      <c r="S3" s="6"/>
    </row>
    <row r="4" spans="1:19" x14ac:dyDescent="0.25">
      <c r="A4" s="4" t="s">
        <v>81</v>
      </c>
      <c r="B4" s="5"/>
      <c r="C4" s="5"/>
      <c r="D4" s="5"/>
      <c r="E4" s="5"/>
      <c r="F4" s="5"/>
      <c r="G4" s="5"/>
      <c r="H4" s="6"/>
      <c r="K4" s="4" t="s">
        <v>107</v>
      </c>
      <c r="L4" s="5"/>
      <c r="M4" s="5"/>
      <c r="N4" s="5"/>
      <c r="O4" s="5"/>
      <c r="P4" s="5"/>
      <c r="Q4" s="5"/>
      <c r="R4" s="5"/>
      <c r="S4" s="6"/>
    </row>
    <row r="5" spans="1:19" x14ac:dyDescent="0.25">
      <c r="A5" s="4" t="s">
        <v>82</v>
      </c>
      <c r="B5" s="5"/>
      <c r="C5" s="5"/>
      <c r="D5" s="5"/>
      <c r="E5" s="5"/>
      <c r="F5" s="5"/>
      <c r="G5" s="5"/>
      <c r="H5" s="6"/>
      <c r="K5" s="4" t="s">
        <v>111</v>
      </c>
      <c r="L5" s="5"/>
      <c r="M5" s="5"/>
      <c r="N5" s="5"/>
      <c r="O5" s="5"/>
      <c r="P5" s="5"/>
      <c r="Q5" s="5"/>
      <c r="R5" s="5"/>
      <c r="S5" s="6"/>
    </row>
    <row r="6" spans="1:19" x14ac:dyDescent="0.25">
      <c r="A6" s="4" t="s">
        <v>92</v>
      </c>
      <c r="B6" s="5"/>
      <c r="C6" s="5"/>
      <c r="D6" s="5"/>
      <c r="E6" s="5"/>
      <c r="F6" s="5"/>
      <c r="G6" s="5"/>
      <c r="H6" s="6"/>
      <c r="K6" s="4" t="s">
        <v>108</v>
      </c>
      <c r="L6" s="5"/>
      <c r="M6" s="5"/>
      <c r="N6" s="5"/>
      <c r="O6" s="5"/>
      <c r="P6" s="5"/>
      <c r="Q6" s="5"/>
      <c r="R6" s="5"/>
      <c r="S6" s="6"/>
    </row>
    <row r="7" spans="1:19" x14ac:dyDescent="0.25">
      <c r="A7" s="4" t="s">
        <v>83</v>
      </c>
      <c r="B7" s="5"/>
      <c r="C7" s="5"/>
      <c r="D7" s="5"/>
      <c r="E7" s="5"/>
      <c r="F7" s="5"/>
      <c r="G7" s="5"/>
      <c r="H7" s="6"/>
      <c r="K7" s="4" t="s">
        <v>112</v>
      </c>
      <c r="L7" s="5"/>
      <c r="M7" s="5"/>
      <c r="N7" s="5"/>
      <c r="O7" s="5"/>
      <c r="P7" s="5"/>
      <c r="Q7" s="5"/>
      <c r="R7" s="5"/>
      <c r="S7" s="6"/>
    </row>
    <row r="8" spans="1:19" x14ac:dyDescent="0.25">
      <c r="A8" s="4" t="s">
        <v>84</v>
      </c>
      <c r="B8" s="5"/>
      <c r="C8" s="5"/>
      <c r="D8" s="5"/>
      <c r="E8" s="5"/>
      <c r="F8" s="5"/>
      <c r="G8" s="5"/>
      <c r="H8" s="6"/>
      <c r="K8" s="10" t="s">
        <v>113</v>
      </c>
      <c r="L8" s="13">
        <v>9.4E-2</v>
      </c>
      <c r="M8" s="13">
        <f>_xlfn.T.INV.2T(0.05,31)</f>
        <v>2.0395134463964082</v>
      </c>
      <c r="N8" s="13" t="s">
        <v>114</v>
      </c>
      <c r="O8" s="13" t="s">
        <v>115</v>
      </c>
      <c r="P8" s="13"/>
      <c r="Q8" s="13"/>
      <c r="R8" s="5"/>
      <c r="S8" s="6"/>
    </row>
    <row r="9" spans="1:19" x14ac:dyDescent="0.25">
      <c r="A9" s="4" t="s">
        <v>85</v>
      </c>
      <c r="B9" s="5"/>
      <c r="C9" s="5"/>
      <c r="D9" s="5"/>
      <c r="E9" s="5"/>
      <c r="F9" s="5"/>
      <c r="G9" s="5"/>
      <c r="H9" s="6"/>
      <c r="K9" s="10" t="s">
        <v>63</v>
      </c>
      <c r="L9" s="13">
        <v>0.41199999999999998</v>
      </c>
      <c r="M9" s="13"/>
      <c r="N9" s="13"/>
      <c r="O9" s="13">
        <f>0.412+(L8*M8)</f>
        <v>0.60371426396126238</v>
      </c>
      <c r="P9" s="13" t="s">
        <v>116</v>
      </c>
      <c r="Q9" s="13"/>
      <c r="R9" s="5"/>
      <c r="S9" s="6"/>
    </row>
    <row r="10" spans="1:19" x14ac:dyDescent="0.25">
      <c r="A10" s="10" t="s">
        <v>23</v>
      </c>
      <c r="B10" s="5"/>
      <c r="C10" s="5"/>
      <c r="D10" s="5"/>
      <c r="E10" s="5"/>
      <c r="F10" s="5"/>
      <c r="G10" s="5"/>
      <c r="H10" s="6"/>
      <c r="K10" s="10"/>
      <c r="L10" s="13"/>
      <c r="M10" s="13"/>
      <c r="N10" s="13"/>
      <c r="O10" s="13">
        <f>0.412-(L8*M8)</f>
        <v>0.22028573603873761</v>
      </c>
      <c r="P10" s="13" t="s">
        <v>117</v>
      </c>
      <c r="Q10" s="13"/>
      <c r="R10" s="5"/>
      <c r="S10" s="6"/>
    </row>
    <row r="11" spans="1:19" x14ac:dyDescent="0.25">
      <c r="A11" s="17" t="s">
        <v>93</v>
      </c>
      <c r="B11" s="5"/>
      <c r="C11" s="5"/>
      <c r="D11" s="5"/>
      <c r="E11" s="5"/>
      <c r="F11" s="5"/>
      <c r="G11" s="5"/>
      <c r="H11" s="6"/>
      <c r="K11" s="4" t="s">
        <v>118</v>
      </c>
      <c r="L11" s="5"/>
      <c r="M11" s="5"/>
      <c r="N11" s="5"/>
      <c r="O11" s="5"/>
      <c r="P11" s="5"/>
      <c r="Q11" s="5"/>
      <c r="R11" s="5"/>
      <c r="S11" s="6"/>
    </row>
    <row r="12" spans="1:19" x14ac:dyDescent="0.25">
      <c r="A12" s="4" t="s">
        <v>94</v>
      </c>
      <c r="B12" s="5"/>
      <c r="C12" s="5"/>
      <c r="D12" s="5"/>
      <c r="E12" s="5"/>
      <c r="F12" s="5"/>
      <c r="G12" s="5"/>
      <c r="H12" s="6"/>
      <c r="K12" s="4" t="s">
        <v>109</v>
      </c>
      <c r="L12" s="5"/>
      <c r="M12" s="5"/>
      <c r="N12" s="5"/>
      <c r="O12" s="5"/>
      <c r="P12" s="5"/>
      <c r="Q12" s="5"/>
      <c r="R12" s="5"/>
      <c r="S12" s="6"/>
    </row>
    <row r="13" spans="1:19" x14ac:dyDescent="0.25">
      <c r="A13" s="10" t="s">
        <v>95</v>
      </c>
      <c r="B13" s="5"/>
      <c r="C13" s="5"/>
      <c r="D13" s="5"/>
      <c r="E13" s="5"/>
      <c r="F13" s="5"/>
      <c r="G13" s="5"/>
      <c r="H13" s="6"/>
      <c r="K13" s="10" t="s">
        <v>119</v>
      </c>
      <c r="L13" s="13"/>
      <c r="M13" s="13">
        <f>(L16-0.4)/L15</f>
        <v>0.12765957446808462</v>
      </c>
      <c r="N13" s="13" t="s">
        <v>101</v>
      </c>
      <c r="O13" s="13" t="s">
        <v>121</v>
      </c>
      <c r="P13" s="13"/>
      <c r="Q13" s="13"/>
      <c r="R13" s="13"/>
      <c r="S13" s="14"/>
    </row>
    <row r="14" spans="1:19" x14ac:dyDescent="0.25">
      <c r="A14" s="4" t="s">
        <v>86</v>
      </c>
      <c r="B14" s="5"/>
      <c r="C14" s="5"/>
      <c r="D14" s="5"/>
      <c r="E14" s="5"/>
      <c r="F14" s="5"/>
      <c r="G14" s="5"/>
      <c r="H14" s="6"/>
      <c r="K14" s="10" t="s">
        <v>120</v>
      </c>
      <c r="L14" s="13"/>
      <c r="M14" s="13">
        <f>_xlfn.T.INV.2T(0.05,31)</f>
        <v>2.0395134463964082</v>
      </c>
      <c r="N14" s="13" t="s">
        <v>100</v>
      </c>
      <c r="O14" s="13" t="s">
        <v>122</v>
      </c>
      <c r="P14" s="13"/>
      <c r="Q14" s="13"/>
      <c r="R14" s="13"/>
      <c r="S14" s="14"/>
    </row>
    <row r="15" spans="1:19" x14ac:dyDescent="0.25">
      <c r="A15" s="4" t="s">
        <v>87</v>
      </c>
      <c r="B15" s="5"/>
      <c r="C15" s="5"/>
      <c r="D15" s="5"/>
      <c r="E15" s="5"/>
      <c r="F15" s="5"/>
      <c r="G15" s="5"/>
      <c r="H15" s="6"/>
      <c r="K15" s="10" t="s">
        <v>113</v>
      </c>
      <c r="L15" s="13">
        <v>9.4E-2</v>
      </c>
      <c r="M15" s="13" t="s">
        <v>123</v>
      </c>
      <c r="N15" s="13"/>
      <c r="O15" s="13"/>
      <c r="P15" s="13"/>
      <c r="Q15" s="13"/>
      <c r="R15" s="13"/>
      <c r="S15" s="14"/>
    </row>
    <row r="16" spans="1:19" x14ac:dyDescent="0.25">
      <c r="A16" s="4" t="s">
        <v>96</v>
      </c>
      <c r="B16" s="5"/>
      <c r="C16" s="5"/>
      <c r="D16" s="5"/>
      <c r="E16" s="5"/>
      <c r="F16" s="5"/>
      <c r="G16" s="5"/>
      <c r="H16" s="6"/>
      <c r="K16" s="10" t="s">
        <v>63</v>
      </c>
      <c r="L16" s="13">
        <v>0.41199999999999998</v>
      </c>
      <c r="M16" s="13" t="s">
        <v>124</v>
      </c>
      <c r="N16" s="13"/>
      <c r="O16" s="13"/>
      <c r="P16" s="13" t="s">
        <v>125</v>
      </c>
      <c r="Q16" s="13"/>
      <c r="R16" s="13"/>
      <c r="S16" s="14"/>
    </row>
    <row r="17" spans="1:19" x14ac:dyDescent="0.25">
      <c r="A17" s="4" t="s">
        <v>88</v>
      </c>
      <c r="B17" s="5"/>
      <c r="C17" s="5"/>
      <c r="D17" s="5"/>
      <c r="E17" s="5"/>
      <c r="F17" s="5"/>
      <c r="G17" s="5"/>
      <c r="H17" s="6"/>
      <c r="K17" s="4" t="s">
        <v>126</v>
      </c>
      <c r="L17" s="5"/>
      <c r="M17" s="5"/>
      <c r="N17" s="5"/>
      <c r="O17" s="5"/>
      <c r="P17" s="5"/>
      <c r="Q17" s="5"/>
      <c r="R17" s="5"/>
      <c r="S17" s="6"/>
    </row>
    <row r="18" spans="1:19" x14ac:dyDescent="0.25">
      <c r="A18" s="4" t="s">
        <v>97</v>
      </c>
      <c r="B18" s="5"/>
      <c r="C18" s="5"/>
      <c r="D18" s="5"/>
      <c r="E18" s="5"/>
      <c r="F18" s="5"/>
      <c r="G18" s="5"/>
      <c r="H18" s="6"/>
      <c r="K18" s="4" t="s">
        <v>109</v>
      </c>
      <c r="L18" s="5"/>
      <c r="M18" s="5"/>
      <c r="N18" s="5"/>
      <c r="O18" s="5"/>
      <c r="P18" s="5"/>
      <c r="Q18" s="5"/>
      <c r="R18" s="5"/>
      <c r="S18" s="6"/>
    </row>
    <row r="19" spans="1:19" x14ac:dyDescent="0.25">
      <c r="A19" s="4" t="s">
        <v>89</v>
      </c>
      <c r="B19" s="5"/>
      <c r="C19" s="5"/>
      <c r="D19" s="5"/>
      <c r="E19" s="5"/>
      <c r="F19" s="5"/>
      <c r="G19" s="5"/>
      <c r="H19" s="6"/>
      <c r="K19" s="10" t="s">
        <v>127</v>
      </c>
      <c r="L19" s="13"/>
      <c r="M19" s="13">
        <f>ABS(L22-1)/L21</f>
        <v>6.255319148936171</v>
      </c>
      <c r="N19" s="13" t="s">
        <v>101</v>
      </c>
      <c r="O19" s="5"/>
      <c r="P19" s="5"/>
      <c r="Q19" s="5"/>
      <c r="R19" s="5"/>
      <c r="S19" s="6"/>
    </row>
    <row r="20" spans="1:19" x14ac:dyDescent="0.25">
      <c r="A20" s="4" t="s">
        <v>90</v>
      </c>
      <c r="B20" s="5"/>
      <c r="C20" s="5"/>
      <c r="D20" s="5"/>
      <c r="E20" s="5"/>
      <c r="F20" s="5"/>
      <c r="G20" s="5"/>
      <c r="H20" s="6"/>
      <c r="K20" s="10" t="s">
        <v>128</v>
      </c>
      <c r="L20" s="13"/>
      <c r="M20" s="13">
        <f>_xlfn.T.INV.2T(0.05,31)</f>
        <v>2.0395134463964082</v>
      </c>
      <c r="N20" s="13" t="s">
        <v>100</v>
      </c>
      <c r="O20" s="5"/>
      <c r="P20" s="5"/>
      <c r="Q20" s="5"/>
      <c r="R20" s="5"/>
      <c r="S20" s="6"/>
    </row>
    <row r="21" spans="1:19" x14ac:dyDescent="0.25">
      <c r="A21" s="10" t="s">
        <v>98</v>
      </c>
      <c r="B21" s="5"/>
      <c r="C21" s="5"/>
      <c r="D21" s="5"/>
      <c r="E21" s="5"/>
      <c r="F21" s="5"/>
      <c r="G21" s="5"/>
      <c r="H21" s="6"/>
      <c r="K21" s="10" t="s">
        <v>113</v>
      </c>
      <c r="L21" s="13">
        <v>9.4E-2</v>
      </c>
      <c r="M21" s="13" t="s">
        <v>129</v>
      </c>
      <c r="N21" s="5"/>
      <c r="O21" s="5"/>
      <c r="P21" s="5"/>
      <c r="Q21" s="5"/>
      <c r="R21" s="5"/>
      <c r="S21" s="6"/>
    </row>
    <row r="22" spans="1:19" ht="15.75" thickBot="1" x14ac:dyDescent="0.3">
      <c r="A22" s="4"/>
      <c r="B22" s="5"/>
      <c r="C22" s="5"/>
      <c r="D22" s="5"/>
      <c r="E22" s="5"/>
      <c r="F22" s="5"/>
      <c r="G22" s="5"/>
      <c r="H22" s="6"/>
      <c r="K22" s="7" t="s">
        <v>63</v>
      </c>
      <c r="L22" s="18">
        <v>0.41199999999999998</v>
      </c>
      <c r="M22" s="18" t="s">
        <v>130</v>
      </c>
      <c r="N22" s="8"/>
      <c r="O22" s="8"/>
      <c r="P22" s="8"/>
      <c r="Q22" s="8"/>
      <c r="R22" s="8"/>
      <c r="S22" s="9"/>
    </row>
    <row r="23" spans="1:19" x14ac:dyDescent="0.25">
      <c r="A23" s="4" t="s">
        <v>91</v>
      </c>
      <c r="B23" s="5"/>
      <c r="C23" s="5"/>
      <c r="D23" s="5"/>
      <c r="E23" s="5"/>
      <c r="F23" s="5"/>
      <c r="G23" s="5"/>
      <c r="H23" s="6"/>
    </row>
    <row r="24" spans="1:19" x14ac:dyDescent="0.25">
      <c r="A24" s="10" t="s">
        <v>32</v>
      </c>
      <c r="B24" s="13">
        <v>5.5999999999999999E-3</v>
      </c>
      <c r="C24" s="13" t="s">
        <v>100</v>
      </c>
      <c r="D24" s="13">
        <f>B24/B25</f>
        <v>3.2941176470588238</v>
      </c>
      <c r="E24" s="13" t="s">
        <v>102</v>
      </c>
      <c r="F24" s="13"/>
      <c r="G24" s="13"/>
      <c r="H24" s="14"/>
    </row>
    <row r="25" spans="1:19" x14ac:dyDescent="0.25">
      <c r="A25" s="10" t="s">
        <v>99</v>
      </c>
      <c r="B25" s="13">
        <v>1.6999999999999999E-3</v>
      </c>
      <c r="C25" s="13" t="s">
        <v>101</v>
      </c>
      <c r="D25" s="13">
        <f>_xlfn.T.INV.2T(0.01,63)</f>
        <v>2.6561450250998613</v>
      </c>
      <c r="E25" s="13" t="s">
        <v>103</v>
      </c>
      <c r="F25" s="13"/>
      <c r="G25" s="13"/>
      <c r="H25" s="14"/>
    </row>
    <row r="26" spans="1:19" ht="15.75" thickBot="1" x14ac:dyDescent="0.3">
      <c r="A26" s="7" t="s">
        <v>104</v>
      </c>
      <c r="B26" s="18"/>
      <c r="C26" s="18"/>
      <c r="D26" s="18"/>
      <c r="E26" s="18"/>
      <c r="F26" s="18"/>
      <c r="G26" s="18"/>
      <c r="H26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4.1,4.2,4.3</vt:lpstr>
      <vt:lpstr>4.4,4.5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2015-04-17T04:52:44Z</dcterms:created>
  <dcterms:modified xsi:type="dcterms:W3CDTF">2015-04-18T04:18:57Z</dcterms:modified>
</cp:coreProperties>
</file>