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3942E844-26B7-412F-A9E3-E21D790FBBB6}" xr6:coauthVersionLast="47" xr6:coauthVersionMax="47" xr10:uidLastSave="{00000000-0000-0000-0000-000000000000}"/>
  <bookViews>
    <workbookView xWindow="-120" yWindow="-120" windowWidth="29040" windowHeight="15720" activeTab="5" xr2:uid="{06125886-3A28-4781-9C95-6D7C3573DA2D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7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<sst xmlns="http://schemas.openxmlformats.org/spreadsheetml/2006/main" count="70" uniqueCount="30">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</sst>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);\(#,##0.000\)"/>
    <numFmt numFmtId="165" formatCode="#,##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7" fillId="4" borderId="0" xfId="0" applyNumberFormat="1" applyFont="1" applyFill="1" applyAlignment="1">
      <alignment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4" fontId="0" fillId="4" borderId="0" xfId="0" applyNumberFormat="1" applyFon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65" fontId="7" fillId="4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_);\(#,##0.000\)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27">
      <calculatedColumnFormula>SUM(E:E)/SUM(C:C)</calculatedColumnFormula>
    </tableColumn>
    <tableColumn id="5" xr3:uid="{C7A78AE0-C52D-4CAE-9B35-F5D84483F210}" name="Giá bán TB" dataDxfId="26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>
  <autoFilter ref="I2:K3" xr:uid="{D91734C1-F5C3-4088-9E30-A2AFD0C3E614}"/>
  <tableColumns count="3">
    <tableColumn id="4" xr3:uid="{D72643F7-EED7-4E81-9F58-347AF5E979B9}" name="Giá  mua TB" dataDxfId="21">
      <calculatedColumnFormula>SUM(E:E)/SUM(C:C)</calculatedColumnFormula>
    </tableColumn>
    <tableColumn id="5" xr3:uid="{DE4EB4CA-9450-48A8-B492-EBF9C660C360}" name="Giá bán TB" dataDxfId="20">
      <calculatedColumnFormula>SUM(H:H)/SUM(F:F)</calculatedColumnFormula>
    </tableColumn>
    <tableColumn id="2" xr3:uid="{4D55E233-AB86-4FBB-AFA0-8D1853CF6059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>
  <autoFilter ref="I2:K3" xr:uid="{DB2FBFF5-A15A-46AF-81C6-43762B4EAD45}"/>
  <tableColumns count="3">
    <tableColumn id="4" xr3:uid="{18D134A8-EBC7-48AB-8322-320A4709A367}" name="Giá  mua TB" dataDxfId="15">
      <calculatedColumnFormula>SUM(E:E)/SUM(C:C)</calculatedColumnFormula>
    </tableColumn>
    <tableColumn id="5" xr3:uid="{1B8A8D36-89C2-4BC5-A1BE-CD2DDD939826}" name="Giá bán TB" dataDxfId="14">
      <calculatedColumnFormula>SUM(H:H)/SUM(F:F)</calculatedColumnFormula>
    </tableColumn>
    <tableColumn id="2" xr3:uid="{0320BD3C-CDA8-482D-B94C-B2B3B36795DC}" name="0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7</v>
      </c>
      <c r="B1" s="2" t="s">
        <v>10</v>
      </c>
    </row>
    <row r="2" spans="1:2" x14ac:dyDescent="0.25">
      <c r="A2" t="s">
        <v>8</v>
      </c>
      <c r="B2" s="6" t="s">
        <v>9</v>
      </c>
    </row>
    <row r="3" spans="1:2" x14ac:dyDescent="0.25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zoomScale="175" zoomScaleNormal="175" workbookViewId="0">
      <selection activeCell="E5" sqref="E5"/>
    </sheetView>
  </sheetViews>
  <sheetFormatPr defaultRowHeight="15" x14ac:dyDescent="0.25"/>
  <cols>
    <col min="1" max="1" width="8.85546875" style="9"/>
    <col min="2" max="2" width="16.7109375" customWidth="1"/>
    <col min="3" max="3" width="16.7109375" style="13" customWidth="1"/>
    <col min="4" max="5" width="14.7109375" customWidth="1"/>
    <col min="6" max="6" width="32.140625" customWidth="1"/>
  </cols>
  <sheetData>
    <row r="1" spans="1:6" x14ac:dyDescent="0.25">
      <c r="A1" s="5" t="s">
        <v>24</v>
      </c>
      <c r="B1" s="5" t="s">
        <v>13</v>
      </c>
      <c r="C1" s="12" t="s">
        <v>14</v>
      </c>
      <c r="D1" s="5" t="s">
        <v>15</v>
      </c>
      <c r="E1" s="5" t="s">
        <v>21</v>
      </c>
      <c r="F1" s="5" t="s">
        <v>16</v>
      </c>
    </row>
    <row r="2" spans="1:6" x14ac:dyDescent="0.25">
      <c r="A2" s="9">
        <v>1</v>
      </c>
      <c r="B2" s="4">
        <v>44508</v>
      </c>
      <c r="C2" s="13">
        <v>30000000</v>
      </c>
      <c r="E2">
        <v>1272</v>
      </c>
      <c r="F2" t="s">
        <v>17</v>
      </c>
    </row>
    <row r="3" spans="1:6" x14ac:dyDescent="0.25">
      <c r="A3" s="9">
        <f>A2+1</f>
        <v>2</v>
      </c>
      <c r="B3" s="4">
        <v>44553</v>
      </c>
      <c r="C3" s="13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1"/>
  <sheetViews>
    <sheetView zoomScale="175" zoomScaleNormal="175" workbookViewId="0">
      <selection activeCell="A5" sqref="A5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1" width="13.140625" customWidth="1"/>
    <col min="12" max="13" width="19.140625" customWidth="1"/>
  </cols>
  <sheetData>
    <row r="1" spans="1:14" ht="26.25" x14ac:dyDescent="0.25">
      <c r="A1" s="30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7"/>
      <c r="N1" s="7"/>
    </row>
    <row r="2" spans="1:14" x14ac:dyDescent="0.25">
      <c r="A2" s="31" t="s">
        <v>24</v>
      </c>
      <c r="B2" s="31" t="s">
        <v>6</v>
      </c>
      <c r="C2" s="33" t="s">
        <v>0</v>
      </c>
      <c r="D2" s="33"/>
      <c r="E2" s="33"/>
      <c r="F2" s="34" t="s">
        <v>1</v>
      </c>
      <c r="G2" s="34"/>
      <c r="H2" s="34"/>
      <c r="I2" s="22" t="s">
        <v>18</v>
      </c>
      <c r="J2" s="24" t="s">
        <v>19</v>
      </c>
      <c r="K2" t="s">
        <v>28</v>
      </c>
    </row>
    <row r="3" spans="1:14" x14ac:dyDescent="0.25">
      <c r="A3" s="31"/>
      <c r="B3" s="31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3.7725303898281397</v>
      </c>
      <c r="J3" s="25" t="e">
        <f>SUM(H:H)/SUM(F:F)</f>
        <v>#DIV/0!</v>
      </c>
      <c r="K3">
        <f>SUM(C:C) - SUM(F:F)</f>
        <v>143.14000000000001</v>
      </c>
    </row>
    <row r="4" spans="1:14" s="16" customFormat="1" x14ac:dyDescent="0.25">
      <c r="A4" s="17">
        <v>1</v>
      </c>
      <c r="B4" s="14">
        <v>44572</v>
      </c>
      <c r="C4" s="19">
        <v>127.24</v>
      </c>
      <c r="D4" s="19">
        <f>E4/C4</f>
        <v>3.9295818924866395</v>
      </c>
      <c r="E4" s="19">
        <v>500</v>
      </c>
      <c r="F4" s="19"/>
      <c r="G4" s="19"/>
      <c r="H4" s="19"/>
      <c r="I4" s="19"/>
      <c r="J4" s="19"/>
      <c r="K4" s="15"/>
    </row>
    <row r="5" spans="1:14" x14ac:dyDescent="0.25">
      <c r="A5" s="9">
        <f>A4+1</f>
        <v>2</v>
      </c>
      <c r="B5" s="32">
        <v>44585</v>
      </c>
      <c r="C5" s="20">
        <v>7.6</v>
      </c>
      <c r="D5" s="19">
        <f>E5/C5</f>
        <v>2.6315789473684212</v>
      </c>
      <c r="E5" s="20">
        <v>20</v>
      </c>
      <c r="F5" s="20"/>
      <c r="G5" s="20"/>
      <c r="H5" s="20"/>
      <c r="I5" s="20"/>
      <c r="J5" s="20"/>
      <c r="K5" s="10"/>
      <c r="L5" s="10"/>
    </row>
    <row r="6" spans="1:14" x14ac:dyDescent="0.25">
      <c r="A6" s="9">
        <f t="shared" ref="A6:A11" si="0">A5+1</f>
        <v>3</v>
      </c>
      <c r="B6" s="32"/>
      <c r="C6" s="20">
        <v>8.3000000000000007</v>
      </c>
      <c r="D6" s="19">
        <f>E6/C6</f>
        <v>2.4096385542168672</v>
      </c>
      <c r="E6" s="20">
        <v>20</v>
      </c>
      <c r="F6" s="20"/>
      <c r="G6" s="20"/>
      <c r="H6" s="20"/>
      <c r="I6" s="20"/>
      <c r="J6" s="20"/>
      <c r="K6" s="10"/>
      <c r="L6" s="10"/>
    </row>
    <row r="7" spans="1:14" x14ac:dyDescent="0.25">
      <c r="A7" s="9">
        <f t="shared" si="0"/>
        <v>4</v>
      </c>
      <c r="B7" s="11"/>
      <c r="C7" s="20"/>
      <c r="D7" s="20"/>
      <c r="E7" s="20"/>
      <c r="F7" s="20"/>
      <c r="G7" s="20"/>
      <c r="H7" s="20"/>
      <c r="I7" s="20"/>
      <c r="J7" s="20"/>
      <c r="K7" s="10"/>
      <c r="L7" s="10"/>
    </row>
    <row r="8" spans="1:14" x14ac:dyDescent="0.25">
      <c r="A8" s="9">
        <f t="shared" si="0"/>
        <v>5</v>
      </c>
      <c r="B8" s="32"/>
      <c r="C8" s="20"/>
      <c r="D8" s="20"/>
      <c r="E8" s="20"/>
      <c r="F8" s="20"/>
      <c r="G8" s="20"/>
      <c r="H8" s="20"/>
      <c r="I8" s="20"/>
      <c r="J8" s="20"/>
      <c r="K8" s="10"/>
      <c r="L8" s="10"/>
    </row>
    <row r="9" spans="1:14" x14ac:dyDescent="0.25">
      <c r="A9" s="9">
        <f t="shared" si="0"/>
        <v>6</v>
      </c>
      <c r="B9" s="32"/>
      <c r="C9" s="20"/>
      <c r="D9" s="20"/>
      <c r="E9" s="20"/>
      <c r="F9" s="20"/>
      <c r="G9" s="20"/>
      <c r="H9" s="20"/>
    </row>
    <row r="10" spans="1:14" x14ac:dyDescent="0.25">
      <c r="A10" s="9">
        <f t="shared" si="0"/>
        <v>7</v>
      </c>
      <c r="B10" s="32"/>
      <c r="C10" s="20"/>
      <c r="D10" s="20"/>
      <c r="E10" s="20"/>
      <c r="F10" s="20"/>
      <c r="G10" s="20"/>
      <c r="H10" s="20"/>
    </row>
    <row r="11" spans="1:14" x14ac:dyDescent="0.25">
      <c r="A11" s="9">
        <f t="shared" si="0"/>
        <v>8</v>
      </c>
      <c r="B11" s="8"/>
      <c r="C11" s="20"/>
      <c r="D11" s="20"/>
      <c r="E11" s="20"/>
      <c r="F11" s="20"/>
      <c r="G11" s="20"/>
      <c r="H11" s="20"/>
    </row>
  </sheetData>
  <mergeCells count="7">
    <mergeCell ref="A1:L1"/>
    <mergeCell ref="A2:A3"/>
    <mergeCell ref="B8:B10"/>
    <mergeCell ref="B2:B3"/>
    <mergeCell ref="C2:E2"/>
    <mergeCell ref="F2:H2"/>
    <mergeCell ref="B5:B6"/>
  </mergeCells>
  <conditionalFormatting sqref="K4">
    <cfRule type="expression" dxfId="35" priority="28">
      <formula>"&gt;0"</formula>
    </cfRule>
  </conditionalFormatting>
  <conditionalFormatting sqref="K4">
    <cfRule type="expression" dxfId="34" priority="27">
      <formula>"&gt;0"</formula>
    </cfRule>
  </conditionalFormatting>
  <conditionalFormatting sqref="K4">
    <cfRule type="expression" dxfId="33" priority="23">
      <formula>K4&lt;0</formula>
    </cfRule>
    <cfRule type="expression" dxfId="32" priority="24">
      <formula>K4&gt;0</formula>
    </cfRule>
  </conditionalFormatting>
  <conditionalFormatting sqref="I3">
    <cfRule type="expression" dxfId="31" priority="3">
      <formula>I3&lt;#REF!</formula>
    </cfRule>
    <cfRule type="expression" dxfId="30" priority="4">
      <formula>I3&gt;#REF!</formula>
    </cfRule>
  </conditionalFormatting>
  <conditionalFormatting sqref="J3">
    <cfRule type="expression" dxfId="29" priority="25">
      <formula>J3&lt;I3</formula>
    </cfRule>
    <cfRule type="expression" dxfId="28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zoomScale="235" zoomScaleNormal="235" workbookViewId="0">
      <selection activeCell="I3" sqref="I3"/>
    </sheetView>
  </sheetViews>
  <sheetFormatPr defaultRowHeight="15" x14ac:dyDescent="0.25"/>
  <cols>
    <col min="2" max="2" width="9.7109375" bestFit="1" customWidth="1"/>
  </cols>
  <sheetData>
    <row r="1" spans="1:11" ht="26.25" x14ac:dyDescent="0.25">
      <c r="A1" s="30" t="s">
        <v>25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24</v>
      </c>
      <c r="B2" s="31" t="s">
        <v>6</v>
      </c>
      <c r="C2" s="33" t="s">
        <v>0</v>
      </c>
      <c r="D2" s="33"/>
      <c r="E2" s="33"/>
      <c r="F2" s="34" t="s">
        <v>1</v>
      </c>
      <c r="G2" s="34"/>
      <c r="H2" s="34"/>
      <c r="I2" s="22" t="s">
        <v>18</v>
      </c>
      <c r="J2" s="24" t="s">
        <v>19</v>
      </c>
      <c r="K2" t="s">
        <v>28</v>
      </c>
    </row>
    <row r="3" spans="1:11" x14ac:dyDescent="0.25">
      <c r="A3" s="31"/>
      <c r="B3" s="31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8.5808976543833654E-2</v>
      </c>
      <c r="J3" s="25" t="e">
        <f>SUM(H:H)/SUM(F:F)</f>
        <v>#DIV/0!</v>
      </c>
      <c r="K3">
        <f>SUM(C:C) - SUM(F:F)</f>
        <v>5838.55</v>
      </c>
    </row>
    <row r="4" spans="1:11" x14ac:dyDescent="0.25">
      <c r="A4" s="17">
        <v>1</v>
      </c>
      <c r="B4" s="14">
        <v>44573</v>
      </c>
      <c r="C4" s="19">
        <v>5838.55</v>
      </c>
      <c r="D4" s="19">
        <f>E4/C4</f>
        <v>8.5808976543833654E-2</v>
      </c>
      <c r="E4" s="19">
        <v>501</v>
      </c>
      <c r="F4" s="19"/>
      <c r="G4" s="19"/>
      <c r="H4" s="19"/>
      <c r="I4" s="19"/>
      <c r="J4" s="19"/>
      <c r="K4" s="16"/>
    </row>
    <row r="5" spans="1:11" x14ac:dyDescent="0.25">
      <c r="A5" s="9">
        <f>A4+1</f>
        <v>2</v>
      </c>
      <c r="B5" s="32"/>
      <c r="C5" s="20"/>
      <c r="D5" s="20"/>
      <c r="E5" s="20"/>
      <c r="F5" s="20"/>
      <c r="G5" s="20"/>
      <c r="H5" s="20"/>
      <c r="I5" s="20"/>
      <c r="J5" s="20"/>
      <c r="K5" s="10"/>
    </row>
    <row r="6" spans="1:11" x14ac:dyDescent="0.25">
      <c r="A6" s="9">
        <f t="shared" ref="A6:A9" si="0">A5+1</f>
        <v>3</v>
      </c>
      <c r="B6" s="32"/>
      <c r="C6" s="20"/>
      <c r="D6" s="20"/>
      <c r="E6" s="20"/>
      <c r="F6" s="20"/>
      <c r="G6" s="20"/>
      <c r="H6" s="20"/>
      <c r="I6" s="20"/>
      <c r="J6" s="20"/>
      <c r="K6" s="10"/>
    </row>
    <row r="7" spans="1:11" x14ac:dyDescent="0.25">
      <c r="A7" s="9">
        <f t="shared" si="0"/>
        <v>4</v>
      </c>
      <c r="B7" s="32"/>
      <c r="C7" s="20"/>
      <c r="D7" s="20"/>
      <c r="E7" s="20"/>
      <c r="F7" s="20"/>
      <c r="G7" s="20"/>
      <c r="H7" s="20"/>
      <c r="I7" s="20"/>
      <c r="J7" s="20"/>
      <c r="K7" s="10"/>
    </row>
    <row r="8" spans="1:11" x14ac:dyDescent="0.25">
      <c r="A8" s="9">
        <f t="shared" si="0"/>
        <v>5</v>
      </c>
    </row>
    <row r="9" spans="1:11" x14ac:dyDescent="0.25">
      <c r="A9" s="9">
        <f t="shared" si="0"/>
        <v>6</v>
      </c>
    </row>
  </sheetData>
  <mergeCells count="6">
    <mergeCell ref="B5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selection activeCell="G7" sqref="G7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2" width="19.140625" customWidth="1"/>
  </cols>
  <sheetData>
    <row r="1" spans="1:13" ht="26.25" x14ac:dyDescent="0.25">
      <c r="A1" s="30" t="s">
        <v>27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7"/>
      <c r="M1" s="7"/>
    </row>
    <row r="2" spans="1:13" x14ac:dyDescent="0.25">
      <c r="A2" s="31" t="s">
        <v>24</v>
      </c>
      <c r="B2" s="31" t="s">
        <v>6</v>
      </c>
      <c r="C2" s="33" t="s">
        <v>0</v>
      </c>
      <c r="D2" s="33"/>
      <c r="E2" s="33"/>
      <c r="F2" s="34" t="s">
        <v>1</v>
      </c>
      <c r="G2" s="34"/>
      <c r="H2" s="34"/>
      <c r="I2" s="22" t="s">
        <v>18</v>
      </c>
      <c r="J2" s="24" t="s">
        <v>19</v>
      </c>
      <c r="K2" t="s">
        <v>29</v>
      </c>
    </row>
    <row r="3" spans="1:13" x14ac:dyDescent="0.25">
      <c r="A3" s="31"/>
      <c r="B3" s="31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9">
        <f>SUM(E:E)/SUM(C:C)</f>
        <v>0.27809940732046462</v>
      </c>
      <c r="J3" s="25" t="e">
        <f>SUM(H:H)/SUM(F:F)</f>
        <v>#DIV/0!</v>
      </c>
      <c r="K3">
        <f>SUM(C:C)</f>
        <v>1891.41</v>
      </c>
    </row>
    <row r="4" spans="1:13" s="16" customFormat="1" x14ac:dyDescent="0.25">
      <c r="A4" s="17">
        <v>1</v>
      </c>
      <c r="B4" s="14">
        <v>44572</v>
      </c>
      <c r="C4" s="19">
        <v>1777.77</v>
      </c>
      <c r="D4" s="19">
        <f>E4/C4</f>
        <v>0.28462624523982294</v>
      </c>
      <c r="E4" s="19">
        <v>506</v>
      </c>
      <c r="F4" s="19"/>
      <c r="G4" s="19"/>
      <c r="H4" s="19"/>
      <c r="I4" s="19"/>
      <c r="J4" s="19"/>
    </row>
    <row r="5" spans="1:13" x14ac:dyDescent="0.25">
      <c r="A5" s="9">
        <f>A4+1</f>
        <v>2</v>
      </c>
      <c r="B5" s="11">
        <v>44585</v>
      </c>
      <c r="C5" s="20">
        <v>113.64</v>
      </c>
      <c r="D5" s="19">
        <f>E5/C5</f>
        <v>0.17599436818021824</v>
      </c>
      <c r="E5" s="20">
        <v>20</v>
      </c>
      <c r="F5" s="20"/>
      <c r="G5" s="20"/>
      <c r="H5" s="20"/>
      <c r="I5" s="20"/>
      <c r="J5" s="20"/>
      <c r="K5" s="10"/>
    </row>
    <row r="6" spans="1:13" x14ac:dyDescent="0.25">
      <c r="A6" s="9">
        <f t="shared" ref="A6:A11" si="0">A5+1</f>
        <v>3</v>
      </c>
      <c r="B6" s="11"/>
      <c r="C6" s="20"/>
      <c r="D6" s="20"/>
      <c r="E6" s="20"/>
      <c r="F6" s="20"/>
      <c r="G6" s="20"/>
      <c r="H6" s="20"/>
      <c r="I6" s="20"/>
      <c r="J6" s="20"/>
      <c r="K6" s="10"/>
    </row>
    <row r="7" spans="1:13" x14ac:dyDescent="0.25">
      <c r="A7" s="9">
        <f t="shared" si="0"/>
        <v>4</v>
      </c>
      <c r="B7" s="11"/>
      <c r="C7" s="20"/>
      <c r="D7" s="20"/>
      <c r="E7" s="20"/>
      <c r="F7" s="20"/>
      <c r="G7" s="20"/>
      <c r="H7" s="20"/>
      <c r="I7" s="20"/>
      <c r="J7" s="20"/>
      <c r="K7" s="10"/>
    </row>
    <row r="8" spans="1:13" x14ac:dyDescent="0.25">
      <c r="A8" s="9">
        <f t="shared" si="0"/>
        <v>5</v>
      </c>
      <c r="B8" s="32"/>
      <c r="C8" s="20"/>
      <c r="D8" s="20"/>
      <c r="E8" s="20"/>
      <c r="F8" s="20"/>
      <c r="G8" s="20"/>
      <c r="H8" s="20"/>
      <c r="I8" s="20"/>
      <c r="J8" s="20"/>
      <c r="K8" s="10"/>
    </row>
    <row r="9" spans="1:13" x14ac:dyDescent="0.25">
      <c r="A9" s="9">
        <f t="shared" si="0"/>
        <v>6</v>
      </c>
      <c r="B9" s="32"/>
      <c r="C9" s="20"/>
      <c r="D9" s="20"/>
      <c r="E9" s="20"/>
      <c r="F9" s="20"/>
      <c r="G9" s="20"/>
      <c r="H9" s="20"/>
    </row>
    <row r="10" spans="1:13" x14ac:dyDescent="0.25">
      <c r="A10" s="9">
        <f t="shared" si="0"/>
        <v>7</v>
      </c>
      <c r="B10" s="32"/>
      <c r="C10" s="20"/>
      <c r="D10" s="20"/>
      <c r="E10" s="20"/>
      <c r="F10" s="20"/>
      <c r="G10" s="20"/>
      <c r="H10" s="20"/>
    </row>
    <row r="11" spans="1:13" x14ac:dyDescent="0.25">
      <c r="A11" s="9">
        <f t="shared" si="0"/>
        <v>8</v>
      </c>
      <c r="B11" s="8">
        <v>44522</v>
      </c>
      <c r="C11" s="20"/>
      <c r="D11" s="20"/>
      <c r="E11" s="20"/>
      <c r="F11" s="20"/>
      <c r="G11" s="20"/>
      <c r="H11" s="20"/>
    </row>
  </sheetData>
  <mergeCells count="6">
    <mergeCell ref="B8:B10"/>
    <mergeCell ref="A1:K1"/>
    <mergeCell ref="A2:A3"/>
    <mergeCell ref="B2:B3"/>
    <mergeCell ref="C2:E2"/>
    <mergeCell ref="F2:H2"/>
  </mergeCells>
  <conditionalFormatting sqref="I3">
    <cfRule type="expression" dxfId="19" priority="1">
      <formula>I3&lt;#REF!</formula>
    </cfRule>
    <cfRule type="expression" dxfId="18" priority="2">
      <formula>I3&gt;#REF!</formula>
    </cfRule>
  </conditionalFormatting>
  <conditionalFormatting sqref="J3">
    <cfRule type="expression" dxfId="17" priority="5">
      <formula>J3&lt;I3</formula>
    </cfRule>
    <cfRule type="expression" dxfId="16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2"/>
  <sheetViews>
    <sheetView tabSelected="1" zoomScale="175" zoomScaleNormal="175" workbookViewId="0">
      <selection activeCell="K7" sqref="K7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1" customWidth="1"/>
    <col min="4" max="8" width="8.85546875" style="21"/>
    <col min="9" max="9" width="13" style="21" bestFit="1" customWidth="1"/>
    <col min="10" max="10" width="10.85546875" style="21" bestFit="1" customWidth="1"/>
    <col min="11" max="11" width="13.140625" customWidth="1"/>
    <col min="12" max="13" width="19.140625" customWidth="1"/>
  </cols>
  <sheetData>
    <row r="1" spans="1:14" ht="26.25" x14ac:dyDescent="0.25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7"/>
      <c r="N1" s="7"/>
    </row>
    <row r="2" spans="1:14" x14ac:dyDescent="0.25">
      <c r="A2" s="31" t="s">
        <v>24</v>
      </c>
      <c r="B2" s="31" t="s">
        <v>6</v>
      </c>
      <c r="C2" s="33" t="s">
        <v>0</v>
      </c>
      <c r="D2" s="33"/>
      <c r="E2" s="33"/>
      <c r="F2" s="34" t="s">
        <v>1</v>
      </c>
      <c r="G2" s="34"/>
      <c r="H2" s="34"/>
      <c r="I2" s="22" t="s">
        <v>18</v>
      </c>
      <c r="J2" s="24" t="s">
        <v>19</v>
      </c>
      <c r="K2" t="s">
        <v>28</v>
      </c>
    </row>
    <row r="3" spans="1:14" x14ac:dyDescent="0.25">
      <c r="A3" s="31"/>
      <c r="B3" s="31"/>
      <c r="C3" s="18" t="s">
        <v>23</v>
      </c>
      <c r="D3" s="18" t="s">
        <v>2</v>
      </c>
      <c r="E3" s="18" t="s">
        <v>3</v>
      </c>
      <c r="F3" s="18" t="s">
        <v>23</v>
      </c>
      <c r="G3" s="18" t="s">
        <v>4</v>
      </c>
      <c r="H3" s="18" t="s">
        <v>5</v>
      </c>
      <c r="I3" s="28">
        <f>SUM(E:E)/SUM(C:C)</f>
        <v>9.9046048629982231E-2</v>
      </c>
      <c r="J3" s="25" t="e">
        <f>SUM(H:H)/SUM(F:F)</f>
        <v>#DIV/0!</v>
      </c>
      <c r="K3">
        <f>SUM(C:C) - SUM(F:F)</f>
        <v>4674.3914210006287</v>
      </c>
    </row>
    <row r="4" spans="1:14" s="16" customFormat="1" x14ac:dyDescent="0.25">
      <c r="A4" s="17">
        <v>1</v>
      </c>
      <c r="B4" s="14">
        <v>44572</v>
      </c>
      <c r="C4" s="19">
        <f>313/0.11133</f>
        <v>2811.4614210006289</v>
      </c>
      <c r="D4" s="19">
        <v>0.11133</v>
      </c>
      <c r="E4" s="19">
        <v>313</v>
      </c>
      <c r="F4" s="19"/>
      <c r="G4" s="19"/>
      <c r="H4" s="19"/>
      <c r="I4" s="23"/>
      <c r="J4" s="27"/>
      <c r="K4" s="19"/>
    </row>
    <row r="5" spans="1:14" x14ac:dyDescent="0.25">
      <c r="A5" s="9">
        <f>A4+1</f>
        <v>2</v>
      </c>
      <c r="B5" s="26">
        <v>44592</v>
      </c>
      <c r="C5" s="20">
        <v>617.28</v>
      </c>
      <c r="D5" s="19">
        <f>E5/C5</f>
        <v>8.098431829963712E-2</v>
      </c>
      <c r="E5" s="20">
        <v>49.99</v>
      </c>
      <c r="F5" s="20"/>
      <c r="G5" s="20"/>
      <c r="H5" s="20"/>
      <c r="I5" s="20"/>
      <c r="J5" s="20"/>
      <c r="K5" s="10"/>
      <c r="L5" s="10"/>
    </row>
    <row r="6" spans="1:14" x14ac:dyDescent="0.25">
      <c r="A6" s="9">
        <f t="shared" ref="A6:A12" si="0">A5+1</f>
        <v>3</v>
      </c>
      <c r="B6" s="26">
        <v>44594</v>
      </c>
      <c r="C6" s="20">
        <v>625</v>
      </c>
      <c r="D6" s="19">
        <f>E6/C6</f>
        <v>0.08</v>
      </c>
      <c r="E6" s="20">
        <v>50</v>
      </c>
      <c r="F6" s="20"/>
      <c r="G6" s="20"/>
      <c r="H6" s="20"/>
      <c r="I6" s="20"/>
      <c r="J6" s="20"/>
      <c r="K6" s="10"/>
      <c r="L6" s="10"/>
    </row>
    <row r="7" spans="1:14" x14ac:dyDescent="0.25">
      <c r="A7" s="9">
        <f t="shared" si="0"/>
        <v>4</v>
      </c>
      <c r="B7" s="26">
        <v>44597</v>
      </c>
      <c r="C7" s="20">
        <f>470.27+25.38</f>
        <v>495.65</v>
      </c>
      <c r="D7" s="19">
        <f>E7/C7</f>
        <v>8.0681932815494808E-2</v>
      </c>
      <c r="E7" s="20">
        <f>37.95+2.04</f>
        <v>39.99</v>
      </c>
      <c r="F7" s="20"/>
      <c r="G7" s="20"/>
      <c r="H7" s="20"/>
      <c r="I7" s="20"/>
      <c r="J7" s="20"/>
      <c r="K7" s="10"/>
      <c r="L7" s="10"/>
    </row>
    <row r="8" spans="1:14" x14ac:dyDescent="0.25">
      <c r="A8" s="9">
        <f t="shared" si="0"/>
        <v>5</v>
      </c>
      <c r="B8" s="35">
        <v>44598</v>
      </c>
      <c r="C8" s="20">
        <v>125</v>
      </c>
      <c r="D8" s="19">
        <f>E8/C8</f>
        <v>0.08</v>
      </c>
      <c r="E8" s="20">
        <v>10</v>
      </c>
      <c r="F8" s="20"/>
      <c r="G8" s="20"/>
      <c r="H8" s="20"/>
      <c r="I8" s="20"/>
      <c r="J8" s="20"/>
      <c r="K8" s="10"/>
      <c r="L8" s="10"/>
    </row>
    <row r="9" spans="1:14" x14ac:dyDescent="0.25">
      <c r="A9" s="9">
        <f t="shared" si="0"/>
        <v>6</v>
      </c>
      <c r="B9" s="35"/>
      <c r="C9" s="20"/>
      <c r="D9" s="20"/>
      <c r="E9" s="20"/>
      <c r="F9" s="20"/>
      <c r="G9" s="20"/>
      <c r="H9" s="20"/>
    </row>
    <row r="10" spans="1:14" x14ac:dyDescent="0.25">
      <c r="A10" s="9">
        <f t="shared" si="0"/>
        <v>7</v>
      </c>
      <c r="B10" s="35"/>
      <c r="C10" s="20"/>
      <c r="D10" s="20"/>
      <c r="E10" s="20"/>
      <c r="F10" s="20"/>
      <c r="G10" s="20"/>
      <c r="H10" s="20"/>
    </row>
    <row r="11" spans="1:14" x14ac:dyDescent="0.25">
      <c r="A11" s="9">
        <f t="shared" si="0"/>
        <v>8</v>
      </c>
      <c r="B11" s="8"/>
      <c r="C11" s="20"/>
      <c r="D11" s="20"/>
      <c r="E11" s="20"/>
      <c r="F11" s="20"/>
      <c r="G11" s="20"/>
      <c r="H11" s="20"/>
    </row>
    <row r="12" spans="1:14" x14ac:dyDescent="0.25">
      <c r="A12" s="9">
        <f t="shared" si="0"/>
        <v>9</v>
      </c>
    </row>
  </sheetData>
  <mergeCells count="5">
    <mergeCell ref="A1:L1"/>
    <mergeCell ref="A2:A3"/>
    <mergeCell ref="B2:B3"/>
    <mergeCell ref="C2:E2"/>
    <mergeCell ref="F2:H2"/>
  </mergeCells>
  <conditionalFormatting sqref="K4">
    <cfRule type="expression" dxfId="13" priority="7">
      <formula>"&gt;0"</formula>
    </cfRule>
  </conditionalFormatting>
  <conditionalFormatting sqref="K4">
    <cfRule type="expression" dxfId="12" priority="6">
      <formula>"&gt;0"</formula>
    </cfRule>
  </conditionalFormatting>
  <conditionalFormatting sqref="K4">
    <cfRule type="expression" dxfId="11" priority="3">
      <formula>K4&lt;0</formula>
    </cfRule>
    <cfRule type="expression" dxfId="10" priority="4">
      <formula>K4&gt;0</formula>
    </cfRule>
  </conditionalFormatting>
  <conditionalFormatting sqref="I3">
    <cfRule type="expression" dxfId="9" priority="1">
      <formula>I3&lt;#REF!</formula>
    </cfRule>
    <cfRule type="expression" dxfId="8" priority="2">
      <formula>I3&gt;#REF!</formula>
    </cfRule>
  </conditionalFormatting>
  <conditionalFormatting sqref="J3">
    <cfRule type="expression" dxfId="7" priority="5">
      <formula>J3&lt;I3</formula>
    </cfRule>
    <cfRule type="expression" dxfId="6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5" x14ac:dyDescent="0.25"/>
  <cols>
    <col min="1" max="1" width="11" bestFit="1" customWidth="1"/>
  </cols>
  <sheetData>
    <row r="1" spans="1:1" x14ac:dyDescent="0.25">
      <c r="A1" s="1"/>
    </row>
    <row r="2" spans="1:1" x14ac:dyDescent="0.25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2022-02-07T02:24:41Z</dcterms:modified>
</cp:coreProperties>
</file>