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oc dau tu\QLDT\"/>
    </mc:Choice>
  </mc:AlternateContent>
  <xr:revisionPtr revIDLastSave="0" documentId="13_ncr:1_{856A50B2-97D5-4F82-A81A-4C11C2EF27CF}" xr6:coauthVersionLast="47" xr6:coauthVersionMax="47" xr10:uidLastSave="{00000000-0000-0000-0000-000000000000}"/>
  <bookViews>
    <workbookView xWindow="-108" yWindow="-108" windowWidth="23256" windowHeight="12456" activeTab="2" xr2:uid="{E1E3A875-83E8-4939-9143-F8F4A80E6C7B}"/>
  </bookViews>
  <sheets>
    <sheet name="API" sheetId="2" r:id="rId1"/>
    <sheet name="NapRut" sheetId="3" r:id="rId2"/>
    <sheet name="POLIS" sheetId="4" r:id="rId3"/>
    <sheet name="ATLAS" sheetId="8" r:id="rId4"/>
    <sheet name="AIOZ" sheetId="9" r:id="rId5"/>
    <sheet name="TTT" sheetId="10" r:id="rId6"/>
    <sheet name="Sheet4" sheetId="7" state="hidden" r:id="rId7"/>
  </sheets>
  <definedNames>
    <definedName name="ExternalData_2" localSheetId="2" hidden="1">POLIS!#REF!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2" i="4" l="1"/>
  <c r="A13" i="4" s="1"/>
  <c r="A14" i="4" s="1"/>
  <c r="A15" i="4" s="1"/>
  <c r="D10" i="10"/>
  <c r="D9" i="10"/>
  <c r="D8" i="10"/>
  <c r="C7" i="10"/>
  <c r="E7" i="10"/>
  <c r="D6" i="10"/>
  <c r="D5" i="10"/>
  <c r="D6" i="4"/>
  <c r="K3" i="8"/>
  <c r="K3" i="4"/>
  <c r="K3" i="9"/>
  <c r="D5" i="9"/>
  <c r="D5" i="4"/>
  <c r="C4" i="10"/>
  <c r="K3" i="10" s="1"/>
  <c r="A5" i="10"/>
  <c r="A6" i="10" s="1"/>
  <c r="A7" i="10" s="1"/>
  <c r="A8" i="10" s="1"/>
  <c r="A9" i="10" s="1"/>
  <c r="A10" i="10" s="1"/>
  <c r="A11" i="10" s="1"/>
  <c r="A12" i="10" s="1"/>
  <c r="J3" i="10"/>
  <c r="A5" i="9"/>
  <c r="A6" i="9" s="1"/>
  <c r="A8" i="9" s="1"/>
  <c r="A9" i="9" s="1"/>
  <c r="A10" i="9" s="1"/>
  <c r="A11" i="9" s="1"/>
  <c r="D4" i="9"/>
  <c r="J3" i="9"/>
  <c r="I3" i="9"/>
  <c r="A5" i="8"/>
  <c r="A6" i="8" s="1"/>
  <c r="A7" i="8" s="1"/>
  <c r="A8" i="8" s="1"/>
  <c r="A9" i="8" s="1"/>
  <c r="D4" i="8"/>
  <c r="J3" i="8"/>
  <c r="I3" i="8"/>
  <c r="D4" i="4"/>
  <c r="J3" i="4"/>
  <c r="I3" i="4"/>
  <c r="A5" i="4"/>
  <c r="A6" i="4" s="1"/>
  <c r="A7" i="4" s="1"/>
  <c r="A8" i="4" s="1"/>
  <c r="A9" i="4" s="1"/>
  <c r="A10" i="4" s="1"/>
  <c r="A11" i="4" s="1"/>
  <c r="A3" i="3"/>
  <c r="I3" i="10" l="1"/>
  <c r="D7" i="10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085EB58-6D09-404A-8809-654FC432F249}" keepAlive="1" name="Query - GiaHT - ATLAS" description="Connection to the 'GiaHT - ATLAS' query in the workbook." type="5" refreshedVersion="7" background="1" saveData="1">
    <dbPr connection="Provider=Microsoft.Mashup.OleDb.1;Data Source=$Workbook$;Location=&quot;GiaHT - ATLAS&quot;;Extended Properties=&quot;&quot;" command="SELECT * FROM [GiaHT - ATLAS]"/>
  </connection>
  <connection id="2" xr16:uid="{542954BA-3632-4C09-9670-3804DDD362C1}" keepAlive="1" name="Query - GiaHT-POLIS" description="Connection to the 'GiaHT-POLIS' query in the workbook." type="5" refreshedVersion="7" background="1" saveData="1">
    <dbPr connection="Provider=Microsoft.Mashup.OleDb.1;Data Source=$Workbook$;Location=GiaHT-POLIS;Extended Properties=&quot;&quot;" command="SELECT * FROM [GiaHT-POLIS]"/>
  </connection>
  <connection id="3" xr16:uid="{87E3E19F-ACAF-495B-BAC0-592CECAD8F7A}" keepAlive="1" name="Query - GiaHT-POLIS (2)" description="Connection to the 'GiaHT-POLIS (2)' query in the workbook." type="5" refreshedVersion="7" background="1" saveData="1">
    <dbPr connection="Provider=Microsoft.Mashup.OleDb.1;Data Source=$Workbook$;Location=&quot;GiaHT-POLIS (2)&quot;;Extended Properties=&quot;&quot;" command="SELECT * FROM [GiaHT-POLIS (2)]"/>
  </connection>
  <connection id="4" xr16:uid="{48C437AC-F29C-46C5-9DDC-9F99C802E245}" keepAlive="1" interval="1" name="Query - GiaHT-POLIS (3)" description="Connection to the 'GiaHT-POLIS (3)' query in the workbook." type="5" refreshedVersion="7" background="1" saveData="1">
    <dbPr connection="Provider=Microsoft.Mashup.OleDb.1;Data Source=$Workbook$;Location=&quot;GiaHT-POLIS (3)&quot;;Extended Properties=&quot;&quot;" command="SELECT * FROM [GiaHT-POLIS (3)]"/>
  </connection>
  <connection id="5" xr16:uid="{8526FDAE-18D8-468C-8453-4A3C32563B54}" keepAlive="1" name="Query - LastestPrice" description="Connection to the 'LastestPrice' query in the workbook." type="5" refreshedVersion="7" background="1" saveData="1">
    <dbPr connection="Provider=Microsoft.Mashup.OleDb.1;Data Source=$Workbook$;Location=LastestPrice;Extended Properties=&quot;&quot;" command="SELECT * FROM [LastestPrice]"/>
  </connection>
  <connection id="6" xr16:uid="{51A4B51C-C304-42A6-8D87-E3E1B3F1B831}" keepAlive="1" name="Query - latest?symbol=POLIS" description="Connection to the 'latest?symbol=POLIS' query in the workbook." type="5" refreshedVersion="7" background="1" saveData="1">
    <dbPr connection="Provider=Microsoft.Mashup.OleDb.1;Data Source=$Workbook$;Location=&quot;latest?symbol=POLIS&quot;;Extended Properties=&quot;&quot;" command="SELECT * FROM [latest?symbol=POLIS]"/>
  </connection>
</connections>
</file>

<file path=xl/sharedStrings.xml><?xml version="1.0" encoding="utf-8"?>
<sst xmlns="http://schemas.openxmlformats.org/spreadsheetml/2006/main" count="71" uniqueCount="31">
  <si>
    <t>Mua</t>
  </si>
  <si>
    <t>Bán</t>
  </si>
  <si>
    <t>Gía</t>
  </si>
  <si>
    <t>Tổng chi</t>
  </si>
  <si>
    <t>Giá</t>
  </si>
  <si>
    <t>Tổng thu</t>
  </si>
  <si>
    <t>Ngày (MM/dd/YYYY)</t>
  </si>
  <si>
    <t>key</t>
  </si>
  <si>
    <t xml:space="preserve">link lay thong tin </t>
  </si>
  <si>
    <t>https://pro-api.coinmarketcap.com/v1/cryptocurrency/quotes/latest?symbol=ATLAS</t>
  </si>
  <si>
    <t>ed20efa9-ddbb-4211-aa9c-6bebeeb4cf3c</t>
  </si>
  <si>
    <t>header</t>
  </si>
  <si>
    <t>X-CMC_PRO_API_KEY</t>
  </si>
  <si>
    <t>Ngày</t>
  </si>
  <si>
    <t>Số tiền nạp</t>
  </si>
  <si>
    <t>Số tiền rút</t>
  </si>
  <si>
    <t>Ghi chú</t>
  </si>
  <si>
    <t>Nạp lên Binance xong chuyển qua FTX</t>
  </si>
  <si>
    <t>Giá  mua TB</t>
  </si>
  <si>
    <t>Giá bán TB</t>
  </si>
  <si>
    <t>POLIS</t>
  </si>
  <si>
    <t>USD</t>
  </si>
  <si>
    <t>Nạp lên Binance xong chuyển qua GATE</t>
  </si>
  <si>
    <t>SL</t>
  </si>
  <si>
    <t>STT</t>
  </si>
  <si>
    <t>ATLAS</t>
  </si>
  <si>
    <t>TTT</t>
  </si>
  <si>
    <t>AIOZ</t>
  </si>
  <si>
    <t>Tổng coin hiện có</t>
  </si>
  <si>
    <t>0</t>
  </si>
  <si>
    <t>2/110/2022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</si>
</sst>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5" formatCode="0.000"/>
  </numFmts>
  <fonts count="8" x14ac:knownFonts="1">
    <font>
      <sz val="11"/>
      <color theme="1"/>
      <name val="Calibri"/>
      <family val="2"/>
      <scheme val="minor"/>
    </font>
    <font>
      <u/>
      <sz val="20"/>
      <color theme="1"/>
      <name val="Calibri"/>
      <family val="2"/>
      <scheme val="minor"/>
    </font>
    <font>
      <b/>
      <sz val="11"/>
      <color theme="2"/>
      <name val="Calibri"/>
      <family val="2"/>
      <scheme val="minor"/>
    </font>
    <font>
      <sz val="11"/>
      <color theme="2"/>
      <name val="Calibri"/>
      <family val="2"/>
      <scheme val="minor"/>
    </font>
    <font>
      <sz val="10"/>
      <color rgb="FF989898"/>
      <name val="Arial"/>
      <family val="2"/>
    </font>
    <font>
      <sz val="11"/>
      <name val="Courier"/>
      <family val="3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62">
    <xf numFmtId="0" fontId="0" fillId="0" borderId="0" xfId="0"/>
    <xf numFmtId="0" fontId="0" fillId="0" borderId="0" xfId="0" applyNumberFormat="1"/>
    <xf numFmtId="0" fontId="4" fillId="0" borderId="0" xfId="0" applyFont="1"/>
    <xf numFmtId="0" fontId="5" fillId="0" borderId="0" xfId="0" applyFont="1" applyAlignment="1">
      <alignment horizontal="left" vertical="center" indent="1"/>
    </xf>
    <xf numFmtId="14" fontId="0" fillId="0" borderId="0" xfId="0" applyNumberFormat="1"/>
    <xf numFmtId="0" fontId="0" fillId="6" borderId="0" xfId="0" applyFill="1" applyAlignment="1">
      <alignment horizontal="center"/>
    </xf>
    <xf numFmtId="0" fontId="6" fillId="0" borderId="0" xfId="1"/>
    <xf numFmtId="0" fontId="1" fillId="0" borderId="0" xfId="0" applyFont="1" applyAlignment="1">
      <alignment vertic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37" fontId="0" fillId="6" borderId="0" xfId="0" applyNumberFormat="1" applyFill="1" applyAlignment="1">
      <alignment horizontal="center"/>
    </xf>
    <xf numFmtId="37" fontId="0" fillId="0" borderId="0" xfId="0" applyNumberFormat="1"/>
    <xf numFmtId="14" fontId="0" fillId="0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vertical="center"/>
    </xf>
    <xf numFmtId="0" fontId="0" fillId="0" borderId="0" xfId="0" applyFont="1" applyFill="1"/>
    <xf numFmtId="0" fontId="0" fillId="0" borderId="0" xfId="0" applyFont="1" applyFill="1" applyAlignment="1">
      <alignment horizontal="center"/>
    </xf>
    <xf numFmtId="4" fontId="0" fillId="5" borderId="0" xfId="0" applyNumberFormat="1" applyFill="1" applyAlignment="1">
      <alignment horizontal="center" vertical="center"/>
    </xf>
    <xf numFmtId="4" fontId="0" fillId="0" borderId="0" xfId="0" applyNumberFormat="1" applyFont="1" applyFill="1" applyAlignment="1">
      <alignment vertical="center"/>
    </xf>
    <xf numFmtId="4" fontId="0" fillId="0" borderId="0" xfId="0" applyNumberFormat="1" applyAlignment="1">
      <alignment vertical="center"/>
    </xf>
    <xf numFmtId="4" fontId="0" fillId="0" borderId="0" xfId="0" applyNumberFormat="1"/>
    <xf numFmtId="4" fontId="0" fillId="7" borderId="0" xfId="0" applyNumberFormat="1" applyFill="1" applyAlignment="1">
      <alignment horizontal="center" vertical="center"/>
    </xf>
    <xf numFmtId="4" fontId="3" fillId="7" borderId="0" xfId="0" applyNumberFormat="1" applyFont="1" applyFill="1" applyAlignment="1">
      <alignment horizontal="center" vertical="center"/>
    </xf>
    <xf numFmtId="4" fontId="0" fillId="4" borderId="0" xfId="0" applyNumberFormat="1" applyFill="1" applyAlignment="1">
      <alignment vertical="center"/>
    </xf>
    <xf numFmtId="164" fontId="7" fillId="4" borderId="0" xfId="0" applyNumberFormat="1" applyFont="1" applyFill="1" applyAlignment="1">
      <alignment vertical="center"/>
    </xf>
    <xf numFmtId="14" fontId="0" fillId="0" borderId="0" xfId="0" applyNumberFormat="1" applyAlignment="1">
      <alignment horizontal="center" vertical="center"/>
    </xf>
    <xf numFmtId="165" fontId="0" fillId="5" borderId="0" xfId="0" applyNumberFormat="1" applyFill="1" applyAlignment="1">
      <alignment horizontal="center" vertical="center"/>
    </xf>
    <xf numFmtId="165" fontId="0" fillId="0" borderId="0" xfId="0" applyNumberFormat="1" applyFont="1" applyFill="1" applyAlignment="1">
      <alignment vertical="center"/>
    </xf>
    <xf numFmtId="165" fontId="0" fillId="0" borderId="0" xfId="0" applyNumberFormat="1" applyAlignment="1">
      <alignment vertical="center"/>
    </xf>
    <xf numFmtId="165" fontId="0" fillId="0" borderId="0" xfId="0" applyNumberFormat="1"/>
    <xf numFmtId="165" fontId="1" fillId="0" borderId="0" xfId="0" applyNumberFormat="1" applyFont="1" applyAlignment="1">
      <alignment vertical="center"/>
    </xf>
    <xf numFmtId="165" fontId="0" fillId="7" borderId="0" xfId="0" applyNumberFormat="1" applyFill="1" applyAlignment="1">
      <alignment horizontal="center" vertical="center"/>
    </xf>
    <xf numFmtId="165" fontId="3" fillId="7" borderId="0" xfId="0" applyNumberFormat="1" applyFont="1" applyFill="1" applyAlignment="1">
      <alignment horizontal="center" vertical="center"/>
    </xf>
    <xf numFmtId="165" fontId="7" fillId="4" borderId="0" xfId="0" applyNumberFormat="1" applyFont="1" applyFill="1" applyAlignment="1">
      <alignment vertical="center"/>
    </xf>
    <xf numFmtId="165" fontId="0" fillId="4" borderId="0" xfId="0" applyNumberFormat="1" applyFill="1" applyAlignment="1">
      <alignment vertical="center"/>
    </xf>
    <xf numFmtId="165" fontId="0" fillId="0" borderId="0" xfId="0" applyNumberFormat="1" applyFont="1" applyFill="1" applyAlignment="1">
      <alignment horizontal="center" vertical="center"/>
    </xf>
    <xf numFmtId="165" fontId="0" fillId="0" borderId="0" xfId="0" applyNumberFormat="1" applyFont="1" applyFill="1"/>
    <xf numFmtId="165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 vertical="center"/>
    </xf>
    <xf numFmtId="165" fontId="0" fillId="4" borderId="0" xfId="0" applyNumberFormat="1" applyFont="1" applyFill="1" applyAlignment="1">
      <alignment vertical="center"/>
    </xf>
    <xf numFmtId="14" fontId="0" fillId="0" borderId="0" xfId="0" applyNumberFormat="1" applyAlignment="1">
      <alignment horizontal="center" vertical="center"/>
    </xf>
    <xf numFmtId="0" fontId="0" fillId="0" borderId="0" xfId="0" applyNumberFormat="1" applyFont="1" applyFill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/>
    </xf>
    <xf numFmtId="1" fontId="0" fillId="0" borderId="0" xfId="0" applyNumberFormat="1" applyFont="1" applyFill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0" xfId="0" applyNumberFormat="1"/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1" fontId="0" fillId="8" borderId="0" xfId="0" applyNumberFormat="1" applyFill="1" applyAlignment="1">
      <alignment horizontal="center" vertical="center"/>
    </xf>
    <xf numFmtId="165" fontId="0" fillId="8" borderId="0" xfId="0" applyNumberFormat="1" applyFill="1" applyAlignment="1">
      <alignment horizontal="center" vertical="center"/>
    </xf>
    <xf numFmtId="165" fontId="2" fillId="3" borderId="0" xfId="0" applyNumberFormat="1" applyFont="1" applyFill="1" applyAlignment="1">
      <alignment horizontal="center" vertical="center"/>
    </xf>
    <xf numFmtId="165" fontId="0" fillId="2" borderId="0" xfId="0" applyNumberFormat="1" applyFont="1" applyFill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8" borderId="0" xfId="0" applyNumberFormat="1" applyFill="1" applyAlignment="1">
      <alignment horizontal="center" vertical="center"/>
    </xf>
    <xf numFmtId="165" fontId="0" fillId="0" borderId="0" xfId="0" applyNumberFormat="1" applyAlignment="1">
      <alignment horizontal="center" vertical="center"/>
    </xf>
  </cellXfs>
  <cellStyles count="2">
    <cellStyle name="Hyperlink" xfId="1" builtinId="8"/>
    <cellStyle name="Normal" xfId="0" builtinId="0"/>
  </cellStyles>
  <dxfs count="45">
    <dxf>
      <font>
        <color theme="2"/>
      </font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ont>
        <color theme="2"/>
      </font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ont>
        <color auto="1"/>
      </font>
      <fill>
        <patternFill>
          <bgColor rgb="FF00B050"/>
        </patternFill>
      </fill>
    </dxf>
    <dxf>
      <font>
        <color theme="6" tint="-0.24994659260841701"/>
      </font>
    </dxf>
    <dxf>
      <font>
        <color theme="2"/>
      </font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ont>
        <color theme="2"/>
      </font>
      <fill>
        <patternFill>
          <bgColor rgb="FF92D050"/>
        </patternFill>
      </fill>
    </dxf>
    <dxf>
      <font>
        <color theme="2"/>
      </font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ont>
        <color theme="2"/>
      </font>
      <fill>
        <patternFill>
          <bgColor rgb="FF92D050"/>
        </patternFill>
      </fill>
    </dxf>
    <dxf>
      <font>
        <color theme="2"/>
      </font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ont>
        <color theme="2"/>
      </font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ont>
        <color auto="1"/>
      </font>
      <fill>
        <patternFill>
          <bgColor rgb="FF00B050"/>
        </patternFill>
      </fill>
    </dxf>
    <dxf>
      <font>
        <color theme="6" tint="-0.24994659260841701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0.0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numFmt numFmtId="165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0.000"/>
      <fill>
        <patternFill patternType="solid">
          <fgColor indexed="64"/>
          <bgColor rgb="FFFFFF00"/>
        </patternFill>
      </fill>
      <alignment horizontal="general" vertical="center" textRotation="0" wrapText="0" indent="0" justifyLastLine="0" shrinkToFit="0" readingOrder="0"/>
    </dxf>
    <dxf>
      <numFmt numFmtId="165" formatCode="0.000"/>
      <fill>
        <patternFill patternType="solid">
          <fgColor indexed="64"/>
          <bgColor rgb="FFFFFF00"/>
        </patternFill>
      </fill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00"/>
      <fill>
        <patternFill patternType="solid">
          <fgColor indexed="64"/>
          <bgColor rgb="FFFFFF00"/>
        </patternFill>
      </fill>
      <alignment horizontal="general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00"/>
      <fill>
        <patternFill patternType="solid">
          <fgColor indexed="64"/>
          <bgColor rgb="FFFFFF00"/>
        </patternFill>
      </fill>
      <alignment horizontal="general" vertical="center" textRotation="0" wrapText="0" indent="0" justifyLastLine="0" shrinkToFit="0" readingOrder="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  <fill>
        <patternFill patternType="solid">
          <fgColor indexed="64"/>
          <bgColor rgb="FFFFFF00"/>
        </patternFill>
      </fill>
      <alignment horizontal="general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00"/>
      <fill>
        <patternFill patternType="solid">
          <fgColor indexed="64"/>
          <bgColor rgb="FFFFFF00"/>
        </patternFill>
      </fill>
      <alignment horizontal="general" vertical="center" textRotation="0" wrapText="0" indent="0" justifyLastLine="0" shrinkToFit="0" readingOrder="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  <fill>
        <patternFill patternType="solid">
          <fgColor indexed="64"/>
          <bgColor rgb="FFFFFF00"/>
        </patternFill>
      </fill>
      <alignment horizontal="general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00"/>
      <fill>
        <patternFill patternType="solid">
          <fgColor indexed="64"/>
          <bgColor rgb="FFFFFF00"/>
        </patternFill>
      </fill>
      <alignment horizontal="general" vertical="center" textRotation="0" wrapText="0" indent="0" justifyLastLine="0" shrinkToFit="0" readingOrder="0"/>
    </dxf>
    <dxf>
      <numFmt numFmtId="165" formatCode="0.000"/>
    </dxf>
    <dxf>
      <numFmt numFmtId="165" formatCode="0.000"/>
    </dxf>
    <dxf>
      <numFmt numFmtId="4" formatCode="#,##0.00"/>
      <fill>
        <patternFill patternType="solid">
          <fgColor indexed="64"/>
          <bgColor rgb="FFFFFF00"/>
        </patternFill>
      </fill>
      <alignment horizontal="general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#,##0.000"/>
      <fill>
        <patternFill patternType="solid">
          <fgColor indexed="64"/>
          <bgColor rgb="FFFFFF00"/>
        </patternFill>
      </fill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E11DCC2-ADDF-4DB2-A467-686A3820101F}" name="GiaHT___ATLAS" displayName="GiaHT___ATLAS" ref="I2:K3" totalsRowShown="0">
  <autoFilter ref="I2:K3" xr:uid="{0E11DCC2-ADDF-4DB2-A467-686A3820101F}"/>
  <tableColumns count="3">
    <tableColumn id="4" xr3:uid="{D125C50E-5D9A-42D5-B099-4D13FA65E7DE}" name="Giá  mua TB" dataDxfId="44">
      <calculatedColumnFormula>SUM(E:E)/SUM(C:C)</calculatedColumnFormula>
    </tableColumn>
    <tableColumn id="5" xr3:uid="{C7A78AE0-C52D-4CAE-9B35-F5D84483F210}" name="Giá bán TB" dataDxfId="43">
      <calculatedColumnFormula>SUM(H:H)/SUM(F:F)</calculatedColumnFormula>
    </tableColumn>
    <tableColumn id="1" xr3:uid="{5A86A0E6-2CCD-4E6E-8C6C-50DDEA7C4E11}" name="Tổng coin hiện có">
      <calculatedColumnFormula>SUM(C:C) - SUM(F:F)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91734C1-F5C3-4088-9E30-A2AFD0C3E614}" name="GiaHT___ATLAS2" displayName="GiaHT___ATLAS2" ref="I2:K3" totalsRowShown="0" headerRowDxfId="42" dataDxfId="41">
  <autoFilter ref="I2:K3" xr:uid="{D91734C1-F5C3-4088-9E30-A2AFD0C3E614}"/>
  <tableColumns count="3">
    <tableColumn id="4" xr3:uid="{D72643F7-EED7-4E81-9F58-347AF5E979B9}" name="Giá  mua TB" dataDxfId="40">
      <calculatedColumnFormula>SUM(E:E)/SUM(C:C)</calculatedColumnFormula>
    </tableColumn>
    <tableColumn id="5" xr3:uid="{DE4EB4CA-9450-48A8-B492-EBF9C660C360}" name="Giá bán TB" dataDxfId="39">
      <calculatedColumnFormula>SUM(H:H)/SUM(F:F)</calculatedColumnFormula>
    </tableColumn>
    <tableColumn id="2" xr3:uid="{4D55E233-AB86-4FBB-AFA0-8D1853CF6059}" name="Tổng coin hiện có" dataDxfId="38">
      <calculatedColumnFormula>SUM(C:C) - SUM(F:F)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B2FBFF5-A15A-46AF-81C6-43762B4EAD45}" name="GiaHT___ATLAS3" displayName="GiaHT___ATLAS3" ref="I2:K3" totalsRowShown="0" headerRowDxfId="37" dataDxfId="36">
  <autoFilter ref="I2:K3" xr:uid="{DB2FBFF5-A15A-46AF-81C6-43762B4EAD45}"/>
  <tableColumns count="3">
    <tableColumn id="4" xr3:uid="{18D134A8-EBC7-48AB-8322-320A4709A367}" name="Giá  mua TB" dataDxfId="35">
      <calculatedColumnFormula>SUM(E:E)/SUM(C:C)</calculatedColumnFormula>
    </tableColumn>
    <tableColumn id="5" xr3:uid="{1B8A8D36-89C2-4BC5-A1BE-CD2DDD939826}" name="Giá bán TB" dataDxfId="34">
      <calculatedColumnFormula>SUM(H:H)/SUM(F:F)</calculatedColumnFormula>
    </tableColumn>
    <tableColumn id="2" xr3:uid="{0320BD3C-CDA8-482D-B94C-B2B3B36795DC}" name="0" dataDxfId="33">
      <calculatedColumnFormula>SUM(C:C)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982DBDD-C1EE-4754-B4C5-41E841454ADC}" name="GiaHT___ATLAS4" displayName="GiaHT___ATLAS4" ref="I2:K4" totalsRowCount="1" headerRowDxfId="32" dataDxfId="31" totalsRowDxfId="30">
  <autoFilter ref="I2:K3" xr:uid="{9982DBDD-C1EE-4754-B4C5-41E841454ADC}"/>
  <tableColumns count="3">
    <tableColumn id="4" xr3:uid="{12E381FF-1160-4565-8EE7-8EDD007F24AB}" name="Giá  mua TB" dataDxfId="29" totalsRowDxfId="28">
      <calculatedColumnFormula>SUM(E:E)/SUM(C:C)</calculatedColumnFormula>
    </tableColumn>
    <tableColumn id="5" xr3:uid="{C838B77E-0F74-4F0D-9560-62300F96B8EA}" name="Giá bán TB" dataDxfId="27" totalsRowDxfId="26">
      <calculatedColumnFormula>SUM(H:H)/SUM(F:F)</calculatedColumnFormula>
    </tableColumn>
    <tableColumn id="1" xr3:uid="{9B524F9F-14F6-4C17-94B9-496B48261678}" name="Tổng coin hiện có" dataDxfId="25" totalsRowDxfId="24">
      <calculatedColumnFormula>SUM(C:C) - SUM(F:F)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ro-api.coinmarketcap.com/v1/cryptocurrency/quotes/latest?symbol=ATLAS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D99AA-AF81-47AC-806B-5E3871148AB9}">
  <dimension ref="A1:B3"/>
  <sheetViews>
    <sheetView workbookViewId="0"/>
  </sheetViews>
  <sheetFormatPr defaultRowHeight="14.4" x14ac:dyDescent="0.3"/>
  <cols>
    <col min="1" max="1" width="17.5546875" customWidth="1"/>
    <col min="2" max="2" width="27.6640625" customWidth="1"/>
  </cols>
  <sheetData>
    <row r="1" spans="1:2" x14ac:dyDescent="0.3">
      <c r="A1" t="s">
        <v>7</v>
      </c>
      <c r="B1" s="2" t="s">
        <v>10</v>
      </c>
    </row>
    <row r="2" spans="1:2" x14ac:dyDescent="0.3">
      <c r="A2" t="s">
        <v>8</v>
      </c>
      <c r="B2" s="6" t="s">
        <v>9</v>
      </c>
    </row>
    <row r="3" spans="1:2" x14ac:dyDescent="0.3">
      <c r="A3" t="s">
        <v>11</v>
      </c>
      <c r="B3" s="3" t="s">
        <v>12</v>
      </c>
    </row>
  </sheetData>
  <hyperlinks>
    <hyperlink ref="B2" r:id="rId1" xr:uid="{D82744E5-A820-4E68-BC2F-F62F9E1CE05C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C0A13-9E14-43AE-96AC-B3D132454720}">
  <dimension ref="A1:F3"/>
  <sheetViews>
    <sheetView workbookViewId="0"/>
  </sheetViews>
  <sheetFormatPr defaultRowHeight="14.4" x14ac:dyDescent="0.3"/>
  <cols>
    <col min="1" max="1" width="8.88671875" style="9"/>
    <col min="2" max="2" width="16.6640625" customWidth="1"/>
    <col min="3" max="3" width="16.6640625" style="12" customWidth="1"/>
    <col min="4" max="5" width="14.6640625" customWidth="1"/>
    <col min="6" max="6" width="32.109375" customWidth="1"/>
  </cols>
  <sheetData>
    <row r="1" spans="1:6" x14ac:dyDescent="0.3">
      <c r="A1" s="5" t="s">
        <v>24</v>
      </c>
      <c r="B1" s="5" t="s">
        <v>13</v>
      </c>
      <c r="C1" s="11" t="s">
        <v>14</v>
      </c>
      <c r="D1" s="5" t="s">
        <v>15</v>
      </c>
      <c r="E1" s="5" t="s">
        <v>21</v>
      </c>
      <c r="F1" s="5" t="s">
        <v>16</v>
      </c>
    </row>
    <row r="2" spans="1:6" x14ac:dyDescent="0.3">
      <c r="A2" s="9">
        <v>1</v>
      </c>
      <c r="B2" s="4">
        <v>44508</v>
      </c>
      <c r="C2" s="12">
        <v>30000000</v>
      </c>
      <c r="E2">
        <v>1272</v>
      </c>
      <c r="F2" t="s">
        <v>17</v>
      </c>
    </row>
    <row r="3" spans="1:6" x14ac:dyDescent="0.3">
      <c r="A3" s="9">
        <f>A2+1</f>
        <v>2</v>
      </c>
      <c r="B3" s="4">
        <v>44553</v>
      </c>
      <c r="C3" s="12">
        <v>12000000</v>
      </c>
      <c r="E3">
        <v>506.71</v>
      </c>
      <c r="F3" t="s">
        <v>22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375A4-C0A5-4179-B053-107E4852F428}">
  <dimension ref="A1:N15"/>
  <sheetViews>
    <sheetView tabSelected="1" zoomScale="190" zoomScaleNormal="190" workbookViewId="0">
      <pane ySplit="3" topLeftCell="A8" activePane="bottomLeft" state="frozen"/>
      <selection pane="bottomLeft" activeCell="G11" sqref="G11"/>
    </sheetView>
  </sheetViews>
  <sheetFormatPr defaultRowHeight="14.4" x14ac:dyDescent="0.3"/>
  <cols>
    <col min="1" max="1" width="8.88671875" style="9"/>
    <col min="2" max="2" width="19.109375" style="9" customWidth="1"/>
    <col min="3" max="3" width="14.33203125" style="20" customWidth="1"/>
    <col min="4" max="8" width="8.88671875" style="20"/>
    <col min="9" max="9" width="13" style="20" bestFit="1" customWidth="1"/>
    <col min="10" max="10" width="10.88671875" style="20" bestFit="1" customWidth="1"/>
    <col min="11" max="11" width="13.109375" customWidth="1"/>
    <col min="12" max="13" width="19.109375" customWidth="1"/>
  </cols>
  <sheetData>
    <row r="1" spans="1:14" ht="25.8" x14ac:dyDescent="0.3">
      <c r="A1" s="49" t="s">
        <v>20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7"/>
      <c r="M1" s="7"/>
      <c r="N1" s="7"/>
    </row>
    <row r="2" spans="1:14" x14ac:dyDescent="0.3">
      <c r="A2" s="51" t="s">
        <v>24</v>
      </c>
      <c r="B2" s="51" t="s">
        <v>6</v>
      </c>
      <c r="C2" s="52" t="s">
        <v>0</v>
      </c>
      <c r="D2" s="52"/>
      <c r="E2" s="52"/>
      <c r="F2" s="53" t="s">
        <v>1</v>
      </c>
      <c r="G2" s="53"/>
      <c r="H2" s="53"/>
      <c r="I2" s="21" t="s">
        <v>18</v>
      </c>
      <c r="J2" s="22" t="s">
        <v>19</v>
      </c>
      <c r="K2" t="s">
        <v>28</v>
      </c>
    </row>
    <row r="3" spans="1:14" x14ac:dyDescent="0.3">
      <c r="A3" s="51"/>
      <c r="B3" s="51"/>
      <c r="C3" s="17" t="s">
        <v>23</v>
      </c>
      <c r="D3" s="17" t="s">
        <v>2</v>
      </c>
      <c r="E3" s="17" t="s">
        <v>3</v>
      </c>
      <c r="F3" s="17" t="s">
        <v>23</v>
      </c>
      <c r="G3" s="17" t="s">
        <v>4</v>
      </c>
      <c r="H3" s="17" t="s">
        <v>5</v>
      </c>
      <c r="I3" s="24">
        <f>SUM(E:E)/SUM(C:C)</f>
        <v>3.3080874031513887</v>
      </c>
      <c r="J3" s="23" t="e">
        <f>SUM(H:H)/SUM(F:F)</f>
        <v>#DIV/0!</v>
      </c>
      <c r="K3">
        <f>SUM(C:C) - SUM(F:F)</f>
        <v>229.73999999999998</v>
      </c>
    </row>
    <row r="4" spans="1:14" s="15" customFormat="1" x14ac:dyDescent="0.3">
      <c r="A4" s="16">
        <v>1</v>
      </c>
      <c r="B4" s="13">
        <v>44572</v>
      </c>
      <c r="C4" s="18">
        <v>127.24</v>
      </c>
      <c r="D4" s="18">
        <f>E4/C4</f>
        <v>3.9295818924866395</v>
      </c>
      <c r="E4" s="18">
        <v>500</v>
      </c>
      <c r="F4" s="18"/>
      <c r="G4" s="18"/>
      <c r="H4" s="18"/>
      <c r="I4" s="18"/>
      <c r="J4" s="18"/>
      <c r="K4" s="14"/>
    </row>
    <row r="5" spans="1:14" x14ac:dyDescent="0.3">
      <c r="A5" s="9">
        <f>A4+1</f>
        <v>2</v>
      </c>
      <c r="B5" s="50">
        <v>44585</v>
      </c>
      <c r="C5" s="19">
        <v>7.6</v>
      </c>
      <c r="D5" s="18">
        <f>E5/C5</f>
        <v>2.6315789473684212</v>
      </c>
      <c r="E5" s="19">
        <v>20</v>
      </c>
      <c r="F5" s="19"/>
      <c r="G5" s="19"/>
      <c r="H5" s="19"/>
      <c r="I5" s="19"/>
      <c r="J5" s="19"/>
      <c r="K5" s="10"/>
      <c r="L5" s="10"/>
    </row>
    <row r="6" spans="1:14" x14ac:dyDescent="0.3">
      <c r="A6" s="9">
        <f t="shared" ref="A6:A11" si="0">A5+1</f>
        <v>3</v>
      </c>
      <c r="B6" s="50"/>
      <c r="C6" s="19">
        <v>8.3000000000000007</v>
      </c>
      <c r="D6" s="18">
        <f>E6/C6</f>
        <v>2.4096385542168672</v>
      </c>
      <c r="E6" s="19">
        <v>20</v>
      </c>
      <c r="F6" s="19"/>
      <c r="G6" s="19"/>
      <c r="H6" s="19"/>
      <c r="I6" s="19"/>
      <c r="J6" s="19"/>
      <c r="K6" s="10"/>
      <c r="L6" s="10"/>
    </row>
    <row r="7" spans="1:14" x14ac:dyDescent="0.3">
      <c r="A7" s="9">
        <f t="shared" si="0"/>
        <v>4</v>
      </c>
      <c r="B7" s="48">
        <v>44600</v>
      </c>
      <c r="C7" s="19">
        <v>40.799999999999997</v>
      </c>
      <c r="D7" s="18">
        <v>2.4500000000000002</v>
      </c>
      <c r="E7" s="19">
        <v>100</v>
      </c>
      <c r="F7" s="19"/>
      <c r="G7" s="19"/>
      <c r="H7" s="19"/>
      <c r="I7" s="19"/>
      <c r="J7" s="19"/>
      <c r="K7" s="10"/>
      <c r="L7" s="10"/>
    </row>
    <row r="8" spans="1:14" x14ac:dyDescent="0.3">
      <c r="A8" s="9">
        <f t="shared" si="0"/>
        <v>5</v>
      </c>
      <c r="B8" s="25">
        <v>44601</v>
      </c>
      <c r="C8" s="19">
        <v>7</v>
      </c>
      <c r="D8" s="19">
        <v>2.83</v>
      </c>
      <c r="E8" s="19">
        <v>20</v>
      </c>
      <c r="F8" s="19"/>
      <c r="G8" s="19"/>
      <c r="H8" s="19"/>
      <c r="I8" s="19"/>
      <c r="J8" s="19"/>
      <c r="K8" s="10"/>
      <c r="L8" s="10"/>
    </row>
    <row r="9" spans="1:14" x14ac:dyDescent="0.3">
      <c r="A9" s="9">
        <f t="shared" si="0"/>
        <v>6</v>
      </c>
      <c r="B9" s="25">
        <v>44602</v>
      </c>
      <c r="C9" s="19">
        <v>7.2</v>
      </c>
      <c r="D9" s="19">
        <v>2.75</v>
      </c>
      <c r="E9" s="19">
        <v>20</v>
      </c>
      <c r="F9" s="19"/>
      <c r="G9" s="19"/>
      <c r="H9" s="19"/>
      <c r="I9" s="19"/>
      <c r="J9" s="19"/>
      <c r="K9" s="10"/>
      <c r="L9" s="10"/>
    </row>
    <row r="10" spans="1:14" x14ac:dyDescent="0.3">
      <c r="A10" s="9">
        <f t="shared" si="0"/>
        <v>7</v>
      </c>
      <c r="B10" s="25">
        <v>44603</v>
      </c>
      <c r="C10" s="19">
        <v>7.4</v>
      </c>
      <c r="D10" s="19">
        <v>2.7</v>
      </c>
      <c r="E10" s="19">
        <v>20</v>
      </c>
      <c r="F10" s="19"/>
      <c r="G10" s="19"/>
      <c r="H10" s="19"/>
    </row>
    <row r="11" spans="1:14" x14ac:dyDescent="0.3">
      <c r="A11" s="9">
        <f>A10+1</f>
        <v>8</v>
      </c>
      <c r="B11" s="25">
        <v>44604</v>
      </c>
      <c r="C11" s="19">
        <v>8</v>
      </c>
      <c r="D11" s="19">
        <v>2.5</v>
      </c>
      <c r="E11" s="19">
        <v>20</v>
      </c>
      <c r="F11" s="19"/>
      <c r="G11" s="19"/>
      <c r="H11" s="19"/>
    </row>
    <row r="12" spans="1:14" x14ac:dyDescent="0.3">
      <c r="A12" s="9">
        <f t="shared" ref="A12:A15" si="1">A11+1</f>
        <v>9</v>
      </c>
      <c r="B12" s="8">
        <v>44606</v>
      </c>
      <c r="C12" s="19">
        <v>16.2</v>
      </c>
      <c r="D12" s="19">
        <v>2.4500000000000002</v>
      </c>
      <c r="E12" s="19">
        <v>40</v>
      </c>
      <c r="F12" s="19"/>
      <c r="G12" s="19"/>
      <c r="H12" s="19"/>
    </row>
    <row r="13" spans="1:14" x14ac:dyDescent="0.3">
      <c r="A13" s="9">
        <f t="shared" si="1"/>
        <v>10</v>
      </c>
    </row>
    <row r="14" spans="1:14" x14ac:dyDescent="0.3">
      <c r="A14" s="9">
        <f t="shared" si="1"/>
        <v>11</v>
      </c>
    </row>
    <row r="15" spans="1:14" x14ac:dyDescent="0.3">
      <c r="A15" s="9">
        <f t="shared" si="1"/>
        <v>12</v>
      </c>
    </row>
  </sheetData>
  <mergeCells count="6">
    <mergeCell ref="A1:K1"/>
    <mergeCell ref="B5:B6"/>
    <mergeCell ref="A2:A3"/>
    <mergeCell ref="B2:B3"/>
    <mergeCell ref="C2:E2"/>
    <mergeCell ref="F2:H2"/>
  </mergeCells>
  <conditionalFormatting sqref="K4">
    <cfRule type="expression" dxfId="23" priority="28">
      <formula>"&gt;0"</formula>
    </cfRule>
  </conditionalFormatting>
  <conditionalFormatting sqref="K4">
    <cfRule type="expression" dxfId="22" priority="27">
      <formula>"&gt;0"</formula>
    </cfRule>
  </conditionalFormatting>
  <conditionalFormatting sqref="K4">
    <cfRule type="expression" dxfId="21" priority="23">
      <formula>K4&lt;0</formula>
    </cfRule>
    <cfRule type="expression" dxfId="20" priority="24">
      <formula>K4&gt;0</formula>
    </cfRule>
  </conditionalFormatting>
  <conditionalFormatting sqref="I3">
    <cfRule type="expression" dxfId="19" priority="3">
      <formula>I3&lt;#REF!</formula>
    </cfRule>
    <cfRule type="expression" dxfId="18" priority="4">
      <formula>I3&gt;#REF!</formula>
    </cfRule>
  </conditionalFormatting>
  <conditionalFormatting sqref="J3">
    <cfRule type="expression" dxfId="17" priority="25">
      <formula>J3&lt;I3</formula>
    </cfRule>
    <cfRule type="expression" dxfId="16" priority="29">
      <formula>J3&gt;#REF!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0A018-4EFA-4C76-8CB8-BFBB5C288D11}">
  <dimension ref="A1:K9"/>
  <sheetViews>
    <sheetView workbookViewId="0">
      <selection sqref="A1:K1"/>
    </sheetView>
  </sheetViews>
  <sheetFormatPr defaultColWidth="8.88671875" defaultRowHeight="14.4" x14ac:dyDescent="0.3"/>
  <cols>
    <col min="1" max="1" width="8.88671875" style="46"/>
    <col min="2" max="2" width="9.6640625" style="37" bestFit="1" customWidth="1"/>
    <col min="3" max="16384" width="8.88671875" style="29"/>
  </cols>
  <sheetData>
    <row r="1" spans="1:11" ht="25.8" x14ac:dyDescent="0.3">
      <c r="A1" s="54" t="s">
        <v>25</v>
      </c>
      <c r="B1" s="54"/>
      <c r="C1" s="54"/>
      <c r="D1" s="54"/>
      <c r="E1" s="54"/>
      <c r="F1" s="54"/>
      <c r="G1" s="54"/>
      <c r="H1" s="54"/>
      <c r="I1" s="54"/>
      <c r="J1" s="54"/>
      <c r="K1" s="54"/>
    </row>
    <row r="2" spans="1:11" x14ac:dyDescent="0.3">
      <c r="A2" s="55" t="s">
        <v>24</v>
      </c>
      <c r="B2" s="56" t="s">
        <v>6</v>
      </c>
      <c r="C2" s="57" t="s">
        <v>0</v>
      </c>
      <c r="D2" s="57"/>
      <c r="E2" s="57"/>
      <c r="F2" s="58" t="s">
        <v>1</v>
      </c>
      <c r="G2" s="58"/>
      <c r="H2" s="58"/>
      <c r="I2" s="31" t="s">
        <v>18</v>
      </c>
      <c r="J2" s="32" t="s">
        <v>19</v>
      </c>
      <c r="K2" s="29" t="s">
        <v>28</v>
      </c>
    </row>
    <row r="3" spans="1:11" x14ac:dyDescent="0.3">
      <c r="A3" s="55"/>
      <c r="B3" s="56"/>
      <c r="C3" s="26" t="s">
        <v>23</v>
      </c>
      <c r="D3" s="26" t="s">
        <v>2</v>
      </c>
      <c r="E3" s="26" t="s">
        <v>3</v>
      </c>
      <c r="F3" s="26" t="s">
        <v>23</v>
      </c>
      <c r="G3" s="26" t="s">
        <v>4</v>
      </c>
      <c r="H3" s="26" t="s">
        <v>5</v>
      </c>
      <c r="I3" s="33">
        <f>SUM(E:E)/SUM(C:C)</f>
        <v>8.5808976543833654E-2</v>
      </c>
      <c r="J3" s="34" t="e">
        <f>SUM(H:H)/SUM(F:F)</f>
        <v>#DIV/0!</v>
      </c>
      <c r="K3" s="29">
        <f>SUM(C:C) - SUM(F:F)</f>
        <v>5838.55</v>
      </c>
    </row>
    <row r="4" spans="1:11" x14ac:dyDescent="0.3">
      <c r="A4" s="44">
        <v>1</v>
      </c>
      <c r="B4" s="35"/>
      <c r="C4" s="27">
        <v>5838.55</v>
      </c>
      <c r="D4" s="27">
        <f>E4/C4</f>
        <v>8.5808976543833654E-2</v>
      </c>
      <c r="E4" s="27">
        <v>501</v>
      </c>
      <c r="F4" s="27"/>
      <c r="G4" s="27"/>
      <c r="H4" s="27"/>
      <c r="I4" s="27"/>
      <c r="J4" s="27"/>
      <c r="K4" s="36"/>
    </row>
    <row r="5" spans="1:11" x14ac:dyDescent="0.3">
      <c r="A5" s="45">
        <f>A4+1</f>
        <v>2</v>
      </c>
      <c r="B5" s="38"/>
      <c r="C5" s="28"/>
      <c r="D5" s="28"/>
      <c r="E5" s="28"/>
      <c r="F5" s="28"/>
      <c r="G5" s="28"/>
      <c r="H5" s="28"/>
      <c r="I5" s="28"/>
      <c r="J5" s="28"/>
      <c r="K5" s="28"/>
    </row>
    <row r="6" spans="1:11" x14ac:dyDescent="0.3">
      <c r="A6" s="45">
        <f t="shared" ref="A6:A9" si="0">A5+1</f>
        <v>3</v>
      </c>
      <c r="B6" s="38"/>
      <c r="C6" s="28"/>
      <c r="D6" s="28"/>
      <c r="E6" s="28"/>
      <c r="F6" s="28"/>
      <c r="G6" s="28"/>
      <c r="H6" s="28"/>
      <c r="I6" s="28"/>
      <c r="J6" s="28"/>
      <c r="K6" s="28"/>
    </row>
    <row r="7" spans="1:11" x14ac:dyDescent="0.3">
      <c r="A7" s="45">
        <f t="shared" si="0"/>
        <v>4</v>
      </c>
      <c r="B7" s="38"/>
      <c r="C7" s="28"/>
      <c r="D7" s="28"/>
      <c r="E7" s="28"/>
      <c r="F7" s="28"/>
      <c r="G7" s="28"/>
      <c r="H7" s="28"/>
      <c r="I7" s="28"/>
      <c r="J7" s="28"/>
      <c r="K7" s="28"/>
    </row>
    <row r="8" spans="1:11" x14ac:dyDescent="0.3">
      <c r="A8" s="45">
        <f t="shared" si="0"/>
        <v>5</v>
      </c>
    </row>
    <row r="9" spans="1:11" x14ac:dyDescent="0.3">
      <c r="A9" s="45">
        <f t="shared" si="0"/>
        <v>6</v>
      </c>
    </row>
  </sheetData>
  <mergeCells count="5">
    <mergeCell ref="A1:K1"/>
    <mergeCell ref="A2:A3"/>
    <mergeCell ref="B2:B3"/>
    <mergeCell ref="C2:E2"/>
    <mergeCell ref="F2:H2"/>
  </mergeCells>
  <conditionalFormatting sqref="I3">
    <cfRule type="expression" dxfId="15" priority="1">
      <formula>I3&lt;#REF!</formula>
    </cfRule>
    <cfRule type="expression" dxfId="14" priority="2">
      <formula>I3&gt;#REF!</formula>
    </cfRule>
  </conditionalFormatting>
  <conditionalFormatting sqref="J3">
    <cfRule type="expression" dxfId="13" priority="5">
      <formula>J3&lt;I3</formula>
    </cfRule>
    <cfRule type="expression" dxfId="12" priority="8">
      <formula>J3&gt;#REF!</formula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F6C6F-701E-40E9-A515-1A2C5F814611}">
  <dimension ref="A1:M11"/>
  <sheetViews>
    <sheetView zoomScale="190" zoomScaleNormal="190" workbookViewId="0">
      <pane ySplit="3" topLeftCell="A4" activePane="bottomLeft" state="frozen"/>
      <selection pane="bottomLeft" activeCell="G9" sqref="G9"/>
    </sheetView>
  </sheetViews>
  <sheetFormatPr defaultColWidth="8.88671875" defaultRowHeight="14.4" x14ac:dyDescent="0.3"/>
  <cols>
    <col min="1" max="1" width="8.88671875" style="45"/>
    <col min="2" max="2" width="10.5546875" style="43" customWidth="1"/>
    <col min="3" max="3" width="11.21875" style="29" customWidth="1"/>
    <col min="4" max="8" width="8.88671875" style="29"/>
    <col min="9" max="9" width="13" style="29" bestFit="1" customWidth="1"/>
    <col min="10" max="10" width="10.88671875" style="29" bestFit="1" customWidth="1"/>
    <col min="11" max="12" width="19.109375" style="29" customWidth="1"/>
    <col min="13" max="16384" width="8.88671875" style="29"/>
  </cols>
  <sheetData>
    <row r="1" spans="1:13" ht="25.8" x14ac:dyDescent="0.3">
      <c r="A1" s="54" t="s">
        <v>27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30"/>
      <c r="M1" s="30"/>
    </row>
    <row r="2" spans="1:13" x14ac:dyDescent="0.3">
      <c r="A2" s="55" t="s">
        <v>24</v>
      </c>
      <c r="B2" s="60" t="s">
        <v>6</v>
      </c>
      <c r="C2" s="57" t="s">
        <v>0</v>
      </c>
      <c r="D2" s="57"/>
      <c r="E2" s="57"/>
      <c r="F2" s="58" t="s">
        <v>1</v>
      </c>
      <c r="G2" s="58"/>
      <c r="H2" s="58"/>
      <c r="I2" s="31" t="s">
        <v>18</v>
      </c>
      <c r="J2" s="32" t="s">
        <v>19</v>
      </c>
      <c r="K2" s="29" t="s">
        <v>29</v>
      </c>
    </row>
    <row r="3" spans="1:13" x14ac:dyDescent="0.3">
      <c r="A3" s="55"/>
      <c r="B3" s="60"/>
      <c r="C3" s="26" t="s">
        <v>23</v>
      </c>
      <c r="D3" s="26" t="s">
        <v>2</v>
      </c>
      <c r="E3" s="26" t="s">
        <v>3</v>
      </c>
      <c r="F3" s="26" t="s">
        <v>23</v>
      </c>
      <c r="G3" s="26" t="s">
        <v>4</v>
      </c>
      <c r="H3" s="26" t="s">
        <v>5</v>
      </c>
      <c r="I3" s="33">
        <f>SUM(E:E)/SUM(C:C)</f>
        <v>0.26362910256477184</v>
      </c>
      <c r="J3" s="34" t="e">
        <f>SUM(H:H)/SUM(F:F)</f>
        <v>#DIV/0!</v>
      </c>
      <c r="K3" s="29">
        <f>SUM(C:C)</f>
        <v>2298.6840000000002</v>
      </c>
    </row>
    <row r="4" spans="1:13" s="36" customFormat="1" x14ac:dyDescent="0.3">
      <c r="A4" s="44">
        <v>1</v>
      </c>
      <c r="B4" s="41"/>
      <c r="C4" s="27">
        <v>1777.77</v>
      </c>
      <c r="D4" s="27">
        <f>E4/C4</f>
        <v>0.28462624523982294</v>
      </c>
      <c r="E4" s="27">
        <v>506</v>
      </c>
      <c r="F4" s="27"/>
      <c r="G4" s="27"/>
      <c r="H4" s="27"/>
      <c r="I4" s="27"/>
      <c r="J4" s="27"/>
    </row>
    <row r="5" spans="1:13" x14ac:dyDescent="0.3">
      <c r="A5" s="45">
        <f>A4+1</f>
        <v>2</v>
      </c>
      <c r="B5" s="42"/>
      <c r="C5" s="28">
        <v>113.64</v>
      </c>
      <c r="D5" s="27">
        <f>E5/C5</f>
        <v>0.17599436818021824</v>
      </c>
      <c r="E5" s="28">
        <v>20</v>
      </c>
      <c r="F5" s="28"/>
      <c r="G5" s="28"/>
      <c r="H5" s="28"/>
      <c r="I5" s="28"/>
      <c r="J5" s="28"/>
      <c r="K5" s="28"/>
    </row>
    <row r="6" spans="1:13" x14ac:dyDescent="0.3">
      <c r="A6" s="45">
        <f t="shared" ref="A6:A11" si="0">A5+1</f>
        <v>3</v>
      </c>
      <c r="B6" s="59"/>
      <c r="C6" s="29">
        <v>96.617999999999995</v>
      </c>
      <c r="D6" s="28">
        <v>0.20699999999999999</v>
      </c>
      <c r="E6" s="28">
        <v>20</v>
      </c>
      <c r="F6" s="28"/>
      <c r="G6" s="28"/>
      <c r="H6" s="28"/>
      <c r="I6" s="28"/>
      <c r="J6" s="28"/>
      <c r="K6" s="28"/>
    </row>
    <row r="7" spans="1:13" x14ac:dyDescent="0.3">
      <c r="A7" s="45">
        <v>4</v>
      </c>
      <c r="B7" s="59"/>
      <c r="C7" s="29">
        <v>94.338999999999999</v>
      </c>
      <c r="D7" s="28">
        <v>0.21199999999999999</v>
      </c>
      <c r="E7" s="28">
        <v>20</v>
      </c>
      <c r="F7" s="28"/>
      <c r="G7" s="28"/>
      <c r="H7" s="28"/>
      <c r="I7" s="28"/>
      <c r="J7" s="28"/>
      <c r="K7" s="28"/>
    </row>
    <row r="8" spans="1:13" x14ac:dyDescent="0.3">
      <c r="A8" s="45">
        <f t="shared" si="0"/>
        <v>5</v>
      </c>
      <c r="B8" s="40">
        <v>44603</v>
      </c>
      <c r="C8" s="28">
        <v>105.20699999999999</v>
      </c>
      <c r="D8" s="28">
        <v>0.19</v>
      </c>
      <c r="E8" s="28">
        <v>20</v>
      </c>
      <c r="F8" s="28"/>
      <c r="G8" s="28"/>
      <c r="H8" s="28"/>
      <c r="I8" s="28"/>
      <c r="J8" s="28"/>
      <c r="K8" s="28"/>
    </row>
    <row r="9" spans="1:13" x14ac:dyDescent="0.3">
      <c r="A9" s="45">
        <f t="shared" si="0"/>
        <v>6</v>
      </c>
      <c r="B9" s="47">
        <v>44604</v>
      </c>
      <c r="C9" s="28">
        <v>111.11</v>
      </c>
      <c r="D9" s="28">
        <v>0.18</v>
      </c>
      <c r="E9" s="28">
        <v>20</v>
      </c>
      <c r="F9" s="28"/>
      <c r="G9" s="28"/>
      <c r="H9" s="28"/>
    </row>
    <row r="10" spans="1:13" x14ac:dyDescent="0.3">
      <c r="A10" s="45">
        <f t="shared" si="0"/>
        <v>7</v>
      </c>
      <c r="B10" s="42"/>
      <c r="C10" s="28"/>
      <c r="D10" s="28"/>
      <c r="E10" s="28"/>
      <c r="F10" s="28"/>
      <c r="G10" s="28"/>
      <c r="H10" s="28"/>
    </row>
    <row r="11" spans="1:13" x14ac:dyDescent="0.3">
      <c r="A11" s="45">
        <f t="shared" si="0"/>
        <v>8</v>
      </c>
      <c r="C11" s="28"/>
      <c r="D11" s="28"/>
      <c r="E11" s="28"/>
      <c r="F11" s="28"/>
      <c r="G11" s="28"/>
      <c r="H11" s="28"/>
    </row>
  </sheetData>
  <mergeCells count="6">
    <mergeCell ref="B6:B7"/>
    <mergeCell ref="A1:K1"/>
    <mergeCell ref="A2:A3"/>
    <mergeCell ref="B2:B3"/>
    <mergeCell ref="C2:E2"/>
    <mergeCell ref="F2:H2"/>
  </mergeCells>
  <conditionalFormatting sqref="I3">
    <cfRule type="expression" dxfId="11" priority="1">
      <formula>I3&lt;#REF!</formula>
    </cfRule>
    <cfRule type="expression" dxfId="10" priority="2">
      <formula>I3&gt;#REF!</formula>
    </cfRule>
  </conditionalFormatting>
  <conditionalFormatting sqref="J3">
    <cfRule type="expression" dxfId="9" priority="5">
      <formula>J3&lt;I3</formula>
    </cfRule>
    <cfRule type="expression" dxfId="8" priority="8">
      <formula>J3&gt;#REF!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3A7AC5-9AE8-4255-81E7-B25B7F01A12E}">
  <dimension ref="A1:N12"/>
  <sheetViews>
    <sheetView workbookViewId="0">
      <selection sqref="A1:L1"/>
    </sheetView>
  </sheetViews>
  <sheetFormatPr defaultColWidth="8.88671875" defaultRowHeight="14.4" x14ac:dyDescent="0.3"/>
  <cols>
    <col min="1" max="1" width="8.88671875" style="45"/>
    <col min="2" max="2" width="19.109375" style="37" customWidth="1"/>
    <col min="3" max="3" width="14.33203125" style="29" customWidth="1"/>
    <col min="4" max="8" width="8.88671875" style="29"/>
    <col min="9" max="9" width="13" style="29" bestFit="1" customWidth="1"/>
    <col min="10" max="10" width="10.88671875" style="29" bestFit="1" customWidth="1"/>
    <col min="11" max="11" width="13.109375" style="29" customWidth="1"/>
    <col min="12" max="13" width="19.109375" style="29" customWidth="1"/>
    <col min="14" max="16384" width="8.88671875" style="29"/>
  </cols>
  <sheetData>
    <row r="1" spans="1:14" ht="25.8" x14ac:dyDescent="0.3">
      <c r="A1" s="54" t="s">
        <v>26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30"/>
      <c r="N1" s="30"/>
    </row>
    <row r="2" spans="1:14" x14ac:dyDescent="0.3">
      <c r="A2" s="55" t="s">
        <v>24</v>
      </c>
      <c r="B2" s="56" t="s">
        <v>6</v>
      </c>
      <c r="C2" s="57" t="s">
        <v>0</v>
      </c>
      <c r="D2" s="57"/>
      <c r="E2" s="57"/>
      <c r="F2" s="58" t="s">
        <v>1</v>
      </c>
      <c r="G2" s="58"/>
      <c r="H2" s="58"/>
      <c r="I2" s="31" t="s">
        <v>18</v>
      </c>
      <c r="J2" s="32" t="s">
        <v>19</v>
      </c>
      <c r="K2" s="29" t="s">
        <v>28</v>
      </c>
    </row>
    <row r="3" spans="1:14" x14ac:dyDescent="0.3">
      <c r="A3" s="55"/>
      <c r="B3" s="56"/>
      <c r="C3" s="26" t="s">
        <v>23</v>
      </c>
      <c r="D3" s="26" t="s">
        <v>2</v>
      </c>
      <c r="E3" s="26" t="s">
        <v>3</v>
      </c>
      <c r="F3" s="26" t="s">
        <v>23</v>
      </c>
      <c r="G3" s="26" t="s">
        <v>4</v>
      </c>
      <c r="H3" s="26" t="s">
        <v>5</v>
      </c>
      <c r="I3" s="33">
        <f>SUM(E:E)/SUM(C:C)</f>
        <v>9.7192861524362503E-2</v>
      </c>
      <c r="J3" s="34" t="e">
        <f>SUM(H:H)/SUM(F:F)</f>
        <v>#DIV/0!</v>
      </c>
      <c r="K3" s="29">
        <f>SUM(C:C) - SUM(F:F)</f>
        <v>5175.071421000629</v>
      </c>
    </row>
    <row r="4" spans="1:14" s="36" customFormat="1" x14ac:dyDescent="0.3">
      <c r="A4" s="44">
        <v>1</v>
      </c>
      <c r="B4" s="35"/>
      <c r="C4" s="27">
        <f>313/0.11133</f>
        <v>2811.4614210006289</v>
      </c>
      <c r="D4" s="27">
        <v>0.11133</v>
      </c>
      <c r="E4" s="27">
        <v>313</v>
      </c>
      <c r="F4" s="27"/>
      <c r="G4" s="27"/>
      <c r="H4" s="27"/>
      <c r="I4" s="33"/>
      <c r="J4" s="39"/>
      <c r="K4" s="27"/>
    </row>
    <row r="5" spans="1:14" x14ac:dyDescent="0.3">
      <c r="A5" s="45">
        <f>A4+1</f>
        <v>2</v>
      </c>
      <c r="B5" s="38"/>
      <c r="C5" s="28">
        <v>617.28</v>
      </c>
      <c r="D5" s="27">
        <f t="shared" ref="D5:D10" si="0">E5/C5</f>
        <v>8.098431829963712E-2</v>
      </c>
      <c r="E5" s="28">
        <v>49.99</v>
      </c>
      <c r="F5" s="28"/>
      <c r="G5" s="28"/>
      <c r="H5" s="28"/>
      <c r="I5" s="28"/>
      <c r="J5" s="28"/>
      <c r="K5" s="28"/>
      <c r="L5" s="28"/>
    </row>
    <row r="6" spans="1:14" x14ac:dyDescent="0.3">
      <c r="A6" s="45">
        <f t="shared" ref="A6:A12" si="1">A5+1</f>
        <v>3</v>
      </c>
      <c r="B6" s="38"/>
      <c r="C6" s="28">
        <v>625</v>
      </c>
      <c r="D6" s="27">
        <f t="shared" si="0"/>
        <v>0.08</v>
      </c>
      <c r="E6" s="28">
        <v>50</v>
      </c>
      <c r="F6" s="28"/>
      <c r="G6" s="28"/>
      <c r="H6" s="28"/>
      <c r="I6" s="28"/>
      <c r="J6" s="28"/>
      <c r="K6" s="28"/>
      <c r="L6" s="28"/>
    </row>
    <row r="7" spans="1:14" x14ac:dyDescent="0.3">
      <c r="A7" s="45">
        <f t="shared" si="1"/>
        <v>4</v>
      </c>
      <c r="B7" s="38"/>
      <c r="C7" s="28">
        <f>470.27+25.38</f>
        <v>495.65</v>
      </c>
      <c r="D7" s="27">
        <f t="shared" si="0"/>
        <v>8.0681932815494808E-2</v>
      </c>
      <c r="E7" s="28">
        <f>37.95+2.04</f>
        <v>39.99</v>
      </c>
      <c r="F7" s="28"/>
      <c r="G7" s="28"/>
      <c r="H7" s="28"/>
      <c r="I7" s="28"/>
      <c r="J7" s="28"/>
      <c r="K7" s="28"/>
      <c r="L7" s="28"/>
    </row>
    <row r="8" spans="1:14" x14ac:dyDescent="0.3">
      <c r="A8" s="45">
        <f t="shared" si="1"/>
        <v>5</v>
      </c>
      <c r="B8" s="38"/>
      <c r="C8" s="28">
        <v>125</v>
      </c>
      <c r="D8" s="27">
        <f t="shared" si="0"/>
        <v>0.08</v>
      </c>
      <c r="E8" s="28">
        <v>10</v>
      </c>
      <c r="F8" s="28"/>
      <c r="G8" s="28"/>
      <c r="H8" s="28"/>
      <c r="I8" s="28"/>
      <c r="J8" s="28"/>
      <c r="K8" s="28"/>
      <c r="L8" s="28"/>
    </row>
    <row r="9" spans="1:14" x14ac:dyDescent="0.3">
      <c r="A9" s="45">
        <f t="shared" si="1"/>
        <v>6</v>
      </c>
      <c r="B9" s="38"/>
      <c r="C9" s="28">
        <v>125</v>
      </c>
      <c r="D9" s="27">
        <f t="shared" si="0"/>
        <v>0.08</v>
      </c>
      <c r="E9" s="28">
        <v>10</v>
      </c>
      <c r="F9" s="28"/>
      <c r="G9" s="28"/>
      <c r="H9" s="28"/>
    </row>
    <row r="10" spans="1:14" x14ac:dyDescent="0.3">
      <c r="A10" s="45">
        <f t="shared" si="1"/>
        <v>7</v>
      </c>
      <c r="B10" s="38"/>
      <c r="C10" s="28">
        <v>124.68</v>
      </c>
      <c r="D10" s="27">
        <f t="shared" si="0"/>
        <v>8.0205325633622065E-2</v>
      </c>
      <c r="E10" s="28">
        <v>10</v>
      </c>
      <c r="F10" s="28"/>
      <c r="G10" s="28"/>
      <c r="H10" s="28"/>
    </row>
    <row r="11" spans="1:14" x14ac:dyDescent="0.3">
      <c r="A11" s="45">
        <f t="shared" si="1"/>
        <v>8</v>
      </c>
      <c r="B11" s="61" t="s">
        <v>30</v>
      </c>
      <c r="C11" s="29">
        <v>126</v>
      </c>
      <c r="D11" s="28">
        <v>7.9299999999999995E-2</v>
      </c>
      <c r="E11" s="28">
        <v>10</v>
      </c>
      <c r="F11" s="28"/>
      <c r="G11" s="28"/>
      <c r="H11" s="28"/>
    </row>
    <row r="12" spans="1:14" x14ac:dyDescent="0.3">
      <c r="A12" s="45">
        <f t="shared" si="1"/>
        <v>9</v>
      </c>
      <c r="B12" s="61"/>
      <c r="C12" s="29">
        <v>125</v>
      </c>
      <c r="D12" s="29">
        <v>0.08</v>
      </c>
      <c r="E12" s="29">
        <v>10</v>
      </c>
    </row>
  </sheetData>
  <mergeCells count="6">
    <mergeCell ref="B11:B12"/>
    <mergeCell ref="A1:L1"/>
    <mergeCell ref="A2:A3"/>
    <mergeCell ref="B2:B3"/>
    <mergeCell ref="C2:E2"/>
    <mergeCell ref="F2:H2"/>
  </mergeCells>
  <conditionalFormatting sqref="K4">
    <cfRule type="expression" dxfId="7" priority="7">
      <formula>"&gt;0"</formula>
    </cfRule>
  </conditionalFormatting>
  <conditionalFormatting sqref="K4">
    <cfRule type="expression" dxfId="6" priority="6">
      <formula>"&gt;0"</formula>
    </cfRule>
  </conditionalFormatting>
  <conditionalFormatting sqref="K4">
    <cfRule type="expression" dxfId="5" priority="3">
      <formula>K4&lt;0</formula>
    </cfRule>
    <cfRule type="expression" dxfId="4" priority="4">
      <formula>K4&gt;0</formula>
    </cfRule>
  </conditionalFormatting>
  <conditionalFormatting sqref="I3">
    <cfRule type="expression" dxfId="3" priority="1">
      <formula>I3&lt;#REF!</formula>
    </cfRule>
    <cfRule type="expression" dxfId="2" priority="2">
      <formula>I3&gt;#REF!</formula>
    </cfRule>
  </conditionalFormatting>
  <conditionalFormatting sqref="J3">
    <cfRule type="expression" dxfId="1" priority="5">
      <formula>J3&lt;I3</formula>
    </cfRule>
    <cfRule type="expression" dxfId="0" priority="8">
      <formula>J3&gt;#REF!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AC405-F28B-40B6-9052-322BF3C07074}">
  <dimension ref="A1:A2"/>
  <sheetViews>
    <sheetView workbookViewId="0"/>
  </sheetViews>
  <sheetFormatPr defaultRowHeight="14.4" x14ac:dyDescent="0.3"/>
  <cols>
    <col min="1" max="1" width="11" bestFit="1" customWidth="1"/>
  </cols>
  <sheetData>
    <row r="1" spans="1:1" x14ac:dyDescent="0.3">
      <c r="A1" s="1"/>
    </row>
    <row r="2" spans="1:1" x14ac:dyDescent="0.3">
      <c r="A2" s="1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M U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d K t o A a s A A A D 2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s 7 T Q M z U D u s l G H y Z m 4 5 u Z h 5 A 3 A s q B Z J E E b Z x L c 0 p K i 1 L t U v N 0 Q 4 N t 9 G F c G 3 2 o F + w A A A A A / / 8 D A F B L A w Q U A A I A C A A A A C E A + M Z R 6 9 Y B A A C u D A A A E w A A A E Z v c m 1 1 b G F z L 1 N l Y 3 R p b 2 4 x L m 3 s U 1 1 r 2 z A U f Q / k P w j l x Y H Y r t M y 6 E Y Y I R 1 r t 5 S G J P v C h C D L t 9 T M l j x J L g S T / 7 5 r q R 5 d S Z 7 W d T D s F + t + n H s k n S M N 3 G R S k J X 7 R 2 / 6 v X 5 P 3 z E F K Z k z b U C b h c o 4 k A n J w f R 7 B L + V r J T N f N B S B B e S V w U I 4 3 2 B J J h J Y X C t P X p n T K l f h 2 G p p M / K L O A y E w V T 3 8 F w V m J U h P d R y N W u N I h X C g T f h T 8 q i Y R h z h r a t 3 p X J D K f T N f z 6 Y q O S H w J L A W l J / G A f v V n 1 7 P t Y n m z n S 6 u t h / f f a M T C u n 4 B G 7 Z u Z + m S e K f j a P I Z + y c + 6 8 S S A C S M 3 5 7 y u l m M x y O 3 C l S Z h i e w R 0 m b q L N Q 8 U y Y q n J x T Z o K 3 a D W L H J 2 E Z t 6 d P q A g s 2 F e O 6 T Q 8 o X s k 9 K I P 3 a S R Z s y Q H i o 1 L 4 F K l w V r a j I e I d l + f W V 5 B h C 0 H o f X J P r Y d R w j m m T b N / N q N 2 f d 7 m T j e + F j t A X 2 f s c s 1 8 d 3 p a K f 4 / 6 / 4 7 / e + u J l f / U v d H f 9 L 6 m 4 Z W 9 1 t 8 F R 3 m 3 x u 3 Y 9 K 5 E A H X q X f a f N C 2 j z L m 7 R d U c M w M H Z y N C J 1 + 0 D 3 w 1 + g J Q h W I G Q m 8 6 o Q u g F Y a O A K D 2 n v 8 P R R X V P X g W v i f E J x + m N 3 P S U 4 a i 3 i j Y e d v T p 7 / T V 7 n X b 2 6 u z 1 p / b 6 C Q A A / / 8 D A F B L A Q I t A B Q A B g A I A A A A I Q A q 3 a p A 0 g A A A D c B A A A T A A A A A A A A A A A A A A A A A A A A A A B b Q 2 9 u d G V u d F 9 U e X B l c 1 0 u e G 1 s U E s B A i 0 A F A A C A A g A A A A h A H S r a A G r A A A A 9 g A A A B I A A A A A A A A A A A A A A A A A C w M A A E N v b m Z p Z y 9 Q Y W N r Y W d l L n h t b F B L A Q I t A B Q A A g A I A A A A I Q D 4 x l H r 1 g E A A K 4 M A A A T A A A A A A A A A A A A A A A A A O Y D A A B G b 3 J t d W x h c y 9 T Z W N 0 a W 9 u M S 5 t U E s F B g A A A A A D A A M A w g A A A O 0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r Q Q A A A A A A A I l B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T G F z d G V z d F B y a W N l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x M S 0 y M l Q x N D o 1 N T o y M i 4 x M D g x M D Q 2 W i I v P j x F b n R y e S B U e X B l P S J G a W x s Q 2 9 s d W 1 u V H l w Z X M i I F Z h b H V l P S J z Q U E 9 P S I v P j x F b n R y e S B U e X B l P S J G a W x s Q 2 9 s d W 1 u T m F t Z X M i I F Z h b H V l P S J z W y Z x d W 9 0 O 0 x h c 3 R l c 3 R Q c m l j Z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O T F j N D J l N T E t O G Q 4 N S 0 0 Z j Z m L T l h M D Y t Z T U y N j Z j O G Q 0 M T A z I i 8 + P E V u d H J 5 I F R 5 c G U 9 I l J l Y 2 9 2 Z X J 5 V G F y Z 2 V 0 Q 2 9 s d W 1 u I i B W Y W x 1 Z T 0 i b D E x I i 8 + P E V u d H J 5 I F R 5 c G U 9 I l J l Y 2 9 2 Z X J 5 V G F y Z 2 V 0 U m 9 3 I i B W Y W x 1 Z T 0 i b D I i L z 4 8 R W 5 0 c n k g V H l w Z T 0 i U m V j b 3 Z l c n l U Y X J n Z X R T a G V l d C I g V m F s d W U 9 I n N B d G x h c y I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Y X N 0 Z X N 0 U H J p Y 2 U v Q X V 0 b 1 J l b W 9 2 Z W R D b 2 x 1 b W 5 z M S 5 7 T G F z d G V z d F B y a W N l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0 x h c 3 R l c 3 R Q c m l j Z S 9 B d X R v U m V t b 3 Z l Z E N v b H V t b n M x L n t M Y X N 0 Z X N 0 U H J p Y 2 U s M H 0 m c X V v d D t d L C Z x d W 9 0 O 1 J l b G F 0 a W 9 u c 2 h p c E l u Z m 8 m c X V v d D s 6 W 1 1 9 I i 8 + P E V u d H J 5 I F R 5 c G U 9 I l J l c 3 V s d F R 5 c G U i I F Z h b H V l P S J z T G l z d C I v P j x F b n R y e S B U e X B l P S J O Y X Z p Z 2 F 0 a W 9 u U 3 R l c E 5 h b W U i I F Z h b H V l P S J z T m F 2 a W d h d G l v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R 2 l h S F Q l M j A t J T I w Q V R M Q V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S I v P j x F b n R y e S B U e X B l P S J G a W x s R W 5 h Y m x l Z C I g V m F s d W U 9 I m w x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E x L T E 1 V D E x O j U 1 O j Q 0 L j E y M j E z N T h a I i 8 + P E V u d H J 5 I F R 5 c G U 9 I k Z p b G x D b 2 x 1 b W 5 U e X B l c y I g V m F s d W U 9 I n N B Q T 0 9 I i 8 + P E V u d H J 5 I F R 5 c G U 9 I k Z p b G x D b 2 x 1 b W 5 O Y W 1 l c y I g V m F s d W U 9 I n N b J n F 1 b 3 Q 7 R 2 l h S F Q g L S B Q T 0 x J U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M D E z N T k x N D E t M j R m Y S 0 0 Y m U 0 L W F l Y z k t N z V m M m Z l Z D M x N T Q 1 I i 8 + P E V u d H J 5 I F R 5 c G U 9 I l J l Y 2 9 2 Z X J 5 V G F y Z 2 V 0 Q 2 9 s d W 1 u I i B W Y W x 1 Z T 0 i b D k i L z 4 8 R W 5 0 c n k g V H l w Z T 0 i U m V j b 3 Z l c n l U Y X J n Z X R S b 3 c i I F Z h b H V l P S J s M i I v P j x F b n R y e S B U e X B l P S J S Z W N v d m V y e V R h c m d l d F N o Z W V 0 I i B W Y W x 1 Z T 0 i c 3 B v b G l z I i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d p Y U h U I C 0 g U E 9 M S V M v Q X V 0 b 1 J l b W 9 2 Z W R D b 2 x 1 b W 5 z M S 5 7 R 2 l h S F Q g L S B Q T 0 x J U y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H a W F I V C A t I F B P T E l T L 0 F 1 d G 9 S Z W 1 v d m V k Q 2 9 s d W 1 u c z E u e 0 d p Y U h U I C 0 g U E 9 M S V M s M H 0 m c X V v d D t d L C Z x d W 9 0 O 1 J l b G F 0 a W 9 u c 2 h p c E l u Z m 8 m c X V v d D s 6 W 1 1 9 I i 8 + P E V u d H J 5 I F R 5 c G U 9 I l J l c 3 V s d F R 5 c G U i I F Z h b H V l P S J z T G l z d C I v P j x F b n R y e S B U e X B l P S J O Y X Z p Z 2 F 0 a W 9 u U 3 R l c E 5 h b W U i I F Z h b H V l P S J z T m F 2 a W d h d G l v b i I v P j x F b n R y e S B U e X B l P S J G a W x s T 2 J q Z W N 0 V H l w Z S I g V m F s d W U 9 I n N U Y W J s Z S I v P j x F b n R y e S B U e X B l P S J O Y W 1 l V X B k Y X R l Z E F m d G V y R m l s b C I g V m F s d W U 9 I m w x I i 8 + P E V u d H J 5 I F R 5 c G U 9 I k Z p b G x U Y X J n Z X Q i I F Z h b H V l P S J z R 2 l h S F R f X 1 9 B V E x B U y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2 x h d G V z d C U z R n N 5 b W J v b C U z R F B P T E l T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E z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T E t M T V U M T I 6 M D M 6 M z E u M z M 1 M j A x M V o i L z 4 8 R W 5 0 c n k g V H l w Z T 0 i R m l s b E N v b H V t b l R 5 c G V z I i B W Y W x 1 Z T 0 i c 0 J n Q T 0 i L z 4 8 R W 5 0 c n k g V H l w Z T 0 i R m l s b E N v b H V t b k 5 h b W V z I i B W Y W x 1 Z T 0 i c 1 s m c X V v d D t O Y W 1 l J n F 1 b 3 Q 7 L C Z x d W 9 0 O 1 Z h b H V l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j b 3 Z l c n l U Y X J n Z X R D b 2 x 1 b W 4 i I F Z h b H V l P S J s M S I v P j x F b n R y e S B U e X B l P S J S Z W N v d m V y e V R h c m d l d F J v d y I g V m F s d W U 9 I m w x I i 8 + P E V u d H J 5 I F R 5 c G U 9 I l J l Y 2 9 2 Z X J 5 V G F y Z 2 V 0 U 2 h l Z X Q i I F Z h b H V l P S J z U 2 h l Z X Q z I i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h d G V z d D 9 z e W 1 i b 2 w 9 U E 9 M S V M v Q 2 9 u d m V y d G V k I H R v I F R h Y m x l L n t O Y W 1 l L D B 9 J n F 1 b 3 Q 7 L C Z x d W 9 0 O 1 N l Y 3 R p b 2 4 x L 2 x h d G V z d D 9 z e W 1 i b 2 w 9 U E 9 M S V M v Q 2 9 u d m V y d G V k I H R v I F R h Y m x l L n t W Y W x 1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s Y X R l c 3 Q / c 3 l t Y m 9 s P V B P T E l T L 0 N v b n Z l c n R l Z C B 0 b y B U Y W J s Z S 5 7 T m F t Z S w w f S Z x d W 9 0 O y w m c X V v d D t T Z W N 0 a W 9 u M S 9 s Y X R l c 3 Q / c 3 l t Y m 9 s P V B P T E l T L 0 N v b n Z l c n R l Z C B 0 b y B U Y W J s Z S 5 7 V m F s d W U s M X 0 m c X V v d D t d L C Z x d W 9 0 O 1 J l b G F 0 a W 9 u c 2 h p c E l u Z m 8 m c X V v d D s 6 W 1 1 9 I i 8 + P E V u d H J 5 I F R 5 c G U 9 I l J l c 3 V s d F R 5 c G U i I F Z h b H V l P S J z V G F i b G U i L z 4 8 R W 5 0 c n k g V H l w Z T 0 i T m F 2 a W d h d G l v b l N 0 Z X B O Y W 1 l I i B W Y W x 1 Z T 0 i c 0 5 h d m l n Y X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0 d p Y U h U L V B P T E l T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x M S 0 x N V Q x M j o x N T o x N C 4 4 N z A y N D I 5 W i I v P j x F b n R y e S B U e X B l P S J G a W x s Q 2 9 s d W 1 u V H l w Z X M i I F Z h b H V l P S J z Q U E 9 P S I v P j x F b n R y e S B U e X B l P S J G a W x s Q 2 9 s d W 1 u T m F t Z X M i I F Z h b H V l P S J z W y Z x d W 9 0 O 0 d p Y U h U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j b 3 Z l c n l U Y X J n Z X R D b 2 x 1 b W 4 i I F Z h b H V l P S J s M S I v P j x F b n R y e S B U e X B l P S J S Z W N v d m V y e V R h c m d l d F J v d y I g V m F s d W U 9 I m w x I i 8 + P E V u d H J 5 I F R 5 c G U 9 I l J l Y 2 9 2 Z X J 5 V G F y Z 2 V 0 U 2 h l Z X Q i I F Z h b H V l P S J z U 2 h l Z X Q 1 I i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d p Y U h U L V B P T E l T L 0 N v b n Z l c n R l Z C B 0 b y B U Y W J s Z T E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R 2 l h S F Q t U E 9 M S V M v Q 2 9 u d m V y d G V k I H R v I F R h Y m x l M S 5 7 Q 2 9 s d W 1 u M S w w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a W d h d G l v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R 2 l h S F Q t U E 9 M S V M l M j A o M i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E x L T E 1 V D E y O j E 1 O j E 0 L j g 3 M D I 0 M j l a I i 8 + P E V u d H J 5 I F R 5 c G U 9 I k Z p b G x D b 2 x 1 b W 5 U e X B l c y I g V m F s d W U 9 I n N B Q T 0 9 I i 8 + P E V u d H J 5 I F R 5 c G U 9 I k Z p b G x D b 2 x 1 b W 5 O Y W 1 l c y I g V m F s d W U 9 I n N b J n F 1 b 3 Q 7 R 2 l h S F Q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a W F I V C 1 Q T 0 x J U y 9 D b 2 5 2 Z X J 0 Z W Q g d G 8 g V G F i b G U x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0 d p Y U h U L V B P T E l T L 0 N v b n Z l c n R l Z C B 0 b y B U Y W J s Z T E u e 0 N v b H V t b j E s M H 0 m c X V v d D t d L C Z x d W 9 0 O 1 J l b G F 0 a W 9 u c 2 h p c E l u Z m 8 m c X V v d D s 6 W 1 1 9 I i 8 + P E V u d H J 5 I F R 5 c G U 9 I l J l c 3 V s d F R 5 c G U i I F Z h b H V l P S J z V G F i b G U i L z 4 8 R W 5 0 c n k g V H l w Z T 0 i T m F 2 a W d h d G l v b l N 0 Z X B O Y W 1 l I i B W Y W x 1 Z T 0 i c 0 5 h d m l n Y X R p b 2 4 i L z 4 8 R W 5 0 c n k g V H l w Z T 0 i R m l s b E 9 i a m V j d F R 5 c G U i I F Z h b H V l P S J z Q 2 9 u b m V j d G l v b k 9 u b H k i L z 4 8 R W 5 0 c n k g V H l w Z T 0 i T G 9 h Z G V k V G 9 B b m F s e X N p c 1 N l c n Z p Y 2 V z I i B W Y W x 1 Z T 0 i b D A i L z 4 8 L 1 N 0 Y W J s Z U V u d H J p Z X M + P C 9 J d G V t P j x J d G V t P j x J d G V t T G 9 j Y X R p b 2 4 + P E l 0 Z W 1 U e X B l P k Z v c m 1 1 b G E 8 L 0 l 0 Z W 1 U e X B l P j x J d G V t U G F 0 a D 5 T Z W N 0 a W 9 u M S 9 H a W F I V C 1 Q T 0 x J U y U y M C g z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T E t M j J U M T U 6 M D A 6 M j E u O T Q w O D Q 5 N F o i L z 4 8 R W 5 0 c n k g V H l w Z T 0 i R m l s b E N v b H V t b l R 5 c G V z I i B W Y W x 1 Z T 0 i c 0 F B P T 0 i L z 4 8 R W 5 0 c n k g V H l w Z T 0 i R m l s b E N v b H V t b k 5 h b W V z I i B W Y W x 1 Z T 0 i c 1 s m c X V v d D t H a W F I V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O D c z M m U x O G U t Z D Y z N S 0 0 Z T F l L T k x Y j U t M T E y M W Q 0 M m M z O G U w I i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d p Y U h U L V B P T E l T I C g z K S 9 D b 2 5 2 Z X J 0 Z W Q g d G 8 g V G F i b G U x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0 d p Y U h U L V B P T E l T I C g z K S 9 D b 2 5 2 Z X J 0 Z W Q g d G 8 g V G F i b G U x L n t D b 2 x 1 b W 4 x L D B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Z p Z 2 F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R W 5 0 c n k g V H l w Z T 0 i T G 9 h Z G V k V G 9 B b m F s e X N p c 1 N l c n Z p Y 2 V z I i B W Y W x 1 Z T 0 i b D A i L z 4 8 L 1 N 0 Y W J s Z U V u d H J p Z X M + P C 9 J d G V t P j x J d G V t P j x J d G V t T G 9 j Y X R p b 2 4 + P E l 0 Z W 1 U e X B l P k Z v c m 1 1 b G E 8 L 0 l 0 Z W 1 U e X B l P j x J d G V t U G F 0 a D 5 T Z W N 0 a W 9 u M S 9 M Y X N 0 Z X N 0 U H J p Y 2 U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M Y X N 0 Z X N 0 U H J p Y 2 U v Z G F 0 Y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G F z d G V z d F B y a W N l L 0 F U T E F T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M Y X N 0 Z X N 0 U H J p Y 2 U v c X V v d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x h c 3 R l c 3 R Q c m l j Z S 9 V U 0 Q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x h c 3 R l c 3 R Q c m l j Z S 9 D b 2 5 2 Z X J 0 Z W Q l M j B 0 b y U y M F R h Y m x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M Y X N 0 Z X N 0 U H J p Y 2 U v V m F s d W U x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M Y X N 0 Z X N 0 U H J p Y 2 U v Q 2 9 u d m V y d G V k J T I w d G 8 l M j B M a X N 0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H a W F I V C U y M C 0 l M j B B V E x B U y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d p Y U h U J T I w L S U y M E F U T E F T L 2 R h d G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d p Y U h U J T I w L S U y M E F U T E F T L 0 F U T E F T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H a W F I V C U y M C 0 l M j B B V E x B U y 9 x d W 9 0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2 l h S F Q l M j A t J T I w Q V R M Q V M v V V N E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H a W F I V C U y M C 0 l M j B B V E x B U y 9 D b 2 5 2 Z X J 0 Z W Q l M j B 0 b y U y M F R h Y m x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H a W F I V C U y M C 0 l M j B B V E x B U y 9 W Y W x 1 Z T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d p Y U h U J T I w L S U y M E F U T E F T L 0 N v b n Z l c n R l Z C U y M H R v J T I w T G l z d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G F 0 Z X N 0 J T N G c 3 l t Y m 9 s J T N E U E 9 M S V M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s Y X R l c 3 Q l M 0 Z z e W 1 i b 2 w l M 0 R Q T 0 x J U y 9 k Y X R h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s Y X R l c 3 Q l M 0 Z z e W 1 i b 2 w l M 0 R Q T 0 x J U y 9 Q T 0 x J U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G F 0 Z X N 0 J T N G c 3 l t Y m 9 s J T N E U E 9 M S V M v c X V v d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x h d G V z d C U z R n N 5 b W J v b C U z R F B P T E l T L 1 V T R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G F 0 Z X N 0 J T N G c 3 l t Y m 9 s J T N E U E 9 M S V M v Q 2 9 u d m V y d G V k J T I w d G 8 l M j B U Y W J s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2 l h S F Q t U E 9 M S V M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H a W F I V C 1 Q T 0 x J U y 9 k Y X R h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H a W F I V C 1 Q T 0 x J U y 9 Q T 0 x J U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2 l h S F Q t U E 9 M S V M v c X V v d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d p Y U h U L V B P T E l T L 1 V T R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2 l h S F Q t U E 9 M S V M v Q 2 9 u d m V y d G V k J T I w d G 8 l M j B U Y W J s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2 l h S F Q t U E 9 M S V M v V m F s d W U x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H a W F I V C 1 Q T 0 x J U y 9 D b 2 5 2 Z X J 0 Z W Q l M j B 0 b y U y M F R h Y m x l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2 l h S F Q t U E 9 M S V M v U m V u Y W 1 l Z C U y M E N v b H V t b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d p Y U h U L V B P T E l T J T I w K D I p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2 l h S F Q t U E 9 M S V M l M j A o M i k v Z G F 0 Y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2 l h S F Q t U E 9 M S V M l M j A o M i k v U E 9 M S V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d p Y U h U L V B P T E l T J T I w K D I p L 3 F 1 b 3 R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H a W F I V C 1 Q T 0 x J U y U y M C g y K S 9 V U 0 Q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d p Y U h U L V B P T E l T J T I w K D I p L 0 N v b n Z l c n R l Z C U y M H R v J T I w V G F i b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d p Y U h U L V B P T E l T J T I w K D I p L 1 Z h b H V l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2 l h S F Q t U E 9 M S V M l M j A o M i k v Q 2 9 u d m V y d G V k J T I w d G 8 l M j B U Y W J s Z T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d p Y U h U L V B P T E l T J T I w K D I p L 1 J l b m F t Z W Q l M j B D b 2 x 1 b W 5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H a W F I V C 1 Q T 0 x J U y U y M C g z K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d p Y U h U L V B P T E l T J T I w K D M p L 2 R h d G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d p Y U h U L V B P T E l T J T I w K D M p L 1 B P T E l T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H a W F I V C 1 Q T 0 x J U y U y M C g z K S 9 x d W 9 0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2 l h S F Q t U E 9 M S V M l M j A o M y k v V V N E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H a W F I V C 1 Q T 0 x J U y U y M C g z K S 9 D b 2 5 2 Z X J 0 Z W Q l M j B 0 b y U y M F R h Y m x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H a W F I V C 1 Q T 0 x J U y U y M C g z K S 9 W Y W x 1 Z T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d p Y U h U L V B P T E l T J T I w K D M p L 0 N v b n Z l c n R l Z C U y M H R v J T I w V G F i b G U x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H a W F I V C 1 Q T 0 x J U y U y M C g z K S 9 S Z W 5 h b W V k J T I w Q 2 9 s d W 1 u c z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+ P E V u d H J 5 I F R 5 c G U 9 I l F 1 Z X J 5 R 3 J v d X B z I i B W Y W x 1 Z T 0 i c 0 F B Q U F B Q T 0 9 I i 8 + P E V u d H J 5 I F R 5 c G U 9 I l J l b G F 0 a W 9 u c 2 h p c H M i I F Z h b H V l P S J z Q U F B Q U F B P T 0 i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X G y U 4 L m U T U e c 2 V S z 8 B i r Y g A A A A A C A A A A A A A Q Z g A A A A E A A C A A A A C 0 U p B c R a A s / z r q + g x D l 1 r Y o U e k m s 9 S X U X r j m R r T 0 B I W A A A A A A O g A A A A A I A A C A A A A B 9 z C f b W D N l b F x D A 9 S G v J K R 5 P q G F l h x B g A N Q z S z r P E k V V A A A A B L P z / T K P e 4 N s i i 9 p C i j / 1 6 H B t G E m D m u F c g r 5 T N + 0 I 3 a i U a z + e 9 N u M v + W 3 e P O 0 V C A f 7 X d s B T J V G 3 R 6 F F Y B m E r i A 9 R d M R 5 E N j J N T Y T e 7 r h v 0 Z E A A A A D 4 q 9 6 y G z J f 1 w 7 m a S v h F h S R 5 u H z k w S 1 J 4 p v H W T 5 Y F w X u x w C M s 3 g 8 T Q S r K m 9 W M e R 6 R c M Z X c x D x + I V D L N v q K x g H U 6 < / D a t a M a s h u p > 
</file>

<file path=customXml/itemProps1.xml><?xml version="1.0" encoding="utf-8"?>
<ds:datastoreItem xmlns:ds="http://schemas.openxmlformats.org/officeDocument/2006/customXml" ds:itemID="{599BA16E-A6C4-4451-9CBA-ADD628B9B92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API</vt:lpstr>
      <vt:lpstr>NapRut</vt:lpstr>
      <vt:lpstr>POLIS</vt:lpstr>
      <vt:lpstr>ATLAS</vt:lpstr>
      <vt:lpstr>AIOZ</vt:lpstr>
      <vt:lpstr>TTT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Hai Tran Cao</dc:creator>
  <cp:lastModifiedBy>Hai Tran Cao</cp:lastModifiedBy>
  <dcterms:created xsi:type="dcterms:W3CDTF">2021-11-10T15:48:27Z</dcterms:created>
  <dcterms:modified xsi:type="dcterms:W3CDTF">2022-02-14T14:06:31Z</dcterms:modified>
</cp:coreProperties>
</file>