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mp\"/>
    </mc:Choice>
  </mc:AlternateContent>
  <bookViews>
    <workbookView xWindow="0" yWindow="0" windowWidth="28800" windowHeight="12195" activeTab="1"/>
  </bookViews>
  <sheets>
    <sheet name="Overview" sheetId="5" r:id="rId1"/>
    <sheet name="Planning" sheetId="4" r:id="rId2"/>
    <sheet name="Roadmap Data" sheetId="3" r:id="rId3"/>
    <sheet name="Agile Roadmap" sheetId="1" r:id="rId4"/>
  </sheets>
  <definedNames>
    <definedName name="Activity" localSheetId="1">RoadmapData[Milestone or Activity]</definedName>
    <definedName name="Activity">RoadmapData[Milestone or Activity]</definedName>
    <definedName name="_xlnm.Print_Titles" localSheetId="1">Planning!$4:$7</definedName>
    <definedName name="_xlnm.Print_Titles" localSheetId="2">'Roadmap Data'!$1:$2</definedName>
    <definedName name="Priority" localSheetId="1">RoadmapData[Priority]</definedName>
    <definedName name="Priority">RoadmapData[Priority]</definedName>
    <definedName name="Project_Start">Planning!$F$3</definedName>
    <definedName name="Result" localSheetId="1">RoadmapData[Result]</definedName>
    <definedName name="Result">RoadmapData[Result]</definedName>
    <definedName name="Scrolling_Increment">Planning!$F$4</definedName>
    <definedName name="Target" localSheetId="1">RoadmapData[Target]</definedName>
    <definedName name="Target">RoadmapData[Target]</definedName>
    <definedName name="Today" localSheetId="1">TODAY()</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 i="4" l="1"/>
  <c r="I5" i="4" s="1"/>
  <c r="I15" i="4" l="1"/>
  <c r="I7" i="4"/>
  <c r="I4" i="4"/>
  <c r="J5" i="4"/>
  <c r="K5" i="4" l="1"/>
  <c r="J15" i="4"/>
  <c r="J7" i="4"/>
  <c r="L5" i="4" l="1"/>
  <c r="K15" i="4"/>
  <c r="K7" i="4"/>
  <c r="L15" i="4" l="1"/>
  <c r="L7" i="4"/>
  <c r="M5" i="4"/>
  <c r="M15" i="4" l="1"/>
  <c r="M7" i="4"/>
  <c r="N5" i="4"/>
  <c r="N15" i="4" l="1"/>
  <c r="N7" i="4"/>
  <c r="O5" i="4"/>
  <c r="P5" i="4" l="1"/>
  <c r="O15" i="4"/>
  <c r="O7" i="4"/>
  <c r="P15" i="4" l="1"/>
  <c r="P7" i="4"/>
  <c r="Q5" i="4"/>
  <c r="P4" i="4"/>
  <c r="Q15" i="4" l="1"/>
  <c r="Q7" i="4"/>
  <c r="R5" i="4"/>
  <c r="S5" i="4" l="1"/>
  <c r="R15" i="4"/>
  <c r="R7" i="4"/>
  <c r="T5" i="4" l="1"/>
  <c r="S15" i="4"/>
  <c r="S7" i="4"/>
  <c r="T15" i="4" l="1"/>
  <c r="T7" i="4"/>
  <c r="U5" i="4"/>
  <c r="U15" i="4" l="1"/>
  <c r="U7" i="4"/>
  <c r="V5" i="4"/>
  <c r="V15" i="4" l="1"/>
  <c r="V7" i="4"/>
  <c r="W5" i="4"/>
  <c r="X5" i="4" l="1"/>
  <c r="W15" i="4"/>
  <c r="W4" i="4"/>
  <c r="W7" i="4"/>
  <c r="X15" i="4" l="1"/>
  <c r="X7" i="4"/>
  <c r="Y5" i="4"/>
  <c r="Y15" i="4" l="1"/>
  <c r="Y7" i="4"/>
  <c r="Z5" i="4"/>
  <c r="AA5" i="4" l="1"/>
  <c r="Z15" i="4"/>
  <c r="Z7" i="4"/>
  <c r="AB5" i="4" l="1"/>
  <c r="AA7" i="4"/>
  <c r="AA15" i="4"/>
  <c r="AB15" i="4" l="1"/>
  <c r="AB7" i="4"/>
  <c r="AC5" i="4"/>
  <c r="AC15" i="4" l="1"/>
  <c r="AC7" i="4"/>
  <c r="AD5" i="4"/>
  <c r="AD4" i="4" l="1"/>
  <c r="AD15" i="4"/>
  <c r="AD7" i="4"/>
  <c r="AE5" i="4"/>
  <c r="AF5" i="4" l="1"/>
  <c r="AE15" i="4"/>
  <c r="AE7" i="4"/>
  <c r="AF15" i="4" l="1"/>
  <c r="AF7" i="4"/>
  <c r="AG5" i="4"/>
  <c r="AG15" i="4" l="1"/>
  <c r="AG7" i="4"/>
  <c r="AH5" i="4"/>
  <c r="AI5" i="4" l="1"/>
  <c r="AH15" i="4"/>
  <c r="AH7" i="4"/>
  <c r="AJ5" i="4" l="1"/>
  <c r="AI7" i="4"/>
  <c r="AI15" i="4"/>
  <c r="AJ15" i="4" l="1"/>
  <c r="AJ7" i="4"/>
  <c r="AK5" i="4"/>
  <c r="AL5" i="4" l="1"/>
  <c r="AK15" i="4"/>
  <c r="AK7" i="4"/>
  <c r="AK4" i="4"/>
  <c r="AM5" i="4" l="1"/>
  <c r="AL15" i="4"/>
  <c r="AL7" i="4"/>
  <c r="AN5" i="4" l="1"/>
  <c r="AM15" i="4"/>
  <c r="AM7" i="4"/>
  <c r="AN15" i="4" l="1"/>
  <c r="AN7" i="4"/>
  <c r="AO5" i="4"/>
  <c r="AO15" i="4" l="1"/>
  <c r="AO7" i="4"/>
  <c r="AP5" i="4"/>
  <c r="AQ5" i="4" l="1"/>
  <c r="AP15" i="4"/>
  <c r="AP7" i="4"/>
  <c r="AR5" i="4" l="1"/>
  <c r="AQ7" i="4"/>
  <c r="AQ15" i="4"/>
  <c r="AR15" i="4" l="1"/>
  <c r="AR7" i="4"/>
  <c r="AS5" i="4"/>
  <c r="AR4" i="4"/>
  <c r="AT5" i="4" l="1"/>
  <c r="AS15" i="4"/>
  <c r="AS7" i="4"/>
  <c r="AU5" i="4" l="1"/>
  <c r="AT15" i="4"/>
  <c r="AT7" i="4"/>
  <c r="AV5" i="4" l="1"/>
  <c r="AU15" i="4"/>
  <c r="AU7" i="4"/>
  <c r="AV15" i="4" l="1"/>
  <c r="AV7" i="4"/>
  <c r="AW5" i="4"/>
  <c r="AW15" i="4" l="1"/>
  <c r="AW7" i="4"/>
  <c r="AX5" i="4"/>
  <c r="AY5" i="4" l="1"/>
  <c r="AX15" i="4"/>
  <c r="AX7" i="4"/>
  <c r="AZ5" i="4" l="1"/>
  <c r="AY7" i="4"/>
  <c r="AY15" i="4"/>
  <c r="AY4" i="4"/>
  <c r="AZ15" i="4" l="1"/>
  <c r="AZ7" i="4"/>
  <c r="BA5" i="4"/>
  <c r="BB5" i="4" l="1"/>
  <c r="BA15" i="4"/>
  <c r="BA7" i="4"/>
  <c r="BB15" i="4" l="1"/>
  <c r="BB7" i="4"/>
  <c r="BC5" i="4"/>
  <c r="BD5" i="4" l="1"/>
  <c r="BC15" i="4"/>
  <c r="BC7" i="4"/>
  <c r="BD15" i="4" l="1"/>
  <c r="BD7" i="4"/>
  <c r="BE5" i="4"/>
  <c r="BE15" i="4" l="1"/>
  <c r="BE7" i="4"/>
  <c r="BF5" i="4"/>
  <c r="BF4" i="4" l="1"/>
  <c r="BG5" i="4"/>
  <c r="BF15" i="4"/>
  <c r="BF7" i="4"/>
  <c r="BH5" i="4" l="1"/>
  <c r="BG7" i="4"/>
  <c r="BG15" i="4"/>
  <c r="BH15" i="4" l="1"/>
  <c r="BH7" i="4"/>
  <c r="BI5" i="4"/>
  <c r="BJ5" i="4" l="1"/>
  <c r="BI15" i="4"/>
  <c r="BI7" i="4"/>
  <c r="BJ7" i="4" l="1"/>
  <c r="BK5" i="4"/>
  <c r="BJ15" i="4"/>
  <c r="BL5" i="4" l="1"/>
  <c r="BK15" i="4"/>
  <c r="BK7" i="4"/>
  <c r="BL15" i="4" l="1"/>
  <c r="BL7" i="4"/>
  <c r="H4" i="1" l="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 r="B3" i="1" a="1"/>
  <c r="B3" i="1" s="1"/>
</calcChain>
</file>

<file path=xl/sharedStrings.xml><?xml version="1.0" encoding="utf-8"?>
<sst xmlns="http://schemas.openxmlformats.org/spreadsheetml/2006/main" count="92" uniqueCount="69">
  <si>
    <t>Current</t>
  </si>
  <si>
    <t>Near Term</t>
  </si>
  <si>
    <t>Completed</t>
  </si>
  <si>
    <t>Future</t>
  </si>
  <si>
    <t>Agile Timeline Data</t>
  </si>
  <si>
    <t>Target</t>
  </si>
  <si>
    <t>Priority</t>
  </si>
  <si>
    <t>Result</t>
  </si>
  <si>
    <t>Milestone or Activity</t>
  </si>
  <si>
    <t>2 - Med</t>
  </si>
  <si>
    <t>Agile Roadmap</t>
  </si>
  <si>
    <t>Create an Agile Roadmap by entering important milestones or activities in the Roadmap Data table in this worksheet.
The title of this worksheet is in cell B1. 
Information about how to use this worksheet, including instructions for screen readers is in the About worksheet.
Continue navigating down column A for further instructions.</t>
  </si>
  <si>
    <t>Add new items by inserting new rows above this line</t>
  </si>
  <si>
    <t>Add new items by inserting new rows into the table above this line.
This is the last instruction in this worksheet.</t>
  </si>
  <si>
    <t>Chart headings are in cells B2, D2, F2, and H2. They read: Completed, Current, Near Term, and Future. Modify these headings to change the Target selection values in the Roadmap Data table in the Roadmap Data worksheet.
Cells B3 through H20 contain the Milestones and activities for the headings in this row. 
Milestones and activities are created in the Roadmap Data worksheet.
Do NOT modify or delete entries in this worksheet. Update the Roadmap Data table in the Roadmap Data worksheet to update content in this worksheet.
This is the last instruction in this worksheet.</t>
  </si>
  <si>
    <t>An Agile Roadmap displaying milestones and activities from Raodmap Data worksheet is in this worksheet. 
Title is in cell B1. 
Results that have the phrase "No Change" are highlighted light orange, rgb(255, 230, 210).
Completed milestones or activities are highlighted light green, rgb(237,251,219).</t>
  </si>
  <si>
    <t xml:space="preserve">Table headings are in cells B2 through E2. Use heading filters to sort the table and find specific items.
The Agile Roadmap works best when the table is sorted in Ascending order by Priority, followed by Milestone or Activity.
Sample data is in the Roadmap Data table from cells B3 through E12. 
When a milestone or activity is completed, update the corresponding Result field to show the results in the Agile Roadmap worksheet. Enter "No Change" to highlight milestones with no impact.
Continue to cell A13 for the next instruction.
</t>
  </si>
  <si>
    <t>Lấy yêu cầu</t>
  </si>
  <si>
    <t>Thiết kế database</t>
  </si>
  <si>
    <t>Liệt kê danh sách chức năng</t>
  </si>
  <si>
    <t>PG</t>
  </si>
  <si>
    <t>Testing</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</si>
  <si>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</si>
  <si>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HR Application</t>
  </si>
  <si>
    <t>Legend:</t>
  </si>
  <si>
    <t>Enter Company Name in cell B2.
A legend is in cells I2 through AC2.</t>
  </si>
  <si>
    <t>AIT</t>
  </si>
  <si>
    <t>On Track</t>
  </si>
  <si>
    <t>Low Risk</t>
  </si>
  <si>
    <t>Med Risk</t>
  </si>
  <si>
    <t>High Risk</t>
  </si>
  <si>
    <t>Unassigned</t>
  </si>
  <si>
    <t>Enter the name of the Project Lead in cell B3. Enter the Project Start date in cell F3 or allow the sample formula to find the smallest date value from the Gantt Data table.  
Project Start Date: label is in cell D3.</t>
  </si>
  <si>
    <t>SI1-G2</t>
  </si>
  <si>
    <t>Project Start Date:</t>
  </si>
  <si>
    <t>A Scrolling Increment is in cell F4. 
Months for the dates in row 5 are displayed starting in cells I4 through cell BL4.
Do not modify these cells. They are auto updated based on the project start date in cell F3.</t>
  </si>
  <si>
    <t>Scrolling Increment:</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</si>
  <si>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</si>
  <si>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</si>
  <si>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</si>
  <si>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Milestone Description</t>
  </si>
  <si>
    <t>Category</t>
  </si>
  <si>
    <t>Assigned To</t>
  </si>
  <si>
    <t>Progress</t>
  </si>
  <si>
    <t>Start</t>
  </si>
  <si>
    <t>No. Days</t>
  </si>
  <si>
    <t xml:space="preserve">Do not delete this row. This row is hidden to preserve a formula that is used to highlight the current day within the project schedule. </t>
  </si>
  <si>
    <t>All</t>
  </si>
  <si>
    <t>This is an empty row</t>
  </si>
  <si>
    <t>This row marks the end of the Gantt milestone data. DO NOT enter anything in this row. 
To add more items, insert new rows above this one.</t>
  </si>
  <si>
    <t>To add more data, Insert new rows ABOVE this one</t>
  </si>
  <si>
    <t>ỨNG DỤNG HR</t>
  </si>
  <si>
    <t>Khái quát</t>
  </si>
  <si>
    <t xml:space="preserve">Kỹ thuật </t>
  </si>
  <si>
    <t>Angular 6</t>
  </si>
  <si>
    <t>Database</t>
  </si>
  <si>
    <t>Loopback 4</t>
  </si>
  <si>
    <t>Postgres 10</t>
  </si>
  <si>
    <t>Backend</t>
  </si>
  <si>
    <t>Frontend</t>
  </si>
  <si>
    <t>Ứng dụng quản lý ngân hàng câu hỏi và tạo đề thi cho các ứng viên</t>
  </si>
  <si>
    <t>Nhân sự</t>
  </si>
  <si>
    <t>2-3 Intership</t>
  </si>
  <si>
    <t>https://angular.io/docs</t>
  </si>
  <si>
    <t>https://loopback.io/doc/en/lb4/</t>
  </si>
  <si>
    <t>https://www.postgresql.org/download/</t>
  </si>
  <si>
    <t>Tools</t>
  </si>
  <si>
    <t>Visual Studio Code</t>
  </si>
  <si>
    <t>https://code.visualstudio.com/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</si>
</sst>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
  </numFmts>
  <fonts count="35"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1"/>
      <name val="Corbel"/>
      <family val="2"/>
      <scheme val="minor"/>
    </font>
    <font>
      <b/>
      <sz val="22"/>
      <color theme="1" tint="0.34998626667073579"/>
      <name val="Corbel"/>
      <family val="2"/>
      <scheme val="major"/>
    </font>
    <font>
      <sz val="14"/>
      <color theme="1"/>
      <name val="Corbel"/>
      <family val="2"/>
      <scheme val="minor"/>
    </font>
    <font>
      <u/>
      <sz val="11"/>
      <color indexed="12"/>
      <name val="Arial"/>
      <family val="2"/>
    </font>
    <font>
      <sz val="10"/>
      <color theme="1" tint="0.499984740745262"/>
      <name val="Arial"/>
      <family val="2"/>
    </font>
    <font>
      <b/>
      <sz val="11"/>
      <color theme="1"/>
      <name val="Arial"/>
      <family val="2"/>
    </font>
    <font>
      <sz val="11"/>
      <color theme="1"/>
      <name val="Arial"/>
      <family val="2"/>
    </font>
    <font>
      <sz val="10"/>
      <color theme="1"/>
      <name val="Arial"/>
      <family val="2"/>
    </font>
    <font>
      <sz val="11"/>
      <color theme="0"/>
      <name val="Arial"/>
      <family val="2"/>
    </font>
    <font>
      <b/>
      <sz val="22"/>
      <color theme="1" tint="0.34998626667073579"/>
      <name val="Arial"/>
      <family val="2"/>
    </font>
    <font>
      <b/>
      <sz val="20"/>
      <color theme="4" tint="-0.249977111117893"/>
      <name val="Arial"/>
      <family val="2"/>
    </font>
    <font>
      <sz val="10"/>
      <name val="Arial"/>
      <family val="2"/>
    </font>
    <font>
      <sz val="14"/>
      <color theme="1"/>
      <name val="Arial"/>
      <family val="2"/>
    </font>
    <font>
      <b/>
      <sz val="14"/>
      <color theme="0"/>
      <name val="Arial"/>
      <family val="2"/>
    </font>
    <font>
      <b/>
      <sz val="14"/>
      <name val="Arial"/>
      <family val="2"/>
    </font>
    <font>
      <sz val="16"/>
      <color theme="1"/>
      <name val="Arial"/>
      <family val="2"/>
    </font>
    <font>
      <sz val="10"/>
      <color theme="0"/>
      <name val="Arial"/>
      <family val="2"/>
    </font>
    <font>
      <b/>
      <sz val="10"/>
      <color theme="0"/>
      <name val="Arial"/>
      <family val="2"/>
    </font>
    <font>
      <sz val="11"/>
      <name val="Arial"/>
      <family val="2"/>
    </font>
    <font>
      <b/>
      <sz val="11"/>
      <color theme="1" tint="0.499984740745262"/>
      <name val="Arial"/>
      <family val="2"/>
    </font>
    <font>
      <sz val="11"/>
      <color theme="2" tint="-0.89999084444715716"/>
      <name val="Arial"/>
      <family val="2"/>
    </font>
    <font>
      <b/>
      <sz val="18"/>
      <color theme="8"/>
      <name val="Arial"/>
      <family val="2"/>
    </font>
    <font>
      <b/>
      <sz val="20"/>
      <color theme="6" tint="-0.24994659260841701"/>
      <name val="Arial"/>
      <family val="2"/>
    </font>
    <font>
      <b/>
      <sz val="20"/>
      <color theme="5" tint="-0.24994659260841701"/>
      <name val="Arial"/>
      <family val="2"/>
    </font>
    <font>
      <b/>
      <sz val="18"/>
      <color theme="3" tint="-0.24994659260841701"/>
      <name val="Arial"/>
      <family val="2"/>
    </font>
    <font>
      <sz val="11"/>
      <color indexed="8"/>
      <name val="Arial"/>
      <family val="2"/>
    </font>
    <font>
      <sz val="10"/>
      <color indexed="8"/>
      <name val="Arial"/>
      <family val="2"/>
    </font>
    <font>
      <b/>
      <sz val="30"/>
      <color theme="1"/>
      <name val="Arial"/>
      <family val="2"/>
    </font>
  </fonts>
  <fills count="13">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theme="6"/>
      </patternFill>
    </fill>
    <fill>
      <patternFill patternType="solid">
        <fgColor theme="0" tint="-4.9989318521683403E-2"/>
        <bgColor indexed="64"/>
      </patternFill>
    </fill>
    <fill>
      <patternFill patternType="solid">
        <fgColor theme="4"/>
        <bgColor indexed="64"/>
      </patternFill>
    </fill>
    <fill>
      <patternFill patternType="solid">
        <fgColor theme="6"/>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2" tint="-9.9978637043366805E-2"/>
        <bgColor indexed="64"/>
      </patternFill>
    </fill>
    <fill>
      <patternFill patternType="solid">
        <fgColor theme="1" tint="0.34998626667073579"/>
        <bgColor indexed="64"/>
      </patternFill>
    </fill>
    <fill>
      <patternFill patternType="solid">
        <fgColor theme="1" tint="0.34998626667073579"/>
        <bgColor theme="4"/>
      </patternFill>
    </fill>
  </fills>
  <borders count="15">
    <border>
      <left/>
      <right/>
      <top/>
      <bottom/>
      <diagonal/>
    </border>
    <border>
      <left/>
      <right/>
      <top/>
      <bottom style="thick">
        <color theme="5" tint="-0.24994659260841701"/>
      </bottom>
      <diagonal/>
    </border>
    <border>
      <left/>
      <right/>
      <top style="thick">
        <color theme="6" tint="-0.249977111117893"/>
      </top>
      <bottom/>
      <diagonal/>
    </border>
    <border>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right/>
      <top/>
      <bottom style="medium">
        <color theme="0" tint="-0.14996795556505021"/>
      </bottom>
      <diagonal/>
    </border>
    <border>
      <left style="thin">
        <color theme="0" tint="-0.14993743705557422"/>
      </left>
      <right style="thin">
        <color theme="0" tint="-0.14993743705557422"/>
      </right>
      <top/>
      <bottom style="medium">
        <color theme="0" tint="-0.14996795556505021"/>
      </bottom>
      <diagonal/>
    </border>
  </borders>
  <cellStyleXfs count="1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0" fontId="2" fillId="0" borderId="0"/>
    <xf numFmtId="0" fontId="8" fillId="0" borderId="0" applyNumberFormat="0" applyFill="0" applyBorder="0" applyAlignment="0" applyProtection="0"/>
    <xf numFmtId="0" fontId="7" fillId="0" borderId="0"/>
    <xf numFmtId="0" fontId="9" fillId="0" borderId="0" applyNumberFormat="0" applyFill="0" applyProtection="0">
      <alignment vertical="top"/>
    </xf>
    <xf numFmtId="0" fontId="9" fillId="0" borderId="0" applyNumberFormat="0" applyFill="0" applyAlignment="0" applyProtection="0"/>
    <xf numFmtId="0" fontId="2" fillId="4" borderId="0" applyNumberFormat="0" applyBorder="0" applyAlignment="0" applyProtection="0"/>
    <xf numFmtId="0" fontId="7" fillId="0" borderId="0" applyNumberFormat="0" applyFill="0" applyProtection="0">
      <alignment horizontal="right" vertical="center" indent="1"/>
    </xf>
    <xf numFmtId="14" fontId="7" fillId="0" borderId="0" applyFont="0" applyFill="0" applyBorder="0">
      <alignment horizontal="center" vertical="center"/>
    </xf>
    <xf numFmtId="9" fontId="7" fillId="0" borderId="0" applyFont="0" applyFill="0" applyBorder="0" applyProtection="0">
      <alignment horizontal="center" vertical="center"/>
    </xf>
    <xf numFmtId="37" fontId="7" fillId="0" borderId="0" applyFont="0" applyFill="0" applyBorder="0" applyProtection="0">
      <alignment horizontal="center" vertical="center"/>
    </xf>
    <xf numFmtId="0" fontId="10" fillId="0" borderId="0" applyNumberFormat="0" applyFill="0" applyBorder="0" applyAlignment="0" applyProtection="0">
      <alignment vertical="top"/>
      <protection locked="0"/>
    </xf>
  </cellStyleXfs>
  <cellXfs count="78">
    <xf numFmtId="0" fontId="0" fillId="0" borderId="0" xfId="0">
      <alignment horizontal="left" vertical="center" wrapText="1" indent="1"/>
    </xf>
    <xf numFmtId="0" fontId="11" fillId="0" borderId="0" xfId="16" applyFont="1" applyAlignment="1" applyProtection="1"/>
    <xf numFmtId="0" fontId="12" fillId="0" borderId="0" xfId="8" applyFont="1" applyFill="1" applyBorder="1" applyAlignment="1">
      <alignment horizontal="left" wrapText="1"/>
    </xf>
    <xf numFmtId="0" fontId="13" fillId="0" borderId="0" xfId="0" applyFont="1">
      <alignment horizontal="left" vertical="center" wrapText="1" indent="1"/>
    </xf>
    <xf numFmtId="0" fontId="15" fillId="0" borderId="0" xfId="6" applyFont="1" applyAlignment="1">
      <alignment wrapText="1"/>
    </xf>
    <xf numFmtId="0" fontId="16" fillId="0" borderId="0" xfId="7" applyFont="1" applyAlignment="1">
      <alignment horizontal="left"/>
    </xf>
    <xf numFmtId="0" fontId="17" fillId="0" borderId="0" xfId="8" applyFont="1" applyAlignment="1">
      <alignment horizontal="left"/>
    </xf>
    <xf numFmtId="0" fontId="13" fillId="0" borderId="0" xfId="8" applyFont="1"/>
    <xf numFmtId="0" fontId="18" fillId="0" borderId="0" xfId="8" applyFont="1" applyAlignment="1">
      <alignment horizontal="center" vertical="center"/>
    </xf>
    <xf numFmtId="0" fontId="19" fillId="0" borderId="0" xfId="9" applyFont="1" applyAlignment="1"/>
    <xf numFmtId="0" fontId="18" fillId="0" borderId="0" xfId="8" applyFont="1"/>
    <xf numFmtId="0" fontId="19" fillId="0" borderId="0" xfId="10" applyFont="1"/>
    <xf numFmtId="0" fontId="13" fillId="0" borderId="3" xfId="8" applyFont="1" applyBorder="1" applyAlignment="1">
      <alignment horizontal="center"/>
    </xf>
    <xf numFmtId="0" fontId="13" fillId="0" borderId="3" xfId="8" applyFont="1" applyBorder="1"/>
    <xf numFmtId="0" fontId="19" fillId="0" borderId="0" xfId="9" applyFont="1">
      <alignment vertical="top"/>
    </xf>
    <xf numFmtId="0" fontId="13" fillId="0" borderId="6" xfId="8" applyFont="1" applyBorder="1"/>
    <xf numFmtId="0" fontId="13" fillId="0" borderId="7" xfId="8" applyNumberFormat="1" applyFont="1" applyBorder="1" applyAlignment="1">
      <alignment horizontal="center" vertical="center"/>
    </xf>
    <xf numFmtId="0" fontId="22" fillId="0" borderId="0" xfId="8" applyFont="1"/>
    <xf numFmtId="164" fontId="23" fillId="11" borderId="8" xfId="8" applyNumberFormat="1" applyFont="1" applyFill="1" applyBorder="1" applyAlignment="1">
      <alignment horizontal="center" vertical="center"/>
    </xf>
    <xf numFmtId="164" fontId="23" fillId="11" borderId="0" xfId="8" applyNumberFormat="1" applyFont="1" applyFill="1" applyBorder="1" applyAlignment="1">
      <alignment horizontal="center" vertical="center"/>
    </xf>
    <xf numFmtId="164" fontId="23" fillId="11" borderId="9" xfId="8" applyNumberFormat="1" applyFont="1" applyFill="1" applyBorder="1" applyAlignment="1">
      <alignment horizontal="center" vertical="center"/>
    </xf>
    <xf numFmtId="0" fontId="13" fillId="0" borderId="0" xfId="8" applyFont="1" applyBorder="1"/>
    <xf numFmtId="164" fontId="18" fillId="11" borderId="8" xfId="8" applyNumberFormat="1" applyFont="1" applyFill="1" applyBorder="1" applyAlignment="1">
      <alignment horizontal="center" vertical="center"/>
    </xf>
    <xf numFmtId="164" fontId="18" fillId="11" borderId="0" xfId="8" applyNumberFormat="1" applyFont="1" applyFill="1" applyBorder="1" applyAlignment="1">
      <alignment horizontal="center" vertical="center"/>
    </xf>
    <xf numFmtId="164" fontId="18" fillId="11" borderId="9" xfId="8" applyNumberFormat="1" applyFont="1" applyFill="1" applyBorder="1" applyAlignment="1">
      <alignment horizontal="center" vertical="center"/>
    </xf>
    <xf numFmtId="0" fontId="13" fillId="0" borderId="0" xfId="8" applyFont="1" applyFill="1" applyBorder="1" applyAlignment="1">
      <alignment horizontal="left" vertical="center" indent="1"/>
    </xf>
    <xf numFmtId="0" fontId="13" fillId="0" borderId="0" xfId="8" applyFont="1" applyFill="1" applyBorder="1" applyAlignment="1">
      <alignment horizontal="center" vertical="center" wrapText="1"/>
    </xf>
    <xf numFmtId="0" fontId="24" fillId="12" borderId="0" xfId="8" applyFont="1" applyFill="1" applyBorder="1" applyAlignment="1">
      <alignment horizontal="center" vertical="center" wrapText="1"/>
    </xf>
    <xf numFmtId="0" fontId="23" fillId="11" borderId="10" xfId="8" applyFont="1" applyFill="1" applyBorder="1" applyAlignment="1">
      <alignment horizontal="center" vertical="center" shrinkToFit="1"/>
    </xf>
    <xf numFmtId="0" fontId="15" fillId="0" borderId="0" xfId="6" applyFont="1"/>
    <xf numFmtId="0" fontId="13" fillId="0" borderId="0" xfId="8" applyFont="1" applyFill="1" applyBorder="1" applyAlignment="1">
      <alignment horizontal="left" wrapText="1" indent="2"/>
    </xf>
    <xf numFmtId="9" fontId="13" fillId="0" borderId="0" xfId="14" applyFont="1" applyFill="1" applyBorder="1" applyAlignment="1">
      <alignment horizontal="center" vertical="center"/>
    </xf>
    <xf numFmtId="9" fontId="13" fillId="0" borderId="0" xfId="14" applyFont="1" applyFill="1" applyBorder="1">
      <alignment horizontal="center" vertical="center"/>
    </xf>
    <xf numFmtId="14" fontId="13" fillId="0" borderId="0" xfId="13" applyFont="1" applyFill="1" applyBorder="1">
      <alignment horizontal="center" vertical="center"/>
    </xf>
    <xf numFmtId="37" fontId="13" fillId="0" borderId="0" xfId="15" applyFont="1" applyFill="1" applyBorder="1">
      <alignment horizontal="center" vertical="center"/>
    </xf>
    <xf numFmtId="0" fontId="13" fillId="0" borderId="11" xfId="8" applyFont="1" applyBorder="1" applyAlignment="1">
      <alignment vertical="center"/>
    </xf>
    <xf numFmtId="0" fontId="13" fillId="0" borderId="0" xfId="8" applyFont="1" applyFill="1" applyBorder="1" applyAlignment="1">
      <alignment horizontal="center" vertical="center"/>
    </xf>
    <xf numFmtId="0" fontId="25" fillId="0" borderId="0" xfId="8" applyNumberFormat="1" applyFont="1" applyFill="1" applyBorder="1" applyAlignment="1">
      <alignment horizontal="center" vertical="center"/>
    </xf>
    <xf numFmtId="0" fontId="13" fillId="0" borderId="12" xfId="8" applyFont="1" applyBorder="1" applyAlignment="1">
      <alignment horizontal="center" vertical="center"/>
    </xf>
    <xf numFmtId="0" fontId="13" fillId="0" borderId="0" xfId="8" applyFont="1" applyAlignment="1">
      <alignment vertical="center"/>
    </xf>
    <xf numFmtId="0" fontId="12" fillId="0" borderId="0" xfId="8" applyFont="1" applyFill="1" applyBorder="1" applyAlignment="1">
      <alignment horizontal="left" wrapText="1" indent="2"/>
    </xf>
    <xf numFmtId="0" fontId="13" fillId="5" borderId="0" xfId="8" applyFont="1" applyFill="1"/>
    <xf numFmtId="0" fontId="13" fillId="5" borderId="0" xfId="8" applyFont="1" applyFill="1" applyAlignment="1">
      <alignment horizontal="center"/>
    </xf>
    <xf numFmtId="0" fontId="25" fillId="5" borderId="13" xfId="8" applyNumberFormat="1" applyFont="1" applyFill="1" applyBorder="1" applyAlignment="1">
      <alignment horizontal="center" vertical="center"/>
    </xf>
    <xf numFmtId="0" fontId="13" fillId="5" borderId="14" xfId="8" applyFont="1" applyFill="1" applyBorder="1" applyAlignment="1">
      <alignment horizontal="center" vertical="center"/>
    </xf>
    <xf numFmtId="0" fontId="26" fillId="0" borderId="0" xfId="8" applyFont="1"/>
    <xf numFmtId="0" fontId="13" fillId="0" borderId="0" xfId="8" applyFont="1" applyAlignment="1">
      <alignment horizontal="center"/>
    </xf>
    <xf numFmtId="0" fontId="15" fillId="0" borderId="0" xfId="8" applyNumberFormat="1" applyFont="1" applyAlignment="1">
      <alignment horizontal="center"/>
    </xf>
    <xf numFmtId="0" fontId="13" fillId="0" borderId="0" xfId="8" applyFont="1" applyAlignment="1">
      <alignment horizontal="right" vertical="center"/>
    </xf>
    <xf numFmtId="0" fontId="27" fillId="3" borderId="0" xfId="0" applyFont="1" applyFill="1">
      <alignment horizontal="left" vertical="center" wrapText="1" indent="1"/>
    </xf>
    <xf numFmtId="0" fontId="28" fillId="3" borderId="0" xfId="1" applyFont="1" applyFill="1" applyBorder="1">
      <alignment horizontal="center" vertical="center"/>
    </xf>
    <xf numFmtId="0" fontId="13" fillId="3" borderId="0" xfId="0" applyFont="1" applyFill="1">
      <alignment horizontal="left" vertical="center" wrapText="1" indent="1"/>
    </xf>
    <xf numFmtId="0" fontId="28" fillId="3" borderId="1" xfId="1" applyFont="1" applyFill="1" applyBorder="1" applyAlignment="1">
      <alignment horizontal="left" vertical="center"/>
    </xf>
    <xf numFmtId="0" fontId="29" fillId="3" borderId="2" xfId="3" applyFont="1" applyFill="1" applyBorder="1">
      <alignment horizontal="center" vertical="center"/>
    </xf>
    <xf numFmtId="0" fontId="30" fillId="3" borderId="0" xfId="4" applyFont="1" applyFill="1" applyBorder="1">
      <alignment horizontal="center" vertical="center"/>
    </xf>
    <xf numFmtId="0" fontId="13" fillId="3" borderId="0" xfId="0" applyFont="1" applyFill="1" applyBorder="1">
      <alignment horizontal="left" vertical="center" wrapText="1" indent="1"/>
    </xf>
    <xf numFmtId="0" fontId="15" fillId="0" borderId="0" xfId="0" applyFont="1" applyAlignment="1">
      <alignment horizontal="left" vertical="center" indent="1"/>
    </xf>
    <xf numFmtId="0" fontId="31" fillId="0" borderId="0" xfId="2" applyFont="1">
      <alignment vertical="center"/>
    </xf>
    <xf numFmtId="0" fontId="13" fillId="0" borderId="0" xfId="0" applyFont="1" applyAlignment="1">
      <alignment horizontal="left" vertical="center" indent="1"/>
    </xf>
    <xf numFmtId="0" fontId="13" fillId="0" borderId="0" xfId="8" applyFont="1" applyFill="1" applyBorder="1" applyAlignment="1">
      <alignment horizontal="left" wrapText="1"/>
    </xf>
    <xf numFmtId="0" fontId="14" fillId="0" borderId="0" xfId="8" applyFont="1" applyFill="1" applyBorder="1" applyAlignment="1">
      <alignment horizontal="left" wrapText="1"/>
    </xf>
    <xf numFmtId="0" fontId="32" fillId="0" borderId="0" xfId="0" applyFont="1">
      <alignment horizontal="left" vertical="center" wrapText="1" indent="1"/>
    </xf>
    <xf numFmtId="0" fontId="33" fillId="0" borderId="0" xfId="0" applyFont="1">
      <alignment horizontal="left" vertical="center" wrapText="1" indent="1"/>
    </xf>
    <xf numFmtId="0" fontId="34" fillId="0" borderId="0" xfId="0" applyFont="1" applyAlignment="1">
      <alignment horizontal="left" vertical="center" indent="1"/>
    </xf>
    <xf numFmtId="0" fontId="12" fillId="0" borderId="0" xfId="0" applyFont="1" applyAlignment="1">
      <alignment horizontal="left" vertical="center" indent="1"/>
    </xf>
    <xf numFmtId="0" fontId="10" fillId="0" borderId="0" xfId="16" applyAlignment="1" applyProtection="1">
      <alignment horizontal="left" vertical="center" indent="1"/>
    </xf>
    <xf numFmtId="0" fontId="20" fillId="9" borderId="0" xfId="8" applyFont="1" applyFill="1" applyAlignment="1">
      <alignment horizontal="center" vertical="center"/>
    </xf>
    <xf numFmtId="0" fontId="21" fillId="10" borderId="0" xfId="8" applyFont="1" applyFill="1" applyAlignment="1">
      <alignment horizontal="center" vertical="center"/>
    </xf>
    <xf numFmtId="0" fontId="13" fillId="0" borderId="0" xfId="12" applyFont="1">
      <alignment horizontal="right" vertical="center" indent="1"/>
    </xf>
    <xf numFmtId="0" fontId="13" fillId="0" borderId="0" xfId="12" applyFont="1" applyBorder="1">
      <alignment horizontal="right" vertical="center" indent="1"/>
    </xf>
    <xf numFmtId="14" fontId="13" fillId="0" borderId="4" xfId="13" applyFont="1" applyBorder="1">
      <alignment horizontal="center" vertical="center"/>
    </xf>
    <xf numFmtId="14" fontId="13" fillId="0" borderId="5" xfId="13" applyFont="1" applyBorder="1">
      <alignment horizontal="center" vertical="center"/>
    </xf>
    <xf numFmtId="0" fontId="13" fillId="0" borderId="0" xfId="8" applyFont="1" applyBorder="1"/>
    <xf numFmtId="0" fontId="20" fillId="6" borderId="0" xfId="11" applyFont="1" applyFill="1" applyAlignment="1">
      <alignment horizontal="center" vertical="center"/>
    </xf>
    <xf numFmtId="0" fontId="21" fillId="7" borderId="0" xfId="8" applyFont="1" applyFill="1" applyAlignment="1">
      <alignment horizontal="center" vertical="center"/>
    </xf>
    <xf numFmtId="0" fontId="20" fillId="8" borderId="0" xfId="8" applyFont="1" applyFill="1" applyAlignment="1">
      <alignment horizontal="center" vertical="center"/>
    </xf>
    <xf numFmtId="0" fontId="32" fillId="2" borderId="0" xfId="0" applyFont="1" applyFill="1">
      <alignment horizontal="left" vertical="center" wrapText="1" indent="1"/>
    </xf>
    <xf numFmtId="0" fontId="13" fillId="2" borderId="0" xfId="0" applyFont="1" applyFill="1">
      <alignment horizontal="left" vertical="center" wrapText="1" indent="1"/>
    </xf>
  </cellXfs>
  <cellStyles count="17">
    <cellStyle name="Accent3 2" xfId="11"/>
    <cellStyle name="Comma [0] 2" xfId="15"/>
    <cellStyle name="Date" xfId="13"/>
    <cellStyle name="Heading 1" xfId="2" builtinId="16" customBuiltin="1"/>
    <cellStyle name="Heading 1 2" xfId="10"/>
    <cellStyle name="Heading 2" xfId="3" builtinId="17" customBuiltin="1"/>
    <cellStyle name="Heading 2 2" xfId="9"/>
    <cellStyle name="Heading 3" xfId="4" builtinId="18" customBuiltin="1"/>
    <cellStyle name="Heading 3 2" xfId="12"/>
    <cellStyle name="Heading 4" xfId="5" builtinId="19" customBuiltin="1"/>
    <cellStyle name="Hyperlink" xfId="16" builtinId="8"/>
    <cellStyle name="Normal" xfId="0" builtinId="0" customBuiltin="1"/>
    <cellStyle name="Normal 2" xfId="8"/>
    <cellStyle name="Percent 2" xfId="14"/>
    <cellStyle name="Title" xfId="1" builtinId="15" customBuiltin="1"/>
    <cellStyle name="Title 2" xfId="7"/>
    <cellStyle name="zHiddenText" xfId="6"/>
  </cellStyles>
  <dxfs count="43">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alignment horizontal="center" vertical="center" textRotation="0" indent="0" justifyLastLine="0" shrinkToFit="0" readingOrder="0"/>
    </dxf>
    <dxf>
      <font>
        <strike val="0"/>
        <outline val="0"/>
        <shadow val="0"/>
        <u val="none"/>
        <vertAlign val="baseline"/>
        <name val="Arial"/>
        <scheme val="none"/>
      </font>
      <alignment horizontal="center" vertical="center" textRotation="0" wrapText="0" indent="0" justifyLastLine="0" shrinkToFit="0" readingOrder="0"/>
    </dxf>
    <dxf>
      <font>
        <strike val="0"/>
        <outline val="0"/>
        <shadow val="0"/>
        <u val="none"/>
        <vertAlign val="baseline"/>
        <name val="Arial"/>
        <scheme val="none"/>
      </font>
      <alignment horizontal="left" vertical="bottom" textRotation="0" wrapText="1" relativeIndent="1" justifyLastLine="0" shrinkToFit="0" readingOrder="0"/>
    </dxf>
    <dxf>
      <font>
        <strike val="0"/>
        <outline val="0"/>
        <shadow val="0"/>
        <u val="none"/>
        <vertAlign val="baseline"/>
        <name val="Arial"/>
        <scheme val="none"/>
      </font>
    </dxf>
    <dxf>
      <font>
        <strike val="0"/>
        <outline val="0"/>
        <shadow val="0"/>
        <u val="none"/>
        <vertAlign val="baseline"/>
        <name val="Arial"/>
        <scheme val="none"/>
      </font>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2" defaultTableStyle="Agile Timeline table style" defaultPivotStyle="PivotStyleLight16">
    <tableStyle name="Agile Timeline table style" pivot="0" count="6">
      <tableStyleElement type="wholeTable" dxfId="42"/>
      <tableStyleElement type="headerRow" dxfId="41"/>
      <tableStyleElement type="totalRow" dxfId="40"/>
      <tableStyleElement type="firstColumn" dxfId="39"/>
      <tableStyleElement type="lastColumn" dxfId="38"/>
      <tableStyleElement type="firstRowStripe" dxfId="37"/>
    </tableStyle>
    <tableStyle name="Gantt Table Style" pivot="0" count="3">
      <tableStyleElement type="wholeTable" dxfId="36"/>
      <tableStyleElement type="headerRow" dxfId="35"/>
      <tableStyleElement type="firstRowStripe" dxfId="3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5</xdr:row>
          <xdr:rowOff>57150</xdr:rowOff>
        </xdr:from>
        <xdr:to>
          <xdr:col>63</xdr:col>
          <xdr:colOff>228600</xdr:colOff>
          <xdr:row>5</xdr:row>
          <xdr:rowOff>238125</xdr:rowOff>
        </xdr:to>
        <xdr:sp macro="" textlink="">
          <xdr:nvSpPr>
            <xdr:cNvPr id="4097" name="Scroll Bar 1" descr="Scroll bar to scroll through the Ghantt project timeline." hidden="1">
              <a:extLst>
                <a:ext uri="{63B3BB69-23CF-44E3-9099-C40C66FF867C}">
                  <a14:compatExt spid="_x0000_s4097"/>
                </a:ext>
                <a:ext uri="{FF2B5EF4-FFF2-40B4-BE49-F238E27FC236}">
                  <a16:creationId xmlns=""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11</xdr:row>
      <xdr:rowOff>114300</xdr:rowOff>
    </xdr:to>
    <xdr:cxnSp macro="">
      <xdr:nvCxnSpPr>
        <xdr:cNvPr id="6" name="Straight Connector 5" descr="Perforated vertical line">
          <a:extLst>
            <a:ext uri="{FF2B5EF4-FFF2-40B4-BE49-F238E27FC236}">
              <a16:creationId xmlns:a16="http://schemas.microsoft.com/office/drawing/2014/main" xmlns=""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13</xdr:row>
      <xdr:rowOff>23813</xdr:rowOff>
    </xdr:to>
    <xdr:grpSp>
      <xdr:nvGrpSpPr>
        <xdr:cNvPr id="11" name="Group 10" descr="Perforated vertical line with an arrow at the bottom pointing downward to show decreasing priority as the Target items filled">
          <a:extLst>
            <a:ext uri="{FF2B5EF4-FFF2-40B4-BE49-F238E27FC236}">
              <a16:creationId xmlns:a16="http://schemas.microsoft.com/office/drawing/2014/main" xmlns="" id="{EEF3DF71-3C50-40DD-8AEF-C58BDACA8016}"/>
            </a:ext>
          </a:extLst>
        </xdr:cNvPr>
        <xdr:cNvGrpSpPr/>
      </xdr:nvGrpSpPr>
      <xdr:grpSpPr>
        <a:xfrm>
          <a:off x="8277225" y="885825"/>
          <a:ext cx="342900" cy="3052763"/>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xmlns=""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owchart: Extract 9" descr="Perforated line with an arrow at the end pointing downward to show decreasing priority as the buckets fill down">
            <a:extLst>
              <a:ext uri="{FF2B5EF4-FFF2-40B4-BE49-F238E27FC236}">
                <a16:creationId xmlns:a16="http://schemas.microsoft.com/office/drawing/2014/main" xmlns=""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4</xdr:col>
      <xdr:colOff>76200</xdr:colOff>
      <xdr:row>1</xdr:row>
      <xdr:rowOff>257175</xdr:rowOff>
    </xdr:from>
    <xdr:to>
      <xdr:col>4</xdr:col>
      <xdr:colOff>419100</xdr:colOff>
      <xdr:row>13</xdr:row>
      <xdr:rowOff>23813</xdr:rowOff>
    </xdr:to>
    <xdr:grpSp>
      <xdr:nvGrpSpPr>
        <xdr:cNvPr id="12" name="Group 11" descr="Perforated vertical line with an arrow at the bottom pointing downward to show decreasing priority as the Target items filled">
          <a:extLst>
            <a:ext uri="{FF2B5EF4-FFF2-40B4-BE49-F238E27FC236}">
              <a16:creationId xmlns:a16="http://schemas.microsoft.com/office/drawing/2014/main" xmlns="" id="{E36B03B5-7ED7-41B8-AAC5-80477BED24A4}"/>
            </a:ext>
          </a:extLst>
        </xdr:cNvPr>
        <xdr:cNvGrpSpPr/>
      </xdr:nvGrpSpPr>
      <xdr:grpSpPr>
        <a:xfrm>
          <a:off x="5429250" y="885825"/>
          <a:ext cx="342900" cy="3052763"/>
          <a:chOff x="7515225" y="885825"/>
          <a:chExt cx="342900" cy="4386263"/>
        </a:xfrm>
      </xdr:grpSpPr>
      <xdr:cxnSp macro="">
        <xdr:nvCxnSpPr>
          <xdr:cNvPr id="13" name="Straight Connector 12" descr="Perforated line with an arrow at the end pointing downward to show decreasing priority as the buckets fill down">
            <a:extLst>
              <a:ext uri="{FF2B5EF4-FFF2-40B4-BE49-F238E27FC236}">
                <a16:creationId xmlns:a16="http://schemas.microsoft.com/office/drawing/2014/main" xmlns=""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owchart: Extract 13" descr="Perforated line with an arrow at the end pointing downward to show decreasing priority as the buckets fill down">
            <a:extLst>
              <a:ext uri="{FF2B5EF4-FFF2-40B4-BE49-F238E27FC236}">
                <a16:creationId xmlns:a16="http://schemas.microsoft.com/office/drawing/2014/main" xmlns=""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id="2" name="Milestones" displayName="Milestones" ref="B7:G15" totalsRowShown="0" headerRowDxfId="19" dataDxfId="18">
  <autoFilter ref="B7:G15">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17"/>
    <tableColumn id="2" name="Category" dataDxfId="16"/>
    <tableColumn id="3" name="Assigned To" dataDxfId="15"/>
    <tableColumn id="4" name="Progress" dataDxfId="14"/>
    <tableColumn id="5" name="Start" dataDxfId="13" dataCellStyle="Date"/>
    <tableColumn id="6" name="No. Days" dataDxfId="12"/>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id="1" name="RoadmapData" displayName="RoadmapData" ref="B2:E7" totalsRowShown="0" headerRowDxfId="11" dataDxfId="10">
  <autoFilter ref="B2:E7"/>
  <sortState ref="B3:E12">
    <sortCondition ref="D3:D12"/>
    <sortCondition ref="C3:C12"/>
  </sortState>
  <tableColumns count="4">
    <tableColumn id="1" name="Target" dataDxfId="9"/>
    <tableColumn id="7" name="Milestone or Activity" dataDxfId="8"/>
    <tableColumn id="4" name="Priority" dataDxfId="7"/>
    <tableColumn id="5" name="Result" dataDxfId="6"/>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ostgresql.org/download/" TargetMode="External"/><Relationship Id="rId2" Type="http://schemas.openxmlformats.org/officeDocument/2006/relationships/hyperlink" Target="https://loopback.io/doc/en/lb4/" TargetMode="External"/><Relationship Id="rId1" Type="http://schemas.openxmlformats.org/officeDocument/2006/relationships/hyperlink" Target="https://angular.io/docs" TargetMode="External"/><Relationship Id="rId4" Type="http://schemas.openxmlformats.org/officeDocument/2006/relationships/hyperlink" Target="https://code.visualstudio.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5"/>
  <sheetViews>
    <sheetView showGridLines="0" workbookViewId="0">
      <selection activeCell="C8" sqref="C8"/>
    </sheetView>
  </sheetViews>
  <sheetFormatPr defaultRowHeight="14.25" x14ac:dyDescent="0.25"/>
  <cols>
    <col min="1" max="1" width="9" style="58"/>
    <col min="2" max="2" width="4.625" style="58" customWidth="1"/>
    <col min="3" max="3" width="9.875" style="58" bestFit="1" customWidth="1"/>
    <col min="4" max="16384" width="9" style="58"/>
  </cols>
  <sheetData>
    <row r="3" spans="2:6" ht="37.5" x14ac:dyDescent="0.25">
      <c r="B3" s="63" t="s">
        <v>51</v>
      </c>
    </row>
    <row r="5" spans="2:6" ht="15" x14ac:dyDescent="0.25">
      <c r="B5" s="64" t="s">
        <v>52</v>
      </c>
    </row>
    <row r="6" spans="2:6" x14ac:dyDescent="0.25">
      <c r="C6" s="58" t="s">
        <v>60</v>
      </c>
    </row>
    <row r="8" spans="2:6" ht="15" x14ac:dyDescent="0.25">
      <c r="B8" s="64" t="s">
        <v>53</v>
      </c>
    </row>
    <row r="9" spans="2:6" x14ac:dyDescent="0.25">
      <c r="C9" s="58" t="s">
        <v>59</v>
      </c>
      <c r="D9" s="58" t="s">
        <v>54</v>
      </c>
      <c r="F9" s="65" t="s">
        <v>63</v>
      </c>
    </row>
    <row r="10" spans="2:6" x14ac:dyDescent="0.25">
      <c r="C10" s="58" t="s">
        <v>58</v>
      </c>
      <c r="D10" s="58" t="s">
        <v>56</v>
      </c>
      <c r="F10" s="65" t="s">
        <v>64</v>
      </c>
    </row>
    <row r="11" spans="2:6" x14ac:dyDescent="0.25">
      <c r="C11" s="58" t="s">
        <v>55</v>
      </c>
      <c r="D11" s="58" t="s">
        <v>57</v>
      </c>
      <c r="F11" s="65" t="s">
        <v>65</v>
      </c>
    </row>
    <row r="12" spans="2:6" x14ac:dyDescent="0.25">
      <c r="C12" s="58" t="s">
        <v>66</v>
      </c>
      <c r="D12" s="58" t="s">
        <v>67</v>
      </c>
      <c r="F12" s="65" t="s">
        <v>68</v>
      </c>
    </row>
    <row r="13" spans="2:6" x14ac:dyDescent="0.25">
      <c r="F13" s="65"/>
    </row>
    <row r="14" spans="2:6" ht="15" x14ac:dyDescent="0.25">
      <c r="B14" s="64" t="s">
        <v>61</v>
      </c>
    </row>
    <row r="15" spans="2:6" x14ac:dyDescent="0.25">
      <c r="C15" s="58" t="s">
        <v>62</v>
      </c>
    </row>
  </sheetData>
  <hyperlinks>
    <hyperlink ref="F9" r:id="rId1"/>
    <hyperlink ref="F10" r:id="rId2"/>
    <hyperlink ref="F11" r:id="rId3"/>
    <hyperlink ref="F12"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L18"/>
  <sheetViews>
    <sheetView showGridLines="0" tabSelected="1" showRuler="0" zoomScale="70" zoomScaleNormal="70" zoomScalePageLayoutView="70" workbookViewId="0">
      <selection activeCell="B13" sqref="B13"/>
    </sheetView>
  </sheetViews>
  <sheetFormatPr defaultRowHeight="30" customHeight="1" x14ac:dyDescent="0.2"/>
  <cols>
    <col min="1" max="1" width="2.375" style="29" customWidth="1"/>
    <col min="2" max="2" width="41" style="7" bestFit="1" customWidth="1"/>
    <col min="3" max="3" width="9.25" style="7" customWidth="1"/>
    <col min="4" max="4" width="18" style="7" customWidth="1"/>
    <col min="5" max="5" width="13.125" style="7" customWidth="1"/>
    <col min="6" max="6" width="10.875" style="46" bestFit="1" customWidth="1"/>
    <col min="7" max="7" width="9.125" style="7" customWidth="1"/>
    <col min="8" max="8" width="2.375" style="7" customWidth="1"/>
    <col min="9" max="64" width="3.125" style="7" customWidth="1"/>
    <col min="65" max="16384" width="9" style="7"/>
  </cols>
  <sheetData>
    <row r="1" spans="1:64" ht="30" customHeight="1" x14ac:dyDescent="0.4">
      <c r="A1" s="4" t="s">
        <v>22</v>
      </c>
      <c r="B1" s="5" t="s">
        <v>23</v>
      </c>
      <c r="C1" s="5"/>
      <c r="D1" s="6"/>
      <c r="F1" s="7"/>
      <c r="G1" s="8"/>
      <c r="I1" s="9" t="s">
        <v>24</v>
      </c>
      <c r="J1" s="10"/>
    </row>
    <row r="2" spans="1:64" ht="30" customHeight="1" x14ac:dyDescent="0.25">
      <c r="A2" s="4" t="s">
        <v>25</v>
      </c>
      <c r="B2" s="11" t="s">
        <v>26</v>
      </c>
      <c r="C2" s="11"/>
      <c r="F2" s="12"/>
      <c r="G2" s="13"/>
      <c r="I2" s="73" t="s">
        <v>27</v>
      </c>
      <c r="J2" s="73"/>
      <c r="K2" s="73"/>
      <c r="L2" s="73"/>
      <c r="N2" s="74" t="s">
        <v>28</v>
      </c>
      <c r="O2" s="74"/>
      <c r="P2" s="74"/>
      <c r="Q2" s="74"/>
      <c r="S2" s="75" t="s">
        <v>29</v>
      </c>
      <c r="T2" s="75"/>
      <c r="U2" s="75"/>
      <c r="V2" s="75"/>
      <c r="X2" s="66" t="s">
        <v>30</v>
      </c>
      <c r="Y2" s="66"/>
      <c r="Z2" s="66"/>
      <c r="AA2" s="66"/>
      <c r="AC2" s="67" t="s">
        <v>31</v>
      </c>
      <c r="AD2" s="67"/>
      <c r="AE2" s="67"/>
      <c r="AF2" s="67"/>
    </row>
    <row r="3" spans="1:64" ht="30" customHeight="1" x14ac:dyDescent="0.2">
      <c r="A3" s="4" t="s">
        <v>32</v>
      </c>
      <c r="B3" s="14" t="s">
        <v>33</v>
      </c>
      <c r="C3" s="14"/>
      <c r="D3" s="68" t="s">
        <v>34</v>
      </c>
      <c r="E3" s="69"/>
      <c r="F3" s="70">
        <f ca="1">IFERROR(IF(MIN(Milestones[Start])=0,TODAY(),MIN(Milestones[Start])),TODAY())</f>
        <v>43297</v>
      </c>
      <c r="G3" s="71"/>
      <c r="H3" s="15"/>
    </row>
    <row r="4" spans="1:64" ht="30" customHeight="1" x14ac:dyDescent="0.3">
      <c r="A4" s="4" t="s">
        <v>35</v>
      </c>
      <c r="D4" s="68" t="s">
        <v>36</v>
      </c>
      <c r="E4" s="69"/>
      <c r="F4" s="16">
        <v>0</v>
      </c>
      <c r="I4" s="17" t="str">
        <f ca="1">TEXT(I5,"mmmm")</f>
        <v>7月</v>
      </c>
      <c r="J4" s="17"/>
      <c r="K4" s="17"/>
      <c r="L4" s="17"/>
      <c r="M4" s="17"/>
      <c r="N4" s="17"/>
      <c r="O4" s="17"/>
      <c r="P4" s="17" t="str">
        <f ca="1">IF(TEXT(P5,"mmmm")=I4,"",TEXT(P5,"mmmm"))</f>
        <v/>
      </c>
      <c r="Q4" s="17"/>
      <c r="R4" s="17"/>
      <c r="S4" s="17"/>
      <c r="T4" s="17"/>
      <c r="U4" s="17"/>
      <c r="V4" s="17"/>
      <c r="W4" s="17" t="str">
        <f ca="1">IF(OR(TEXT(W5,"mmmm")=P4,TEXT(W5,"mmmm")=I4),"",TEXT(W5,"mmmm"))</f>
        <v/>
      </c>
      <c r="X4" s="17"/>
      <c r="Y4" s="17"/>
      <c r="Z4" s="17"/>
      <c r="AA4" s="17"/>
      <c r="AB4" s="17"/>
      <c r="AC4" s="17"/>
      <c r="AD4" s="17" t="str">
        <f ca="1">IF(OR(TEXT(AD5,"mmmm")=W4,TEXT(AD5,"mmmm")=P4,TEXT(AD5,"mmmm")=I4),"",TEXT(AD5,"mmmm"))</f>
        <v>8月</v>
      </c>
      <c r="AE4" s="17"/>
      <c r="AF4" s="17"/>
      <c r="AG4" s="17"/>
      <c r="AH4" s="17"/>
      <c r="AI4" s="17"/>
      <c r="AJ4" s="17"/>
      <c r="AK4" s="17" t="str">
        <f ca="1">IF(OR(TEXT(AK5,"mmmm")=AD4,TEXT(AK5,"mmmm")=W4,TEXT(AK5,"mmmm")=P4,TEXT(AK5,"mmmm")=I4),"",TEXT(AK5,"mmmm"))</f>
        <v/>
      </c>
      <c r="AL4" s="17"/>
      <c r="AM4" s="17"/>
      <c r="AN4" s="17"/>
      <c r="AO4" s="17"/>
      <c r="AP4" s="17"/>
      <c r="AQ4" s="17"/>
      <c r="AR4" s="17" t="str">
        <f ca="1">IF(OR(TEXT(AR5,"mmmm")=AK4,TEXT(AR5,"mmmm")=AD4,TEXT(AR5,"mmmm")=W4,TEXT(AR5,"mmmm")=P4),"",TEXT(AR5,"mmmm"))</f>
        <v/>
      </c>
      <c r="AS4" s="17"/>
      <c r="AT4" s="17"/>
      <c r="AU4" s="17"/>
      <c r="AV4" s="17"/>
      <c r="AW4" s="17"/>
      <c r="AX4" s="17"/>
      <c r="AY4" s="17" t="str">
        <f ca="1">IF(OR(TEXT(AY5,"mmmm")=AR4,TEXT(AY5,"mmmm")=AK4,TEXT(AY5,"mmmm")=AD4,TEXT(AY5,"mmmm")=W4),"",TEXT(AY5,"mmmm"))</f>
        <v/>
      </c>
      <c r="AZ4" s="17"/>
      <c r="BA4" s="17"/>
      <c r="BB4" s="17"/>
      <c r="BC4" s="17"/>
      <c r="BD4" s="17"/>
      <c r="BE4" s="17"/>
      <c r="BF4" s="17" t="str">
        <f ca="1">IF(OR(TEXT(BF5,"mmmm")=AY4,TEXT(BF5,"mmmm")=AR4,TEXT(BF5,"mmmm")=AK4,TEXT(BF5,"mmmm")=AD4),"",TEXT(BF5,"mmmm"))</f>
        <v>9月</v>
      </c>
      <c r="BG4" s="17"/>
      <c r="BH4" s="17"/>
      <c r="BI4" s="17"/>
      <c r="BJ4" s="17"/>
      <c r="BK4" s="17"/>
      <c r="BL4" s="17"/>
    </row>
    <row r="5" spans="1:64" ht="15" customHeight="1" x14ac:dyDescent="0.2">
      <c r="A5" s="4" t="s">
        <v>37</v>
      </c>
      <c r="B5" s="72"/>
      <c r="C5" s="72"/>
      <c r="D5" s="72"/>
      <c r="E5" s="72"/>
      <c r="F5" s="72"/>
      <c r="G5" s="72"/>
      <c r="H5" s="72"/>
      <c r="I5" s="18">
        <f ca="1">IFERROR(Project_Start+Scrolling_Increment,TODAY())</f>
        <v>43297</v>
      </c>
      <c r="J5" s="19">
        <f ca="1">I5+1</f>
        <v>43298</v>
      </c>
      <c r="K5" s="19">
        <f t="shared" ref="K5:AX5" ca="1" si="0">J5+1</f>
        <v>43299</v>
      </c>
      <c r="L5" s="19">
        <f t="shared" ca="1" si="0"/>
        <v>43300</v>
      </c>
      <c r="M5" s="19">
        <f t="shared" ca="1" si="0"/>
        <v>43301</v>
      </c>
      <c r="N5" s="19">
        <f t="shared" ca="1" si="0"/>
        <v>43302</v>
      </c>
      <c r="O5" s="20">
        <f t="shared" ca="1" si="0"/>
        <v>43303</v>
      </c>
      <c r="P5" s="18">
        <f ca="1">O5+1</f>
        <v>43304</v>
      </c>
      <c r="Q5" s="19">
        <f ca="1">P5+1</f>
        <v>43305</v>
      </c>
      <c r="R5" s="19">
        <f t="shared" ca="1" si="0"/>
        <v>43306</v>
      </c>
      <c r="S5" s="19">
        <f t="shared" ca="1" si="0"/>
        <v>43307</v>
      </c>
      <c r="T5" s="19">
        <f t="shared" ca="1" si="0"/>
        <v>43308</v>
      </c>
      <c r="U5" s="19">
        <f t="shared" ca="1" si="0"/>
        <v>43309</v>
      </c>
      <c r="V5" s="20">
        <f t="shared" ca="1" si="0"/>
        <v>43310</v>
      </c>
      <c r="W5" s="18">
        <f ca="1">V5+1</f>
        <v>43311</v>
      </c>
      <c r="X5" s="19">
        <f ca="1">W5+1</f>
        <v>43312</v>
      </c>
      <c r="Y5" s="19">
        <f t="shared" ca="1" si="0"/>
        <v>43313</v>
      </c>
      <c r="Z5" s="19">
        <f t="shared" ca="1" si="0"/>
        <v>43314</v>
      </c>
      <c r="AA5" s="19">
        <f t="shared" ca="1" si="0"/>
        <v>43315</v>
      </c>
      <c r="AB5" s="19">
        <f t="shared" ca="1" si="0"/>
        <v>43316</v>
      </c>
      <c r="AC5" s="20">
        <f t="shared" ca="1" si="0"/>
        <v>43317</v>
      </c>
      <c r="AD5" s="18">
        <f ca="1">AC5+1</f>
        <v>43318</v>
      </c>
      <c r="AE5" s="19">
        <f ca="1">AD5+1</f>
        <v>43319</v>
      </c>
      <c r="AF5" s="19">
        <f t="shared" ca="1" si="0"/>
        <v>43320</v>
      </c>
      <c r="AG5" s="19">
        <f t="shared" ca="1" si="0"/>
        <v>43321</v>
      </c>
      <c r="AH5" s="19">
        <f t="shared" ca="1" si="0"/>
        <v>43322</v>
      </c>
      <c r="AI5" s="19">
        <f t="shared" ca="1" si="0"/>
        <v>43323</v>
      </c>
      <c r="AJ5" s="20">
        <f t="shared" ca="1" si="0"/>
        <v>43324</v>
      </c>
      <c r="AK5" s="18">
        <f ca="1">AJ5+1</f>
        <v>43325</v>
      </c>
      <c r="AL5" s="19">
        <f ca="1">AK5+1</f>
        <v>43326</v>
      </c>
      <c r="AM5" s="19">
        <f t="shared" ca="1" si="0"/>
        <v>43327</v>
      </c>
      <c r="AN5" s="19">
        <f t="shared" ca="1" si="0"/>
        <v>43328</v>
      </c>
      <c r="AO5" s="19">
        <f t="shared" ca="1" si="0"/>
        <v>43329</v>
      </c>
      <c r="AP5" s="19">
        <f t="shared" ca="1" si="0"/>
        <v>43330</v>
      </c>
      <c r="AQ5" s="20">
        <f t="shared" ca="1" si="0"/>
        <v>43331</v>
      </c>
      <c r="AR5" s="18">
        <f ca="1">AQ5+1</f>
        <v>43332</v>
      </c>
      <c r="AS5" s="19">
        <f ca="1">AR5+1</f>
        <v>43333</v>
      </c>
      <c r="AT5" s="19">
        <f t="shared" ca="1" si="0"/>
        <v>43334</v>
      </c>
      <c r="AU5" s="19">
        <f t="shared" ca="1" si="0"/>
        <v>43335</v>
      </c>
      <c r="AV5" s="19">
        <f t="shared" ca="1" si="0"/>
        <v>43336</v>
      </c>
      <c r="AW5" s="19">
        <f t="shared" ca="1" si="0"/>
        <v>43337</v>
      </c>
      <c r="AX5" s="20">
        <f t="shared" ca="1" si="0"/>
        <v>43338</v>
      </c>
      <c r="AY5" s="18">
        <f ca="1">AX5+1</f>
        <v>43339</v>
      </c>
      <c r="AZ5" s="19">
        <f ca="1">AY5+1</f>
        <v>43340</v>
      </c>
      <c r="BA5" s="19">
        <f t="shared" ref="BA5:BE5" ca="1" si="1">AZ5+1</f>
        <v>43341</v>
      </c>
      <c r="BB5" s="19">
        <f t="shared" ca="1" si="1"/>
        <v>43342</v>
      </c>
      <c r="BC5" s="19">
        <f t="shared" ca="1" si="1"/>
        <v>43343</v>
      </c>
      <c r="BD5" s="19">
        <f t="shared" ca="1" si="1"/>
        <v>43344</v>
      </c>
      <c r="BE5" s="20">
        <f t="shared" ca="1" si="1"/>
        <v>43345</v>
      </c>
      <c r="BF5" s="18">
        <f ca="1">BE5+1</f>
        <v>43346</v>
      </c>
      <c r="BG5" s="19">
        <f ca="1">BF5+1</f>
        <v>43347</v>
      </c>
      <c r="BH5" s="19">
        <f t="shared" ref="BH5:BL5" ca="1" si="2">BG5+1</f>
        <v>43348</v>
      </c>
      <c r="BI5" s="19">
        <f t="shared" ca="1" si="2"/>
        <v>43349</v>
      </c>
      <c r="BJ5" s="19">
        <f t="shared" ca="1" si="2"/>
        <v>43350</v>
      </c>
      <c r="BK5" s="19">
        <f t="shared" ca="1" si="2"/>
        <v>43351</v>
      </c>
      <c r="BL5" s="20">
        <f t="shared" ca="1" si="2"/>
        <v>43352</v>
      </c>
    </row>
    <row r="6" spans="1:64" ht="25.15" customHeight="1" x14ac:dyDescent="0.2">
      <c r="A6" s="4" t="s">
        <v>38</v>
      </c>
      <c r="B6" s="21"/>
      <c r="C6" s="21"/>
      <c r="D6" s="21"/>
      <c r="E6" s="21"/>
      <c r="F6" s="21"/>
      <c r="G6" s="21"/>
      <c r="H6" s="21"/>
      <c r="I6" s="22"/>
      <c r="J6" s="23"/>
      <c r="K6" s="23"/>
      <c r="L6" s="23"/>
      <c r="M6" s="23"/>
      <c r="N6" s="23"/>
      <c r="O6" s="24"/>
      <c r="P6" s="22"/>
      <c r="Q6" s="23"/>
      <c r="R6" s="23"/>
      <c r="S6" s="23"/>
      <c r="T6" s="23"/>
      <c r="U6" s="23"/>
      <c r="V6" s="24"/>
      <c r="W6" s="22"/>
      <c r="X6" s="23"/>
      <c r="Y6" s="23"/>
      <c r="Z6" s="23"/>
      <c r="AA6" s="23"/>
      <c r="AB6" s="23"/>
      <c r="AC6" s="24"/>
      <c r="AD6" s="22"/>
      <c r="AE6" s="23"/>
      <c r="AF6" s="23"/>
      <c r="AG6" s="23"/>
      <c r="AH6" s="23"/>
      <c r="AI6" s="23"/>
      <c r="AJ6" s="24"/>
      <c r="AK6" s="22"/>
      <c r="AL6" s="23"/>
      <c r="AM6" s="23"/>
      <c r="AN6" s="23"/>
      <c r="AO6" s="23"/>
      <c r="AP6" s="23"/>
      <c r="AQ6" s="24"/>
      <c r="AR6" s="22"/>
      <c r="AS6" s="23"/>
      <c r="AT6" s="23"/>
      <c r="AU6" s="23"/>
      <c r="AV6" s="23"/>
      <c r="AW6" s="23"/>
      <c r="AX6" s="24"/>
      <c r="AY6" s="22"/>
      <c r="AZ6" s="23"/>
      <c r="BA6" s="23"/>
      <c r="BB6" s="23"/>
      <c r="BC6" s="23"/>
      <c r="BD6" s="23"/>
      <c r="BE6" s="24"/>
      <c r="BF6" s="22"/>
      <c r="BG6" s="23"/>
      <c r="BH6" s="23"/>
      <c r="BI6" s="23"/>
      <c r="BJ6" s="23"/>
      <c r="BK6" s="23"/>
      <c r="BL6" s="24"/>
    </row>
    <row r="7" spans="1:64" ht="30.95" customHeight="1" thickBot="1" x14ac:dyDescent="0.25">
      <c r="A7" s="4" t="s">
        <v>39</v>
      </c>
      <c r="B7" s="25" t="s">
        <v>40</v>
      </c>
      <c r="C7" s="26" t="s">
        <v>41</v>
      </c>
      <c r="D7" s="26" t="s">
        <v>42</v>
      </c>
      <c r="E7" s="26" t="s">
        <v>43</v>
      </c>
      <c r="F7" s="26" t="s">
        <v>44</v>
      </c>
      <c r="G7" s="26" t="s">
        <v>45</v>
      </c>
      <c r="H7" s="27"/>
      <c r="I7" s="28" t="str">
        <f t="shared" ref="I7:BL7" ca="1" si="3">LEFT(TEXT(I5,"ddd"),1)</f>
        <v>月</v>
      </c>
      <c r="J7" s="28" t="str">
        <f t="shared" ca="1" si="3"/>
        <v>火</v>
      </c>
      <c r="K7" s="28" t="str">
        <f t="shared" ca="1" si="3"/>
        <v>水</v>
      </c>
      <c r="L7" s="28" t="str">
        <f t="shared" ca="1" si="3"/>
        <v>木</v>
      </c>
      <c r="M7" s="28" t="str">
        <f t="shared" ca="1" si="3"/>
        <v>金</v>
      </c>
      <c r="N7" s="28" t="str">
        <f t="shared" ca="1" si="3"/>
        <v>土</v>
      </c>
      <c r="O7" s="28" t="str">
        <f t="shared" ca="1" si="3"/>
        <v>日</v>
      </c>
      <c r="P7" s="28" t="str">
        <f t="shared" ca="1" si="3"/>
        <v>月</v>
      </c>
      <c r="Q7" s="28" t="str">
        <f t="shared" ca="1" si="3"/>
        <v>火</v>
      </c>
      <c r="R7" s="28" t="str">
        <f t="shared" ca="1" si="3"/>
        <v>水</v>
      </c>
      <c r="S7" s="28" t="str">
        <f t="shared" ca="1" si="3"/>
        <v>木</v>
      </c>
      <c r="T7" s="28" t="str">
        <f t="shared" ca="1" si="3"/>
        <v>金</v>
      </c>
      <c r="U7" s="28" t="str">
        <f t="shared" ca="1" si="3"/>
        <v>土</v>
      </c>
      <c r="V7" s="28" t="str">
        <f t="shared" ca="1" si="3"/>
        <v>日</v>
      </c>
      <c r="W7" s="28" t="str">
        <f t="shared" ca="1" si="3"/>
        <v>月</v>
      </c>
      <c r="X7" s="28" t="str">
        <f t="shared" ca="1" si="3"/>
        <v>火</v>
      </c>
      <c r="Y7" s="28" t="str">
        <f t="shared" ca="1" si="3"/>
        <v>水</v>
      </c>
      <c r="Z7" s="28" t="str">
        <f t="shared" ca="1" si="3"/>
        <v>木</v>
      </c>
      <c r="AA7" s="28" t="str">
        <f t="shared" ca="1" si="3"/>
        <v>金</v>
      </c>
      <c r="AB7" s="28" t="str">
        <f t="shared" ca="1" si="3"/>
        <v>土</v>
      </c>
      <c r="AC7" s="28" t="str">
        <f t="shared" ca="1" si="3"/>
        <v>日</v>
      </c>
      <c r="AD7" s="28" t="str">
        <f t="shared" ca="1" si="3"/>
        <v>月</v>
      </c>
      <c r="AE7" s="28" t="str">
        <f t="shared" ca="1" si="3"/>
        <v>火</v>
      </c>
      <c r="AF7" s="28" t="str">
        <f t="shared" ca="1" si="3"/>
        <v>水</v>
      </c>
      <c r="AG7" s="28" t="str">
        <f t="shared" ca="1" si="3"/>
        <v>木</v>
      </c>
      <c r="AH7" s="28" t="str">
        <f t="shared" ca="1" si="3"/>
        <v>金</v>
      </c>
      <c r="AI7" s="28" t="str">
        <f t="shared" ca="1" si="3"/>
        <v>土</v>
      </c>
      <c r="AJ7" s="28" t="str">
        <f t="shared" ca="1" si="3"/>
        <v>日</v>
      </c>
      <c r="AK7" s="28" t="str">
        <f t="shared" ca="1" si="3"/>
        <v>月</v>
      </c>
      <c r="AL7" s="28" t="str">
        <f t="shared" ca="1" si="3"/>
        <v>火</v>
      </c>
      <c r="AM7" s="28" t="str">
        <f t="shared" ca="1" si="3"/>
        <v>水</v>
      </c>
      <c r="AN7" s="28" t="str">
        <f t="shared" ca="1" si="3"/>
        <v>木</v>
      </c>
      <c r="AO7" s="28" t="str">
        <f t="shared" ca="1" si="3"/>
        <v>金</v>
      </c>
      <c r="AP7" s="28" t="str">
        <f t="shared" ca="1" si="3"/>
        <v>土</v>
      </c>
      <c r="AQ7" s="28" t="str">
        <f t="shared" ca="1" si="3"/>
        <v>日</v>
      </c>
      <c r="AR7" s="28" t="str">
        <f t="shared" ca="1" si="3"/>
        <v>月</v>
      </c>
      <c r="AS7" s="28" t="str">
        <f t="shared" ca="1" si="3"/>
        <v>火</v>
      </c>
      <c r="AT7" s="28" t="str">
        <f t="shared" ca="1" si="3"/>
        <v>水</v>
      </c>
      <c r="AU7" s="28" t="str">
        <f t="shared" ca="1" si="3"/>
        <v>木</v>
      </c>
      <c r="AV7" s="28" t="str">
        <f t="shared" ca="1" si="3"/>
        <v>金</v>
      </c>
      <c r="AW7" s="28" t="str">
        <f t="shared" ca="1" si="3"/>
        <v>土</v>
      </c>
      <c r="AX7" s="28" t="str">
        <f t="shared" ca="1" si="3"/>
        <v>日</v>
      </c>
      <c r="AY7" s="28" t="str">
        <f t="shared" ca="1" si="3"/>
        <v>月</v>
      </c>
      <c r="AZ7" s="28" t="str">
        <f t="shared" ca="1" si="3"/>
        <v>火</v>
      </c>
      <c r="BA7" s="28" t="str">
        <f t="shared" ca="1" si="3"/>
        <v>水</v>
      </c>
      <c r="BB7" s="28" t="str">
        <f t="shared" ca="1" si="3"/>
        <v>木</v>
      </c>
      <c r="BC7" s="28" t="str">
        <f t="shared" ca="1" si="3"/>
        <v>金</v>
      </c>
      <c r="BD7" s="28" t="str">
        <f t="shared" ca="1" si="3"/>
        <v>土</v>
      </c>
      <c r="BE7" s="28" t="str">
        <f t="shared" ca="1" si="3"/>
        <v>日</v>
      </c>
      <c r="BF7" s="28" t="str">
        <f t="shared" ca="1" si="3"/>
        <v>月</v>
      </c>
      <c r="BG7" s="28" t="str">
        <f t="shared" ca="1" si="3"/>
        <v>火</v>
      </c>
      <c r="BH7" s="28" t="str">
        <f t="shared" ca="1" si="3"/>
        <v>水</v>
      </c>
      <c r="BI7" s="28" t="str">
        <f t="shared" ca="1" si="3"/>
        <v>木</v>
      </c>
      <c r="BJ7" s="28" t="str">
        <f t="shared" ca="1" si="3"/>
        <v>金</v>
      </c>
      <c r="BK7" s="28" t="str">
        <f t="shared" ca="1" si="3"/>
        <v>土</v>
      </c>
      <c r="BL7" s="28" t="str">
        <f t="shared" ca="1" si="3"/>
        <v>日</v>
      </c>
    </row>
    <row r="8" spans="1:64" ht="30" hidden="1" customHeight="1" thickBot="1" x14ac:dyDescent="0.25">
      <c r="A8" s="29" t="s">
        <v>46</v>
      </c>
      <c r="B8" s="30"/>
      <c r="C8" s="31"/>
      <c r="D8" s="26"/>
      <c r="E8" s="32"/>
      <c r="F8" s="33"/>
      <c r="G8" s="34"/>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row>
    <row r="9" spans="1:64" s="39" customFormat="1" ht="30" customHeight="1" x14ac:dyDescent="0.2">
      <c r="A9" s="29"/>
      <c r="B9" s="59" t="s">
        <v>17</v>
      </c>
      <c r="C9" s="36" t="s">
        <v>27</v>
      </c>
      <c r="D9" s="36" t="s">
        <v>47</v>
      </c>
      <c r="E9" s="32">
        <v>1</v>
      </c>
      <c r="F9" s="33">
        <v>43297</v>
      </c>
      <c r="G9" s="34">
        <v>1</v>
      </c>
      <c r="H9" s="37"/>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row>
    <row r="10" spans="1:64" s="39" customFormat="1" ht="30" customHeight="1" x14ac:dyDescent="0.2">
      <c r="A10" s="29"/>
      <c r="B10" s="59" t="s">
        <v>18</v>
      </c>
      <c r="C10" s="36" t="s">
        <v>27</v>
      </c>
      <c r="D10" s="36" t="s">
        <v>47</v>
      </c>
      <c r="E10" s="32"/>
      <c r="F10" s="33">
        <v>43298</v>
      </c>
      <c r="G10" s="34">
        <v>4</v>
      </c>
      <c r="H10" s="37"/>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row>
    <row r="11" spans="1:64" s="39" customFormat="1" ht="30" customHeight="1" x14ac:dyDescent="0.2">
      <c r="A11" s="29"/>
      <c r="B11" s="59" t="s">
        <v>19</v>
      </c>
      <c r="C11" s="36" t="s">
        <v>27</v>
      </c>
      <c r="D11" s="36" t="s">
        <v>47</v>
      </c>
      <c r="E11" s="32"/>
      <c r="F11" s="33">
        <v>43304</v>
      </c>
      <c r="G11" s="34">
        <v>10</v>
      </c>
      <c r="H11" s="37"/>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row>
    <row r="12" spans="1:64" s="39" customFormat="1" ht="30" customHeight="1" x14ac:dyDescent="0.2">
      <c r="A12" s="29"/>
      <c r="B12" s="60" t="s">
        <v>20</v>
      </c>
      <c r="C12" s="36" t="s">
        <v>27</v>
      </c>
      <c r="D12" s="36" t="s">
        <v>47</v>
      </c>
      <c r="E12" s="32"/>
      <c r="F12" s="33">
        <v>43314</v>
      </c>
      <c r="G12" s="34">
        <v>16</v>
      </c>
      <c r="H12" s="37"/>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row>
    <row r="13" spans="1:64" s="39" customFormat="1" ht="30" customHeight="1" x14ac:dyDescent="0.2">
      <c r="A13" s="29"/>
      <c r="B13" s="59" t="s">
        <v>21</v>
      </c>
      <c r="C13" s="36" t="s">
        <v>27</v>
      </c>
      <c r="D13" s="36" t="s">
        <v>47</v>
      </c>
      <c r="E13" s="32"/>
      <c r="F13" s="33">
        <v>43332</v>
      </c>
      <c r="G13" s="34">
        <v>12</v>
      </c>
      <c r="H13" s="37"/>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row>
    <row r="14" spans="1:64" s="39" customFormat="1" ht="30" customHeight="1" x14ac:dyDescent="0.25">
      <c r="A14" s="29"/>
      <c r="B14" s="2"/>
      <c r="C14" s="36"/>
      <c r="D14" s="36"/>
      <c r="E14" s="32"/>
      <c r="F14" s="33"/>
      <c r="G14" s="34"/>
      <c r="H14" s="37"/>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row>
    <row r="15" spans="1:64" s="39" customFormat="1" ht="30" customHeight="1" x14ac:dyDescent="0.25">
      <c r="A15" s="29" t="s">
        <v>48</v>
      </c>
      <c r="B15" s="40"/>
      <c r="C15" s="36"/>
      <c r="D15" s="36"/>
      <c r="E15" s="32"/>
      <c r="F15" s="33"/>
      <c r="G15" s="34"/>
      <c r="H15" s="37"/>
      <c r="I15" s="38" t="str">
        <f t="shared" ref="I15:BL15" ca="1" si="4">IF(AND($C15="Goal",I$5&gt;=$F15,I$5&lt;=$F15+$G15-1),2,IF(AND($C15="Milestone",I$5&gt;=$F15,I$5&lt;=$F15+$G15-1),1,""))</f>
        <v/>
      </c>
      <c r="J15" s="38" t="str">
        <f t="shared" ca="1" si="4"/>
        <v/>
      </c>
      <c r="K15" s="38" t="str">
        <f t="shared" ca="1" si="4"/>
        <v/>
      </c>
      <c r="L15" s="38" t="str">
        <f t="shared" ca="1" si="4"/>
        <v/>
      </c>
      <c r="M15" s="38" t="str">
        <f t="shared" ca="1" si="4"/>
        <v/>
      </c>
      <c r="N15" s="38" t="str">
        <f t="shared" ca="1" si="4"/>
        <v/>
      </c>
      <c r="O15" s="38" t="str">
        <f t="shared" ca="1" si="4"/>
        <v/>
      </c>
      <c r="P15" s="38" t="str">
        <f t="shared" ca="1" si="4"/>
        <v/>
      </c>
      <c r="Q15" s="38" t="str">
        <f t="shared" ca="1" si="4"/>
        <v/>
      </c>
      <c r="R15" s="38" t="str">
        <f t="shared" ca="1" si="4"/>
        <v/>
      </c>
      <c r="S15" s="38" t="str">
        <f t="shared" ca="1" si="4"/>
        <v/>
      </c>
      <c r="T15" s="38" t="str">
        <f t="shared" ca="1" si="4"/>
        <v/>
      </c>
      <c r="U15" s="38" t="str">
        <f t="shared" ca="1" si="4"/>
        <v/>
      </c>
      <c r="V15" s="38" t="str">
        <f t="shared" ca="1" si="4"/>
        <v/>
      </c>
      <c r="W15" s="38" t="str">
        <f t="shared" ca="1" si="4"/>
        <v/>
      </c>
      <c r="X15" s="38" t="str">
        <f t="shared" ca="1" si="4"/>
        <v/>
      </c>
      <c r="Y15" s="38" t="str">
        <f t="shared" ca="1" si="4"/>
        <v/>
      </c>
      <c r="Z15" s="38" t="str">
        <f t="shared" ca="1" si="4"/>
        <v/>
      </c>
      <c r="AA15" s="38" t="str">
        <f t="shared" ca="1" si="4"/>
        <v/>
      </c>
      <c r="AB15" s="38" t="str">
        <f t="shared" ca="1" si="4"/>
        <v/>
      </c>
      <c r="AC15" s="38" t="str">
        <f t="shared" ca="1" si="4"/>
        <v/>
      </c>
      <c r="AD15" s="38" t="str">
        <f t="shared" ca="1" si="4"/>
        <v/>
      </c>
      <c r="AE15" s="38" t="str">
        <f t="shared" ca="1" si="4"/>
        <v/>
      </c>
      <c r="AF15" s="38" t="str">
        <f t="shared" ca="1" si="4"/>
        <v/>
      </c>
      <c r="AG15" s="38" t="str">
        <f t="shared" ca="1" si="4"/>
        <v/>
      </c>
      <c r="AH15" s="38" t="str">
        <f t="shared" ca="1" si="4"/>
        <v/>
      </c>
      <c r="AI15" s="38" t="str">
        <f t="shared" ca="1" si="4"/>
        <v/>
      </c>
      <c r="AJ15" s="38" t="str">
        <f t="shared" ca="1" si="4"/>
        <v/>
      </c>
      <c r="AK15" s="38" t="str">
        <f t="shared" ca="1" si="4"/>
        <v/>
      </c>
      <c r="AL15" s="38" t="str">
        <f t="shared" ca="1" si="4"/>
        <v/>
      </c>
      <c r="AM15" s="38" t="str">
        <f t="shared" ca="1" si="4"/>
        <v/>
      </c>
      <c r="AN15" s="38" t="str">
        <f t="shared" ca="1" si="4"/>
        <v/>
      </c>
      <c r="AO15" s="38" t="str">
        <f t="shared" ca="1" si="4"/>
        <v/>
      </c>
      <c r="AP15" s="38" t="str">
        <f t="shared" ca="1" si="4"/>
        <v/>
      </c>
      <c r="AQ15" s="38" t="str">
        <f t="shared" ca="1" si="4"/>
        <v/>
      </c>
      <c r="AR15" s="38" t="str">
        <f t="shared" ca="1" si="4"/>
        <v/>
      </c>
      <c r="AS15" s="38" t="str">
        <f t="shared" ca="1" si="4"/>
        <v/>
      </c>
      <c r="AT15" s="38" t="str">
        <f t="shared" ca="1" si="4"/>
        <v/>
      </c>
      <c r="AU15" s="38" t="str">
        <f t="shared" ca="1" si="4"/>
        <v/>
      </c>
      <c r="AV15" s="38" t="str">
        <f t="shared" ca="1" si="4"/>
        <v/>
      </c>
      <c r="AW15" s="38" t="str">
        <f t="shared" ca="1" si="4"/>
        <v/>
      </c>
      <c r="AX15" s="38" t="str">
        <f t="shared" ca="1" si="4"/>
        <v/>
      </c>
      <c r="AY15" s="38" t="str">
        <f t="shared" ca="1" si="4"/>
        <v/>
      </c>
      <c r="AZ15" s="38" t="str">
        <f t="shared" ca="1" si="4"/>
        <v/>
      </c>
      <c r="BA15" s="38" t="str">
        <f t="shared" ca="1" si="4"/>
        <v/>
      </c>
      <c r="BB15" s="38" t="str">
        <f t="shared" ca="1" si="4"/>
        <v/>
      </c>
      <c r="BC15" s="38" t="str">
        <f t="shared" ca="1" si="4"/>
        <v/>
      </c>
      <c r="BD15" s="38" t="str">
        <f t="shared" ca="1" si="4"/>
        <v/>
      </c>
      <c r="BE15" s="38" t="str">
        <f t="shared" ca="1" si="4"/>
        <v/>
      </c>
      <c r="BF15" s="38" t="str">
        <f t="shared" ca="1" si="4"/>
        <v/>
      </c>
      <c r="BG15" s="38" t="str">
        <f t="shared" ca="1" si="4"/>
        <v/>
      </c>
      <c r="BH15" s="38" t="str">
        <f t="shared" ca="1" si="4"/>
        <v/>
      </c>
      <c r="BI15" s="38" t="str">
        <f t="shared" ca="1" si="4"/>
        <v/>
      </c>
      <c r="BJ15" s="38" t="str">
        <f t="shared" ca="1" si="4"/>
        <v/>
      </c>
      <c r="BK15" s="38" t="str">
        <f t="shared" ca="1" si="4"/>
        <v/>
      </c>
      <c r="BL15" s="38" t="str">
        <f t="shared" ca="1" si="4"/>
        <v/>
      </c>
    </row>
    <row r="16" spans="1:64" s="39" customFormat="1" ht="30" customHeight="1" thickBot="1" x14ac:dyDescent="0.25">
      <c r="A16" s="4" t="s">
        <v>49</v>
      </c>
      <c r="B16" s="41" t="s">
        <v>50</v>
      </c>
      <c r="C16" s="41"/>
      <c r="D16" s="41"/>
      <c r="E16" s="41"/>
      <c r="F16" s="42"/>
      <c r="G16" s="41"/>
      <c r="H16" s="43"/>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4:8" ht="30" customHeight="1" x14ac:dyDescent="0.25">
      <c r="D17" s="45"/>
      <c r="G17" s="47"/>
      <c r="H17" s="48"/>
    </row>
    <row r="18" spans="4:8" ht="30" customHeight="1" x14ac:dyDescent="0.2">
      <c r="D18" s="1"/>
    </row>
  </sheetData>
  <mergeCells count="9">
    <mergeCell ref="B5:H5"/>
    <mergeCell ref="I2:L2"/>
    <mergeCell ref="N2:Q2"/>
    <mergeCell ref="S2:V2"/>
    <mergeCell ref="X2:AA2"/>
    <mergeCell ref="AC2:AF2"/>
    <mergeCell ref="D3:E3"/>
    <mergeCell ref="F3:G3"/>
    <mergeCell ref="D4:E4"/>
  </mergeCells>
  <conditionalFormatting sqref="E7:E15">
    <cfRule type="dataBar" priority="6">
      <dataBar>
        <cfvo type="num" val="0"/>
        <cfvo type="num" val="1"/>
        <color theme="0" tint="-0.249977111117893"/>
      </dataBar>
      <extLst>
        <ext xmlns:x14="http://schemas.microsoft.com/office/spreadsheetml/2009/9/main" uri="{B025F937-C7B1-47D3-B67F-A62EFF666E3E}">
          <x14:id>{DA4E1FA7-06E0-449D-8BBF-9BAB84095D75}</x14:id>
        </ext>
      </extLst>
    </cfRule>
  </conditionalFormatting>
  <conditionalFormatting sqref="I5:BL16">
    <cfRule type="expression" dxfId="33" priority="2">
      <formula>AND(TODAY()&gt;=I$5,TODAY()&lt;J$5)</formula>
    </cfRule>
  </conditionalFormatting>
  <conditionalFormatting sqref="I4:AM4">
    <cfRule type="expression" dxfId="32" priority="5">
      <formula>I$5&lt;=EOMONTH($I$5,0)</formula>
    </cfRule>
  </conditionalFormatting>
  <conditionalFormatting sqref="J4:BL4">
    <cfRule type="expression" dxfId="31" priority="4">
      <formula>AND(J$5&lt;=EOMONTH($I$5,2),J$5&gt;EOMONTH($I$5,0),J$5&gt;EOMONTH($I$5,1))</formula>
    </cfRule>
  </conditionalFormatting>
  <conditionalFormatting sqref="I4:BL4">
    <cfRule type="expression" dxfId="30" priority="3">
      <formula>AND(I$5&lt;=EOMONTH($I$5,1),I$5&gt;EOMONTH($I$5,0))</formula>
    </cfRule>
  </conditionalFormatting>
  <conditionalFormatting sqref="I8:BL15">
    <cfRule type="expression" dxfId="29" priority="7" stopIfTrue="1">
      <formula>AND($C8="Low Risk",I$5&gt;=$F8,I$5&lt;=$F8+$G8-1)</formula>
    </cfRule>
    <cfRule type="expression" dxfId="28" priority="8" stopIfTrue="1">
      <formula>AND($C8="High Risk",I$5&gt;=$F8,I$5&lt;=$F8+$G8-1)</formula>
    </cfRule>
    <cfRule type="expression" dxfId="27" priority="9" stopIfTrue="1">
      <formula>AND($C8="On Track",I$5&gt;=$F8,I$5&lt;=$F8+$G8-1)</formula>
    </cfRule>
    <cfRule type="expression" dxfId="26" priority="10" stopIfTrue="1">
      <formula>AND($C8="Med Risk",I$5&gt;=$F8,I$5&lt;=$F8+$G8-1)</formula>
    </cfRule>
    <cfRule type="expression" dxfId="25" priority="11" stopIfTrue="1">
      <formula>AND(LEN($C8)=0,I$5&gt;=$F8,I$5&lt;=$F8+$G8-1)</formula>
    </cfRule>
  </conditionalFormatting>
  <conditionalFormatting sqref="I16:BL16">
    <cfRule type="expression" dxfId="24" priority="13" stopIfTrue="1">
      <formula>AND(#REF!="Low Risk",I$5&gt;=#REF!,I$5&lt;=#REF!+#REF!-1)</formula>
    </cfRule>
    <cfRule type="expression" dxfId="23" priority="14" stopIfTrue="1">
      <formula>AND(#REF!="High Risk",I$5&gt;=#REF!,I$5&lt;=#REF!+#REF!-1)</formula>
    </cfRule>
    <cfRule type="expression" dxfId="22" priority="15" stopIfTrue="1">
      <formula>AND(#REF!="On Track",I$5&gt;=#REF!,I$5&lt;=#REF!+#REF!-1)</formula>
    </cfRule>
    <cfRule type="expression" dxfId="21" priority="16" stopIfTrue="1">
      <formula>AND(#REF!="Med Risk",I$5&gt;=#REF!,I$5&lt;=#REF!+#REF!-1)</formula>
    </cfRule>
    <cfRule type="expression" dxfId="20" priority="17" stopIfTrue="1">
      <formula>AND(LEN(#REF!)=0,I$5&gt;=#REF!,I$5&lt;=#REF!+#REF!-1)</formula>
    </cfRule>
  </conditionalFormatting>
  <dataValidations count="2">
    <dataValidation type="whole" operator="greaterThanOrEqual" allowBlank="1" showInputMessage="1" promptTitle="Scrolling Increment" prompt="Changing this number will scroll the Gantt Chart view." sqref="F4">
      <formula1>0</formula1>
    </dataValidation>
    <dataValidation type="list" allowBlank="1" showInputMessage="1" showErrorMessage="1" sqref="C8:C15">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097" r:id="rId4" name="Scroll Bar 1">
              <controlPr defaultSize="0" autoPict="0" altText="Scroll bar to scroll through the Ghantt project timeline.">
                <anchor moveWithCells="1">
                  <from>
                    <xdr:col>8</xdr:col>
                    <xdr:colOff>28575</xdr:colOff>
                    <xdr:row>5</xdr:row>
                    <xdr:rowOff>57150</xdr:rowOff>
                  </from>
                  <to>
                    <xdr:col>63</xdr:col>
                    <xdr:colOff>228600</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DA4E1FA7-06E0-449D-8BBF-9BAB84095D75}">
            <x14:dataBar minLength="0" maxLength="100" gradient="0">
              <x14:cfvo type="num">
                <xm:f>0</xm:f>
              </x14:cfvo>
              <x14:cfvo type="num">
                <xm:f>1</xm:f>
              </x14:cfvo>
              <x14:negativeFillColor rgb="FFFF0000"/>
              <x14:axisColor rgb="FF000000"/>
            </x14:dataBar>
          </x14:cfRule>
          <xm:sqref>E7:E15</xm:sqref>
        </x14:conditionalFormatting>
        <x14:conditionalFormatting xmlns:xm="http://schemas.microsoft.com/office/excel/2006/main">
          <x14:cfRule type="iconSet" priority="12" id="{DFDA21F4-2FAD-49C3-9082-353AF1A90E7C}">
            <x14:iconSet iconSet="3Stars" showValue="0" custom="1">
              <x14:cfvo type="percent">
                <xm:f>0</xm:f>
              </x14:cfvo>
              <x14:cfvo type="num">
                <xm:f>1</xm:f>
              </x14:cfvo>
              <x14:cfvo type="num">
                <xm:f>2</xm:f>
              </x14:cfvo>
              <x14:cfIcon iconSet="NoIcons" iconId="0"/>
              <x14:cfIcon iconSet="3Flags" iconId="1"/>
              <x14:cfIcon iconSet="3Signs" iconId="0"/>
            </x14:iconSet>
          </x14:cfRule>
          <xm:sqref>I16:BL16</xm:sqref>
        </x14:conditionalFormatting>
        <x14:conditionalFormatting xmlns:xm="http://schemas.microsoft.com/office/excel/2006/main">
          <x14:cfRule type="iconSet" priority="46" id="{2983F7EA-1BBF-4453-A98B-D8AD5B84E07F}">
            <x14:iconSet iconSet="3Stars" showValue="0" custom="1">
              <x14:cfvo type="percent">
                <xm:f>0</xm:f>
              </x14:cfvo>
              <x14:cfvo type="num">
                <xm:f>1</xm:f>
              </x14:cfvo>
              <x14:cfvo type="num">
                <xm:f>2</xm:f>
              </x14:cfvo>
              <x14:cfIcon iconSet="NoIcons" iconId="0"/>
              <x14:cfIcon iconSet="3Flags" iconId="1"/>
              <x14:cfIcon iconSet="3Signs" iconId="0"/>
            </x14:iconSet>
          </x14:cfRule>
          <xm:sqref>I8:BL15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
  <sheetViews>
    <sheetView showGridLines="0" workbookViewId="0">
      <selection activeCell="C20" sqref="C20"/>
    </sheetView>
  </sheetViews>
  <sheetFormatPr defaultRowHeight="14.25" x14ac:dyDescent="0.25"/>
  <cols>
    <col min="1" max="1" width="2.625" style="56" customWidth="1"/>
    <col min="2" max="2" width="19.875" style="3" customWidth="1"/>
    <col min="3" max="3" width="30.625" style="3" customWidth="1"/>
    <col min="4" max="4" width="12.625" style="3" customWidth="1"/>
    <col min="5" max="5" width="30.625" style="3" customWidth="1"/>
    <col min="6" max="6" width="2.625" style="3" customWidth="1"/>
    <col min="7" max="16384" width="9" style="3"/>
  </cols>
  <sheetData>
    <row r="1" spans="1:7" ht="50.1" customHeight="1" x14ac:dyDescent="0.25">
      <c r="A1" s="56" t="s">
        <v>11</v>
      </c>
      <c r="B1" s="57" t="s">
        <v>4</v>
      </c>
    </row>
    <row r="2" spans="1:7" x14ac:dyDescent="0.25">
      <c r="A2" s="56" t="s">
        <v>16</v>
      </c>
      <c r="B2" s="3" t="s">
        <v>5</v>
      </c>
      <c r="C2" s="3" t="s">
        <v>8</v>
      </c>
      <c r="D2" s="3" t="s">
        <v>6</v>
      </c>
      <c r="E2" s="3" t="s">
        <v>7</v>
      </c>
      <c r="G2" s="58"/>
    </row>
    <row r="3" spans="1:7" x14ac:dyDescent="0.25">
      <c r="B3" s="3" t="s">
        <v>2</v>
      </c>
      <c r="C3" s="3" t="s">
        <v>17</v>
      </c>
      <c r="D3" s="3" t="s">
        <v>9</v>
      </c>
      <c r="G3" s="58"/>
    </row>
    <row r="4" spans="1:7" x14ac:dyDescent="0.25">
      <c r="B4" s="3" t="s">
        <v>0</v>
      </c>
      <c r="C4" s="3" t="s">
        <v>18</v>
      </c>
      <c r="D4" s="3" t="s">
        <v>9</v>
      </c>
    </row>
    <row r="5" spans="1:7" x14ac:dyDescent="0.25">
      <c r="B5" s="3" t="s">
        <v>1</v>
      </c>
      <c r="C5" s="3" t="s">
        <v>19</v>
      </c>
      <c r="D5" s="3" t="s">
        <v>9</v>
      </c>
    </row>
    <row r="6" spans="1:7" x14ac:dyDescent="0.25">
      <c r="B6" s="3" t="s">
        <v>3</v>
      </c>
      <c r="C6" s="3" t="s">
        <v>20</v>
      </c>
      <c r="D6" s="3" t="s">
        <v>9</v>
      </c>
    </row>
    <row r="7" spans="1:7" x14ac:dyDescent="0.25">
      <c r="B7" s="3" t="s">
        <v>3</v>
      </c>
      <c r="C7" s="3" t="s">
        <v>21</v>
      </c>
      <c r="D7" s="3" t="s">
        <v>9</v>
      </c>
    </row>
    <row r="8" spans="1:7" x14ac:dyDescent="0.25">
      <c r="A8" s="56" t="s">
        <v>13</v>
      </c>
      <c r="B8" s="76" t="s">
        <v>12</v>
      </c>
      <c r="C8" s="77"/>
      <c r="D8" s="77"/>
      <c r="E8" s="77"/>
    </row>
    <row r="9" spans="1:7" x14ac:dyDescent="0.25">
      <c r="B9" s="61"/>
    </row>
    <row r="10" spans="1:7" x14ac:dyDescent="0.25">
      <c r="B10" s="61"/>
    </row>
    <row r="11" spans="1:7" x14ac:dyDescent="0.25">
      <c r="B11" s="61"/>
    </row>
    <row r="12" spans="1:7" x14ac:dyDescent="0.25">
      <c r="B12" s="62"/>
    </row>
    <row r="13" spans="1:7" x14ac:dyDescent="0.25">
      <c r="B13" s="61"/>
    </row>
  </sheetData>
  <mergeCells count="1">
    <mergeCell ref="B8:E8"/>
  </mergeCells>
  <dataValidations count="2">
    <dataValidation type="list" allowBlank="1" showInputMessage="1" showErrorMessage="1" sqref="B3:B7">
      <formula1>"Current,Near Term, Future, Completed"</formula1>
    </dataValidation>
    <dataValidation type="list" allowBlank="1" showInputMessage="1" showErrorMessage="1" sqref="D3:D7">
      <formula1>"1 - High,2 - Med,3 - Low"</formula1>
    </dataValidation>
  </dataValidations>
  <printOptions horizontalCentered="1"/>
  <pageMargins left="0.7" right="0.7" top="0.75" bottom="0.75" header="0.3" footer="0.3"/>
  <pageSetup scale="62" fitToHeight="0" orientation="portrait" horizontalDpi="1200" verticalDpi="1200" r:id="rId1"/>
  <headerFooter differentFirst="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00"/>
  <sheetViews>
    <sheetView showGridLines="0" workbookViewId="0">
      <selection activeCell="H4" sqref="H4"/>
    </sheetView>
  </sheetViews>
  <sheetFormatPr defaultRowHeight="14.25" x14ac:dyDescent="0.25"/>
  <cols>
    <col min="1" max="1" width="2.375" style="49" customWidth="1"/>
    <col min="2" max="2" width="30.625" style="51" customWidth="1"/>
    <col min="3" max="3" width="6.625" style="51" customWidth="1"/>
    <col min="4" max="4" width="30.625" style="51" customWidth="1"/>
    <col min="5" max="5" width="6.625" style="51" customWidth="1"/>
    <col min="6" max="6" width="30.625" style="51" customWidth="1"/>
    <col min="7" max="7" width="6.625" style="51" customWidth="1"/>
    <col min="8" max="8" width="30.625" style="51" customWidth="1"/>
    <col min="9" max="9" width="2.625" style="51" customWidth="1"/>
    <col min="10" max="16384" width="9" style="51"/>
  </cols>
  <sheetData>
    <row r="1" spans="1:9" ht="50.1" customHeight="1" thickBot="1" x14ac:dyDescent="0.3">
      <c r="A1" s="49" t="s">
        <v>15</v>
      </c>
      <c r="B1" s="50" t="s">
        <v>10</v>
      </c>
      <c r="D1" s="52"/>
      <c r="E1" s="52"/>
      <c r="F1" s="52"/>
      <c r="G1" s="52"/>
      <c r="H1" s="52"/>
    </row>
    <row r="2" spans="1:9" ht="45" customHeight="1" thickTop="1" x14ac:dyDescent="0.25">
      <c r="A2" s="49" t="s">
        <v>14</v>
      </c>
      <c r="B2" s="53" t="s">
        <v>2</v>
      </c>
      <c r="D2" s="54" t="s">
        <v>0</v>
      </c>
      <c r="E2" s="54"/>
      <c r="F2" s="54" t="s">
        <v>1</v>
      </c>
      <c r="G2" s="54"/>
      <c r="H2" s="54" t="s">
        <v>3</v>
      </c>
      <c r="I2" s="55"/>
    </row>
    <row r="3" spans="1:9" ht="42.75" x14ac:dyDescent="0.25">
      <c r="B3" s="3" t="str">
        <f t="array" ref="B3">IFERROR(INDEX(Activity,SMALL(IF(Target=$B$2,ROW(Activity)-MIN(ROW(Activity))+1),ROWS($B$3:B3)))&amp;" "&amp;CHAR(10)&amp;(INDEX(Result,SMALL(IF(Target=$B$2,ROW(Result)-MIN(ROW(Result))+1),ROWS($B$3:B3))))&amp;CHAR(10),"")</f>
        <v xml:space="preserve">Lấy yêu cầu 
</v>
      </c>
      <c r="D3" s="55" t="str">
        <f t="array" ref="D3">IFERROR(INDEX(Activity,SMALL(IF(Target=$D$2,ROW(Activity)-MIN(ROW(Activity))+1),ROWS($B$3:B3)))&amp;CHAR(10),"")</f>
        <v xml:space="preserve">Thiết kế database
</v>
      </c>
      <c r="E3" s="55"/>
      <c r="F3" s="55" t="str">
        <f t="array" ref="F3">IFERROR(INDEX(Activity,SMALL(IF(Target=$F$2,ROW(Activity)-MIN(ROW(Activity))+1),ROWS($B$3:B3)))&amp;CHAR(10),"")</f>
        <v xml:space="preserve">Liệt kê danh sách chức năng
</v>
      </c>
      <c r="G3" s="55"/>
      <c r="H3" s="55" t="str">
        <f t="array" ref="H3">IFERROR(INDEX(Activity,SMALL(IF(Target=$H$2,ROW(Activity)-MIN(ROW(Activity))+1),ROWS($B$3:B3)))&amp;CHAR(10),"")</f>
        <v xml:space="preserve">PG
</v>
      </c>
      <c r="I3" s="55"/>
    </row>
    <row r="4" spans="1:9" ht="28.5" x14ac:dyDescent="0.25">
      <c r="B4" s="3" t="str">
        <f t="array" ref="B4">IFERROR(INDEX(Activity,SMALL(IF(Target=$B$2,ROW(Activity)-MIN(ROW(Activity))+1),ROWS($B$3:B4)))&amp;" "&amp;CHAR(10)&amp;(INDEX(Result,SMALL(IF(Target=$B$2,ROW(Result)-MIN(ROW(Result))+1),ROWS($B$3:B4))))&amp;CHAR(10),"")</f>
        <v/>
      </c>
      <c r="D4" s="55" t="str">
        <f t="array" ref="D4">IFERROR(INDEX(Activity,SMALL(IF(Target=$D$2,ROW(Activity)-MIN(ROW(Activity))+1),ROWS($B$3:B4)))&amp;CHAR(10),"")</f>
        <v/>
      </c>
      <c r="E4" s="55"/>
      <c r="F4" s="55" t="str">
        <f t="array" ref="F4">IFERROR(INDEX(Activity,SMALL(IF(Target=$F$2,ROW(Activity)-MIN(ROW(Activity))+1),ROWS($B$3:B4)))&amp;CHAR(10),"")</f>
        <v/>
      </c>
      <c r="G4" s="55"/>
      <c r="H4" s="55" t="str">
        <f t="array" ref="H4">IFERROR(INDEX(Activity,SMALL(IF(Target=$H$2,ROW(Activity)-MIN(ROW(Activity))+1),ROWS($B$3:B4)))&amp;CHAR(10),"")</f>
        <v xml:space="preserve">Testing
</v>
      </c>
      <c r="I4" s="55"/>
    </row>
    <row r="5" spans="1:9" x14ac:dyDescent="0.25">
      <c r="B5" s="3" t="str">
        <f t="array" ref="B5">IFERROR(INDEX(Activity,SMALL(IF(Target=$B$2,ROW(Activity)-MIN(ROW(Activity))+1),ROWS($B$3:B5)))&amp;" "&amp;CHAR(10)&amp;(INDEX(Result,SMALL(IF(Target=$B$2,ROW(Result)-MIN(ROW(Result))+1),ROWS($B$3:B5))))&amp;CHAR(10),"")</f>
        <v/>
      </c>
      <c r="D5" s="55" t="str">
        <f t="array" ref="D5">IFERROR(INDEX(Activity,SMALL(IF(Target=$D$2,ROW(Activity)-MIN(ROW(Activity))+1),ROWS($B$3:B5)))&amp;CHAR(10),"")</f>
        <v/>
      </c>
      <c r="E5" s="55"/>
      <c r="F5" s="55" t="str">
        <f t="array" ref="F5">IFERROR(INDEX(Activity,SMALL(IF(Target=$F$2,ROW(Activity)-MIN(ROW(Activity))+1),ROWS($B$3:B5)))&amp;CHAR(10),"")</f>
        <v/>
      </c>
      <c r="G5" s="55"/>
      <c r="H5" s="55" t="str">
        <f t="array" ref="H5">IFERROR(INDEX(Activity,SMALL(IF(Target=$H$2,ROW(Activity)-MIN(ROW(Activity))+1),ROWS($B$3:B5)))&amp;CHAR(10),"")</f>
        <v/>
      </c>
      <c r="I5" s="55"/>
    </row>
    <row r="6" spans="1:9" x14ac:dyDescent="0.25">
      <c r="B6" s="3" t="str">
        <f t="array" ref="B6">IFERROR(INDEX(Activity,SMALL(IF(Target=$B$2,ROW(Activity)-MIN(ROW(Activity))+1),ROWS($B$3:B6)))&amp;" "&amp;CHAR(10)&amp;(INDEX(Result,SMALL(IF(Target=$B$2,ROW(Result)-MIN(ROW(Result))+1),ROWS($B$3:B6))))&amp;CHAR(10),"")</f>
        <v/>
      </c>
      <c r="D6" s="55" t="str">
        <f t="array" ref="D6">IFERROR(INDEX(Activity,SMALL(IF(Target=$D$2,ROW(Activity)-MIN(ROW(Activity))+1),ROWS($B$3:B6)))&amp;CHAR(10),"")</f>
        <v/>
      </c>
      <c r="E6" s="55"/>
      <c r="F6" s="55" t="str">
        <f t="array" ref="F6">IFERROR(INDEX(Activity,SMALL(IF(Target=$F$2,ROW(Activity)-MIN(ROW(Activity))+1),ROWS($B$3:B6)))&amp;CHAR(10),"")</f>
        <v/>
      </c>
      <c r="G6" s="55"/>
      <c r="H6" s="55" t="str">
        <f t="array" ref="H6">IFERROR(INDEX(Activity,SMALL(IF(Target=$H$2,ROW(Activity)-MIN(ROW(Activity))+1),ROWS($B$3:B6)))&amp;CHAR(10),"")</f>
        <v/>
      </c>
      <c r="I6" s="55"/>
    </row>
    <row r="7" spans="1:9" x14ac:dyDescent="0.25">
      <c r="B7" s="3" t="str">
        <f t="array" ref="B7">IFERROR(INDEX(Activity,SMALL(IF(Target=$B$2,ROW(Activity)-MIN(ROW(Activity))+1),ROWS($B$3:B7)))&amp;" "&amp;CHAR(10)&amp;(INDEX(Result,SMALL(IF(Target=$B$2,ROW(Result)-MIN(ROW(Result))+1),ROWS($B$3:B7))))&amp;CHAR(10),"")</f>
        <v/>
      </c>
      <c r="D7" s="55" t="str">
        <f t="array" ref="D7">IFERROR(INDEX(Activity,SMALL(IF(Target=$D$2,ROW(Activity)-MIN(ROW(Activity))+1),ROWS($B$3:B7)))&amp;CHAR(10),"")</f>
        <v/>
      </c>
      <c r="E7" s="55"/>
      <c r="F7" s="55" t="str">
        <f t="array" ref="F7">IFERROR(INDEX(Activity,SMALL(IF(Target=$F$2,ROW(Activity)-MIN(ROW(Activity))+1),ROWS($B$3:B7)))&amp;CHAR(10),"")</f>
        <v/>
      </c>
      <c r="G7" s="55"/>
      <c r="H7" s="55" t="str">
        <f t="array" ref="H7">IFERROR(INDEX(Activity,SMALL(IF(Target=$H$2,ROW(Activity)-MIN(ROW(Activity))+1),ROWS($B$3:B7)))&amp;CHAR(10),"")</f>
        <v/>
      </c>
      <c r="I7" s="55"/>
    </row>
    <row r="8" spans="1:9" x14ac:dyDescent="0.25">
      <c r="B8" s="3" t="str">
        <f t="array" ref="B8">IFERROR(INDEX(Activity,SMALL(IF(Target=$B$2,ROW(Activity)-MIN(ROW(Activity))+1),ROWS($B$3:B8)))&amp;" "&amp;CHAR(10)&amp;(INDEX(Result,SMALL(IF(Target=$B$2,ROW(Result)-MIN(ROW(Result))+1),ROWS($B$3:B8))))&amp;CHAR(10),"")</f>
        <v/>
      </c>
      <c r="D8" s="55" t="str">
        <f t="array" ref="D8">IFERROR(INDEX(Activity,SMALL(IF(Target=$D$2,ROW(Activity)-MIN(ROW(Activity))+1),ROWS($B$3:B8)))&amp;CHAR(10),"")</f>
        <v/>
      </c>
      <c r="E8" s="55"/>
      <c r="F8" s="55" t="str">
        <f t="array" ref="F8">IFERROR(INDEX(Activity,SMALL(IF(Target=$F$2,ROW(Activity)-MIN(ROW(Activity))+1),ROWS($B$3:B8)))&amp;CHAR(10),"")</f>
        <v/>
      </c>
      <c r="G8" s="55"/>
      <c r="H8" s="55" t="str">
        <f t="array" ref="H8">IFERROR(INDEX(Activity,SMALL(IF(Target=$H$2,ROW(Activity)-MIN(ROW(Activity))+1),ROWS($B$3:B8)))&amp;CHAR(10),"")</f>
        <v/>
      </c>
      <c r="I8" s="55"/>
    </row>
    <row r="9" spans="1:9" x14ac:dyDescent="0.25">
      <c r="B9" s="61" t="str">
        <f t="array" ref="B9">IFERROR(INDEX(Activity,SMALL(IF(Target=$B$2,ROW(Activity)-MIN(ROW(Activity))+1),ROWS($B$3:B9)))&amp;" "&amp;CHAR(10)&amp;(INDEX(Result,SMALL(IF(Target=$B$2,ROW(Result)-MIN(ROW(Result))+1),ROWS($B$3:B9))))&amp;CHAR(10),"")</f>
        <v/>
      </c>
      <c r="D9" s="55" t="str">
        <f t="array" ref="D9">IFERROR(INDEX(Activity,SMALL(IF(Target=$D$2,ROW(Activity)-MIN(ROW(Activity))+1),ROWS($B$3:B9)))&amp;CHAR(10),"")</f>
        <v/>
      </c>
      <c r="E9" s="55"/>
      <c r="F9" s="55" t="str">
        <f t="array" ref="F9">IFERROR(INDEX(Activity,SMALL(IF(Target=$F$2,ROW(Activity)-MIN(ROW(Activity))+1),ROWS($B$3:B9)))&amp;CHAR(10),"")</f>
        <v/>
      </c>
      <c r="G9" s="55"/>
      <c r="H9" s="55" t="str">
        <f t="array" ref="H9">IFERROR(INDEX(Activity,SMALL(IF(Target=$H$2,ROW(Activity)-MIN(ROW(Activity))+1),ROWS($B$3:B9)))&amp;CHAR(10),"")</f>
        <v/>
      </c>
      <c r="I9" s="55"/>
    </row>
    <row r="10" spans="1:9" x14ac:dyDescent="0.25">
      <c r="B10" s="61" t="str">
        <f t="array" ref="B10">IFERROR(INDEX(Activity,SMALL(IF(Target=$B$2,ROW(Activity)-MIN(ROW(Activity))+1),ROWS($B$3:B10)))&amp;" "&amp;CHAR(10)&amp;(INDEX(Result,SMALL(IF(Target=$B$2,ROW(Result)-MIN(ROW(Result))+1),ROWS($B$3:B10))))&amp;CHAR(10),"")</f>
        <v/>
      </c>
      <c r="D10" s="55" t="str">
        <f t="array" ref="D10">IFERROR(INDEX(Activity,SMALL(IF(Target=$D$2,ROW(Activity)-MIN(ROW(Activity))+1),ROWS($B$3:B10)))&amp;CHAR(10),"")</f>
        <v/>
      </c>
      <c r="E10" s="55"/>
      <c r="F10" s="55" t="str">
        <f t="array" ref="F10">IFERROR(INDEX(Activity,SMALL(IF(Target=$F$2,ROW(Activity)-MIN(ROW(Activity))+1),ROWS($B$3:B10)))&amp;CHAR(10),"")</f>
        <v/>
      </c>
      <c r="G10" s="55"/>
      <c r="H10" s="55" t="str">
        <f t="array" ref="H10">IFERROR(INDEX(Activity,SMALL(IF(Target=$H$2,ROW(Activity)-MIN(ROW(Activity))+1),ROWS($B$3:B10)))&amp;CHAR(10),"")</f>
        <v/>
      </c>
      <c r="I10" s="55"/>
    </row>
    <row r="11" spans="1:9" x14ac:dyDescent="0.25">
      <c r="B11" s="61" t="str">
        <f t="array" ref="B11">IFERROR(INDEX(Activity,SMALL(IF(Target=$B$2,ROW(Activity)-MIN(ROW(Activity))+1),ROWS($B$3:B11)))&amp;" "&amp;CHAR(10)&amp;(INDEX(Result,SMALL(IF(Target=$B$2,ROW(Result)-MIN(ROW(Result))+1),ROWS($B$3:B11))))&amp;CHAR(10),"")</f>
        <v/>
      </c>
      <c r="D11" s="55" t="str">
        <f t="array" ref="D11">IFERROR(INDEX(Activity,SMALL(IF(Target=$D$2,ROW(Activity)-MIN(ROW(Activity))+1),ROWS($B$3:B11)))&amp;CHAR(10),"")</f>
        <v/>
      </c>
      <c r="E11" s="55"/>
      <c r="F11" s="55" t="str">
        <f t="array" ref="F11">IFERROR(INDEX(Activity,SMALL(IF(Target=$F$2,ROW(Activity)-MIN(ROW(Activity))+1),ROWS($B$3:B11)))&amp;CHAR(10),"")</f>
        <v/>
      </c>
      <c r="G11" s="55"/>
      <c r="H11" s="55" t="str">
        <f t="array" ref="H11">IFERROR(INDEX(Activity,SMALL(IF(Target=$H$2,ROW(Activity)-MIN(ROW(Activity))+1),ROWS($B$3:B11)))&amp;CHAR(10),"")</f>
        <v/>
      </c>
      <c r="I11" s="55"/>
    </row>
    <row r="12" spans="1:9" x14ac:dyDescent="0.25">
      <c r="B12" s="61" t="str">
        <f t="array" ref="B12">IFERROR(INDEX(Activity,SMALL(IF(Target=$B$2,ROW(Activity)-MIN(ROW(Activity))+1),ROWS($B$3:B12)))&amp;" "&amp;CHAR(10)&amp;(INDEX(Result,SMALL(IF(Target=$B$2,ROW(Result)-MIN(ROW(Result))+1),ROWS($B$3:B12))))&amp;CHAR(10),"")</f>
        <v/>
      </c>
      <c r="D12" s="55" t="str">
        <f t="array" ref="D12">IFERROR(INDEX(Activity,SMALL(IF(Target=$D$2,ROW(Activity)-MIN(ROW(Activity))+1),ROWS($B$3:B12)))&amp;CHAR(10),"")</f>
        <v/>
      </c>
      <c r="E12" s="55"/>
      <c r="F12" s="55" t="str">
        <f t="array" ref="F12">IFERROR(INDEX(Activity,SMALL(IF(Target=$F$2,ROW(Activity)-MIN(ROW(Activity))+1),ROWS($B$3:B12)))&amp;CHAR(10),"")</f>
        <v/>
      </c>
      <c r="G12" s="55"/>
      <c r="H12" s="55" t="str">
        <f t="array" ref="H12">IFERROR(INDEX(Activity,SMALL(IF(Target=$H$2,ROW(Activity)-MIN(ROW(Activity))+1),ROWS($B$3:B12)))&amp;CHAR(10),"")</f>
        <v/>
      </c>
      <c r="I12" s="55"/>
    </row>
    <row r="13" spans="1:9" x14ac:dyDescent="0.25">
      <c r="B13" s="62" t="str">
        <f t="array" ref="B13">IFERROR(INDEX(Activity,SMALL(IF(Target=$B$2,ROW(Activity)-MIN(ROW(Activity))+1),ROWS($B$3:B13)))&amp;" "&amp;CHAR(10)&amp;(INDEX(Result,SMALL(IF(Target=$B$2,ROW(Result)-MIN(ROW(Result))+1),ROWS($B$3:B13))))&amp;CHAR(10),"")</f>
        <v/>
      </c>
      <c r="D13" s="55" t="str">
        <f t="array" ref="D13">IFERROR(INDEX(Activity,SMALL(IF(Target=$D$2,ROW(Activity)-MIN(ROW(Activity))+1),ROWS($B$3:B13)))&amp;CHAR(10),"")</f>
        <v/>
      </c>
      <c r="E13" s="55"/>
      <c r="F13" s="55" t="str">
        <f t="array" ref="F13">IFERROR(INDEX(Activity,SMALL(IF(Target=$F$2,ROW(Activity)-MIN(ROW(Activity))+1),ROWS($B$3:B13)))&amp;CHAR(10),"")</f>
        <v/>
      </c>
      <c r="G13" s="55"/>
      <c r="H13" s="55" t="str">
        <f t="array" ref="H13">IFERROR(INDEX(Activity,SMALL(IF(Target=$H$2,ROW(Activity)-MIN(ROW(Activity))+1),ROWS($B$3:B13)))&amp;CHAR(10),"")</f>
        <v/>
      </c>
      <c r="I13" s="55"/>
    </row>
    <row r="14" spans="1:9" x14ac:dyDescent="0.25">
      <c r="B14" s="61" t="str">
        <f t="array" ref="B14">IFERROR(INDEX(Activity,SMALL(IF(Target=$B$2,ROW(Activity)-MIN(ROW(Activity))+1),ROWS($B$3:B14)))&amp;" "&amp;CHAR(10)&amp;(INDEX(Result,SMALL(IF(Target=$B$2,ROW(Result)-MIN(ROW(Result))+1),ROWS($B$3:B14))))&amp;CHAR(10),"")</f>
        <v/>
      </c>
      <c r="D14" s="55" t="str">
        <f t="array" ref="D14">IFERROR(INDEX(Activity,SMALL(IF(Target=$D$2,ROW(Activity)-MIN(ROW(Activity))+1),ROWS($B$3:B14)))&amp;CHAR(10),"")</f>
        <v/>
      </c>
      <c r="E14" s="55"/>
      <c r="F14" s="55" t="str">
        <f t="array" ref="F14">IFERROR(INDEX(Activity,SMALL(IF(Target=$F$2,ROW(Activity)-MIN(ROW(Activity))+1),ROWS($B$3:B14)))&amp;CHAR(10),"")</f>
        <v/>
      </c>
      <c r="G14" s="55"/>
      <c r="H14" s="55" t="str">
        <f t="array" ref="H14">IFERROR(INDEX(Activity,SMALL(IF(Target=$H$2,ROW(Activity)-MIN(ROW(Activity))+1),ROWS($B$3:B14)))&amp;CHAR(10),"")</f>
        <v/>
      </c>
      <c r="I14" s="55"/>
    </row>
    <row r="15" spans="1:9" x14ac:dyDescent="0.25">
      <c r="B15" s="3" t="str">
        <f t="array" ref="B15">IFERROR(INDEX(Activity,SMALL(IF(Target=$B$2,ROW(Activity)-MIN(ROW(Activity))+1),ROWS($B$3:B15)))&amp;" "&amp;CHAR(10)&amp;(INDEX(Result,SMALL(IF(Target=$B$2,ROW(Result)-MIN(ROW(Result))+1),ROWS($B$3:B15))))&amp;CHAR(10),"")</f>
        <v/>
      </c>
      <c r="D15" s="55" t="str">
        <f t="array" ref="D15">IFERROR(INDEX(Activity,SMALL(IF(Target=$D$2,ROW(Activity)-MIN(ROW(Activity))+1),ROWS($B$3:B15)))&amp;CHAR(10),"")</f>
        <v/>
      </c>
      <c r="E15" s="55"/>
      <c r="F15" s="55" t="str">
        <f t="array" ref="F15">IFERROR(INDEX(Activity,SMALL(IF(Target=$F$2,ROW(Activity)-MIN(ROW(Activity))+1),ROWS($B$3:B15)))&amp;CHAR(10),"")</f>
        <v/>
      </c>
      <c r="G15" s="55"/>
      <c r="H15" s="55" t="str">
        <f t="array" ref="H15">IFERROR(INDEX(Activity,SMALL(IF(Target=$H$2,ROW(Activity)-MIN(ROW(Activity))+1),ROWS($B$3:B15)))&amp;CHAR(10),"")</f>
        <v/>
      </c>
      <c r="I15" s="55"/>
    </row>
    <row r="16" spans="1:9" x14ac:dyDescent="0.25">
      <c r="B16" s="3" t="str">
        <f t="array" ref="B16">IFERROR(INDEX(Activity,SMALL(IF(Target=$B$2,ROW(Activity)-MIN(ROW(Activity))+1),ROWS($B$3:B16)))&amp;" "&amp;CHAR(10)&amp;(INDEX(Result,SMALL(IF(Target=$B$2,ROW(Result)-MIN(ROW(Result))+1),ROWS($B$3:B16))))&amp;CHAR(10),"")</f>
        <v/>
      </c>
      <c r="D16" s="55" t="str">
        <f t="array" ref="D16">IFERROR(INDEX(Activity,SMALL(IF(Target=$D$2,ROW(Activity)-MIN(ROW(Activity))+1),ROWS($B$3:B16)))&amp;CHAR(10),"")</f>
        <v/>
      </c>
      <c r="E16" s="55"/>
      <c r="F16" s="55" t="str">
        <f t="array" ref="F16">IFERROR(INDEX(Activity,SMALL(IF(Target=$F$2,ROW(Activity)-MIN(ROW(Activity))+1),ROWS($B$3:B16)))&amp;CHAR(10),"")</f>
        <v/>
      </c>
      <c r="G16" s="55"/>
      <c r="H16" s="55" t="str">
        <f t="array" ref="H16">IFERROR(INDEX(Activity,SMALL(IF(Target=$H$2,ROW(Activity)-MIN(ROW(Activity))+1),ROWS($B$3:B16)))&amp;CHAR(10),"")</f>
        <v/>
      </c>
      <c r="I16" s="55"/>
    </row>
    <row r="17" spans="1:9" x14ac:dyDescent="0.25">
      <c r="B17" s="3" t="str">
        <f t="array" ref="B17">IFERROR(INDEX(Activity,SMALL(IF(Target=$B$2,ROW(Activity)-MIN(ROW(Activity))+1),ROWS($B$3:B17)))&amp;" "&amp;CHAR(10)&amp;(INDEX(Result,SMALL(IF(Target=$B$2,ROW(Result)-MIN(ROW(Result))+1),ROWS($B$3:B17))))&amp;CHAR(10),"")</f>
        <v/>
      </c>
      <c r="D17" s="55" t="str">
        <f t="array" ref="D17">IFERROR(INDEX(Activity,SMALL(IF(Target=$D$2,ROW(Activity)-MIN(ROW(Activity))+1),ROWS($B$3:B17)))&amp;CHAR(10),"")</f>
        <v/>
      </c>
      <c r="E17" s="55"/>
      <c r="F17" s="55" t="str">
        <f t="array" ref="F17">IFERROR(INDEX(Activity,SMALL(IF(Target=$F$2,ROW(Activity)-MIN(ROW(Activity))+1),ROWS($B$3:B17)))&amp;CHAR(10),"")</f>
        <v/>
      </c>
      <c r="G17" s="55"/>
      <c r="H17" s="55" t="str">
        <f t="array" ref="H17">IFERROR(INDEX(Activity,SMALL(IF(Target=$H$2,ROW(Activity)-MIN(ROW(Activity))+1),ROWS($B$3:B17)))&amp;CHAR(10),"")</f>
        <v/>
      </c>
      <c r="I17" s="55"/>
    </row>
    <row r="18" spans="1:9" x14ac:dyDescent="0.25">
      <c r="B18" s="3" t="str">
        <f t="array" ref="B18">IFERROR(INDEX(Activity,SMALL(IF(Target=$B$2,ROW(Activity)-MIN(ROW(Activity))+1),ROWS($B$3:B18)))&amp;" "&amp;CHAR(10)&amp;(INDEX(Result,SMALL(IF(Target=$B$2,ROW(Result)-MIN(ROW(Result))+1),ROWS($B$3:B18))))&amp;CHAR(10),"")</f>
        <v/>
      </c>
      <c r="D18" s="55" t="str">
        <f t="array" ref="D18">IFERROR(INDEX(Activity,SMALL(IF(Target=$D$2,ROW(Activity)-MIN(ROW(Activity))+1),ROWS($B$3:B18)))&amp;CHAR(10),"")</f>
        <v/>
      </c>
      <c r="E18" s="55"/>
      <c r="F18" s="55" t="str">
        <f t="array" ref="F18">IFERROR(INDEX(Activity,SMALL(IF(Target=$F$2,ROW(Activity)-MIN(ROW(Activity))+1),ROWS($B$3:B18)))&amp;CHAR(10),"")</f>
        <v/>
      </c>
      <c r="G18" s="55"/>
      <c r="H18" s="55" t="str">
        <f t="array" ref="H18">IFERROR(INDEX(Activity,SMALL(IF(Target=$H$2,ROW(Activity)-MIN(ROW(Activity))+1),ROWS($B$3:B18)))&amp;CHAR(10),"")</f>
        <v/>
      </c>
      <c r="I18" s="55"/>
    </row>
    <row r="19" spans="1:9" x14ac:dyDescent="0.25">
      <c r="B19" s="3" t="str">
        <f t="array" ref="B19">IFERROR(INDEX(Activity,SMALL(IF(Target=$B$2,ROW(Activity)-MIN(ROW(Activity))+1),ROWS($B$3:B19)))&amp;" "&amp;CHAR(10)&amp;(INDEX(Result,SMALL(IF(Target=$B$2,ROW(Result)-MIN(ROW(Result))+1),ROWS($B$3:B19))))&amp;CHAR(10),"")</f>
        <v/>
      </c>
      <c r="D19" s="55" t="str">
        <f t="array" ref="D19">IFERROR(INDEX(Activity,SMALL(IF(Target=$D$2,ROW(Activity)-MIN(ROW(Activity))+1),ROWS($B$3:B19)))&amp;CHAR(10),"")</f>
        <v/>
      </c>
      <c r="E19" s="55"/>
      <c r="F19" s="55" t="str">
        <f t="array" ref="F19">IFERROR(INDEX(Activity,SMALL(IF(Target=$F$2,ROW(Activity)-MIN(ROW(Activity))+1),ROWS($B$3:B19)))&amp;CHAR(10),"")</f>
        <v/>
      </c>
      <c r="G19" s="55"/>
      <c r="H19" s="55" t="str">
        <f t="array" ref="H19">IFERROR(INDEX(Activity,SMALL(IF(Target=$H$2,ROW(Activity)-MIN(ROW(Activity))+1),ROWS($B$3:B19)))&amp;CHAR(10),"")</f>
        <v/>
      </c>
      <c r="I19" s="55"/>
    </row>
    <row r="20" spans="1:9" x14ac:dyDescent="0.25">
      <c r="B20" s="3" t="str">
        <f t="array" ref="B20">IFERROR(INDEX(Activity,SMALL(IF(Target=$B$2,ROW(Activity)-MIN(ROW(Activity))+1),ROWS($B$3:B20)))&amp;" "&amp;CHAR(10)&amp;(INDEX(Result,SMALL(IF(Target=$B$2,ROW(Result)-MIN(ROW(Result))+1),ROWS($B$3:B20))))&amp;CHAR(10),"")</f>
        <v/>
      </c>
      <c r="D20" s="55" t="str">
        <f t="array" ref="D20">IFERROR(INDEX(Activity,SMALL(IF(Target=$D$2,ROW(Activity)-MIN(ROW(Activity))+1),ROWS($B$3:B20)))&amp;CHAR(10),"")</f>
        <v/>
      </c>
      <c r="E20" s="55"/>
      <c r="F20" s="55" t="str">
        <f t="array" ref="F20">IFERROR(INDEX(Activity,SMALL(IF(Target=$F$2,ROW(Activity)-MIN(ROW(Activity))+1),ROWS($B$3:B20)))&amp;CHAR(10),"")</f>
        <v/>
      </c>
      <c r="G20" s="55"/>
      <c r="H20" s="55" t="str">
        <f t="array" ref="H20">IFERROR(INDEX(Activity,SMALL(IF(Target=$H$2,ROW(Activity)-MIN(ROW(Activity))+1),ROWS($B$3:B20)))&amp;CHAR(10),"")</f>
        <v/>
      </c>
      <c r="I20" s="55"/>
    </row>
    <row r="21" spans="1:9" x14ac:dyDescent="0.25">
      <c r="A21" s="51"/>
      <c r="B21" s="3" t="str">
        <f t="array" ref="B21">IFERROR(INDEX(Activity,SMALL(IF(Target=$B$2,ROW(Activity)-MIN(ROW(Activity))+1),ROWS($B$3:B21)))&amp;" "&amp;CHAR(10)&amp;(INDEX(Result,SMALL(IF(Target=$B$2,ROW(Result)-MIN(ROW(Result))+1),ROWS($B$3:B21))))&amp;CHAR(10),"")</f>
        <v/>
      </c>
      <c r="D21" s="55" t="str">
        <f t="array" ref="D21">IFERROR(INDEX(Activity,SMALL(IF(Target=$D$2,ROW(Activity)-MIN(ROW(Activity))+1),ROWS($B$3:B21)))&amp;CHAR(10),"")</f>
        <v/>
      </c>
      <c r="F21" s="55" t="str">
        <f t="array" ref="F21">IFERROR(INDEX(Activity,SMALL(IF(Target=$F$2,ROW(Activity)-MIN(ROW(Activity))+1),ROWS($B$3:B21)))&amp;CHAR(10),"")</f>
        <v/>
      </c>
      <c r="H21" s="55" t="str">
        <f t="array" ref="H21">IFERROR(INDEX(Activity,SMALL(IF(Target=$H$2,ROW(Activity)-MIN(ROW(Activity))+1),ROWS($B$3:B21)))&amp;CHAR(10),"")</f>
        <v/>
      </c>
    </row>
    <row r="22" spans="1:9" x14ac:dyDescent="0.25">
      <c r="B22" s="3" t="str">
        <f t="array" ref="B22">IFERROR(INDEX(Activity,SMALL(IF(Target=$B$2,ROW(Activity)-MIN(ROW(Activity))+1),ROWS($B$3:B22)))&amp;" "&amp;CHAR(10)&amp;(INDEX(Result,SMALL(IF(Target=$B$2,ROW(Result)-MIN(ROW(Result))+1),ROWS($B$3:B22))))&amp;CHAR(10),"")</f>
        <v/>
      </c>
      <c r="D22" s="55" t="str">
        <f t="array" ref="D22">IFERROR(INDEX(Activity,SMALL(IF(Target=$D$2,ROW(Activity)-MIN(ROW(Activity))+1),ROWS($B$3:B22)))&amp;CHAR(10),"")</f>
        <v/>
      </c>
      <c r="F22" s="55" t="str">
        <f t="array" ref="F22">IFERROR(INDEX(Activity,SMALL(IF(Target=$F$2,ROW(Activity)-MIN(ROW(Activity))+1),ROWS($B$3:B22)))&amp;CHAR(10),"")</f>
        <v/>
      </c>
      <c r="H22" s="55" t="str">
        <f t="array" ref="H22">IFERROR(INDEX(Activity,SMALL(IF(Target=$H$2,ROW(Activity)-MIN(ROW(Activity))+1),ROWS($B$3:B22)))&amp;CHAR(10),"")</f>
        <v/>
      </c>
    </row>
    <row r="23" spans="1:9" x14ac:dyDescent="0.25">
      <c r="B23" s="3" t="str">
        <f t="array" ref="B23">IFERROR(INDEX(Activity,SMALL(IF(Target=$B$2,ROW(Activity)-MIN(ROW(Activity))+1),ROWS($B$3:B23)))&amp;" "&amp;CHAR(10)&amp;(INDEX(Result,SMALL(IF(Target=$B$2,ROW(Result)-MIN(ROW(Result))+1),ROWS($B$3:B23))))&amp;CHAR(10),"")</f>
        <v/>
      </c>
      <c r="D23" s="55" t="str">
        <f t="array" ref="D23">IFERROR(INDEX(Activity,SMALL(IF(Target=$D$2,ROW(Activity)-MIN(ROW(Activity))+1),ROWS($B$3:B23)))&amp;CHAR(10),"")</f>
        <v/>
      </c>
      <c r="F23" s="55" t="str">
        <f t="array" ref="F23">IFERROR(INDEX(Activity,SMALL(IF(Target=$F$2,ROW(Activity)-MIN(ROW(Activity))+1),ROWS($B$3:B23)))&amp;CHAR(10),"")</f>
        <v/>
      </c>
      <c r="H23" s="55" t="str">
        <f t="array" ref="H23">IFERROR(INDEX(Activity,SMALL(IF(Target=$H$2,ROW(Activity)-MIN(ROW(Activity))+1),ROWS($B$3:B23)))&amp;CHAR(10),"")</f>
        <v/>
      </c>
    </row>
    <row r="24" spans="1:9" x14ac:dyDescent="0.25">
      <c r="B24" s="3" t="str">
        <f t="array" ref="B24">IFERROR(INDEX(Activity,SMALL(IF(Target=$B$2,ROW(Activity)-MIN(ROW(Activity))+1),ROWS($B$3:B24)))&amp;" "&amp;CHAR(10)&amp;(INDEX(Result,SMALL(IF(Target=$B$2,ROW(Result)-MIN(ROW(Result))+1),ROWS($B$3:B24))))&amp;CHAR(10),"")</f>
        <v/>
      </c>
      <c r="D24" s="55" t="str">
        <f t="array" ref="D24">IFERROR(INDEX(Activity,SMALL(IF(Target=$D$2,ROW(Activity)-MIN(ROW(Activity))+1),ROWS($B$3:B24)))&amp;CHAR(10),"")</f>
        <v/>
      </c>
      <c r="F24" s="55" t="str">
        <f t="array" ref="F24">IFERROR(INDEX(Activity,SMALL(IF(Target=$F$2,ROW(Activity)-MIN(ROW(Activity))+1),ROWS($B$3:B24)))&amp;CHAR(10),"")</f>
        <v/>
      </c>
      <c r="H24" s="55" t="str">
        <f t="array" ref="H24">IFERROR(INDEX(Activity,SMALL(IF(Target=$H$2,ROW(Activity)-MIN(ROW(Activity))+1),ROWS($B$3:B24)))&amp;CHAR(10),"")</f>
        <v/>
      </c>
    </row>
    <row r="25" spans="1:9" x14ac:dyDescent="0.25">
      <c r="B25" s="3" t="str">
        <f t="array" ref="B25">IFERROR(INDEX(Activity,SMALL(IF(Target=$B$2,ROW(Activity)-MIN(ROW(Activity))+1),ROWS($B$3:B25)))&amp;" "&amp;CHAR(10)&amp;(INDEX(Result,SMALL(IF(Target=$B$2,ROW(Result)-MIN(ROW(Result))+1),ROWS($B$3:B25))))&amp;CHAR(10),"")</f>
        <v/>
      </c>
      <c r="D25" s="55" t="str">
        <f t="array" ref="D25">IFERROR(INDEX(Activity,SMALL(IF(Target=$D$2,ROW(Activity)-MIN(ROW(Activity))+1),ROWS($B$3:B25)))&amp;CHAR(10),"")</f>
        <v/>
      </c>
      <c r="F25" s="55" t="str">
        <f t="array" ref="F25">IFERROR(INDEX(Activity,SMALL(IF(Target=$F$2,ROW(Activity)-MIN(ROW(Activity))+1),ROWS($B$3:B25)))&amp;CHAR(10),"")</f>
        <v/>
      </c>
      <c r="H25" s="55" t="str">
        <f t="array" ref="H25">IFERROR(INDEX(Activity,SMALL(IF(Target=$H$2,ROW(Activity)-MIN(ROW(Activity))+1),ROWS($B$3:B25)))&amp;CHAR(10),"")</f>
        <v/>
      </c>
    </row>
    <row r="26" spans="1:9" x14ac:dyDescent="0.25">
      <c r="B26" s="3" t="str">
        <f t="array" ref="B26">IFERROR(INDEX(Activity,SMALL(IF(Target=$B$2,ROW(Activity)-MIN(ROW(Activity))+1),ROWS($B$3:B26)))&amp;" "&amp;CHAR(10)&amp;(INDEX(Result,SMALL(IF(Target=$B$2,ROW(Result)-MIN(ROW(Result))+1),ROWS($B$3:B26))))&amp;CHAR(10),"")</f>
        <v/>
      </c>
      <c r="D26" s="55" t="str">
        <f t="array" ref="D26">IFERROR(INDEX(Activity,SMALL(IF(Target=$D$2,ROW(Activity)-MIN(ROW(Activity))+1),ROWS($B$3:B26)))&amp;CHAR(10),"")</f>
        <v/>
      </c>
      <c r="F26" s="55" t="str">
        <f t="array" ref="F26">IFERROR(INDEX(Activity,SMALL(IF(Target=$F$2,ROW(Activity)-MIN(ROW(Activity))+1),ROWS($B$3:B26)))&amp;CHAR(10),"")</f>
        <v/>
      </c>
      <c r="H26" s="55" t="str">
        <f t="array" ref="H26">IFERROR(INDEX(Activity,SMALL(IF(Target=$H$2,ROW(Activity)-MIN(ROW(Activity))+1),ROWS($B$3:B26)))&amp;CHAR(10),"")</f>
        <v/>
      </c>
    </row>
    <row r="27" spans="1:9" x14ac:dyDescent="0.25">
      <c r="B27" s="3" t="str">
        <f t="array" ref="B27">IFERROR(INDEX(Activity,SMALL(IF(Target=$B$2,ROW(Activity)-MIN(ROW(Activity))+1),ROWS($B$3:B27)))&amp;" "&amp;CHAR(10)&amp;(INDEX(Result,SMALL(IF(Target=$B$2,ROW(Result)-MIN(ROW(Result))+1),ROWS($B$3:B27))))&amp;CHAR(10),"")</f>
        <v/>
      </c>
      <c r="D27" s="55" t="str">
        <f t="array" ref="D27">IFERROR(INDEX(Activity,SMALL(IF(Target=$D$2,ROW(Activity)-MIN(ROW(Activity))+1),ROWS($B$3:B27)))&amp;CHAR(10),"")</f>
        <v/>
      </c>
      <c r="F27" s="55" t="str">
        <f t="array" ref="F27">IFERROR(INDEX(Activity,SMALL(IF(Target=$F$2,ROW(Activity)-MIN(ROW(Activity))+1),ROWS($B$3:B27)))&amp;CHAR(10),"")</f>
        <v/>
      </c>
      <c r="H27" s="55" t="str">
        <f t="array" ref="H27">IFERROR(INDEX(Activity,SMALL(IF(Target=$H$2,ROW(Activity)-MIN(ROW(Activity))+1),ROWS($B$3:B27)))&amp;CHAR(10),"")</f>
        <v/>
      </c>
    </row>
    <row r="28" spans="1:9" x14ac:dyDescent="0.25">
      <c r="B28" s="3" t="str">
        <f t="array" ref="B28">IFERROR(INDEX(Activity,SMALL(IF(Target=$B$2,ROW(Activity)-MIN(ROW(Activity))+1),ROWS($B$3:B28)))&amp;" "&amp;CHAR(10)&amp;(INDEX(Result,SMALL(IF(Target=$B$2,ROW(Result)-MIN(ROW(Result))+1),ROWS($B$3:B28))))&amp;CHAR(10),"")</f>
        <v/>
      </c>
      <c r="D28" s="55" t="str">
        <f t="array" ref="D28">IFERROR(INDEX(Activity,SMALL(IF(Target=$D$2,ROW(Activity)-MIN(ROW(Activity))+1),ROWS($B$3:B28)))&amp;CHAR(10),"")</f>
        <v/>
      </c>
      <c r="F28" s="55" t="str">
        <f t="array" ref="F28">IFERROR(INDEX(Activity,SMALL(IF(Target=$F$2,ROW(Activity)-MIN(ROW(Activity))+1),ROWS($B$3:B28)))&amp;CHAR(10),"")</f>
        <v/>
      </c>
      <c r="H28" s="55" t="str">
        <f t="array" ref="H28">IFERROR(INDEX(Activity,SMALL(IF(Target=$H$2,ROW(Activity)-MIN(ROW(Activity))+1),ROWS($B$3:B28)))&amp;CHAR(10),"")</f>
        <v/>
      </c>
    </row>
    <row r="29" spans="1:9" x14ac:dyDescent="0.25">
      <c r="B29" s="3" t="str">
        <f t="array" ref="B29">IFERROR(INDEX(Activity,SMALL(IF(Target=$B$2,ROW(Activity)-MIN(ROW(Activity))+1),ROWS($B$3:B29)))&amp;" "&amp;CHAR(10)&amp;(INDEX(Result,SMALL(IF(Target=$B$2,ROW(Result)-MIN(ROW(Result))+1),ROWS($B$3:B29))))&amp;CHAR(10),"")</f>
        <v/>
      </c>
      <c r="D29" s="55" t="str">
        <f t="array" ref="D29">IFERROR(INDEX(Activity,SMALL(IF(Target=$D$2,ROW(Activity)-MIN(ROW(Activity))+1),ROWS($B$3:B29)))&amp;CHAR(10),"")</f>
        <v/>
      </c>
      <c r="F29" s="55" t="str">
        <f t="array" ref="F29">IFERROR(INDEX(Activity,SMALL(IF(Target=$F$2,ROW(Activity)-MIN(ROW(Activity))+1),ROWS($B$3:B29)))&amp;CHAR(10),"")</f>
        <v/>
      </c>
      <c r="H29" s="55" t="str">
        <f t="array" ref="H29">IFERROR(INDEX(Activity,SMALL(IF(Target=$H$2,ROW(Activity)-MIN(ROW(Activity))+1),ROWS($B$3:B29)))&amp;CHAR(10),"")</f>
        <v/>
      </c>
    </row>
    <row r="30" spans="1:9" x14ac:dyDescent="0.25">
      <c r="B30" s="3" t="str">
        <f t="array" ref="B30">IFERROR(INDEX(Activity,SMALL(IF(Target=$B$2,ROW(Activity)-MIN(ROW(Activity))+1),ROWS($B$3:B30)))&amp;" "&amp;CHAR(10)&amp;(INDEX(Result,SMALL(IF(Target=$B$2,ROW(Result)-MIN(ROW(Result))+1),ROWS($B$3:B30))))&amp;CHAR(10),"")</f>
        <v/>
      </c>
      <c r="D30" s="55" t="str">
        <f t="array" ref="D30">IFERROR(INDEX(Activity,SMALL(IF(Target=$D$2,ROW(Activity)-MIN(ROW(Activity))+1),ROWS($B$3:B30)))&amp;CHAR(10),"")</f>
        <v/>
      </c>
      <c r="F30" s="55" t="str">
        <f t="array" ref="F30">IFERROR(INDEX(Activity,SMALL(IF(Target=$F$2,ROW(Activity)-MIN(ROW(Activity))+1),ROWS($B$3:B30)))&amp;CHAR(10),"")</f>
        <v/>
      </c>
      <c r="H30" s="55" t="str">
        <f t="array" ref="H30">IFERROR(INDEX(Activity,SMALL(IF(Target=$H$2,ROW(Activity)-MIN(ROW(Activity))+1),ROWS($B$3:B30)))&amp;CHAR(10),"")</f>
        <v/>
      </c>
    </row>
    <row r="31" spans="1:9" x14ac:dyDescent="0.25">
      <c r="B31" s="3" t="str">
        <f t="array" ref="B31">IFERROR(INDEX(Activity,SMALL(IF(Target=$B$2,ROW(Activity)-MIN(ROW(Activity))+1),ROWS($B$3:B31)))&amp;" "&amp;CHAR(10)&amp;(INDEX(Result,SMALL(IF(Target=$B$2,ROW(Result)-MIN(ROW(Result))+1),ROWS($B$3:B31))))&amp;CHAR(10),"")</f>
        <v/>
      </c>
      <c r="D31" s="55" t="str">
        <f t="array" ref="D31">IFERROR(INDEX(Activity,SMALL(IF(Target=$D$2,ROW(Activity)-MIN(ROW(Activity))+1),ROWS($B$3:B31)))&amp;CHAR(10),"")</f>
        <v/>
      </c>
      <c r="F31" s="55" t="str">
        <f t="array" ref="F31">IFERROR(INDEX(Activity,SMALL(IF(Target=$F$2,ROW(Activity)-MIN(ROW(Activity))+1),ROWS($B$3:B31)))&amp;CHAR(10),"")</f>
        <v/>
      </c>
      <c r="H31" s="55" t="str">
        <f t="array" ref="H31">IFERROR(INDEX(Activity,SMALL(IF(Target=$H$2,ROW(Activity)-MIN(ROW(Activity))+1),ROWS($B$3:B31)))&amp;CHAR(10),"")</f>
        <v/>
      </c>
    </row>
    <row r="32" spans="1:9" x14ac:dyDescent="0.25">
      <c r="B32" s="3" t="str">
        <f t="array" ref="B32">IFERROR(INDEX(Activity,SMALL(IF(Target=$B$2,ROW(Activity)-MIN(ROW(Activity))+1),ROWS($B$3:B32)))&amp;" "&amp;CHAR(10)&amp;(INDEX(Result,SMALL(IF(Target=$B$2,ROW(Result)-MIN(ROW(Result))+1),ROWS($B$3:B32))))&amp;CHAR(10),"")</f>
        <v/>
      </c>
      <c r="D32" s="55" t="str">
        <f t="array" ref="D32">IFERROR(INDEX(Activity,SMALL(IF(Target=$D$2,ROW(Activity)-MIN(ROW(Activity))+1),ROWS($B$3:B32)))&amp;CHAR(10),"")</f>
        <v/>
      </c>
      <c r="F32" s="55" t="str">
        <f t="array" ref="F32">IFERROR(INDEX(Activity,SMALL(IF(Target=$F$2,ROW(Activity)-MIN(ROW(Activity))+1),ROWS($B$3:B32)))&amp;CHAR(10),"")</f>
        <v/>
      </c>
      <c r="H32" s="55" t="str">
        <f t="array" ref="H32">IFERROR(INDEX(Activity,SMALL(IF(Target=$H$2,ROW(Activity)-MIN(ROW(Activity))+1),ROWS($B$3:B32)))&amp;CHAR(10),"")</f>
        <v/>
      </c>
    </row>
    <row r="33" spans="2:8" x14ac:dyDescent="0.25">
      <c r="B33" s="3" t="str">
        <f t="array" ref="B33">IFERROR(INDEX(Activity,SMALL(IF(Target=$B$2,ROW(Activity)-MIN(ROW(Activity))+1),ROWS($B$3:B33)))&amp;" "&amp;CHAR(10)&amp;(INDEX(Result,SMALL(IF(Target=$B$2,ROW(Result)-MIN(ROW(Result))+1),ROWS($B$3:B33))))&amp;CHAR(10),"")</f>
        <v/>
      </c>
      <c r="D33" s="55" t="str">
        <f t="array" ref="D33">IFERROR(INDEX(Activity,SMALL(IF(Target=$D$2,ROW(Activity)-MIN(ROW(Activity))+1),ROWS($B$3:B33)))&amp;CHAR(10),"")</f>
        <v/>
      </c>
      <c r="F33" s="55" t="str">
        <f t="array" ref="F33">IFERROR(INDEX(Activity,SMALL(IF(Target=$F$2,ROW(Activity)-MIN(ROW(Activity))+1),ROWS($B$3:B33)))&amp;CHAR(10),"")</f>
        <v/>
      </c>
      <c r="H33" s="55" t="str">
        <f t="array" ref="H33">IFERROR(INDEX(Activity,SMALL(IF(Target=$H$2,ROW(Activity)-MIN(ROW(Activity))+1),ROWS($B$3:B33)))&amp;CHAR(10),"")</f>
        <v/>
      </c>
    </row>
    <row r="34" spans="2:8" x14ac:dyDescent="0.25">
      <c r="B34" s="3" t="str">
        <f t="array" ref="B34">IFERROR(INDEX(Activity,SMALL(IF(Target=$B$2,ROW(Activity)-MIN(ROW(Activity))+1),ROWS($B$3:B34)))&amp;" "&amp;CHAR(10)&amp;(INDEX(Result,SMALL(IF(Target=$B$2,ROW(Result)-MIN(ROW(Result))+1),ROWS($B$3:B34))))&amp;CHAR(10),"")</f>
        <v/>
      </c>
      <c r="D34" s="55" t="str">
        <f t="array" ref="D34">IFERROR(INDEX(Activity,SMALL(IF(Target=$D$2,ROW(Activity)-MIN(ROW(Activity))+1),ROWS($B$3:B34)))&amp;CHAR(10),"")</f>
        <v/>
      </c>
      <c r="F34" s="55" t="str">
        <f t="array" ref="F34">IFERROR(INDEX(Activity,SMALL(IF(Target=$F$2,ROW(Activity)-MIN(ROW(Activity))+1),ROWS($B$3:B34)))&amp;CHAR(10),"")</f>
        <v/>
      </c>
      <c r="H34" s="55" t="str">
        <f t="array" ref="H34">IFERROR(INDEX(Activity,SMALL(IF(Target=$H$2,ROW(Activity)-MIN(ROW(Activity))+1),ROWS($B$3:B34)))&amp;CHAR(10),"")</f>
        <v/>
      </c>
    </row>
    <row r="35" spans="2:8" x14ac:dyDescent="0.25">
      <c r="B35" s="3" t="str">
        <f t="array" ref="B35">IFERROR(INDEX(Activity,SMALL(IF(Target=$B$2,ROW(Activity)-MIN(ROW(Activity))+1),ROWS($B$3:B35)))&amp;" "&amp;CHAR(10)&amp;(INDEX(Result,SMALL(IF(Target=$B$2,ROW(Result)-MIN(ROW(Result))+1),ROWS($B$3:B35))))&amp;CHAR(10),"")</f>
        <v/>
      </c>
      <c r="D35" s="55" t="str">
        <f t="array" ref="D35">IFERROR(INDEX(Activity,SMALL(IF(Target=$D$2,ROW(Activity)-MIN(ROW(Activity))+1),ROWS($B$3:B35)))&amp;CHAR(10),"")</f>
        <v/>
      </c>
      <c r="F35" s="55" t="str">
        <f t="array" ref="F35">IFERROR(INDEX(Activity,SMALL(IF(Target=$F$2,ROW(Activity)-MIN(ROW(Activity))+1),ROWS($B$3:B35)))&amp;CHAR(10),"")</f>
        <v/>
      </c>
      <c r="H35" s="55" t="str">
        <f t="array" ref="H35">IFERROR(INDEX(Activity,SMALL(IF(Target=$H$2,ROW(Activity)-MIN(ROW(Activity))+1),ROWS($B$3:B35)))&amp;CHAR(10),"")</f>
        <v/>
      </c>
    </row>
    <row r="36" spans="2:8" x14ac:dyDescent="0.25">
      <c r="B36" s="3" t="str">
        <f t="array" ref="B36">IFERROR(INDEX(Activity,SMALL(IF(Target=$B$2,ROW(Activity)-MIN(ROW(Activity))+1),ROWS($B$3:B36)))&amp;" "&amp;CHAR(10)&amp;(INDEX(Result,SMALL(IF(Target=$B$2,ROW(Result)-MIN(ROW(Result))+1),ROWS($B$3:B36))))&amp;CHAR(10),"")</f>
        <v/>
      </c>
      <c r="D36" s="55" t="str">
        <f t="array" ref="D36">IFERROR(INDEX(Activity,SMALL(IF(Target=$D$2,ROW(Activity)-MIN(ROW(Activity))+1),ROWS($B$3:B36)))&amp;CHAR(10),"")</f>
        <v/>
      </c>
      <c r="F36" s="55" t="str">
        <f t="array" ref="F36">IFERROR(INDEX(Activity,SMALL(IF(Target=$F$2,ROW(Activity)-MIN(ROW(Activity))+1),ROWS($B$3:B36)))&amp;CHAR(10),"")</f>
        <v/>
      </c>
      <c r="H36" s="55" t="str">
        <f t="array" ref="H36">IFERROR(INDEX(Activity,SMALL(IF(Target=$H$2,ROW(Activity)-MIN(ROW(Activity))+1),ROWS($B$3:B36)))&amp;CHAR(10),"")</f>
        <v/>
      </c>
    </row>
    <row r="37" spans="2:8" x14ac:dyDescent="0.25">
      <c r="B37" s="3" t="str">
        <f t="array" ref="B37">IFERROR(INDEX(Activity,SMALL(IF(Target=$B$2,ROW(Activity)-MIN(ROW(Activity))+1),ROWS($B$3:B37)))&amp;" "&amp;CHAR(10)&amp;(INDEX(Result,SMALL(IF(Target=$B$2,ROW(Result)-MIN(ROW(Result))+1),ROWS($B$3:B37))))&amp;CHAR(10),"")</f>
        <v/>
      </c>
      <c r="D37" s="55" t="str">
        <f t="array" ref="D37">IFERROR(INDEX(Activity,SMALL(IF(Target=$D$2,ROW(Activity)-MIN(ROW(Activity))+1),ROWS($B$3:B37)))&amp;CHAR(10),"")</f>
        <v/>
      </c>
      <c r="F37" s="55" t="str">
        <f t="array" ref="F37">IFERROR(INDEX(Activity,SMALL(IF(Target=$F$2,ROW(Activity)-MIN(ROW(Activity))+1),ROWS($B$3:B37)))&amp;CHAR(10),"")</f>
        <v/>
      </c>
      <c r="H37" s="55" t="str">
        <f t="array" ref="H37">IFERROR(INDEX(Activity,SMALL(IF(Target=$H$2,ROW(Activity)-MIN(ROW(Activity))+1),ROWS($B$3:B37)))&amp;CHAR(10),"")</f>
        <v/>
      </c>
    </row>
    <row r="38" spans="2:8" x14ac:dyDescent="0.25">
      <c r="B38" s="3" t="str">
        <f t="array" ref="B38">IFERROR(INDEX(Activity,SMALL(IF(Target=$B$2,ROW(Activity)-MIN(ROW(Activity))+1),ROWS($B$3:B38)))&amp;" "&amp;CHAR(10)&amp;(INDEX(Result,SMALL(IF(Target=$B$2,ROW(Result)-MIN(ROW(Result))+1),ROWS($B$3:B38))))&amp;CHAR(10),"")</f>
        <v/>
      </c>
      <c r="D38" s="55" t="str">
        <f t="array" ref="D38">IFERROR(INDEX(Activity,SMALL(IF(Target=$D$2,ROW(Activity)-MIN(ROW(Activity))+1),ROWS($B$3:B38)))&amp;CHAR(10),"")</f>
        <v/>
      </c>
      <c r="F38" s="55" t="str">
        <f t="array" ref="F38">IFERROR(INDEX(Activity,SMALL(IF(Target=$F$2,ROW(Activity)-MIN(ROW(Activity))+1),ROWS($B$3:B38)))&amp;CHAR(10),"")</f>
        <v/>
      </c>
      <c r="H38" s="55" t="str">
        <f t="array" ref="H38">IFERROR(INDEX(Activity,SMALL(IF(Target=$H$2,ROW(Activity)-MIN(ROW(Activity))+1),ROWS($B$3:B38)))&amp;CHAR(10),"")</f>
        <v/>
      </c>
    </row>
    <row r="39" spans="2:8" x14ac:dyDescent="0.25">
      <c r="B39" s="3" t="str">
        <f t="array" ref="B39">IFERROR(INDEX(Activity,SMALL(IF(Target=$B$2,ROW(Activity)-MIN(ROW(Activity))+1),ROWS($B$3:B39)))&amp;" "&amp;CHAR(10)&amp;(INDEX(Result,SMALL(IF(Target=$B$2,ROW(Result)-MIN(ROW(Result))+1),ROWS($B$3:B39))))&amp;CHAR(10),"")</f>
        <v/>
      </c>
      <c r="D39" s="55" t="str">
        <f t="array" ref="D39">IFERROR(INDEX(Activity,SMALL(IF(Target=$D$2,ROW(Activity)-MIN(ROW(Activity))+1),ROWS($B$3:B39)))&amp;CHAR(10),"")</f>
        <v/>
      </c>
      <c r="F39" s="55" t="str">
        <f t="array" ref="F39">IFERROR(INDEX(Activity,SMALL(IF(Target=$F$2,ROW(Activity)-MIN(ROW(Activity))+1),ROWS($B$3:B39)))&amp;CHAR(10),"")</f>
        <v/>
      </c>
      <c r="H39" s="55" t="str">
        <f t="array" ref="H39">IFERROR(INDEX(Activity,SMALL(IF(Target=$H$2,ROW(Activity)-MIN(ROW(Activity))+1),ROWS($B$3:B39)))&amp;CHAR(10),"")</f>
        <v/>
      </c>
    </row>
    <row r="40" spans="2:8" x14ac:dyDescent="0.25">
      <c r="B40" s="3" t="str">
        <f t="array" ref="B40">IFERROR(INDEX(Activity,SMALL(IF(Target=$B$2,ROW(Activity)-MIN(ROW(Activity))+1),ROWS($B$3:B40)))&amp;" "&amp;CHAR(10)&amp;(INDEX(Result,SMALL(IF(Target=$B$2,ROW(Result)-MIN(ROW(Result))+1),ROWS($B$3:B40))))&amp;CHAR(10),"")</f>
        <v/>
      </c>
      <c r="D40" s="55" t="str">
        <f t="array" ref="D40">IFERROR(INDEX(Activity,SMALL(IF(Target=$D$2,ROW(Activity)-MIN(ROW(Activity))+1),ROWS($B$3:B40)))&amp;CHAR(10),"")</f>
        <v/>
      </c>
      <c r="F40" s="55" t="str">
        <f t="array" ref="F40">IFERROR(INDEX(Activity,SMALL(IF(Target=$F$2,ROW(Activity)-MIN(ROW(Activity))+1),ROWS($B$3:B40)))&amp;CHAR(10),"")</f>
        <v/>
      </c>
      <c r="H40" s="55" t="str">
        <f t="array" ref="H40">IFERROR(INDEX(Activity,SMALL(IF(Target=$H$2,ROW(Activity)-MIN(ROW(Activity))+1),ROWS($B$3:B40)))&amp;CHAR(10),"")</f>
        <v/>
      </c>
    </row>
    <row r="41" spans="2:8" x14ac:dyDescent="0.25">
      <c r="B41" s="3" t="str">
        <f t="array" ref="B41">IFERROR(INDEX(Activity,SMALL(IF(Target=$B$2,ROW(Activity)-MIN(ROW(Activity))+1),ROWS($B$3:B41)))&amp;" "&amp;CHAR(10)&amp;(INDEX(Result,SMALL(IF(Target=$B$2,ROW(Result)-MIN(ROW(Result))+1),ROWS($B$3:B41))))&amp;CHAR(10),"")</f>
        <v/>
      </c>
      <c r="D41" s="55" t="str">
        <f t="array" ref="D41">IFERROR(INDEX(Activity,SMALL(IF(Target=$D$2,ROW(Activity)-MIN(ROW(Activity))+1),ROWS($B$3:B41)))&amp;CHAR(10),"")</f>
        <v/>
      </c>
      <c r="F41" s="55" t="str">
        <f t="array" ref="F41">IFERROR(INDEX(Activity,SMALL(IF(Target=$F$2,ROW(Activity)-MIN(ROW(Activity))+1),ROWS($B$3:B41)))&amp;CHAR(10),"")</f>
        <v/>
      </c>
      <c r="H41" s="55" t="str">
        <f t="array" ref="H41">IFERROR(INDEX(Activity,SMALL(IF(Target=$H$2,ROW(Activity)-MIN(ROW(Activity))+1),ROWS($B$3:B41)))&amp;CHAR(10),"")</f>
        <v/>
      </c>
    </row>
    <row r="42" spans="2:8" x14ac:dyDescent="0.25">
      <c r="B42" s="3" t="str">
        <f t="array" ref="B42">IFERROR(INDEX(Activity,SMALL(IF(Target=$B$2,ROW(Activity)-MIN(ROW(Activity))+1),ROWS($B$3:B42)))&amp;" "&amp;CHAR(10)&amp;(INDEX(Result,SMALL(IF(Target=$B$2,ROW(Result)-MIN(ROW(Result))+1),ROWS($B$3:B42))))&amp;CHAR(10),"")</f>
        <v/>
      </c>
      <c r="D42" s="55" t="str">
        <f t="array" ref="D42">IFERROR(INDEX(Activity,SMALL(IF(Target=$D$2,ROW(Activity)-MIN(ROW(Activity))+1),ROWS($B$3:B42)))&amp;CHAR(10),"")</f>
        <v/>
      </c>
      <c r="F42" s="55" t="str">
        <f t="array" ref="F42">IFERROR(INDEX(Activity,SMALL(IF(Target=$F$2,ROW(Activity)-MIN(ROW(Activity))+1),ROWS($B$3:B42)))&amp;CHAR(10),"")</f>
        <v/>
      </c>
      <c r="H42" s="55" t="str">
        <f t="array" ref="H42">IFERROR(INDEX(Activity,SMALL(IF(Target=$H$2,ROW(Activity)-MIN(ROW(Activity))+1),ROWS($B$3:B42)))&amp;CHAR(10),"")</f>
        <v/>
      </c>
    </row>
    <row r="43" spans="2:8" x14ac:dyDescent="0.25">
      <c r="B43" s="3" t="str">
        <f t="array" ref="B43">IFERROR(INDEX(Activity,SMALL(IF(Target=$B$2,ROW(Activity)-MIN(ROW(Activity))+1),ROWS($B$3:B43)))&amp;" "&amp;CHAR(10)&amp;(INDEX(Result,SMALL(IF(Target=$B$2,ROW(Result)-MIN(ROW(Result))+1),ROWS($B$3:B43))))&amp;CHAR(10),"")</f>
        <v/>
      </c>
      <c r="D43" s="55" t="str">
        <f t="array" ref="D43">IFERROR(INDEX(Activity,SMALL(IF(Target=$D$2,ROW(Activity)-MIN(ROW(Activity))+1),ROWS($B$3:B43)))&amp;CHAR(10),"")</f>
        <v/>
      </c>
      <c r="F43" s="55" t="str">
        <f t="array" ref="F43">IFERROR(INDEX(Activity,SMALL(IF(Target=$F$2,ROW(Activity)-MIN(ROW(Activity))+1),ROWS($B$3:B43)))&amp;CHAR(10),"")</f>
        <v/>
      </c>
      <c r="H43" s="55" t="str">
        <f t="array" ref="H43">IFERROR(INDEX(Activity,SMALL(IF(Target=$H$2,ROW(Activity)-MIN(ROW(Activity))+1),ROWS($B$3:B43)))&amp;CHAR(10),"")</f>
        <v/>
      </c>
    </row>
    <row r="44" spans="2:8" x14ac:dyDescent="0.25">
      <c r="B44" s="3" t="str">
        <f t="array" ref="B44">IFERROR(INDEX(Activity,SMALL(IF(Target=$B$2,ROW(Activity)-MIN(ROW(Activity))+1),ROWS($B$3:B44)))&amp;" "&amp;CHAR(10)&amp;(INDEX(Result,SMALL(IF(Target=$B$2,ROW(Result)-MIN(ROW(Result))+1),ROWS($B$3:B44))))&amp;CHAR(10),"")</f>
        <v/>
      </c>
      <c r="D44" s="55" t="str">
        <f t="array" ref="D44">IFERROR(INDEX(Activity,SMALL(IF(Target=$D$2,ROW(Activity)-MIN(ROW(Activity))+1),ROWS($B$3:B44)))&amp;CHAR(10),"")</f>
        <v/>
      </c>
      <c r="F44" s="55" t="str">
        <f t="array" ref="F44">IFERROR(INDEX(Activity,SMALL(IF(Target=$F$2,ROW(Activity)-MIN(ROW(Activity))+1),ROWS($B$3:B44)))&amp;CHAR(10),"")</f>
        <v/>
      </c>
      <c r="H44" s="55" t="str">
        <f t="array" ref="H44">IFERROR(INDEX(Activity,SMALL(IF(Target=$H$2,ROW(Activity)-MIN(ROW(Activity))+1),ROWS($B$3:B44)))&amp;CHAR(10),"")</f>
        <v/>
      </c>
    </row>
    <row r="45" spans="2:8" x14ac:dyDescent="0.25">
      <c r="B45" s="3" t="str">
        <f t="array" ref="B45">IFERROR(INDEX(Activity,SMALL(IF(Target=$B$2,ROW(Activity)-MIN(ROW(Activity))+1),ROWS($B$3:B45)))&amp;" "&amp;CHAR(10)&amp;(INDEX(Result,SMALL(IF(Target=$B$2,ROW(Result)-MIN(ROW(Result))+1),ROWS($B$3:B45))))&amp;CHAR(10),"")</f>
        <v/>
      </c>
      <c r="D45" s="55" t="str">
        <f t="array" ref="D45">IFERROR(INDEX(Activity,SMALL(IF(Target=$D$2,ROW(Activity)-MIN(ROW(Activity))+1),ROWS($B$3:B45)))&amp;CHAR(10),"")</f>
        <v/>
      </c>
      <c r="F45" s="55" t="str">
        <f t="array" ref="F45">IFERROR(INDEX(Activity,SMALL(IF(Target=$F$2,ROW(Activity)-MIN(ROW(Activity))+1),ROWS($B$3:B45)))&amp;CHAR(10),"")</f>
        <v/>
      </c>
      <c r="H45" s="55" t="str">
        <f t="array" ref="H45">IFERROR(INDEX(Activity,SMALL(IF(Target=$H$2,ROW(Activity)-MIN(ROW(Activity))+1),ROWS($B$3:B45)))&amp;CHAR(10),"")</f>
        <v/>
      </c>
    </row>
    <row r="46" spans="2:8" x14ac:dyDescent="0.25">
      <c r="B46" s="3" t="str">
        <f t="array" ref="B46">IFERROR(INDEX(Activity,SMALL(IF(Target=$B$2,ROW(Activity)-MIN(ROW(Activity))+1),ROWS($B$3:B46)))&amp;" "&amp;CHAR(10)&amp;(INDEX(Result,SMALL(IF(Target=$B$2,ROW(Result)-MIN(ROW(Result))+1),ROWS($B$3:B46))))&amp;CHAR(10),"")</f>
        <v/>
      </c>
      <c r="D46" s="55" t="str">
        <f t="array" ref="D46">IFERROR(INDEX(Activity,SMALL(IF(Target=$D$2,ROW(Activity)-MIN(ROW(Activity))+1),ROWS($B$3:B46)))&amp;CHAR(10),"")</f>
        <v/>
      </c>
      <c r="F46" s="55" t="str">
        <f t="array" ref="F46">IFERROR(INDEX(Activity,SMALL(IF(Target=$F$2,ROW(Activity)-MIN(ROW(Activity))+1),ROWS($B$3:B46)))&amp;CHAR(10),"")</f>
        <v/>
      </c>
      <c r="H46" s="55" t="str">
        <f t="array" ref="H46">IFERROR(INDEX(Activity,SMALL(IF(Target=$H$2,ROW(Activity)-MIN(ROW(Activity))+1),ROWS($B$3:B46)))&amp;CHAR(10),"")</f>
        <v/>
      </c>
    </row>
    <row r="47" spans="2:8" x14ac:dyDescent="0.25">
      <c r="B47" s="3" t="str">
        <f t="array" ref="B47">IFERROR(INDEX(Activity,SMALL(IF(Target=$B$2,ROW(Activity)-MIN(ROW(Activity))+1),ROWS($B$3:B47)))&amp;" "&amp;CHAR(10)&amp;(INDEX(Result,SMALL(IF(Target=$B$2,ROW(Result)-MIN(ROW(Result))+1),ROWS($B$3:B47))))&amp;CHAR(10),"")</f>
        <v/>
      </c>
      <c r="D47" s="55" t="str">
        <f t="array" ref="D47">IFERROR(INDEX(Activity,SMALL(IF(Target=$D$2,ROW(Activity)-MIN(ROW(Activity))+1),ROWS($B$3:B47)))&amp;CHAR(10),"")</f>
        <v/>
      </c>
      <c r="F47" s="55" t="str">
        <f t="array" ref="F47">IFERROR(INDEX(Activity,SMALL(IF(Target=$F$2,ROW(Activity)-MIN(ROW(Activity))+1),ROWS($B$3:B47)))&amp;CHAR(10),"")</f>
        <v/>
      </c>
      <c r="H47" s="55" t="str">
        <f t="array" ref="H47">IFERROR(INDEX(Activity,SMALL(IF(Target=$H$2,ROW(Activity)-MIN(ROW(Activity))+1),ROWS($B$3:B47)))&amp;CHAR(10),"")</f>
        <v/>
      </c>
    </row>
    <row r="48" spans="2:8" x14ac:dyDescent="0.25">
      <c r="B48" s="3" t="str">
        <f t="array" ref="B48">IFERROR(INDEX(Activity,SMALL(IF(Target=$B$2,ROW(Activity)-MIN(ROW(Activity))+1),ROWS($B$3:B48)))&amp;" "&amp;CHAR(10)&amp;(INDEX(Result,SMALL(IF(Target=$B$2,ROW(Result)-MIN(ROW(Result))+1),ROWS($B$3:B48))))&amp;CHAR(10),"")</f>
        <v/>
      </c>
      <c r="D48" s="55" t="str">
        <f t="array" ref="D48">IFERROR(INDEX(Activity,SMALL(IF(Target=$D$2,ROW(Activity)-MIN(ROW(Activity))+1),ROWS($B$3:B48)))&amp;CHAR(10),"")</f>
        <v/>
      </c>
      <c r="F48" s="55" t="str">
        <f t="array" ref="F48">IFERROR(INDEX(Activity,SMALL(IF(Target=$F$2,ROW(Activity)-MIN(ROW(Activity))+1),ROWS($B$3:B48)))&amp;CHAR(10),"")</f>
        <v/>
      </c>
      <c r="H48" s="55" t="str">
        <f t="array" ref="H48">IFERROR(INDEX(Activity,SMALL(IF(Target=$H$2,ROW(Activity)-MIN(ROW(Activity))+1),ROWS($B$3:B48)))&amp;CHAR(10),"")</f>
        <v/>
      </c>
    </row>
    <row r="49" spans="2:8" x14ac:dyDescent="0.25">
      <c r="B49" s="3" t="str">
        <f t="array" ref="B49">IFERROR(INDEX(Activity,SMALL(IF(Target=$B$2,ROW(Activity)-MIN(ROW(Activity))+1),ROWS($B$3:B49)))&amp;" "&amp;CHAR(10)&amp;(INDEX(Result,SMALL(IF(Target=$B$2,ROW(Result)-MIN(ROW(Result))+1),ROWS($B$3:B49))))&amp;CHAR(10),"")</f>
        <v/>
      </c>
      <c r="D49" s="55" t="str">
        <f t="array" ref="D49">IFERROR(INDEX(Activity,SMALL(IF(Target=$D$2,ROW(Activity)-MIN(ROW(Activity))+1),ROWS($B$3:B49)))&amp;CHAR(10),"")</f>
        <v/>
      </c>
      <c r="F49" s="55" t="str">
        <f t="array" ref="F49">IFERROR(INDEX(Activity,SMALL(IF(Target=$F$2,ROW(Activity)-MIN(ROW(Activity))+1),ROWS($B$3:B49)))&amp;CHAR(10),"")</f>
        <v/>
      </c>
      <c r="H49" s="55" t="str">
        <f t="array" ref="H49">IFERROR(INDEX(Activity,SMALL(IF(Target=$H$2,ROW(Activity)-MIN(ROW(Activity))+1),ROWS($B$3:B49)))&amp;CHAR(10),"")</f>
        <v/>
      </c>
    </row>
    <row r="50" spans="2:8" x14ac:dyDescent="0.25">
      <c r="B50" s="3" t="str">
        <f t="array" ref="B50">IFERROR(INDEX(Activity,SMALL(IF(Target=$B$2,ROW(Activity)-MIN(ROW(Activity))+1),ROWS($B$3:B50)))&amp;" "&amp;CHAR(10)&amp;(INDEX(Result,SMALL(IF(Target=$B$2,ROW(Result)-MIN(ROW(Result))+1),ROWS($B$3:B50))))&amp;CHAR(10),"")</f>
        <v/>
      </c>
      <c r="D50" s="55" t="str">
        <f t="array" ref="D50">IFERROR(INDEX(Activity,SMALL(IF(Target=$D$2,ROW(Activity)-MIN(ROW(Activity))+1),ROWS($B$3:B50)))&amp;CHAR(10),"")</f>
        <v/>
      </c>
      <c r="F50" s="55" t="str">
        <f t="array" ref="F50">IFERROR(INDEX(Activity,SMALL(IF(Target=$F$2,ROW(Activity)-MIN(ROW(Activity))+1),ROWS($B$3:B50)))&amp;CHAR(10),"")</f>
        <v/>
      </c>
      <c r="H50" s="55" t="str">
        <f t="array" ref="H50">IFERROR(INDEX(Activity,SMALL(IF(Target=$H$2,ROW(Activity)-MIN(ROW(Activity))+1),ROWS($B$3:B50)))&amp;CHAR(10),"")</f>
        <v/>
      </c>
    </row>
    <row r="51" spans="2:8" x14ac:dyDescent="0.25">
      <c r="B51" s="3" t="str">
        <f t="array" ref="B51">IFERROR(INDEX(Activity,SMALL(IF(Target=$B$2,ROW(Activity)-MIN(ROW(Activity))+1),ROWS($B$3:B51)))&amp;" "&amp;CHAR(10)&amp;(INDEX(Result,SMALL(IF(Target=$B$2,ROW(Result)-MIN(ROW(Result))+1),ROWS($B$3:B51))))&amp;CHAR(10),"")</f>
        <v/>
      </c>
      <c r="D51" s="55" t="str">
        <f t="array" ref="D51">IFERROR(INDEX(Activity,SMALL(IF(Target=$D$2,ROW(Activity)-MIN(ROW(Activity))+1),ROWS($B$3:B51)))&amp;CHAR(10),"")</f>
        <v/>
      </c>
      <c r="F51" s="55" t="str">
        <f t="array" ref="F51">IFERROR(INDEX(Activity,SMALL(IF(Target=$F$2,ROW(Activity)-MIN(ROW(Activity))+1),ROWS($B$3:B51)))&amp;CHAR(10),"")</f>
        <v/>
      </c>
      <c r="H51" s="55" t="str">
        <f t="array" ref="H51">IFERROR(INDEX(Activity,SMALL(IF(Target=$H$2,ROW(Activity)-MIN(ROW(Activity))+1),ROWS($B$3:B51)))&amp;CHAR(10),"")</f>
        <v/>
      </c>
    </row>
    <row r="52" spans="2:8" x14ac:dyDescent="0.25">
      <c r="B52" s="3" t="str">
        <f t="array" ref="B52">IFERROR(INDEX(Activity,SMALL(IF(Target=$B$2,ROW(Activity)-MIN(ROW(Activity))+1),ROWS($B$3:B52)))&amp;" "&amp;CHAR(10)&amp;(INDEX(Result,SMALL(IF(Target=$B$2,ROW(Result)-MIN(ROW(Result))+1),ROWS($B$3:B52))))&amp;CHAR(10),"")</f>
        <v/>
      </c>
      <c r="D52" s="55" t="str">
        <f t="array" ref="D52">IFERROR(INDEX(Activity,SMALL(IF(Target=$D$2,ROW(Activity)-MIN(ROW(Activity))+1),ROWS($B$3:B52)))&amp;CHAR(10),"")</f>
        <v/>
      </c>
      <c r="F52" s="55" t="str">
        <f t="array" ref="F52">IFERROR(INDEX(Activity,SMALL(IF(Target=$F$2,ROW(Activity)-MIN(ROW(Activity))+1),ROWS($B$3:B52)))&amp;CHAR(10),"")</f>
        <v/>
      </c>
      <c r="H52" s="55" t="str">
        <f t="array" ref="H52">IFERROR(INDEX(Activity,SMALL(IF(Target=$H$2,ROW(Activity)-MIN(ROW(Activity))+1),ROWS($B$3:B52)))&amp;CHAR(10),"")</f>
        <v/>
      </c>
    </row>
    <row r="53" spans="2:8" x14ac:dyDescent="0.25">
      <c r="B53" s="3" t="str">
        <f t="array" ref="B53">IFERROR(INDEX(Activity,SMALL(IF(Target=$B$2,ROW(Activity)-MIN(ROW(Activity))+1),ROWS($B$3:B53)))&amp;" "&amp;CHAR(10)&amp;(INDEX(Result,SMALL(IF(Target=$B$2,ROW(Result)-MIN(ROW(Result))+1),ROWS($B$3:B53))))&amp;CHAR(10),"")</f>
        <v/>
      </c>
      <c r="D53" s="55" t="str">
        <f t="array" ref="D53">IFERROR(INDEX(Activity,SMALL(IF(Target=$D$2,ROW(Activity)-MIN(ROW(Activity))+1),ROWS($B$3:B53)))&amp;CHAR(10),"")</f>
        <v/>
      </c>
      <c r="F53" s="55" t="str">
        <f t="array" ref="F53">IFERROR(INDEX(Activity,SMALL(IF(Target=$F$2,ROW(Activity)-MIN(ROW(Activity))+1),ROWS($B$3:B53)))&amp;CHAR(10),"")</f>
        <v/>
      </c>
      <c r="H53" s="55" t="str">
        <f t="array" ref="H53">IFERROR(INDEX(Activity,SMALL(IF(Target=$H$2,ROW(Activity)-MIN(ROW(Activity))+1),ROWS($B$3:B53)))&amp;CHAR(10),"")</f>
        <v/>
      </c>
    </row>
    <row r="54" spans="2:8" x14ac:dyDescent="0.25">
      <c r="B54" s="3" t="str">
        <f t="array" ref="B54">IFERROR(INDEX(Activity,SMALL(IF(Target=$B$2,ROW(Activity)-MIN(ROW(Activity))+1),ROWS($B$3:B54)))&amp;" "&amp;CHAR(10)&amp;(INDEX(Result,SMALL(IF(Target=$B$2,ROW(Result)-MIN(ROW(Result))+1),ROWS($B$3:B54))))&amp;CHAR(10),"")</f>
        <v/>
      </c>
      <c r="D54" s="55" t="str">
        <f t="array" ref="D54">IFERROR(INDEX(Activity,SMALL(IF(Target=$D$2,ROW(Activity)-MIN(ROW(Activity))+1),ROWS($B$3:B54)))&amp;CHAR(10),"")</f>
        <v/>
      </c>
      <c r="F54" s="55" t="str">
        <f t="array" ref="F54">IFERROR(INDEX(Activity,SMALL(IF(Target=$F$2,ROW(Activity)-MIN(ROW(Activity))+1),ROWS($B$3:B54)))&amp;CHAR(10),"")</f>
        <v/>
      </c>
      <c r="H54" s="55" t="str">
        <f t="array" ref="H54">IFERROR(INDEX(Activity,SMALL(IF(Target=$H$2,ROW(Activity)-MIN(ROW(Activity))+1),ROWS($B$3:B54)))&amp;CHAR(10),"")</f>
        <v/>
      </c>
    </row>
    <row r="55" spans="2:8" x14ac:dyDescent="0.25">
      <c r="B55" s="3" t="str">
        <f t="array" ref="B55">IFERROR(INDEX(Activity,SMALL(IF(Target=$B$2,ROW(Activity)-MIN(ROW(Activity))+1),ROWS($B$3:B55)))&amp;" "&amp;CHAR(10)&amp;(INDEX(Result,SMALL(IF(Target=$B$2,ROW(Result)-MIN(ROW(Result))+1),ROWS($B$3:B55))))&amp;CHAR(10),"")</f>
        <v/>
      </c>
      <c r="D55" s="55" t="str">
        <f t="array" ref="D55">IFERROR(INDEX(Activity,SMALL(IF(Target=$D$2,ROW(Activity)-MIN(ROW(Activity))+1),ROWS($B$3:B55)))&amp;CHAR(10),"")</f>
        <v/>
      </c>
      <c r="F55" s="55" t="str">
        <f t="array" ref="F55">IFERROR(INDEX(Activity,SMALL(IF(Target=$F$2,ROW(Activity)-MIN(ROW(Activity))+1),ROWS($B$3:B55)))&amp;CHAR(10),"")</f>
        <v/>
      </c>
      <c r="H55" s="55" t="str">
        <f t="array" ref="H55">IFERROR(INDEX(Activity,SMALL(IF(Target=$H$2,ROW(Activity)-MIN(ROW(Activity))+1),ROWS($B$3:B55)))&amp;CHAR(10),"")</f>
        <v/>
      </c>
    </row>
    <row r="56" spans="2:8" x14ac:dyDescent="0.25">
      <c r="B56" s="3" t="str">
        <f t="array" ref="B56">IFERROR(INDEX(Activity,SMALL(IF(Target=$B$2,ROW(Activity)-MIN(ROW(Activity))+1),ROWS($B$3:B56)))&amp;" "&amp;CHAR(10)&amp;(INDEX(Result,SMALL(IF(Target=$B$2,ROW(Result)-MIN(ROW(Result))+1),ROWS($B$3:B56))))&amp;CHAR(10),"")</f>
        <v/>
      </c>
      <c r="D56" s="55" t="str">
        <f t="array" ref="D56">IFERROR(INDEX(Activity,SMALL(IF(Target=$D$2,ROW(Activity)-MIN(ROW(Activity))+1),ROWS($B$3:B56)))&amp;CHAR(10),"")</f>
        <v/>
      </c>
      <c r="F56" s="55" t="str">
        <f t="array" ref="F56">IFERROR(INDEX(Activity,SMALL(IF(Target=$F$2,ROW(Activity)-MIN(ROW(Activity))+1),ROWS($B$3:B56)))&amp;CHAR(10),"")</f>
        <v/>
      </c>
      <c r="H56" s="55" t="str">
        <f t="array" ref="H56">IFERROR(INDEX(Activity,SMALL(IF(Target=$H$2,ROW(Activity)-MIN(ROW(Activity))+1),ROWS($B$3:B56)))&amp;CHAR(10),"")</f>
        <v/>
      </c>
    </row>
    <row r="57" spans="2:8" x14ac:dyDescent="0.25">
      <c r="B57" s="3" t="str">
        <f t="array" ref="B57">IFERROR(INDEX(Activity,SMALL(IF(Target=$B$2,ROW(Activity)-MIN(ROW(Activity))+1),ROWS($B$3:B57)))&amp;" "&amp;CHAR(10)&amp;(INDEX(Result,SMALL(IF(Target=$B$2,ROW(Result)-MIN(ROW(Result))+1),ROWS($B$3:B57))))&amp;CHAR(10),"")</f>
        <v/>
      </c>
      <c r="D57" s="55" t="str">
        <f t="array" ref="D57">IFERROR(INDEX(Activity,SMALL(IF(Target=$D$2,ROW(Activity)-MIN(ROW(Activity))+1),ROWS($B$3:B57)))&amp;CHAR(10),"")</f>
        <v/>
      </c>
      <c r="F57" s="55" t="str">
        <f t="array" ref="F57">IFERROR(INDEX(Activity,SMALL(IF(Target=$F$2,ROW(Activity)-MIN(ROW(Activity))+1),ROWS($B$3:B57)))&amp;CHAR(10),"")</f>
        <v/>
      </c>
      <c r="H57" s="55" t="str">
        <f t="array" ref="H57">IFERROR(INDEX(Activity,SMALL(IF(Target=$H$2,ROW(Activity)-MIN(ROW(Activity))+1),ROWS($B$3:B57)))&amp;CHAR(10),"")</f>
        <v/>
      </c>
    </row>
    <row r="58" spans="2:8" x14ac:dyDescent="0.25">
      <c r="B58" s="3" t="str">
        <f t="array" ref="B58">IFERROR(INDEX(Activity,SMALL(IF(Target=$B$2,ROW(Activity)-MIN(ROW(Activity))+1),ROWS($B$3:B58)))&amp;" "&amp;CHAR(10)&amp;(INDEX(Result,SMALL(IF(Target=$B$2,ROW(Result)-MIN(ROW(Result))+1),ROWS($B$3:B58))))&amp;CHAR(10),"")</f>
        <v/>
      </c>
      <c r="D58" s="55" t="str">
        <f t="array" ref="D58">IFERROR(INDEX(Activity,SMALL(IF(Target=$D$2,ROW(Activity)-MIN(ROW(Activity))+1),ROWS($B$3:B58)))&amp;CHAR(10),"")</f>
        <v/>
      </c>
      <c r="F58" s="55" t="str">
        <f t="array" ref="F58">IFERROR(INDEX(Activity,SMALL(IF(Target=$F$2,ROW(Activity)-MIN(ROW(Activity))+1),ROWS($B$3:B58)))&amp;CHAR(10),"")</f>
        <v/>
      </c>
      <c r="H58" s="55" t="str">
        <f t="array" ref="H58">IFERROR(INDEX(Activity,SMALL(IF(Target=$H$2,ROW(Activity)-MIN(ROW(Activity))+1),ROWS($B$3:B58)))&amp;CHAR(10),"")</f>
        <v/>
      </c>
    </row>
    <row r="59" spans="2:8" x14ac:dyDescent="0.25">
      <c r="B59" s="3" t="str">
        <f t="array" ref="B59">IFERROR(INDEX(Activity,SMALL(IF(Target=$B$2,ROW(Activity)-MIN(ROW(Activity))+1),ROWS($B$3:B59)))&amp;" "&amp;CHAR(10)&amp;(INDEX(Result,SMALL(IF(Target=$B$2,ROW(Result)-MIN(ROW(Result))+1),ROWS($B$3:B59))))&amp;CHAR(10),"")</f>
        <v/>
      </c>
      <c r="D59" s="55" t="str">
        <f t="array" ref="D59">IFERROR(INDEX(Activity,SMALL(IF(Target=$D$2,ROW(Activity)-MIN(ROW(Activity))+1),ROWS($B$3:B59)))&amp;CHAR(10),"")</f>
        <v/>
      </c>
      <c r="F59" s="55" t="str">
        <f t="array" ref="F59">IFERROR(INDEX(Activity,SMALL(IF(Target=$F$2,ROW(Activity)-MIN(ROW(Activity))+1),ROWS($B$3:B59)))&amp;CHAR(10),"")</f>
        <v/>
      </c>
      <c r="H59" s="55" t="str">
        <f t="array" ref="H59">IFERROR(INDEX(Activity,SMALL(IF(Target=$H$2,ROW(Activity)-MIN(ROW(Activity))+1),ROWS($B$3:B59)))&amp;CHAR(10),"")</f>
        <v/>
      </c>
    </row>
    <row r="60" spans="2:8" x14ac:dyDescent="0.25">
      <c r="B60" s="3" t="str">
        <f t="array" ref="B60">IFERROR(INDEX(Activity,SMALL(IF(Target=$B$2,ROW(Activity)-MIN(ROW(Activity))+1),ROWS($B$3:B60)))&amp;" "&amp;CHAR(10)&amp;(INDEX(Result,SMALL(IF(Target=$B$2,ROW(Result)-MIN(ROW(Result))+1),ROWS($B$3:B60))))&amp;CHAR(10),"")</f>
        <v/>
      </c>
      <c r="D60" s="55" t="str">
        <f t="array" ref="D60">IFERROR(INDEX(Activity,SMALL(IF(Target=$D$2,ROW(Activity)-MIN(ROW(Activity))+1),ROWS($B$3:B60)))&amp;CHAR(10),"")</f>
        <v/>
      </c>
      <c r="F60" s="55" t="str">
        <f t="array" ref="F60">IFERROR(INDEX(Activity,SMALL(IF(Target=$F$2,ROW(Activity)-MIN(ROW(Activity))+1),ROWS($B$3:B60)))&amp;CHAR(10),"")</f>
        <v/>
      </c>
      <c r="H60" s="55" t="str">
        <f t="array" ref="H60">IFERROR(INDEX(Activity,SMALL(IF(Target=$H$2,ROW(Activity)-MIN(ROW(Activity))+1),ROWS($B$3:B60)))&amp;CHAR(10),"")</f>
        <v/>
      </c>
    </row>
    <row r="61" spans="2:8" x14ac:dyDescent="0.25">
      <c r="B61" s="3" t="str">
        <f t="array" ref="B61">IFERROR(INDEX(Activity,SMALL(IF(Target=$B$2,ROW(Activity)-MIN(ROW(Activity))+1),ROWS($B$3:B61)))&amp;" "&amp;CHAR(10)&amp;(INDEX(Result,SMALL(IF(Target=$B$2,ROW(Result)-MIN(ROW(Result))+1),ROWS($B$3:B61))))&amp;CHAR(10),"")</f>
        <v/>
      </c>
      <c r="D61" s="55" t="str">
        <f t="array" ref="D61">IFERROR(INDEX(Activity,SMALL(IF(Target=$D$2,ROW(Activity)-MIN(ROW(Activity))+1),ROWS($B$3:B61)))&amp;CHAR(10),"")</f>
        <v/>
      </c>
      <c r="F61" s="55" t="str">
        <f t="array" ref="F61">IFERROR(INDEX(Activity,SMALL(IF(Target=$F$2,ROW(Activity)-MIN(ROW(Activity))+1),ROWS($B$3:B61)))&amp;CHAR(10),"")</f>
        <v/>
      </c>
      <c r="H61" s="55" t="str">
        <f t="array" ref="H61">IFERROR(INDEX(Activity,SMALL(IF(Target=$H$2,ROW(Activity)-MIN(ROW(Activity))+1),ROWS($B$3:B61)))&amp;CHAR(10),"")</f>
        <v/>
      </c>
    </row>
    <row r="62" spans="2:8" x14ac:dyDescent="0.25">
      <c r="B62" s="3" t="str">
        <f t="array" ref="B62">IFERROR(INDEX(Activity,SMALL(IF(Target=$B$2,ROW(Activity)-MIN(ROW(Activity))+1),ROWS($B$3:B62)))&amp;" "&amp;CHAR(10)&amp;(INDEX(Result,SMALL(IF(Target=$B$2,ROW(Result)-MIN(ROW(Result))+1),ROWS($B$3:B62))))&amp;CHAR(10),"")</f>
        <v/>
      </c>
      <c r="D62" s="55" t="str">
        <f t="array" ref="D62">IFERROR(INDEX(Activity,SMALL(IF(Target=$D$2,ROW(Activity)-MIN(ROW(Activity))+1),ROWS($B$3:B62)))&amp;CHAR(10),"")</f>
        <v/>
      </c>
      <c r="F62" s="55" t="str">
        <f t="array" ref="F62">IFERROR(INDEX(Activity,SMALL(IF(Target=$F$2,ROW(Activity)-MIN(ROW(Activity))+1),ROWS($B$3:B62)))&amp;CHAR(10),"")</f>
        <v/>
      </c>
      <c r="H62" s="55" t="str">
        <f t="array" ref="H62">IFERROR(INDEX(Activity,SMALL(IF(Target=$H$2,ROW(Activity)-MIN(ROW(Activity))+1),ROWS($B$3:B62)))&amp;CHAR(10),"")</f>
        <v/>
      </c>
    </row>
    <row r="63" spans="2:8" x14ac:dyDescent="0.25">
      <c r="B63" s="3" t="str">
        <f t="array" ref="B63">IFERROR(INDEX(Activity,SMALL(IF(Target=$B$2,ROW(Activity)-MIN(ROW(Activity))+1),ROWS($B$3:B63)))&amp;" "&amp;CHAR(10)&amp;(INDEX(Result,SMALL(IF(Target=$B$2,ROW(Result)-MIN(ROW(Result))+1),ROWS($B$3:B63))))&amp;CHAR(10),"")</f>
        <v/>
      </c>
      <c r="D63" s="55" t="str">
        <f t="array" ref="D63">IFERROR(INDEX(Activity,SMALL(IF(Target=$D$2,ROW(Activity)-MIN(ROW(Activity))+1),ROWS($B$3:B63)))&amp;CHAR(10),"")</f>
        <v/>
      </c>
      <c r="F63" s="55" t="str">
        <f t="array" ref="F63">IFERROR(INDEX(Activity,SMALL(IF(Target=$F$2,ROW(Activity)-MIN(ROW(Activity))+1),ROWS($B$3:B63)))&amp;CHAR(10),"")</f>
        <v/>
      </c>
      <c r="H63" s="55" t="str">
        <f t="array" ref="H63">IFERROR(INDEX(Activity,SMALL(IF(Target=$H$2,ROW(Activity)-MIN(ROW(Activity))+1),ROWS($B$3:B63)))&amp;CHAR(10),"")</f>
        <v/>
      </c>
    </row>
    <row r="64" spans="2:8" x14ac:dyDescent="0.25">
      <c r="B64" s="3" t="str">
        <f t="array" ref="B64">IFERROR(INDEX(Activity,SMALL(IF(Target=$B$2,ROW(Activity)-MIN(ROW(Activity))+1),ROWS($B$3:B64)))&amp;" "&amp;CHAR(10)&amp;(INDEX(Result,SMALL(IF(Target=$B$2,ROW(Result)-MIN(ROW(Result))+1),ROWS($B$3:B64))))&amp;CHAR(10),"")</f>
        <v/>
      </c>
      <c r="D64" s="55" t="str">
        <f t="array" ref="D64">IFERROR(INDEX(Activity,SMALL(IF(Target=$D$2,ROW(Activity)-MIN(ROW(Activity))+1),ROWS($B$3:B64)))&amp;CHAR(10),"")</f>
        <v/>
      </c>
      <c r="F64" s="55" t="str">
        <f t="array" ref="F64">IFERROR(INDEX(Activity,SMALL(IF(Target=$F$2,ROW(Activity)-MIN(ROW(Activity))+1),ROWS($B$3:B64)))&amp;CHAR(10),"")</f>
        <v/>
      </c>
      <c r="H64" s="55" t="str">
        <f t="array" ref="H64">IFERROR(INDEX(Activity,SMALL(IF(Target=$H$2,ROW(Activity)-MIN(ROW(Activity))+1),ROWS($B$3:B64)))&amp;CHAR(10),"")</f>
        <v/>
      </c>
    </row>
    <row r="65" spans="2:8" x14ac:dyDescent="0.25">
      <c r="B65" s="3" t="str">
        <f t="array" ref="B65">IFERROR(INDEX(Activity,SMALL(IF(Target=$B$2,ROW(Activity)-MIN(ROW(Activity))+1),ROWS($B$3:B65)))&amp;" "&amp;CHAR(10)&amp;(INDEX(Result,SMALL(IF(Target=$B$2,ROW(Result)-MIN(ROW(Result))+1),ROWS($B$3:B65))))&amp;CHAR(10),"")</f>
        <v/>
      </c>
      <c r="D65" s="55" t="str">
        <f t="array" ref="D65">IFERROR(INDEX(Activity,SMALL(IF(Target=$D$2,ROW(Activity)-MIN(ROW(Activity))+1),ROWS($B$3:B65)))&amp;CHAR(10),"")</f>
        <v/>
      </c>
      <c r="F65" s="55" t="str">
        <f t="array" ref="F65">IFERROR(INDEX(Activity,SMALL(IF(Target=$F$2,ROW(Activity)-MIN(ROW(Activity))+1),ROWS($B$3:B65)))&amp;CHAR(10),"")</f>
        <v/>
      </c>
      <c r="H65" s="55" t="str">
        <f t="array" ref="H65">IFERROR(INDEX(Activity,SMALL(IF(Target=$H$2,ROW(Activity)-MIN(ROW(Activity))+1),ROWS($B$3:B65)))&amp;CHAR(10),"")</f>
        <v/>
      </c>
    </row>
    <row r="66" spans="2:8" x14ac:dyDescent="0.25">
      <c r="B66" s="3" t="str">
        <f t="array" ref="B66">IFERROR(INDEX(Activity,SMALL(IF(Target=$B$2,ROW(Activity)-MIN(ROW(Activity))+1),ROWS($B$3:B66)))&amp;" "&amp;CHAR(10)&amp;(INDEX(Result,SMALL(IF(Target=$B$2,ROW(Result)-MIN(ROW(Result))+1),ROWS($B$3:B66))))&amp;CHAR(10),"")</f>
        <v/>
      </c>
      <c r="D66" s="55" t="str">
        <f t="array" ref="D66">IFERROR(INDEX(Activity,SMALL(IF(Target=$D$2,ROW(Activity)-MIN(ROW(Activity))+1),ROWS($B$3:B66)))&amp;CHAR(10),"")</f>
        <v/>
      </c>
      <c r="F66" s="55" t="str">
        <f t="array" ref="F66">IFERROR(INDEX(Activity,SMALL(IF(Target=$F$2,ROW(Activity)-MIN(ROW(Activity))+1),ROWS($B$3:B66)))&amp;CHAR(10),"")</f>
        <v/>
      </c>
      <c r="H66" s="55" t="str">
        <f t="array" ref="H66">IFERROR(INDEX(Activity,SMALL(IF(Target=$H$2,ROW(Activity)-MIN(ROW(Activity))+1),ROWS($B$3:B66)))&amp;CHAR(10),"")</f>
        <v/>
      </c>
    </row>
    <row r="67" spans="2:8" x14ac:dyDescent="0.25">
      <c r="B67" s="3" t="str">
        <f t="array" ref="B67">IFERROR(INDEX(Activity,SMALL(IF(Target=$B$2,ROW(Activity)-MIN(ROW(Activity))+1),ROWS($B$3:B67)))&amp;" "&amp;CHAR(10)&amp;(INDEX(Result,SMALL(IF(Target=$B$2,ROW(Result)-MIN(ROW(Result))+1),ROWS($B$3:B67))))&amp;CHAR(10),"")</f>
        <v/>
      </c>
      <c r="D67" s="55" t="str">
        <f t="array" ref="D67">IFERROR(INDEX(Activity,SMALL(IF(Target=$D$2,ROW(Activity)-MIN(ROW(Activity))+1),ROWS($B$3:B67)))&amp;CHAR(10),"")</f>
        <v/>
      </c>
      <c r="F67" s="55" t="str">
        <f t="array" ref="F67">IFERROR(INDEX(Activity,SMALL(IF(Target=$F$2,ROW(Activity)-MIN(ROW(Activity))+1),ROWS($B$3:B67)))&amp;CHAR(10),"")</f>
        <v/>
      </c>
      <c r="H67" s="55" t="str">
        <f t="array" ref="H67">IFERROR(INDEX(Activity,SMALL(IF(Target=$H$2,ROW(Activity)-MIN(ROW(Activity))+1),ROWS($B$3:B67)))&amp;CHAR(10),"")</f>
        <v/>
      </c>
    </row>
    <row r="68" spans="2:8" x14ac:dyDescent="0.25">
      <c r="B68" s="3" t="str">
        <f t="array" ref="B68">IFERROR(INDEX(Activity,SMALL(IF(Target=$B$2,ROW(Activity)-MIN(ROW(Activity))+1),ROWS($B$3:B68)))&amp;" "&amp;CHAR(10)&amp;(INDEX(Result,SMALL(IF(Target=$B$2,ROW(Result)-MIN(ROW(Result))+1),ROWS($B$3:B68))))&amp;CHAR(10),"")</f>
        <v/>
      </c>
      <c r="D68" s="55" t="str">
        <f t="array" ref="D68">IFERROR(INDEX(Activity,SMALL(IF(Target=$D$2,ROW(Activity)-MIN(ROW(Activity))+1),ROWS($B$3:B68)))&amp;CHAR(10),"")</f>
        <v/>
      </c>
      <c r="F68" s="55" t="str">
        <f t="array" ref="F68">IFERROR(INDEX(Activity,SMALL(IF(Target=$F$2,ROW(Activity)-MIN(ROW(Activity))+1),ROWS($B$3:B68)))&amp;CHAR(10),"")</f>
        <v/>
      </c>
      <c r="H68" s="55" t="str">
        <f t="array" ref="H68">IFERROR(INDEX(Activity,SMALL(IF(Target=$H$2,ROW(Activity)-MIN(ROW(Activity))+1),ROWS($B$3:B68)))&amp;CHAR(10),"")</f>
        <v/>
      </c>
    </row>
    <row r="69" spans="2:8" x14ac:dyDescent="0.25">
      <c r="B69" s="3" t="str">
        <f t="array" ref="B69">IFERROR(INDEX(Activity,SMALL(IF(Target=$B$2,ROW(Activity)-MIN(ROW(Activity))+1),ROWS($B$3:B69)))&amp;" "&amp;CHAR(10)&amp;(INDEX(Result,SMALL(IF(Target=$B$2,ROW(Result)-MIN(ROW(Result))+1),ROWS($B$3:B69))))&amp;CHAR(10),"")</f>
        <v/>
      </c>
      <c r="D69" s="55" t="str">
        <f t="array" ref="D69">IFERROR(INDEX(Activity,SMALL(IF(Target=$D$2,ROW(Activity)-MIN(ROW(Activity))+1),ROWS($B$3:B69)))&amp;CHAR(10),"")</f>
        <v/>
      </c>
      <c r="F69" s="55" t="str">
        <f t="array" ref="F69">IFERROR(INDEX(Activity,SMALL(IF(Target=$F$2,ROW(Activity)-MIN(ROW(Activity))+1),ROWS($B$3:B69)))&amp;CHAR(10),"")</f>
        <v/>
      </c>
      <c r="H69" s="55" t="str">
        <f t="array" ref="H69">IFERROR(INDEX(Activity,SMALL(IF(Target=$H$2,ROW(Activity)-MIN(ROW(Activity))+1),ROWS($B$3:B69)))&amp;CHAR(10),"")</f>
        <v/>
      </c>
    </row>
    <row r="70" spans="2:8" x14ac:dyDescent="0.25">
      <c r="B70" s="3" t="str">
        <f t="array" ref="B70">IFERROR(INDEX(Activity,SMALL(IF(Target=$B$2,ROW(Activity)-MIN(ROW(Activity))+1),ROWS($B$3:B70)))&amp;" "&amp;CHAR(10)&amp;(INDEX(Result,SMALL(IF(Target=$B$2,ROW(Result)-MIN(ROW(Result))+1),ROWS($B$3:B70))))&amp;CHAR(10),"")</f>
        <v/>
      </c>
      <c r="D70" s="55" t="str">
        <f t="array" ref="D70">IFERROR(INDEX(Activity,SMALL(IF(Target=$D$2,ROW(Activity)-MIN(ROW(Activity))+1),ROWS($B$3:B70)))&amp;CHAR(10),"")</f>
        <v/>
      </c>
      <c r="F70" s="55" t="str">
        <f t="array" ref="F70">IFERROR(INDEX(Activity,SMALL(IF(Target=$F$2,ROW(Activity)-MIN(ROW(Activity))+1),ROWS($B$3:B70)))&amp;CHAR(10),"")</f>
        <v/>
      </c>
      <c r="H70" s="55" t="str">
        <f t="array" ref="H70">IFERROR(INDEX(Activity,SMALL(IF(Target=$H$2,ROW(Activity)-MIN(ROW(Activity))+1),ROWS($B$3:B70)))&amp;CHAR(10),"")</f>
        <v/>
      </c>
    </row>
    <row r="71" spans="2:8" x14ac:dyDescent="0.25">
      <c r="B71" s="3" t="str">
        <f t="array" ref="B71">IFERROR(INDEX(Activity,SMALL(IF(Target=$B$2,ROW(Activity)-MIN(ROW(Activity))+1),ROWS($B$3:B71)))&amp;" "&amp;CHAR(10)&amp;(INDEX(Result,SMALL(IF(Target=$B$2,ROW(Result)-MIN(ROW(Result))+1),ROWS($B$3:B71))))&amp;CHAR(10),"")</f>
        <v/>
      </c>
      <c r="D71" s="55" t="str">
        <f t="array" ref="D71">IFERROR(INDEX(Activity,SMALL(IF(Target=$D$2,ROW(Activity)-MIN(ROW(Activity))+1),ROWS($B$3:B71)))&amp;CHAR(10),"")</f>
        <v/>
      </c>
      <c r="F71" s="55" t="str">
        <f t="array" ref="F71">IFERROR(INDEX(Activity,SMALL(IF(Target=$F$2,ROW(Activity)-MIN(ROW(Activity))+1),ROWS($B$3:B71)))&amp;CHAR(10),"")</f>
        <v/>
      </c>
      <c r="H71" s="55" t="str">
        <f t="array" ref="H71">IFERROR(INDEX(Activity,SMALL(IF(Target=$H$2,ROW(Activity)-MIN(ROW(Activity))+1),ROWS($B$3:B71)))&amp;CHAR(10),"")</f>
        <v/>
      </c>
    </row>
    <row r="72" spans="2:8" x14ac:dyDescent="0.25">
      <c r="B72" s="3" t="str">
        <f t="array" ref="B72">IFERROR(INDEX(Activity,SMALL(IF(Target=$B$2,ROW(Activity)-MIN(ROW(Activity))+1),ROWS($B$3:B72)))&amp;" "&amp;CHAR(10)&amp;(INDEX(Result,SMALL(IF(Target=$B$2,ROW(Result)-MIN(ROW(Result))+1),ROWS($B$3:B72))))&amp;CHAR(10),"")</f>
        <v/>
      </c>
      <c r="D72" s="55" t="str">
        <f t="array" ref="D72">IFERROR(INDEX(Activity,SMALL(IF(Target=$D$2,ROW(Activity)-MIN(ROW(Activity))+1),ROWS($B$3:B72)))&amp;CHAR(10),"")</f>
        <v/>
      </c>
      <c r="F72" s="55" t="str">
        <f t="array" ref="F72">IFERROR(INDEX(Activity,SMALL(IF(Target=$F$2,ROW(Activity)-MIN(ROW(Activity))+1),ROWS($B$3:B72)))&amp;CHAR(10),"")</f>
        <v/>
      </c>
      <c r="H72" s="55" t="str">
        <f t="array" ref="H72">IFERROR(INDEX(Activity,SMALL(IF(Target=$H$2,ROW(Activity)-MIN(ROW(Activity))+1),ROWS($B$3:B72)))&amp;CHAR(10),"")</f>
        <v/>
      </c>
    </row>
    <row r="73" spans="2:8" x14ac:dyDescent="0.25">
      <c r="B73" s="3" t="str">
        <f t="array" ref="B73">IFERROR(INDEX(Activity,SMALL(IF(Target=$B$2,ROW(Activity)-MIN(ROW(Activity))+1),ROWS($B$3:B73)))&amp;" "&amp;CHAR(10)&amp;(INDEX(Result,SMALL(IF(Target=$B$2,ROW(Result)-MIN(ROW(Result))+1),ROWS($B$3:B73))))&amp;CHAR(10),"")</f>
        <v/>
      </c>
      <c r="D73" s="55" t="str">
        <f t="array" ref="D73">IFERROR(INDEX(Activity,SMALL(IF(Target=$D$2,ROW(Activity)-MIN(ROW(Activity))+1),ROWS($B$3:B73)))&amp;CHAR(10),"")</f>
        <v/>
      </c>
      <c r="F73" s="55" t="str">
        <f t="array" ref="F73">IFERROR(INDEX(Activity,SMALL(IF(Target=$F$2,ROW(Activity)-MIN(ROW(Activity))+1),ROWS($B$3:B73)))&amp;CHAR(10),"")</f>
        <v/>
      </c>
      <c r="H73" s="55" t="str">
        <f t="array" ref="H73">IFERROR(INDEX(Activity,SMALL(IF(Target=$H$2,ROW(Activity)-MIN(ROW(Activity))+1),ROWS($B$3:B73)))&amp;CHAR(10),"")</f>
        <v/>
      </c>
    </row>
    <row r="74" spans="2:8" x14ac:dyDescent="0.25">
      <c r="B74" s="3" t="str">
        <f t="array" ref="B74">IFERROR(INDEX(Activity,SMALL(IF(Target=$B$2,ROW(Activity)-MIN(ROW(Activity))+1),ROWS($B$3:B74)))&amp;" "&amp;CHAR(10)&amp;(INDEX(Result,SMALL(IF(Target=$B$2,ROW(Result)-MIN(ROW(Result))+1),ROWS($B$3:B74))))&amp;CHAR(10),"")</f>
        <v/>
      </c>
      <c r="D74" s="55" t="str">
        <f t="array" ref="D74">IFERROR(INDEX(Activity,SMALL(IF(Target=$D$2,ROW(Activity)-MIN(ROW(Activity))+1),ROWS($B$3:B74)))&amp;CHAR(10),"")</f>
        <v/>
      </c>
      <c r="F74" s="55" t="str">
        <f t="array" ref="F74">IFERROR(INDEX(Activity,SMALL(IF(Target=$F$2,ROW(Activity)-MIN(ROW(Activity))+1),ROWS($B$3:B74)))&amp;CHAR(10),"")</f>
        <v/>
      </c>
      <c r="H74" s="55" t="str">
        <f t="array" ref="H74">IFERROR(INDEX(Activity,SMALL(IF(Target=$H$2,ROW(Activity)-MIN(ROW(Activity))+1),ROWS($B$3:B74)))&amp;CHAR(10),"")</f>
        <v/>
      </c>
    </row>
    <row r="75" spans="2:8" x14ac:dyDescent="0.25">
      <c r="B75" s="3" t="str">
        <f t="array" ref="B75">IFERROR(INDEX(Activity,SMALL(IF(Target=$B$2,ROW(Activity)-MIN(ROW(Activity))+1),ROWS($B$3:B75)))&amp;" "&amp;CHAR(10)&amp;(INDEX(Result,SMALL(IF(Target=$B$2,ROW(Result)-MIN(ROW(Result))+1),ROWS($B$3:B75))))&amp;CHAR(10),"")</f>
        <v/>
      </c>
      <c r="D75" s="55" t="str">
        <f t="array" ref="D75">IFERROR(INDEX(Activity,SMALL(IF(Target=$D$2,ROW(Activity)-MIN(ROW(Activity))+1),ROWS($B$3:B75)))&amp;CHAR(10),"")</f>
        <v/>
      </c>
      <c r="F75" s="55" t="str">
        <f t="array" ref="F75">IFERROR(INDEX(Activity,SMALL(IF(Target=$F$2,ROW(Activity)-MIN(ROW(Activity))+1),ROWS($B$3:B75)))&amp;CHAR(10),"")</f>
        <v/>
      </c>
      <c r="H75" s="55" t="str">
        <f t="array" ref="H75">IFERROR(INDEX(Activity,SMALL(IF(Target=$H$2,ROW(Activity)-MIN(ROW(Activity))+1),ROWS($B$3:B75)))&amp;CHAR(10),"")</f>
        <v/>
      </c>
    </row>
    <row r="76" spans="2:8" x14ac:dyDescent="0.25">
      <c r="B76" s="3" t="str">
        <f t="array" ref="B76">IFERROR(INDEX(Activity,SMALL(IF(Target=$B$2,ROW(Activity)-MIN(ROW(Activity))+1),ROWS($B$3:B76)))&amp;" "&amp;CHAR(10)&amp;(INDEX(Result,SMALL(IF(Target=$B$2,ROW(Result)-MIN(ROW(Result))+1),ROWS($B$3:B76))))&amp;CHAR(10),"")</f>
        <v/>
      </c>
      <c r="D76" s="55" t="str">
        <f t="array" ref="D76">IFERROR(INDEX(Activity,SMALL(IF(Target=$D$2,ROW(Activity)-MIN(ROW(Activity))+1),ROWS($B$3:B76)))&amp;CHAR(10),"")</f>
        <v/>
      </c>
      <c r="F76" s="55" t="str">
        <f t="array" ref="F76">IFERROR(INDEX(Activity,SMALL(IF(Target=$F$2,ROW(Activity)-MIN(ROW(Activity))+1),ROWS($B$3:B76)))&amp;CHAR(10),"")</f>
        <v/>
      </c>
      <c r="H76" s="55" t="str">
        <f t="array" ref="H76">IFERROR(INDEX(Activity,SMALL(IF(Target=$H$2,ROW(Activity)-MIN(ROW(Activity))+1),ROWS($B$3:B76)))&amp;CHAR(10),"")</f>
        <v/>
      </c>
    </row>
    <row r="77" spans="2:8" x14ac:dyDescent="0.25">
      <c r="B77" s="3" t="str">
        <f t="array" ref="B77">IFERROR(INDEX(Activity,SMALL(IF(Target=$B$2,ROW(Activity)-MIN(ROW(Activity))+1),ROWS($B$3:B77)))&amp;" "&amp;CHAR(10)&amp;(INDEX(Result,SMALL(IF(Target=$B$2,ROW(Result)-MIN(ROW(Result))+1),ROWS($B$3:B77))))&amp;CHAR(10),"")</f>
        <v/>
      </c>
      <c r="D77" s="55" t="str">
        <f t="array" ref="D77">IFERROR(INDEX(Activity,SMALL(IF(Target=$D$2,ROW(Activity)-MIN(ROW(Activity))+1),ROWS($B$3:B77)))&amp;CHAR(10),"")</f>
        <v/>
      </c>
      <c r="F77" s="55" t="str">
        <f t="array" ref="F77">IFERROR(INDEX(Activity,SMALL(IF(Target=$F$2,ROW(Activity)-MIN(ROW(Activity))+1),ROWS($B$3:B77)))&amp;CHAR(10),"")</f>
        <v/>
      </c>
      <c r="H77" s="55" t="str">
        <f t="array" ref="H77">IFERROR(INDEX(Activity,SMALL(IF(Target=$H$2,ROW(Activity)-MIN(ROW(Activity))+1),ROWS($B$3:B77)))&amp;CHAR(10),"")</f>
        <v/>
      </c>
    </row>
    <row r="78" spans="2:8" x14ac:dyDescent="0.25">
      <c r="B78" s="3" t="str">
        <f t="array" ref="B78">IFERROR(INDEX(Activity,SMALL(IF(Target=$B$2,ROW(Activity)-MIN(ROW(Activity))+1),ROWS($B$3:B78)))&amp;" "&amp;CHAR(10)&amp;(INDEX(Result,SMALL(IF(Target=$B$2,ROW(Result)-MIN(ROW(Result))+1),ROWS($B$3:B78))))&amp;CHAR(10),"")</f>
        <v/>
      </c>
      <c r="D78" s="55" t="str">
        <f t="array" ref="D78">IFERROR(INDEX(Activity,SMALL(IF(Target=$D$2,ROW(Activity)-MIN(ROW(Activity))+1),ROWS($B$3:B78)))&amp;CHAR(10),"")</f>
        <v/>
      </c>
      <c r="F78" s="55" t="str">
        <f t="array" ref="F78">IFERROR(INDEX(Activity,SMALL(IF(Target=$F$2,ROW(Activity)-MIN(ROW(Activity))+1),ROWS($B$3:B78)))&amp;CHAR(10),"")</f>
        <v/>
      </c>
      <c r="H78" s="55" t="str">
        <f t="array" ref="H78">IFERROR(INDEX(Activity,SMALL(IF(Target=$H$2,ROW(Activity)-MIN(ROW(Activity))+1),ROWS($B$3:B78)))&amp;CHAR(10),"")</f>
        <v/>
      </c>
    </row>
    <row r="79" spans="2:8" x14ac:dyDescent="0.25">
      <c r="B79" s="3" t="str">
        <f t="array" ref="B79">IFERROR(INDEX(Activity,SMALL(IF(Target=$B$2,ROW(Activity)-MIN(ROW(Activity))+1),ROWS($B$3:B79)))&amp;" "&amp;CHAR(10)&amp;(INDEX(Result,SMALL(IF(Target=$B$2,ROW(Result)-MIN(ROW(Result))+1),ROWS($B$3:B79))))&amp;CHAR(10),"")</f>
        <v/>
      </c>
      <c r="D79" s="55" t="str">
        <f t="array" ref="D79">IFERROR(INDEX(Activity,SMALL(IF(Target=$D$2,ROW(Activity)-MIN(ROW(Activity))+1),ROWS($B$3:B79)))&amp;CHAR(10),"")</f>
        <v/>
      </c>
      <c r="F79" s="55" t="str">
        <f t="array" ref="F79">IFERROR(INDEX(Activity,SMALL(IF(Target=$F$2,ROW(Activity)-MIN(ROW(Activity))+1),ROWS($B$3:B79)))&amp;CHAR(10),"")</f>
        <v/>
      </c>
      <c r="H79" s="55" t="str">
        <f t="array" ref="H79">IFERROR(INDEX(Activity,SMALL(IF(Target=$H$2,ROW(Activity)-MIN(ROW(Activity))+1),ROWS($B$3:B79)))&amp;CHAR(10),"")</f>
        <v/>
      </c>
    </row>
    <row r="80" spans="2:8" x14ac:dyDescent="0.25">
      <c r="B80" s="3" t="str">
        <f t="array" ref="B80">IFERROR(INDEX(Activity,SMALL(IF(Target=$B$2,ROW(Activity)-MIN(ROW(Activity))+1),ROWS($B$3:B80)))&amp;" "&amp;CHAR(10)&amp;(INDEX(Result,SMALL(IF(Target=$B$2,ROW(Result)-MIN(ROW(Result))+1),ROWS($B$3:B80))))&amp;CHAR(10),"")</f>
        <v/>
      </c>
      <c r="D80" s="55" t="str">
        <f t="array" ref="D80">IFERROR(INDEX(Activity,SMALL(IF(Target=$D$2,ROW(Activity)-MIN(ROW(Activity))+1),ROWS($B$3:B80)))&amp;CHAR(10),"")</f>
        <v/>
      </c>
      <c r="F80" s="55" t="str">
        <f t="array" ref="F80">IFERROR(INDEX(Activity,SMALL(IF(Target=$F$2,ROW(Activity)-MIN(ROW(Activity))+1),ROWS($B$3:B80)))&amp;CHAR(10),"")</f>
        <v/>
      </c>
      <c r="H80" s="55" t="str">
        <f t="array" ref="H80">IFERROR(INDEX(Activity,SMALL(IF(Target=$H$2,ROW(Activity)-MIN(ROW(Activity))+1),ROWS($B$3:B80)))&amp;CHAR(10),"")</f>
        <v/>
      </c>
    </row>
    <row r="81" spans="2:8" x14ac:dyDescent="0.25">
      <c r="B81" s="3" t="str">
        <f t="array" ref="B81">IFERROR(INDEX(Activity,SMALL(IF(Target=$B$2,ROW(Activity)-MIN(ROW(Activity))+1),ROWS($B$3:B81)))&amp;" "&amp;CHAR(10)&amp;(INDEX(Result,SMALL(IF(Target=$B$2,ROW(Result)-MIN(ROW(Result))+1),ROWS($B$3:B81))))&amp;CHAR(10),"")</f>
        <v/>
      </c>
      <c r="D81" s="55" t="str">
        <f t="array" ref="D81">IFERROR(INDEX(Activity,SMALL(IF(Target=$D$2,ROW(Activity)-MIN(ROW(Activity))+1),ROWS($B$3:B81)))&amp;CHAR(10),"")</f>
        <v/>
      </c>
      <c r="F81" s="55" t="str">
        <f t="array" ref="F81">IFERROR(INDEX(Activity,SMALL(IF(Target=$F$2,ROW(Activity)-MIN(ROW(Activity))+1),ROWS($B$3:B81)))&amp;CHAR(10),"")</f>
        <v/>
      </c>
      <c r="H81" s="55" t="str">
        <f t="array" ref="H81">IFERROR(INDEX(Activity,SMALL(IF(Target=$H$2,ROW(Activity)-MIN(ROW(Activity))+1),ROWS($B$3:B81)))&amp;CHAR(10),"")</f>
        <v/>
      </c>
    </row>
    <row r="82" spans="2:8" x14ac:dyDescent="0.25">
      <c r="B82" s="3" t="str">
        <f t="array" ref="B82">IFERROR(INDEX(Activity,SMALL(IF(Target=$B$2,ROW(Activity)-MIN(ROW(Activity))+1),ROWS($B$3:B82)))&amp;" "&amp;CHAR(10)&amp;(INDEX(Result,SMALL(IF(Target=$B$2,ROW(Result)-MIN(ROW(Result))+1),ROWS($B$3:B82))))&amp;CHAR(10),"")</f>
        <v/>
      </c>
      <c r="D82" s="55" t="str">
        <f t="array" ref="D82">IFERROR(INDEX(Activity,SMALL(IF(Target=$D$2,ROW(Activity)-MIN(ROW(Activity))+1),ROWS($B$3:B82)))&amp;CHAR(10),"")</f>
        <v/>
      </c>
      <c r="F82" s="55" t="str">
        <f t="array" ref="F82">IFERROR(INDEX(Activity,SMALL(IF(Target=$F$2,ROW(Activity)-MIN(ROW(Activity))+1),ROWS($B$3:B82)))&amp;CHAR(10),"")</f>
        <v/>
      </c>
      <c r="H82" s="55" t="str">
        <f t="array" ref="H82">IFERROR(INDEX(Activity,SMALL(IF(Target=$H$2,ROW(Activity)-MIN(ROW(Activity))+1),ROWS($B$3:B82)))&amp;CHAR(10),"")</f>
        <v/>
      </c>
    </row>
    <row r="83" spans="2:8" x14ac:dyDescent="0.25">
      <c r="B83" s="3" t="str">
        <f t="array" ref="B83">IFERROR(INDEX(Activity,SMALL(IF(Target=$B$2,ROW(Activity)-MIN(ROW(Activity))+1),ROWS($B$3:B83)))&amp;" "&amp;CHAR(10)&amp;(INDEX(Result,SMALL(IF(Target=$B$2,ROW(Result)-MIN(ROW(Result))+1),ROWS($B$3:B83))))&amp;CHAR(10),"")</f>
        <v/>
      </c>
      <c r="D83" s="55" t="str">
        <f t="array" ref="D83">IFERROR(INDEX(Activity,SMALL(IF(Target=$D$2,ROW(Activity)-MIN(ROW(Activity))+1),ROWS($B$3:B83)))&amp;CHAR(10),"")</f>
        <v/>
      </c>
      <c r="F83" s="55" t="str">
        <f t="array" ref="F83">IFERROR(INDEX(Activity,SMALL(IF(Target=$F$2,ROW(Activity)-MIN(ROW(Activity))+1),ROWS($B$3:B83)))&amp;CHAR(10),"")</f>
        <v/>
      </c>
      <c r="H83" s="55" t="str">
        <f t="array" ref="H83">IFERROR(INDEX(Activity,SMALL(IF(Target=$H$2,ROW(Activity)-MIN(ROW(Activity))+1),ROWS($B$3:B83)))&amp;CHAR(10),"")</f>
        <v/>
      </c>
    </row>
    <row r="84" spans="2:8" x14ac:dyDescent="0.25">
      <c r="B84" s="3" t="str">
        <f t="array" ref="B84">IFERROR(INDEX(Activity,SMALL(IF(Target=$B$2,ROW(Activity)-MIN(ROW(Activity))+1),ROWS($B$3:B84)))&amp;" "&amp;CHAR(10)&amp;(INDEX(Result,SMALL(IF(Target=$B$2,ROW(Result)-MIN(ROW(Result))+1),ROWS($B$3:B84))))&amp;CHAR(10),"")</f>
        <v/>
      </c>
      <c r="D84" s="55" t="str">
        <f t="array" ref="D84">IFERROR(INDEX(Activity,SMALL(IF(Target=$D$2,ROW(Activity)-MIN(ROW(Activity))+1),ROWS($B$3:B84)))&amp;CHAR(10),"")</f>
        <v/>
      </c>
      <c r="F84" s="55" t="str">
        <f t="array" ref="F84">IFERROR(INDEX(Activity,SMALL(IF(Target=$F$2,ROW(Activity)-MIN(ROW(Activity))+1),ROWS($B$3:B84)))&amp;CHAR(10),"")</f>
        <v/>
      </c>
      <c r="H84" s="55" t="str">
        <f t="array" ref="H84">IFERROR(INDEX(Activity,SMALL(IF(Target=$H$2,ROW(Activity)-MIN(ROW(Activity))+1),ROWS($B$3:B84)))&amp;CHAR(10),"")</f>
        <v/>
      </c>
    </row>
    <row r="85" spans="2:8" x14ac:dyDescent="0.25">
      <c r="B85" s="3" t="str">
        <f t="array" ref="B85">IFERROR(INDEX(Activity,SMALL(IF(Target=$B$2,ROW(Activity)-MIN(ROW(Activity))+1),ROWS($B$3:B85)))&amp;" "&amp;CHAR(10)&amp;(INDEX(Result,SMALL(IF(Target=$B$2,ROW(Result)-MIN(ROW(Result))+1),ROWS($B$3:B85))))&amp;CHAR(10),"")</f>
        <v/>
      </c>
      <c r="D85" s="55" t="str">
        <f t="array" ref="D85">IFERROR(INDEX(Activity,SMALL(IF(Target=$D$2,ROW(Activity)-MIN(ROW(Activity))+1),ROWS($B$3:B85)))&amp;CHAR(10),"")</f>
        <v/>
      </c>
      <c r="F85" s="55" t="str">
        <f t="array" ref="F85">IFERROR(INDEX(Activity,SMALL(IF(Target=$F$2,ROW(Activity)-MIN(ROW(Activity))+1),ROWS($B$3:B85)))&amp;CHAR(10),"")</f>
        <v/>
      </c>
      <c r="H85" s="55" t="str">
        <f t="array" ref="H85">IFERROR(INDEX(Activity,SMALL(IF(Target=$H$2,ROW(Activity)-MIN(ROW(Activity))+1),ROWS($B$3:B85)))&amp;CHAR(10),"")</f>
        <v/>
      </c>
    </row>
    <row r="86" spans="2:8" x14ac:dyDescent="0.25">
      <c r="B86" s="3" t="str">
        <f t="array" ref="B86">IFERROR(INDEX(Activity,SMALL(IF(Target=$B$2,ROW(Activity)-MIN(ROW(Activity))+1),ROWS($B$3:B86)))&amp;" "&amp;CHAR(10)&amp;(INDEX(Result,SMALL(IF(Target=$B$2,ROW(Result)-MIN(ROW(Result))+1),ROWS($B$3:B86))))&amp;CHAR(10),"")</f>
        <v/>
      </c>
      <c r="D86" s="55" t="str">
        <f t="array" ref="D86">IFERROR(INDEX(Activity,SMALL(IF(Target=$D$2,ROW(Activity)-MIN(ROW(Activity))+1),ROWS($B$3:B86)))&amp;CHAR(10),"")</f>
        <v/>
      </c>
      <c r="F86" s="55" t="str">
        <f t="array" ref="F86">IFERROR(INDEX(Activity,SMALL(IF(Target=$F$2,ROW(Activity)-MIN(ROW(Activity))+1),ROWS($B$3:B86)))&amp;CHAR(10),"")</f>
        <v/>
      </c>
      <c r="H86" s="55" t="str">
        <f t="array" ref="H86">IFERROR(INDEX(Activity,SMALL(IF(Target=$H$2,ROW(Activity)-MIN(ROW(Activity))+1),ROWS($B$3:B86)))&amp;CHAR(10),"")</f>
        <v/>
      </c>
    </row>
    <row r="87" spans="2:8" x14ac:dyDescent="0.25">
      <c r="B87" s="3" t="str">
        <f t="array" ref="B87">IFERROR(INDEX(Activity,SMALL(IF(Target=$B$2,ROW(Activity)-MIN(ROW(Activity))+1),ROWS($B$3:B87)))&amp;" "&amp;CHAR(10)&amp;(INDEX(Result,SMALL(IF(Target=$B$2,ROW(Result)-MIN(ROW(Result))+1),ROWS($B$3:B87))))&amp;CHAR(10),"")</f>
        <v/>
      </c>
      <c r="D87" s="55" t="str">
        <f t="array" ref="D87">IFERROR(INDEX(Activity,SMALL(IF(Target=$D$2,ROW(Activity)-MIN(ROW(Activity))+1),ROWS($B$3:B87)))&amp;CHAR(10),"")</f>
        <v/>
      </c>
      <c r="F87" s="55" t="str">
        <f t="array" ref="F87">IFERROR(INDEX(Activity,SMALL(IF(Target=$F$2,ROW(Activity)-MIN(ROW(Activity))+1),ROWS($B$3:B87)))&amp;CHAR(10),"")</f>
        <v/>
      </c>
      <c r="H87" s="55" t="str">
        <f t="array" ref="H87">IFERROR(INDEX(Activity,SMALL(IF(Target=$H$2,ROW(Activity)-MIN(ROW(Activity))+1),ROWS($B$3:B87)))&amp;CHAR(10),"")</f>
        <v/>
      </c>
    </row>
    <row r="88" spans="2:8" x14ac:dyDescent="0.25">
      <c r="B88" s="3" t="str">
        <f t="array" ref="B88">IFERROR(INDEX(Activity,SMALL(IF(Target=$B$2,ROW(Activity)-MIN(ROW(Activity))+1),ROWS($B$3:B88)))&amp;" "&amp;CHAR(10)&amp;(INDEX(Result,SMALL(IF(Target=$B$2,ROW(Result)-MIN(ROW(Result))+1),ROWS($B$3:B88))))&amp;CHAR(10),"")</f>
        <v/>
      </c>
      <c r="D88" s="55" t="str">
        <f t="array" ref="D88">IFERROR(INDEX(Activity,SMALL(IF(Target=$D$2,ROW(Activity)-MIN(ROW(Activity))+1),ROWS($B$3:B88)))&amp;CHAR(10),"")</f>
        <v/>
      </c>
      <c r="F88" s="55" t="str">
        <f t="array" ref="F88">IFERROR(INDEX(Activity,SMALL(IF(Target=$F$2,ROW(Activity)-MIN(ROW(Activity))+1),ROWS($B$3:B88)))&amp;CHAR(10),"")</f>
        <v/>
      </c>
      <c r="H88" s="55" t="str">
        <f t="array" ref="H88">IFERROR(INDEX(Activity,SMALL(IF(Target=$H$2,ROW(Activity)-MIN(ROW(Activity))+1),ROWS($B$3:B88)))&amp;CHAR(10),"")</f>
        <v/>
      </c>
    </row>
    <row r="89" spans="2:8" x14ac:dyDescent="0.25">
      <c r="B89" s="3" t="str">
        <f t="array" ref="B89">IFERROR(INDEX(Activity,SMALL(IF(Target=$B$2,ROW(Activity)-MIN(ROW(Activity))+1),ROWS($B$3:B89)))&amp;" "&amp;CHAR(10)&amp;(INDEX(Result,SMALL(IF(Target=$B$2,ROW(Result)-MIN(ROW(Result))+1),ROWS($B$3:B89))))&amp;CHAR(10),"")</f>
        <v/>
      </c>
      <c r="D89" s="55" t="str">
        <f t="array" ref="D89">IFERROR(INDEX(Activity,SMALL(IF(Target=$D$2,ROW(Activity)-MIN(ROW(Activity))+1),ROWS($B$3:B89)))&amp;CHAR(10),"")</f>
        <v/>
      </c>
      <c r="F89" s="55" t="str">
        <f t="array" ref="F89">IFERROR(INDEX(Activity,SMALL(IF(Target=$F$2,ROW(Activity)-MIN(ROW(Activity))+1),ROWS($B$3:B89)))&amp;CHAR(10),"")</f>
        <v/>
      </c>
      <c r="H89" s="55" t="str">
        <f t="array" ref="H89">IFERROR(INDEX(Activity,SMALL(IF(Target=$H$2,ROW(Activity)-MIN(ROW(Activity))+1),ROWS($B$3:B89)))&amp;CHAR(10),"")</f>
        <v/>
      </c>
    </row>
    <row r="90" spans="2:8" x14ac:dyDescent="0.25">
      <c r="B90" s="3" t="str">
        <f t="array" ref="B90">IFERROR(INDEX(Activity,SMALL(IF(Target=$B$2,ROW(Activity)-MIN(ROW(Activity))+1),ROWS($B$3:B90)))&amp;" "&amp;CHAR(10)&amp;(INDEX(Result,SMALL(IF(Target=$B$2,ROW(Result)-MIN(ROW(Result))+1),ROWS($B$3:B90))))&amp;CHAR(10),"")</f>
        <v/>
      </c>
      <c r="D90" s="55" t="str">
        <f t="array" ref="D90">IFERROR(INDEX(Activity,SMALL(IF(Target=$D$2,ROW(Activity)-MIN(ROW(Activity))+1),ROWS($B$3:B90)))&amp;CHAR(10),"")</f>
        <v/>
      </c>
      <c r="F90" s="55" t="str">
        <f t="array" ref="F90">IFERROR(INDEX(Activity,SMALL(IF(Target=$F$2,ROW(Activity)-MIN(ROW(Activity))+1),ROWS($B$3:B90)))&amp;CHAR(10),"")</f>
        <v/>
      </c>
      <c r="H90" s="55" t="str">
        <f t="array" ref="H90">IFERROR(INDEX(Activity,SMALL(IF(Target=$H$2,ROW(Activity)-MIN(ROW(Activity))+1),ROWS($B$3:B90)))&amp;CHAR(10),"")</f>
        <v/>
      </c>
    </row>
    <row r="91" spans="2:8" x14ac:dyDescent="0.25">
      <c r="B91" s="3" t="str">
        <f t="array" ref="B91">IFERROR(INDEX(Activity,SMALL(IF(Target=$B$2,ROW(Activity)-MIN(ROW(Activity))+1),ROWS($B$3:B91)))&amp;" "&amp;CHAR(10)&amp;(INDEX(Result,SMALL(IF(Target=$B$2,ROW(Result)-MIN(ROW(Result))+1),ROWS($B$3:B91))))&amp;CHAR(10),"")</f>
        <v/>
      </c>
      <c r="D91" s="55" t="str">
        <f t="array" ref="D91">IFERROR(INDEX(Activity,SMALL(IF(Target=$D$2,ROW(Activity)-MIN(ROW(Activity))+1),ROWS($B$3:B91)))&amp;CHAR(10),"")</f>
        <v/>
      </c>
      <c r="F91" s="55" t="str">
        <f t="array" ref="F91">IFERROR(INDEX(Activity,SMALL(IF(Target=$F$2,ROW(Activity)-MIN(ROW(Activity))+1),ROWS($B$3:B91)))&amp;CHAR(10),"")</f>
        <v/>
      </c>
      <c r="H91" s="55" t="str">
        <f t="array" ref="H91">IFERROR(INDEX(Activity,SMALL(IF(Target=$H$2,ROW(Activity)-MIN(ROW(Activity))+1),ROWS($B$3:B91)))&amp;CHAR(10),"")</f>
        <v/>
      </c>
    </row>
    <row r="92" spans="2:8" x14ac:dyDescent="0.25">
      <c r="B92" s="3" t="str">
        <f t="array" ref="B92">IFERROR(INDEX(Activity,SMALL(IF(Target=$B$2,ROW(Activity)-MIN(ROW(Activity))+1),ROWS($B$3:B92)))&amp;" "&amp;CHAR(10)&amp;(INDEX(Result,SMALL(IF(Target=$B$2,ROW(Result)-MIN(ROW(Result))+1),ROWS($B$3:B92))))&amp;CHAR(10),"")</f>
        <v/>
      </c>
      <c r="D92" s="55" t="str">
        <f t="array" ref="D92">IFERROR(INDEX(Activity,SMALL(IF(Target=$D$2,ROW(Activity)-MIN(ROW(Activity))+1),ROWS($B$3:B92)))&amp;CHAR(10),"")</f>
        <v/>
      </c>
      <c r="F92" s="55" t="str">
        <f t="array" ref="F92">IFERROR(INDEX(Activity,SMALL(IF(Target=$F$2,ROW(Activity)-MIN(ROW(Activity))+1),ROWS($B$3:B92)))&amp;CHAR(10),"")</f>
        <v/>
      </c>
      <c r="H92" s="55" t="str">
        <f t="array" ref="H92">IFERROR(INDEX(Activity,SMALL(IF(Target=$H$2,ROW(Activity)-MIN(ROW(Activity))+1),ROWS($B$3:B92)))&amp;CHAR(10),"")</f>
        <v/>
      </c>
    </row>
    <row r="93" spans="2:8" x14ac:dyDescent="0.25">
      <c r="B93" s="3" t="str">
        <f t="array" ref="B93">IFERROR(INDEX(Activity,SMALL(IF(Target=$B$2,ROW(Activity)-MIN(ROW(Activity))+1),ROWS($B$3:B93)))&amp;" "&amp;CHAR(10)&amp;(INDEX(Result,SMALL(IF(Target=$B$2,ROW(Result)-MIN(ROW(Result))+1),ROWS($B$3:B93))))&amp;CHAR(10),"")</f>
        <v/>
      </c>
      <c r="D93" s="55" t="str">
        <f t="array" ref="D93">IFERROR(INDEX(Activity,SMALL(IF(Target=$D$2,ROW(Activity)-MIN(ROW(Activity))+1),ROWS($B$3:B93)))&amp;CHAR(10),"")</f>
        <v/>
      </c>
      <c r="F93" s="55" t="str">
        <f t="array" ref="F93">IFERROR(INDEX(Activity,SMALL(IF(Target=$F$2,ROW(Activity)-MIN(ROW(Activity))+1),ROWS($B$3:B93)))&amp;CHAR(10),"")</f>
        <v/>
      </c>
      <c r="H93" s="55" t="str">
        <f t="array" ref="H93">IFERROR(INDEX(Activity,SMALL(IF(Target=$H$2,ROW(Activity)-MIN(ROW(Activity))+1),ROWS($B$3:B93)))&amp;CHAR(10),"")</f>
        <v/>
      </c>
    </row>
    <row r="94" spans="2:8" x14ac:dyDescent="0.25">
      <c r="B94" s="3" t="str">
        <f t="array" ref="B94">IFERROR(INDEX(Activity,SMALL(IF(Target=$B$2,ROW(Activity)-MIN(ROW(Activity))+1),ROWS($B$3:B94)))&amp;" "&amp;CHAR(10)&amp;(INDEX(Result,SMALL(IF(Target=$B$2,ROW(Result)-MIN(ROW(Result))+1),ROWS($B$3:B94))))&amp;CHAR(10),"")</f>
        <v/>
      </c>
      <c r="D94" s="55" t="str">
        <f t="array" ref="D94">IFERROR(INDEX(Activity,SMALL(IF(Target=$D$2,ROW(Activity)-MIN(ROW(Activity))+1),ROWS($B$3:B94)))&amp;CHAR(10),"")</f>
        <v/>
      </c>
      <c r="F94" s="55" t="str">
        <f t="array" ref="F94">IFERROR(INDEX(Activity,SMALL(IF(Target=$F$2,ROW(Activity)-MIN(ROW(Activity))+1),ROWS($B$3:B94)))&amp;CHAR(10),"")</f>
        <v/>
      </c>
      <c r="H94" s="55" t="str">
        <f t="array" ref="H94">IFERROR(INDEX(Activity,SMALL(IF(Target=$H$2,ROW(Activity)-MIN(ROW(Activity))+1),ROWS($B$3:B94)))&amp;CHAR(10),"")</f>
        <v/>
      </c>
    </row>
    <row r="95" spans="2:8" x14ac:dyDescent="0.25">
      <c r="B95" s="3" t="str">
        <f t="array" ref="B95">IFERROR(INDEX(Activity,SMALL(IF(Target=$B$2,ROW(Activity)-MIN(ROW(Activity))+1),ROWS($B$3:B95)))&amp;" "&amp;CHAR(10)&amp;(INDEX(Result,SMALL(IF(Target=$B$2,ROW(Result)-MIN(ROW(Result))+1),ROWS($B$3:B95))))&amp;CHAR(10),"")</f>
        <v/>
      </c>
      <c r="D95" s="55" t="str">
        <f t="array" ref="D95">IFERROR(INDEX(Activity,SMALL(IF(Target=$D$2,ROW(Activity)-MIN(ROW(Activity))+1),ROWS($B$3:B95)))&amp;CHAR(10),"")</f>
        <v/>
      </c>
      <c r="F95" s="55" t="str">
        <f t="array" ref="F95">IFERROR(INDEX(Activity,SMALL(IF(Target=$F$2,ROW(Activity)-MIN(ROW(Activity))+1),ROWS($B$3:B95)))&amp;CHAR(10),"")</f>
        <v/>
      </c>
      <c r="H95" s="55" t="str">
        <f t="array" ref="H95">IFERROR(INDEX(Activity,SMALL(IF(Target=$H$2,ROW(Activity)-MIN(ROW(Activity))+1),ROWS($B$3:B95)))&amp;CHAR(10),"")</f>
        <v/>
      </c>
    </row>
    <row r="96" spans="2:8" x14ac:dyDescent="0.25">
      <c r="B96" s="3" t="str">
        <f t="array" ref="B96">IFERROR(INDEX(Activity,SMALL(IF(Target=$B$2,ROW(Activity)-MIN(ROW(Activity))+1),ROWS($B$3:B96)))&amp;" "&amp;CHAR(10)&amp;(INDEX(Result,SMALL(IF(Target=$B$2,ROW(Result)-MIN(ROW(Result))+1),ROWS($B$3:B96))))&amp;CHAR(10),"")</f>
        <v/>
      </c>
      <c r="D96" s="55" t="str">
        <f t="array" ref="D96">IFERROR(INDEX(Activity,SMALL(IF(Target=$D$2,ROW(Activity)-MIN(ROW(Activity))+1),ROWS($B$3:B96)))&amp;CHAR(10),"")</f>
        <v/>
      </c>
      <c r="F96" s="55" t="str">
        <f t="array" ref="F96">IFERROR(INDEX(Activity,SMALL(IF(Target=$F$2,ROW(Activity)-MIN(ROW(Activity))+1),ROWS($B$3:B96)))&amp;CHAR(10),"")</f>
        <v/>
      </c>
      <c r="H96" s="55" t="str">
        <f t="array" ref="H96">IFERROR(INDEX(Activity,SMALL(IF(Target=$H$2,ROW(Activity)-MIN(ROW(Activity))+1),ROWS($B$3:B96)))&amp;CHAR(10),"")</f>
        <v/>
      </c>
    </row>
    <row r="97" spans="2:8" x14ac:dyDescent="0.25">
      <c r="B97" s="3" t="str">
        <f t="array" ref="B97">IFERROR(INDEX(Activity,SMALL(IF(Target=$B$2,ROW(Activity)-MIN(ROW(Activity))+1),ROWS($B$3:B97)))&amp;" "&amp;CHAR(10)&amp;(INDEX(Result,SMALL(IF(Target=$B$2,ROW(Result)-MIN(ROW(Result))+1),ROWS($B$3:B97))))&amp;CHAR(10),"")</f>
        <v/>
      </c>
      <c r="D97" s="55" t="str">
        <f t="array" ref="D97">IFERROR(INDEX(Activity,SMALL(IF(Target=$D$2,ROW(Activity)-MIN(ROW(Activity))+1),ROWS($B$3:B97)))&amp;CHAR(10),"")</f>
        <v/>
      </c>
      <c r="F97" s="55" t="str">
        <f t="array" ref="F97">IFERROR(INDEX(Activity,SMALL(IF(Target=$F$2,ROW(Activity)-MIN(ROW(Activity))+1),ROWS($B$3:B97)))&amp;CHAR(10),"")</f>
        <v/>
      </c>
      <c r="H97" s="55" t="str">
        <f t="array" ref="H97">IFERROR(INDEX(Activity,SMALL(IF(Target=$H$2,ROW(Activity)-MIN(ROW(Activity))+1),ROWS($B$3:B97)))&amp;CHAR(10),"")</f>
        <v/>
      </c>
    </row>
    <row r="98" spans="2:8" x14ac:dyDescent="0.25">
      <c r="B98" s="3" t="str">
        <f t="array" ref="B98">IFERROR(INDEX(Activity,SMALL(IF(Target=$B$2,ROW(Activity)-MIN(ROW(Activity))+1),ROWS($B$3:B98)))&amp;" "&amp;CHAR(10)&amp;(INDEX(Result,SMALL(IF(Target=$B$2,ROW(Result)-MIN(ROW(Result))+1),ROWS($B$3:B98))))&amp;CHAR(10),"")</f>
        <v/>
      </c>
      <c r="D98" s="55" t="str">
        <f t="array" ref="D98">IFERROR(INDEX(Activity,SMALL(IF(Target=$D$2,ROW(Activity)-MIN(ROW(Activity))+1),ROWS($B$3:B98)))&amp;CHAR(10),"")</f>
        <v/>
      </c>
      <c r="F98" s="55" t="str">
        <f t="array" ref="F98">IFERROR(INDEX(Activity,SMALL(IF(Target=$F$2,ROW(Activity)-MIN(ROW(Activity))+1),ROWS($B$3:B98)))&amp;CHAR(10),"")</f>
        <v/>
      </c>
      <c r="H98" s="55" t="str">
        <f t="array" ref="H98">IFERROR(INDEX(Activity,SMALL(IF(Target=$H$2,ROW(Activity)-MIN(ROW(Activity))+1),ROWS($B$3:B98)))&amp;CHAR(10),"")</f>
        <v/>
      </c>
    </row>
    <row r="99" spans="2:8" x14ac:dyDescent="0.25">
      <c r="B99" s="3" t="str">
        <f t="array" ref="B99">IFERROR(INDEX(Activity,SMALL(IF(Target=$B$2,ROW(Activity)-MIN(ROW(Activity))+1),ROWS($B$3:B99)))&amp;" "&amp;CHAR(10)&amp;(INDEX(Result,SMALL(IF(Target=$B$2,ROW(Result)-MIN(ROW(Result))+1),ROWS($B$3:B99))))&amp;CHAR(10),"")</f>
        <v/>
      </c>
      <c r="D99" s="55" t="str">
        <f t="array" ref="D99">IFERROR(INDEX(Activity,SMALL(IF(Target=$D$2,ROW(Activity)-MIN(ROW(Activity))+1),ROWS($B$3:B99)))&amp;CHAR(10),"")</f>
        <v/>
      </c>
      <c r="F99" s="55" t="str">
        <f t="array" ref="F99">IFERROR(INDEX(Activity,SMALL(IF(Target=$F$2,ROW(Activity)-MIN(ROW(Activity))+1),ROWS($B$3:B99)))&amp;CHAR(10),"")</f>
        <v/>
      </c>
      <c r="H99" s="55" t="str">
        <f t="array" ref="H99">IFERROR(INDEX(Activity,SMALL(IF(Target=$H$2,ROW(Activity)-MIN(ROW(Activity))+1),ROWS($B$3:B99)))&amp;CHAR(10),"")</f>
        <v/>
      </c>
    </row>
    <row r="100" spans="2:8" x14ac:dyDescent="0.25">
      <c r="B100" s="3" t="str">
        <f t="array" ref="B100">IFERROR(INDEX(Activity,SMALL(IF(Target=$B$2,ROW(Activity)-MIN(ROW(Activity))+1),ROWS($B$3:B100)))&amp;" "&amp;CHAR(10)&amp;(INDEX(Result,SMALL(IF(Target=$B$2,ROW(Result)-MIN(ROW(Result))+1),ROWS($B$3:B100))))&amp;CHAR(10),"")</f>
        <v/>
      </c>
      <c r="D100" s="55" t="str">
        <f t="array" ref="D100">IFERROR(INDEX(Activity,SMALL(IF(Target=$D$2,ROW(Activity)-MIN(ROW(Activity))+1),ROWS($B$3:B100)))&amp;CHAR(10),"")</f>
        <v/>
      </c>
      <c r="F100" s="55" t="str">
        <f t="array" ref="F100">IFERROR(INDEX(Activity,SMALL(IF(Target=$F$2,ROW(Activity)-MIN(ROW(Activity))+1),ROWS($B$3:B100)))&amp;CHAR(10),"")</f>
        <v/>
      </c>
      <c r="H100" s="55" t="str">
        <f t="array" ref="H100">IFERROR(INDEX(Activity,SMALL(IF(Target=$H$2,ROW(Activity)-MIN(ROW(Activity))+1),ROWS($B$3:B100)))&amp;CHAR(10),"")</f>
        <v/>
      </c>
    </row>
  </sheetData>
  <conditionalFormatting sqref="B3:B100">
    <cfRule type="expression" dxfId="5" priority="2">
      <formula>ISNUMBER(SEARCH("No Change",$B3))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scale="89" fitToHeight="0" orientation="landscape" horizontalDpi="1200" verticalDpi="1200" r:id="rId1"/>
  <headerFooter differentFirst="1">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Overview</vt:lpstr>
      <vt:lpstr>Planning</vt:lpstr>
      <vt:lpstr>Roadmap Data</vt:lpstr>
      <vt:lpstr>Agile Roadmap</vt:lpstr>
      <vt:lpstr>Planning!Activity</vt:lpstr>
      <vt:lpstr>Activity</vt:lpstr>
      <vt:lpstr>Planning!Print_Titles</vt:lpstr>
      <vt:lpstr>'Roadmap Data'!Print_Titles</vt:lpstr>
      <vt:lpstr>Planning!Priority</vt:lpstr>
      <vt:lpstr>Priority</vt:lpstr>
      <vt:lpstr>Project_Start</vt:lpstr>
      <vt:lpstr>Planning!Result</vt:lpstr>
      <vt:lpstr>Result</vt:lpstr>
      <vt:lpstr>Scrolling_Increment</vt:lpstr>
      <vt:lpstr>Planning!Target</vt:lpstr>
      <vt:lpstr>Target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 Quang Phuc</dc:creator>
  <cp:lastModifiedBy>Lam Quang Phuc</cp:lastModifiedBy>
  <dcterms:created xsi:type="dcterms:W3CDTF">2018-05-30T02:27:13Z</dcterms:created>
  <dcterms:modified xsi:type="dcterms:W3CDTF">2018-07-17T03:00:38Z</dcterms:modified>
</cp:coreProperties>
</file>