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D:\0505_prg\05005_very_simple_fem\simplex_fem\"/>
    </mc:Choice>
  </mc:AlternateContent>
  <xr:revisionPtr revIDLastSave="0" documentId="13_ncr:1_{3A4B6EB1-CAC6-4ED0-A918-2EC06DEF312E}" xr6:coauthVersionLast="47" xr6:coauthVersionMax="47" xr10:uidLastSave="{00000000-0000-0000-0000-000000000000}"/>
  <bookViews>
    <workbookView xWindow="-25710" yWindow="350" windowWidth="25820" windowHeight="157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1" l="1"/>
  <c r="B6" i="1"/>
  <c r="G4" i="1" l="1"/>
  <c r="K4" i="1" s="1"/>
  <c r="L4" i="1" l="1"/>
  <c r="P4" i="1" s="1"/>
  <c r="Q4" i="1" s="1"/>
  <c r="U4" i="1" s="1"/>
  <c r="L6" i="1"/>
  <c r="G7" i="1"/>
  <c r="M6" i="1"/>
  <c r="J7" i="1"/>
  <c r="N6" i="1"/>
  <c r="I7" i="1"/>
  <c r="O6" i="1"/>
  <c r="H7" i="1"/>
  <c r="G6" i="1"/>
  <c r="J6" i="1"/>
  <c r="H6" i="1"/>
  <c r="I6" i="1"/>
  <c r="Q6" i="1"/>
  <c r="R6" i="1"/>
  <c r="S6" i="1"/>
  <c r="T6" i="1"/>
  <c r="T17" i="1" l="1"/>
  <c r="T19" i="1"/>
  <c r="T18" i="1"/>
  <c r="O17" i="1"/>
  <c r="O18" i="1"/>
  <c r="O19" i="1"/>
  <c r="I19" i="1"/>
  <c r="I18" i="1"/>
  <c r="I17" i="1"/>
  <c r="Q18" i="1"/>
  <c r="Q19" i="1"/>
  <c r="Q17" i="1"/>
  <c r="G18" i="1"/>
  <c r="G19" i="1"/>
  <c r="G17" i="1"/>
  <c r="S19" i="1"/>
  <c r="S17" i="1"/>
  <c r="S18" i="1"/>
  <c r="H17" i="1"/>
  <c r="H19" i="1"/>
  <c r="H18" i="1"/>
  <c r="L17" i="1"/>
  <c r="L18" i="1"/>
  <c r="L19" i="1"/>
  <c r="R19" i="1"/>
  <c r="R17" i="1"/>
  <c r="R18" i="1"/>
  <c r="J19" i="1"/>
  <c r="J18" i="1"/>
  <c r="J17" i="1"/>
  <c r="N19" i="1"/>
  <c r="N17" i="1"/>
  <c r="N18" i="1"/>
  <c r="M19" i="1"/>
  <c r="M18" i="1"/>
  <c r="M17" i="1"/>
  <c r="R7" i="1"/>
  <c r="S7" i="1"/>
  <c r="Q7" i="1"/>
  <c r="T7" i="1"/>
  <c r="J15" i="1"/>
  <c r="J13" i="1"/>
  <c r="J14" i="1"/>
  <c r="H15" i="1"/>
  <c r="H13" i="1"/>
  <c r="H14" i="1"/>
  <c r="M15" i="1"/>
  <c r="M14" i="1"/>
  <c r="M13" i="1"/>
  <c r="I13" i="1"/>
  <c r="I15" i="1"/>
  <c r="I14" i="1"/>
  <c r="O15" i="1"/>
  <c r="O14" i="1"/>
  <c r="O13" i="1"/>
  <c r="L15" i="1"/>
  <c r="L13" i="1"/>
  <c r="L14" i="1"/>
  <c r="G15" i="1"/>
  <c r="G13" i="1"/>
  <c r="G14" i="1"/>
  <c r="N14" i="1"/>
  <c r="N15" i="1"/>
  <c r="N13" i="1"/>
  <c r="O7" i="1"/>
  <c r="M7" i="1"/>
  <c r="L7" i="1"/>
  <c r="N7" i="1"/>
  <c r="T14" i="1"/>
  <c r="T13" i="1"/>
  <c r="T15" i="1"/>
  <c r="R14" i="1"/>
  <c r="R13" i="1"/>
  <c r="R15" i="1"/>
  <c r="S14" i="1"/>
  <c r="S15" i="1"/>
  <c r="S13" i="1"/>
  <c r="Q13" i="1"/>
  <c r="Q15" i="1"/>
  <c r="Q14" i="1"/>
  <c r="I22" i="1" l="1"/>
  <c r="H21" i="1"/>
  <c r="I23" i="1"/>
  <c r="G22" i="1"/>
  <c r="I21" i="1"/>
  <c r="G23" i="1"/>
  <c r="H23" i="1"/>
  <c r="H22" i="1"/>
  <c r="G21" i="1"/>
</calcChain>
</file>

<file path=xl/sharedStrings.xml><?xml version="1.0" encoding="utf-8"?>
<sst xmlns="http://schemas.openxmlformats.org/spreadsheetml/2006/main" count="18" uniqueCount="18">
  <si>
    <t>num_ele</t>
  </si>
  <si>
    <t>delta_x</t>
  </si>
  <si>
    <t>N1</t>
  </si>
  <si>
    <t>N2</t>
  </si>
  <si>
    <t>N3</t>
  </si>
  <si>
    <t>weight</t>
  </si>
  <si>
    <t>xi</t>
  </si>
  <si>
    <t>jac</t>
  </si>
  <si>
    <t>x_quad</t>
  </si>
  <si>
    <t>Np1</t>
  </si>
  <si>
    <t>Np2</t>
  </si>
  <si>
    <t>Np3</t>
  </si>
  <si>
    <t>A</t>
  </si>
  <si>
    <t>b_fun</t>
  </si>
  <si>
    <t>c_fun</t>
  </si>
  <si>
    <t>f_fun</t>
  </si>
  <si>
    <t>B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</si>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</sst>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21</xdr:col>
      <xdr:colOff>257176</xdr:colOff>
      <xdr:row>19</xdr:row>
      <xdr:rowOff>107950</xdr:rowOff>
    </xdr:from>
    <xdr:to>
      <xdr:col>30</xdr:col>
      <xdr:colOff>159473</xdr:colOff>
      <xdr:row>27</xdr:row>
      <xdr:rowOff>60325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8B0E470-5ED6-B5A9-531F-029D24A184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852776" y="3727450"/>
          <a:ext cx="5388697" cy="14763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2"/>
  <sheetViews>
    <sheetView tabSelected="1" workbookViewId="0">
      <selection activeCell="H31" sqref="H31"/>
    </sheetView>
  </sheetViews>
  <sheetFormatPr defaultRowHeight="15" x14ac:dyDescent="0.25"/>
  <cols>
    <col min="1" max="6" width="9.140625" style="1"/>
    <col min="7" max="10" width="12.7109375" style="1" bestFit="1" customWidth="1"/>
    <col min="11" max="11" width="9.140625" style="1"/>
    <col min="12" max="12" width="12" style="1" bestFit="1" customWidth="1"/>
    <col min="13" max="15" width="12.7109375" style="1" bestFit="1" customWidth="1"/>
    <col min="16" max="16" width="9.140625" style="1"/>
    <col min="17" max="17" width="12" style="1" bestFit="1" customWidth="1"/>
    <col min="18" max="20" width="12.7109375" style="1" bestFit="1" customWidth="1"/>
    <col min="21" max="16384" width="9.140625" style="1"/>
  </cols>
  <sheetData>
    <row r="1" spans="1:21" x14ac:dyDescent="0.25">
      <c r="A1" s="1" t="s">
        <v>5</v>
      </c>
      <c r="B1" s="1">
        <v>0.34785484513745302</v>
      </c>
      <c r="C1" s="1">
        <v>0.65214515486254598</v>
      </c>
      <c r="D1" s="1">
        <v>0.65214515486254598</v>
      </c>
      <c r="E1" s="1">
        <v>0.34785484513745302</v>
      </c>
    </row>
    <row r="2" spans="1:21" x14ac:dyDescent="0.25">
      <c r="A2" s="1" t="s">
        <v>6</v>
      </c>
      <c r="B2" s="1">
        <v>-0.86113631159405202</v>
      </c>
      <c r="C2" s="1">
        <v>-0.33998104358485598</v>
      </c>
      <c r="D2" s="1">
        <v>0.33998104358485598</v>
      </c>
      <c r="E2" s="1">
        <v>0.86113631159405202</v>
      </c>
    </row>
    <row r="4" spans="1:21" x14ac:dyDescent="0.25">
      <c r="A4" s="1">
        <v>0</v>
      </c>
      <c r="B4" s="2">
        <v>1</v>
      </c>
      <c r="C4" s="2"/>
      <c r="D4" s="2"/>
      <c r="F4" s="3">
        <f>A4</f>
        <v>0</v>
      </c>
      <c r="G4" s="6">
        <f>F4+$B$6</f>
        <v>0.16666666666666666</v>
      </c>
      <c r="H4" s="6"/>
      <c r="I4" s="6"/>
      <c r="J4" s="6"/>
      <c r="K4" s="4">
        <f>G4+$B$6</f>
        <v>0.33333333333333331</v>
      </c>
      <c r="L4" s="6">
        <f>K4+$B$6</f>
        <v>0.5</v>
      </c>
      <c r="M4" s="6"/>
      <c r="N4" s="6"/>
      <c r="O4" s="6"/>
      <c r="P4" s="5">
        <f>L4+$B$6</f>
        <v>0.66666666666666663</v>
      </c>
      <c r="Q4" s="6">
        <f>P4+$B$6</f>
        <v>0.83333333333333326</v>
      </c>
      <c r="R4" s="6"/>
      <c r="S4" s="6"/>
      <c r="T4" s="6"/>
      <c r="U4" s="3">
        <f>Q4+$B$6</f>
        <v>0.99999999999999989</v>
      </c>
    </row>
    <row r="5" spans="1:21" x14ac:dyDescent="0.25">
      <c r="A5" s="1" t="s">
        <v>0</v>
      </c>
      <c r="B5" s="1">
        <v>3</v>
      </c>
    </row>
    <row r="6" spans="1:21" x14ac:dyDescent="0.25">
      <c r="A6" s="1" t="s">
        <v>1</v>
      </c>
      <c r="B6" s="1">
        <f>(B4-A4)/B5/2</f>
        <v>0.16666666666666666</v>
      </c>
      <c r="E6" s="1" t="s">
        <v>8</v>
      </c>
      <c r="G6" s="1">
        <f>(B2-0)*(B2-1)/(-1*-2)*$F$4 + (B2+1)*(B2-1)/(1*-1)*$G$4 + (B2+1)*(B2-0)/(2*1)*$K$4</f>
        <v>2.3143948067657998E-2</v>
      </c>
      <c r="H6" s="1">
        <f t="shared" ref="H6:J6" si="0">(C2-0)*(C2-1)/(-1*-2)*$F$4 + (C2+1)*(C2-1)/(1*-1)*$G$4 + (C2+1)*(C2-0)/(2*1)*$K$4</f>
        <v>0.110003159402524</v>
      </c>
      <c r="I6" s="1">
        <f t="shared" si="0"/>
        <v>0.22333017393080931</v>
      </c>
      <c r="J6" s="1">
        <f t="shared" si="0"/>
        <v>0.3101893852656753</v>
      </c>
      <c r="L6" s="1">
        <f>(B2-0)*(B2-1)/(-1*-2)*$K$4 + (B2+1)*(B2-1)/(1*-1)*$L$4 + (B2+1)*(B2-0)/(2*1)*$P$4</f>
        <v>0.35647728140099133</v>
      </c>
      <c r="M6" s="1">
        <f>(C2-0)*(C2-1)/(-1*-2)*$K$4 + (C2+1)*(C2-1)/(1*-1)*$L$4 + (C2+1)*(C2-0)/(2*1)*$P$4</f>
        <v>0.44333649273585735</v>
      </c>
      <c r="N6" s="1">
        <f>(D2-0)*(D2-1)/(-1*-2)*$K$4 + (D2+1)*(D2-1)/(1*-1)*$L$4 + (D2+1)*(D2-0)/(2*1)*$P$4</f>
        <v>0.5566635072641426</v>
      </c>
      <c r="O6" s="1">
        <f>(E2-0)*(E2-1)/(-1*-2)*$K$4 + (E2+1)*(E2-1)/(1*-1)*$L$4 + (E2+1)*(E2-0)/(2*1)*$P$4</f>
        <v>0.64352271859900867</v>
      </c>
      <c r="Q6" s="1">
        <f>(B2-0)*(B2-1)/(-1*-2)*$P$4 + (B2+1)*(B2-1)/(1*-1)*$Q$4 + (B2+1)*(B2-0)/(2*1)*$U$4</f>
        <v>0.68981061473432459</v>
      </c>
      <c r="R6" s="1">
        <f>(C2-0)*(C2-1)/(-1*-2)*$P$4 + (C2+1)*(C2-1)/(1*-1)*$Q$4 + (C2+1)*(C2-0)/(2*1)*$U$4</f>
        <v>0.77666982606919055</v>
      </c>
      <c r="S6" s="1">
        <f>(D2-0)*(D2-1)/(-1*-2)*$P$4 + (D2+1)*(D2-1)/(1*-1)*$Q$4 + (D2+1)*(D2-0)/(2*1)*$U$4</f>
        <v>0.88999684059747586</v>
      </c>
      <c r="T6" s="1">
        <f>(E2-0)*(E2-1)/(-1*-2)*$P$4 + (E2+1)*(E2-1)/(1*-1)*$Q$4 + (E2+1)*(E2-0)/(2*1)*$U$4</f>
        <v>0.97685605193234193</v>
      </c>
    </row>
    <row r="7" spans="1:21" x14ac:dyDescent="0.25">
      <c r="E7" s="1" t="s">
        <v>7</v>
      </c>
      <c r="G7" s="1">
        <f>($K$4-$F$4)/2</f>
        <v>0.16666666666666666</v>
      </c>
      <c r="H7" s="1">
        <f t="shared" ref="H7:J7" si="1">($K$4-$F$4)/2</f>
        <v>0.16666666666666666</v>
      </c>
      <c r="I7" s="1">
        <f t="shared" si="1"/>
        <v>0.16666666666666666</v>
      </c>
      <c r="J7" s="1">
        <f t="shared" si="1"/>
        <v>0.16666666666666666</v>
      </c>
      <c r="L7" s="1">
        <f>($P$4-$K$4)/2</f>
        <v>0.16666666666666666</v>
      </c>
      <c r="M7" s="1">
        <f>($P$4-$K$4)/2</f>
        <v>0.16666666666666666</v>
      </c>
      <c r="N7" s="1">
        <f>($P$4-$K$4)/2</f>
        <v>0.16666666666666666</v>
      </c>
      <c r="O7" s="1">
        <f>($P$4-$K$4)/2</f>
        <v>0.16666666666666666</v>
      </c>
      <c r="Q7" s="1">
        <f>($U$4-$P$4)/2</f>
        <v>0.16666666666666663</v>
      </c>
      <c r="R7" s="1">
        <f t="shared" ref="R7:T7" si="2">($U$4-$P$4)/2</f>
        <v>0.16666666666666663</v>
      </c>
      <c r="S7" s="1">
        <f t="shared" si="2"/>
        <v>0.16666666666666663</v>
      </c>
      <c r="T7" s="1">
        <f t="shared" si="2"/>
        <v>0.16666666666666663</v>
      </c>
    </row>
    <row r="9" spans="1:21" x14ac:dyDescent="0.25">
      <c r="E9" s="1" t="s">
        <v>13</v>
      </c>
    </row>
    <row r="10" spans="1:21" x14ac:dyDescent="0.25">
      <c r="E10" s="1" t="s">
        <v>14</v>
      </c>
    </row>
    <row r="11" spans="1:21" x14ac:dyDescent="0.25">
      <c r="E11" s="1" t="s">
        <v>15</v>
      </c>
    </row>
    <row r="13" spans="1:21" x14ac:dyDescent="0.25">
      <c r="E13" s="1" t="s">
        <v>2</v>
      </c>
      <c r="G13" s="1">
        <f>(G6-$G$4)*(G6-$K$4)/(($F$4-$G$4)*($F$4-$K$4))</f>
        <v>0.80134602936993005</v>
      </c>
      <c r="H13" s="1">
        <f>(H6-$G$4)*(H6-$K$4)/(($F$4-$G$4)*($F$4-$K$4))</f>
        <v>0.22778407679095183</v>
      </c>
      <c r="I13" s="1">
        <f>(I6-$G$4)*(I6-$K$4)/(($F$4-$G$4)*($F$4-$K$4))</f>
        <v>-0.11219696679390412</v>
      </c>
      <c r="J13" s="1">
        <f>(J6-$G$4)*(J6-$K$4)/(($F$4-$G$4)*($F$4-$K$4))</f>
        <v>-5.9790282224121923E-2</v>
      </c>
      <c r="L13" s="1">
        <f>(L6-$L$4)*(L6-$P$4)/(($K$4-$L$4)*($K$4-$P$4))</f>
        <v>0.80134602936992994</v>
      </c>
      <c r="M13" s="1">
        <f>(M6-$L$4)*(M6-$P$4)/(($K$4-$L$4)*($K$4-$P$4))</f>
        <v>0.22778407679095178</v>
      </c>
      <c r="N13" s="1">
        <f>(N6-$L$4)*(N6-$P$4)/(($K$4-$L$4)*($K$4-$P$4))</f>
        <v>-0.11219696679390401</v>
      </c>
      <c r="O13" s="1">
        <f>(O6-$L$4)*(O6-$P$4)/(($K$4-$L$4)*($K$4-$P$4))</f>
        <v>-5.9790282224121791E-2</v>
      </c>
      <c r="Q13" s="1">
        <f>(Q6-$Q$4)*(Q6-$U$4)/(($P$4-$Q$4)*($P$4-$U$4))</f>
        <v>0.80134602936993038</v>
      </c>
      <c r="R13" s="1">
        <f>(R6-$Q$4)*(R6-$U$4)/(($P$4-$Q$4)*($P$4-$U$4))</f>
        <v>0.22778407679095217</v>
      </c>
      <c r="S13" s="1">
        <f>(S6-$Q$4)*(S6-$U$4)/(($P$4-$Q$4)*($P$4-$U$4))</f>
        <v>-0.11219696679390406</v>
      </c>
      <c r="T13" s="1">
        <f>(T6-$Q$4)*(T6-$U$4)/(($P$4-$Q$4)*($P$4-$U$4))</f>
        <v>-5.9790282224121818E-2</v>
      </c>
    </row>
    <row r="14" spans="1:21" x14ac:dyDescent="0.25">
      <c r="E14" s="1" t="s">
        <v>3</v>
      </c>
      <c r="G14" s="1">
        <f>(G6-$F$4)*(G6-$K$4)/(($G$4-$F$4)*($G$4-$K$4))</f>
        <v>0.25844425285419176</v>
      </c>
      <c r="H14" s="1">
        <f>(H6-$F$4)*(H6-$K$4)/(($G$4-$F$4)*($G$4-$K$4))</f>
        <v>0.8844128900029522</v>
      </c>
      <c r="I14" s="1">
        <f>(I6-$F$4)*(I6-$K$4)/(($G$4-$F$4)*($G$4-$K$4))</f>
        <v>0.8844128900029522</v>
      </c>
      <c r="J14" s="1">
        <f>(J6-$F$4)*(J6-$K$4)/(($G$4-$F$4)*($G$4-$K$4))</f>
        <v>0.25844425285419192</v>
      </c>
      <c r="L14" s="1">
        <f>(L6-$K$4)*(L6-$P$4)/(($L$4-$K$4)*($L$4-$P$4))</f>
        <v>0.25844425285419192</v>
      </c>
      <c r="M14" s="1">
        <f>(M6-$K$4)*(M6-$P$4)/(($L$4-$K$4)*($L$4-$P$4))</f>
        <v>0.88441289000295231</v>
      </c>
      <c r="N14" s="1">
        <f>(N6-$K$4)*(N6-$P$4)/(($L$4-$K$4)*($L$4-$P$4))</f>
        <v>0.88441289000295231</v>
      </c>
      <c r="O14" s="1">
        <f>(O6-$K$4)*(O6-$P$4)/(($L$4-$K$4)*($L$4-$P$4))</f>
        <v>0.25844425285419137</v>
      </c>
      <c r="Q14" s="1">
        <f>(Q6-$P$4)*(Q6-$U$4)/(($Q$4-$P$4)*($Q$4-$U$4))</f>
        <v>0.25844425285419143</v>
      </c>
      <c r="R14" s="1">
        <f>(R6-$P$4)*(R6-$U$4)/(($Q$4-$P$4)*($Q$4-$U$4))</f>
        <v>0.88441289000295209</v>
      </c>
      <c r="S14" s="1">
        <f>(S6-$P$4)*(S6-$U$4)/(($Q$4-$P$4)*($Q$4-$U$4))</f>
        <v>0.88441289000295242</v>
      </c>
      <c r="T14" s="1">
        <f>(T6-$P$4)*(T6-$U$4)/(($Q$4-$P$4)*($Q$4-$U$4))</f>
        <v>0.25844425285419143</v>
      </c>
    </row>
    <row r="15" spans="1:21" x14ac:dyDescent="0.25">
      <c r="E15" s="1" t="s">
        <v>4</v>
      </c>
      <c r="G15" s="1">
        <f>(G6-$F$4)*(G6-$G$4)/(($K$4-$F$4)*($K$4-$G$4))</f>
        <v>-5.9790282224121888E-2</v>
      </c>
      <c r="H15" s="1">
        <f t="shared" ref="H15:J15" si="3">(H6-$F$4)*(H6-$G$4)/(($K$4-$F$4)*($K$4-$G$4))</f>
        <v>-0.11219696679390412</v>
      </c>
      <c r="I15" s="1">
        <f t="shared" si="3"/>
        <v>0.22778407679095183</v>
      </c>
      <c r="J15" s="1">
        <f t="shared" si="3"/>
        <v>0.80134602936992994</v>
      </c>
      <c r="L15" s="1">
        <f>(L6-$K$4)*(L6-$L$4)/(($P$4-$K$4)*($P$4-$L$4))</f>
        <v>-5.979028222412195E-2</v>
      </c>
      <c r="M15" s="1">
        <f>(M6-$K$4)*(M6-$L$4)/(($P$4-$K$4)*($P$4-$L$4))</f>
        <v>-0.11219696679390416</v>
      </c>
      <c r="N15" s="1">
        <f>(N6-$K$4)*(N6-$L$4)/(($P$4-$K$4)*($P$4-$L$4))</f>
        <v>0.22778407679095164</v>
      </c>
      <c r="O15" s="1">
        <f>(O6-$K$4)*(O6-$L$4)/(($P$4-$K$4)*($P$4-$L$4))</f>
        <v>0.80134602936993038</v>
      </c>
      <c r="Q15" s="1">
        <f>(Q6-$P$4)*(Q6-$Q$4)/(($U$4-$P$4)*($U$4-$Q$4))</f>
        <v>-5.9790282224121818E-2</v>
      </c>
      <c r="R15" s="1">
        <f>(R6-$P$4)*(R6-$Q$4)/(($U$4-$P$4)*($U$4-$Q$4))</f>
        <v>-0.11219696679390417</v>
      </c>
      <c r="S15" s="1">
        <f>(S6-$P$4)*(S6-$Q$4)/(($U$4-$P$4)*($U$4-$Q$4))</f>
        <v>0.22778407679095161</v>
      </c>
      <c r="T15" s="1">
        <f>(T6-$P$4)*(T6-$Q$4)/(($U$4-$P$4)*($U$4-$Q$4))</f>
        <v>0.80134602936993038</v>
      </c>
    </row>
    <row r="17" spans="5:20" x14ac:dyDescent="0.25">
      <c r="E17" s="1" t="s">
        <v>9</v>
      </c>
      <c r="G17" s="1">
        <f>(2 * G6 - ($G$4+$K$4))/(($F$4-$G$4)*($F$4-$K$4))</f>
        <v>-8.1668178695643121</v>
      </c>
      <c r="H17" s="1">
        <f>(2 * H6 - ($G$4+$K$4))/(($F$4-$G$4)*($F$4-$K$4))</f>
        <v>-5.0398862615091362</v>
      </c>
      <c r="I17" s="1">
        <f>(2 * I6 - ($G$4+$K$4))/(($F$4-$G$4)*($F$4-$K$4))</f>
        <v>-0.96011373849086479</v>
      </c>
      <c r="J17" s="1">
        <f>(2 * J6 - ($G$4+$K$4))/(($F$4-$G$4)*($F$4-$K$4))</f>
        <v>2.1668178695643108</v>
      </c>
      <c r="L17" s="1">
        <f>(2 * L6 - ($L$4+$P$4))/(($K$4-$L$4)*($K$4-$P$4))</f>
        <v>-8.1668178695643086</v>
      </c>
      <c r="M17" s="1">
        <f>(2 * M6 - ($L$4+$P$4))/(($K$4-$L$4)*($K$4-$P$4))</f>
        <v>-5.0398862615091327</v>
      </c>
      <c r="N17" s="1">
        <f>(2 * N6 - ($L$4+$P$4))/(($K$4-$L$4)*($K$4-$P$4))</f>
        <v>-0.96011373849086368</v>
      </c>
      <c r="O17" s="1">
        <f>(2 * O6 - ($L$4+$P$4))/(($K$4-$L$4)*($K$4-$P$4))</f>
        <v>2.1668178695643148</v>
      </c>
      <c r="Q17" s="1">
        <f>(2 * Q6 - ($Q$4+$U$4))/(($P$4-$Q$4)*($P$4-$U$4))</f>
        <v>-8.1668178695643121</v>
      </c>
      <c r="R17" s="1">
        <f>(2 * R6 - ($Q$4+$U$4))/(($P$4-$Q$4)*($P$4-$U$4))</f>
        <v>-5.0398862615091371</v>
      </c>
      <c r="S17" s="1">
        <f>(2 * S6 - ($Q$4+$U$4))/(($P$4-$Q$4)*($P$4-$U$4))</f>
        <v>-0.96011373849086423</v>
      </c>
      <c r="T17" s="1">
        <f>(2 * T6 - ($Q$4+$U$4))/(($P$4-$Q$4)*($P$4-$U$4))</f>
        <v>2.1668178695643157</v>
      </c>
    </row>
    <row r="18" spans="5:20" x14ac:dyDescent="0.25">
      <c r="E18" s="1" t="s">
        <v>10</v>
      </c>
      <c r="G18" s="1">
        <f>(2 * G6 - ($F$4+$K$4))/(($G$4-$F$4)*($G$4-$K$4))</f>
        <v>10.333635739128624</v>
      </c>
      <c r="H18" s="1">
        <f>(2 * H6 - ($F$4+$K$4))/(($G$4-$F$4)*($G$4-$K$4))</f>
        <v>4.0797725230182715</v>
      </c>
      <c r="I18" s="1">
        <f>(2 * I6 - ($F$4+$K$4))/(($G$4-$F$4)*($G$4-$K$4))</f>
        <v>-4.0797725230182715</v>
      </c>
      <c r="J18" s="1">
        <f>(2 * J6 - ($F$4+$K$4))/(($G$4-$F$4)*($G$4-$K$4))</f>
        <v>-10.333635739128622</v>
      </c>
      <c r="L18" s="1">
        <f>(2 * L6 - ($K$4+$P$4))/(($L$4-$K$4)*($L$4-$P$4))</f>
        <v>10.333635739128624</v>
      </c>
      <c r="M18" s="1">
        <f>(2 * M6 - ($K$4+$P$4))/(($L$4-$K$4)*($L$4-$P$4))</f>
        <v>4.0797725230182715</v>
      </c>
      <c r="N18" s="1">
        <f>(2 * N6 - ($K$4+$P$4))/(($L$4-$K$4)*($L$4-$P$4))</f>
        <v>-4.0797725230182671</v>
      </c>
      <c r="O18" s="1">
        <f>(2 * O6 - ($K$4+$P$4))/(($L$4-$K$4)*($L$4-$P$4))</f>
        <v>-10.333635739128624</v>
      </c>
      <c r="Q18" s="1">
        <f>(2 * Q6 - ($P$4+$U$4))/(($Q$4-$P$4)*($Q$4-$U$4))</f>
        <v>10.33363573912863</v>
      </c>
      <c r="R18" s="1">
        <f>(2 * R6 - ($P$4+$U$4))/(($Q$4-$P$4)*($Q$4-$U$4))</f>
        <v>4.0797725230182769</v>
      </c>
      <c r="S18" s="1">
        <f>(2 * S6 - ($P$4+$U$4))/(($Q$4-$P$4)*($Q$4-$U$4))</f>
        <v>-4.0797725230182689</v>
      </c>
      <c r="T18" s="1">
        <f>(2 * T6 - ($P$4+$U$4))/(($Q$4-$P$4)*($Q$4-$U$4))</f>
        <v>-10.33363573912863</v>
      </c>
    </row>
    <row r="19" spans="5:20" x14ac:dyDescent="0.25">
      <c r="E19" s="1" t="s">
        <v>11</v>
      </c>
      <c r="G19" s="1">
        <f>(2*G6 - ($F$4+$G$4))/(($K$4-$F$4)*($K$4-$G$4))</f>
        <v>-2.1668178695643121</v>
      </c>
      <c r="H19" s="1">
        <f>(2*H6 - ($F$4+$G$4))/(($K$4-$F$4)*($K$4-$G$4))</f>
        <v>0.96011373849086434</v>
      </c>
      <c r="I19" s="1">
        <f>(2*I6 - ($F$4+$G$4))/(($K$4-$F$4)*($K$4-$G$4))</f>
        <v>5.0398862615091353</v>
      </c>
      <c r="J19" s="1">
        <f>(2*J6 - ($F$4+$G$4))/(($K$4-$F$4)*($K$4-$G$4))</f>
        <v>8.1668178695643121</v>
      </c>
      <c r="L19" s="1">
        <f>(2*L6 - ($K$4+$L$4))/(($P$4-$K$4)*($P$4-$L$4))</f>
        <v>-2.1668178695643112</v>
      </c>
      <c r="M19" s="1">
        <f>(2*M6 - ($K$4+$L$4))/(($P$4-$K$4)*($P$4-$L$4))</f>
        <v>0.96011373849086612</v>
      </c>
      <c r="N19" s="1">
        <f>(2*N6 - ($K$4+$L$4))/(($P$4-$K$4)*($P$4-$L$4))</f>
        <v>5.0398862615091362</v>
      </c>
      <c r="O19" s="1">
        <f>(2*O6 - ($K$4+$L$4))/(($P$4-$K$4)*($P$4-$L$4))</f>
        <v>8.1668178695643157</v>
      </c>
      <c r="Q19" s="1">
        <f>(2*Q6 - ($P$4+$Q$4))/(($U$4-$P$4)*($U$4-$Q$4))</f>
        <v>-2.1668178695643157</v>
      </c>
      <c r="R19" s="1">
        <f>(2*R6 - ($P$4+$Q$4))/(($U$4-$P$4)*($U$4-$Q$4))</f>
        <v>0.96011373849086024</v>
      </c>
      <c r="S19" s="1">
        <f>(2*S6 - ($P$4+$Q$4))/(($U$4-$P$4)*($U$4-$Q$4))</f>
        <v>5.0398862615091327</v>
      </c>
      <c r="T19" s="1">
        <f>(2*T6 - ($P$4+$Q$4))/(($U$4-$P$4)*($U$4-$Q$4))</f>
        <v>8.1668178695643121</v>
      </c>
    </row>
    <row r="21" spans="5:20" x14ac:dyDescent="0.25">
      <c r="E21" s="7" t="s">
        <v>12</v>
      </c>
      <c r="G21" s="1">
        <f>$B$1*$G$7*G17*G17 + $C$1*$H$7*H17*H17 + $D$1*$I$7*I17*I17 + $E$1*$J$7*J17*J17</f>
        <v>6.999999999999984</v>
      </c>
      <c r="H21" s="1">
        <f>$B$1*$G$7*G17*G18 + $C$1*$H$7*H17*H18 + $D$1*$I$7*I17*I18 + $E$1*$J$7*J17*J18</f>
        <v>-7.9999999999999716</v>
      </c>
      <c r="I21" s="1">
        <f>$B$1*$G$7*G17*G19 + $C$1*$H$7*H17*H19 + $D$1*$I$7*I17*I19 + $E$1*$J$7*J17*J19</f>
        <v>0.99999999999998856</v>
      </c>
    </row>
    <row r="22" spans="5:20" x14ac:dyDescent="0.25">
      <c r="E22" s="7"/>
      <c r="G22" s="1">
        <f>$B$1*$G$7*G17*G18 + $C$1*$H$7*H17*H18 + $D$1*$I$7*I17*I18 + $E$1*$J$7*J17*J18</f>
        <v>-7.9999999999999716</v>
      </c>
      <c r="H22" s="1">
        <f>$B$1*$G$7*G18*G18 + $C$1*$H$7*H18*H18 + $D$1*$I$7*I18*I18 + $E$1*$J$7*J18*J18</f>
        <v>15.999999999999941</v>
      </c>
      <c r="I22" s="1">
        <f>$B$1*$G$7*G18*G19 + $C$1*$H$7*H18*H19 + $D$1*$I$7*I18*I19 + $E$1*$J$7*J18*J19</f>
        <v>-7.9999999999999707</v>
      </c>
    </row>
    <row r="23" spans="5:20" x14ac:dyDescent="0.25">
      <c r="E23" s="7"/>
      <c r="G23" s="1">
        <f>$B$1*$G$7*G17*G19 + $C$1*$H$7*H17*H19 + $D$1*$I$7*I17*I19 + $E$1*$J$7*J17*J19</f>
        <v>0.99999999999998856</v>
      </c>
      <c r="H23" s="1">
        <f>$B$1*$G$7*G18*G19 + $C$1*$H$7*H18*H19 + $D$1*$I$7*I18*I19 + $E$1*$J$7*J18*J19</f>
        <v>-7.9999999999999707</v>
      </c>
      <c r="I23" s="1">
        <f>$B$1*$G$7*G19*G19 + $C$1*$H$7*H19*H19 + $D$1*$I$7*I19*I19 + $E$1*$J$7*J19*J19</f>
        <v>6.9999999999999822</v>
      </c>
    </row>
    <row r="24" spans="5:20" x14ac:dyDescent="0.25">
      <c r="E24" s="7"/>
    </row>
    <row r="26" spans="5:20" x14ac:dyDescent="0.25">
      <c r="E26" s="7" t="s">
        <v>16</v>
      </c>
    </row>
    <row r="27" spans="5:20" x14ac:dyDescent="0.25">
      <c r="E27" s="7"/>
    </row>
    <row r="28" spans="5:20" x14ac:dyDescent="0.25">
      <c r="E28" s="7"/>
    </row>
    <row r="30" spans="5:20" x14ac:dyDescent="0.25">
      <c r="E30" s="7" t="s">
        <v>17</v>
      </c>
    </row>
    <row r="31" spans="5:20" x14ac:dyDescent="0.25">
      <c r="E31" s="7"/>
    </row>
    <row r="32" spans="5:20" x14ac:dyDescent="0.25">
      <c r="E32" s="7"/>
    </row>
  </sheetData>
  <mergeCells count="6">
    <mergeCell ref="G4:J4"/>
    <mergeCell ref="L4:O4"/>
    <mergeCell ref="Q4:T4"/>
    <mergeCell ref="E21:E24"/>
    <mergeCell ref="E26:E28"/>
    <mergeCell ref="E30:E3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lhx</dc:creator>
  <cp:lastModifiedBy>Haixia Li</cp:lastModifiedBy>
  <dcterms:created xsi:type="dcterms:W3CDTF">2015-06-05T18:17:20Z</dcterms:created>
  <dcterms:modified xsi:type="dcterms:W3CDTF">2024-06-08T17:37:59Z</dcterms:modified>
</cp:coreProperties>
</file>