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pzh/Dropbox/Apps/Overleaf/iQAN_PPoPP-2023/figures/"/>
    </mc:Choice>
  </mc:AlternateContent>
  <xr:revisionPtr revIDLastSave="0" documentId="13_ncr:1_{721D61DE-1489-CF40-9539-E0719276EB86}" xr6:coauthVersionLast="47" xr6:coauthVersionMax="47" xr10:uidLastSave="{00000000-0000-0000-0000-000000000000}"/>
  <bookViews>
    <workbookView xWindow="10440" yWindow="2540" windowWidth="31520" windowHeight="23280" firstSheet="9" activeTab="14" xr2:uid="{D05480FA-4F76-C943-8684-55124D4337B7}"/>
  </bookViews>
  <sheets>
    <sheet name="query_throughput_081621" sheetId="21" r:id="rId1"/>
    <sheet name="Sheet11" sheetId="20" r:id="rId2"/>
    <sheet name="PSS_v5_Path-Wise_every_step_042" sheetId="10" r:id="rId3"/>
    <sheet name="PSSv5_no_staged_Latency_DEEP100" sheetId="9" r:id="rId4"/>
    <sheet name="NSG-OMP_edge-wise_sync_overhead" sheetId="8" r:id="rId5"/>
    <sheet name="PSSv5_adaptive_update_pos_Laten" sheetId="7" r:id="rId6"/>
    <sheet name="Cache_for_superlinear_GIST1M_DE" sheetId="16" r:id="rId7"/>
    <sheet name="Faiss_GPU_052221 (2)" sheetId="17" r:id="rId8"/>
    <sheet name="PSS_&amp;_NSG_percentile_051921 (2)" sheetId="18" r:id="rId9"/>
    <sheet name="DEEP1B_@BG7_051221 (2)" sheetId="19" r:id="rId10"/>
    <sheet name="Breakdown_@KNL_32T_022621" sheetId="2" r:id="rId11"/>
    <sheet name="Top-M_Scale-M_@KNL_32T_022421" sheetId="3" r:id="rId12"/>
    <sheet name="NSG_Omp_@KNL_32T_022421" sheetId="4" r:id="rId13"/>
    <sheet name="PSS_v5_dt_Scale_022421" sheetId="5" r:id="rId14"/>
    <sheet name="PSS_v5_dt_Runtime_022421" sheetId="6" r:id="rId15"/>
    <sheet name="Faiss_GPU_052221" sheetId="13" r:id="rId16"/>
    <sheet name="PSS_&amp;_NSG_percentile_051921" sheetId="12" r:id="rId17"/>
    <sheet name="DEEP1B_@BG7_051221" sheetId="11" r:id="rId18"/>
    <sheet name="HNSW_013021" sheetId="14" r:id="rId19"/>
    <sheet name="NSG_Seq_021821" sheetId="15" r:id="rId20"/>
    <sheet name="Sheet1" sheetId="1" r:id="rId21"/>
  </sheets>
  <definedNames>
    <definedName name="_xlnm._FilterDatabase" localSheetId="11" hidden="1">'Top-M_Scale-M_@KNL_32T_022421'!$L$131:$N$131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3" i="21" l="1"/>
  <c r="G73" i="21"/>
  <c r="I73" i="21" s="1"/>
  <c r="H72" i="21"/>
  <c r="G72" i="21"/>
  <c r="H71" i="21"/>
  <c r="G71" i="21"/>
  <c r="H70" i="21"/>
  <c r="G70" i="21"/>
  <c r="H69" i="21"/>
  <c r="G69" i="21"/>
  <c r="B63" i="21"/>
  <c r="D63" i="21" s="1"/>
  <c r="C61" i="21"/>
  <c r="C63" i="21" s="1"/>
  <c r="B61" i="21"/>
  <c r="C60" i="21"/>
  <c r="B60" i="21"/>
  <c r="D60" i="21" s="1"/>
  <c r="C59" i="21"/>
  <c r="B59" i="21"/>
  <c r="D59" i="21" s="1"/>
  <c r="C58" i="21"/>
  <c r="B58" i="21"/>
  <c r="D58" i="21" s="1"/>
  <c r="C57" i="21"/>
  <c r="B57" i="21"/>
  <c r="D57" i="21" s="1"/>
  <c r="C56" i="21"/>
  <c r="D56" i="21" s="1"/>
  <c r="B56" i="21"/>
  <c r="O55" i="21"/>
  <c r="C55" i="21"/>
  <c r="B55" i="21"/>
  <c r="D55" i="21" s="1"/>
  <c r="E60" i="21" s="1"/>
  <c r="L54" i="21"/>
  <c r="G54" i="21"/>
  <c r="O52" i="21"/>
  <c r="J52" i="21"/>
  <c r="O51" i="21"/>
  <c r="J51" i="21"/>
  <c r="O50" i="21"/>
  <c r="J50" i="21"/>
  <c r="O49" i="21"/>
  <c r="O42" i="21"/>
  <c r="J42" i="21"/>
  <c r="O41" i="21"/>
  <c r="J41" i="21"/>
  <c r="O40" i="21"/>
  <c r="J40" i="21"/>
  <c r="O39" i="21"/>
  <c r="O32" i="21"/>
  <c r="J32" i="21"/>
  <c r="O31" i="21"/>
  <c r="J31" i="21"/>
  <c r="O30" i="21"/>
  <c r="J30" i="21"/>
  <c r="O29" i="21"/>
  <c r="O22" i="21"/>
  <c r="J22" i="21"/>
  <c r="O21" i="21"/>
  <c r="J21" i="21"/>
  <c r="O20" i="21"/>
  <c r="J20" i="21"/>
  <c r="O19" i="21"/>
  <c r="O12" i="21"/>
  <c r="J12" i="21"/>
  <c r="O11" i="21"/>
  <c r="J11" i="21"/>
  <c r="O10" i="21"/>
  <c r="J10" i="21"/>
  <c r="O9" i="21"/>
  <c r="E69" i="19"/>
  <c r="E64" i="19"/>
  <c r="H64" i="19" s="1"/>
  <c r="H63" i="19"/>
  <c r="E63" i="19"/>
  <c r="E62" i="19"/>
  <c r="H62" i="19" s="1"/>
  <c r="H61" i="19"/>
  <c r="E61" i="19"/>
  <c r="E60" i="19"/>
  <c r="H60" i="19" s="1"/>
  <c r="H59" i="19"/>
  <c r="E59" i="19"/>
  <c r="E58" i="19"/>
  <c r="H58" i="19" s="1"/>
  <c r="E29" i="19"/>
  <c r="H24" i="19"/>
  <c r="E24" i="19"/>
  <c r="H23" i="19"/>
  <c r="E23" i="19"/>
  <c r="H22" i="19"/>
  <c r="E22" i="19"/>
  <c r="H21" i="19"/>
  <c r="E21" i="19"/>
  <c r="H20" i="19"/>
  <c r="E20" i="19"/>
  <c r="H19" i="19"/>
  <c r="E19" i="19"/>
  <c r="H18" i="19"/>
  <c r="E18" i="19"/>
  <c r="S15" i="19"/>
  <c r="S13" i="19"/>
  <c r="S11" i="19"/>
  <c r="S9" i="19"/>
  <c r="S7" i="19"/>
  <c r="S5" i="19"/>
  <c r="S3" i="19"/>
  <c r="D35" i="18"/>
  <c r="K31" i="18"/>
  <c r="J31" i="18"/>
  <c r="I31" i="18"/>
  <c r="H31" i="18"/>
  <c r="G31" i="18"/>
  <c r="K28" i="18"/>
  <c r="J28" i="18"/>
  <c r="I28" i="18"/>
  <c r="H28" i="18"/>
  <c r="G28" i="18"/>
  <c r="K15" i="18"/>
  <c r="J15" i="18"/>
  <c r="I15" i="18"/>
  <c r="H15" i="18"/>
  <c r="G15" i="18"/>
  <c r="K12" i="18"/>
  <c r="J12" i="18"/>
  <c r="I12" i="18"/>
  <c r="H12" i="18"/>
  <c r="G12" i="18"/>
  <c r="D35" i="12"/>
  <c r="K31" i="12"/>
  <c r="J31" i="12"/>
  <c r="I31" i="12"/>
  <c r="H31" i="12"/>
  <c r="G31" i="12"/>
  <c r="K28" i="12"/>
  <c r="J28" i="12"/>
  <c r="I28" i="12"/>
  <c r="H28" i="12"/>
  <c r="G28" i="12"/>
  <c r="K15" i="12"/>
  <c r="J15" i="12"/>
  <c r="I15" i="12"/>
  <c r="H15" i="12"/>
  <c r="G15" i="12"/>
  <c r="K12" i="12"/>
  <c r="J12" i="12"/>
  <c r="I12" i="12"/>
  <c r="H12" i="12"/>
  <c r="G12" i="12"/>
  <c r="E69" i="11"/>
  <c r="E64" i="11"/>
  <c r="H64" i="11" s="1"/>
  <c r="E63" i="11"/>
  <c r="H63" i="11" s="1"/>
  <c r="E62" i="11"/>
  <c r="H62" i="11" s="1"/>
  <c r="H61" i="11"/>
  <c r="E61" i="11"/>
  <c r="E60" i="11"/>
  <c r="H60" i="11" s="1"/>
  <c r="E59" i="11"/>
  <c r="H59" i="11" s="1"/>
  <c r="E58" i="11"/>
  <c r="H58" i="11" s="1"/>
  <c r="E29" i="11"/>
  <c r="H24" i="11"/>
  <c r="E24" i="11"/>
  <c r="H23" i="11"/>
  <c r="E23" i="11"/>
  <c r="H22" i="11"/>
  <c r="E22" i="11"/>
  <c r="H21" i="11"/>
  <c r="E21" i="11"/>
  <c r="H20" i="11"/>
  <c r="E20" i="11"/>
  <c r="H19" i="11"/>
  <c r="E19" i="11"/>
  <c r="H18" i="11"/>
  <c r="E18" i="11"/>
  <c r="S15" i="11"/>
  <c r="S13" i="11"/>
  <c r="S11" i="11"/>
  <c r="S9" i="11"/>
  <c r="S7" i="11"/>
  <c r="S5" i="11"/>
  <c r="S3" i="11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K52" i="8"/>
  <c r="K51" i="8"/>
  <c r="K50" i="8"/>
  <c r="K49" i="8"/>
  <c r="K48" i="8"/>
  <c r="K47" i="8"/>
  <c r="K46" i="8"/>
  <c r="AG110" i="7"/>
  <c r="AG109" i="7"/>
  <c r="AG108" i="7"/>
  <c r="AG107" i="7"/>
  <c r="AG106" i="7"/>
  <c r="AG105" i="7"/>
  <c r="AG104" i="7"/>
  <c r="AG103" i="7"/>
  <c r="AG102" i="7"/>
  <c r="AG101" i="7"/>
  <c r="AG100" i="7"/>
  <c r="AG99" i="7"/>
  <c r="AG98" i="7"/>
  <c r="AG97" i="7"/>
  <c r="AG96" i="7"/>
  <c r="AG95" i="7"/>
  <c r="AG94" i="7"/>
  <c r="H94" i="7"/>
  <c r="F94" i="7"/>
  <c r="E94" i="7"/>
  <c r="D94" i="7"/>
  <c r="C94" i="7"/>
  <c r="A94" i="7"/>
  <c r="AG93" i="7"/>
  <c r="H93" i="7"/>
  <c r="F93" i="7"/>
  <c r="E93" i="7"/>
  <c r="D93" i="7"/>
  <c r="C93" i="7"/>
  <c r="A93" i="7"/>
  <c r="AG92" i="7"/>
  <c r="H92" i="7"/>
  <c r="F92" i="7"/>
  <c r="E92" i="7"/>
  <c r="D92" i="7"/>
  <c r="C92" i="7"/>
  <c r="A92" i="7"/>
  <c r="H91" i="7"/>
  <c r="F91" i="7"/>
  <c r="E91" i="7"/>
  <c r="D91" i="7"/>
  <c r="C91" i="7"/>
  <c r="A91" i="7"/>
  <c r="H90" i="7"/>
  <c r="F90" i="7"/>
  <c r="E90" i="7"/>
  <c r="D90" i="7"/>
  <c r="C90" i="7"/>
  <c r="A90" i="7"/>
  <c r="H89" i="7"/>
  <c r="F89" i="7"/>
  <c r="E89" i="7"/>
  <c r="D89" i="7"/>
  <c r="C89" i="7"/>
  <c r="A89" i="7"/>
  <c r="H88" i="7"/>
  <c r="F88" i="7"/>
  <c r="E88" i="7"/>
  <c r="D88" i="7"/>
  <c r="C88" i="7"/>
  <c r="A88" i="7"/>
  <c r="H87" i="7"/>
  <c r="F87" i="7"/>
  <c r="E87" i="7"/>
  <c r="D87" i="7"/>
  <c r="C87" i="7"/>
  <c r="A87" i="7"/>
  <c r="H86" i="7"/>
  <c r="F86" i="7"/>
  <c r="E86" i="7"/>
  <c r="D86" i="7"/>
  <c r="C86" i="7"/>
  <c r="A86" i="7"/>
  <c r="H85" i="7"/>
  <c r="F85" i="7"/>
  <c r="E85" i="7"/>
  <c r="D85" i="7"/>
  <c r="C85" i="7"/>
  <c r="A85" i="7"/>
  <c r="H84" i="7"/>
  <c r="F84" i="7"/>
  <c r="E84" i="7"/>
  <c r="D84" i="7"/>
  <c r="C84" i="7"/>
  <c r="A84" i="7"/>
  <c r="H83" i="7"/>
  <c r="F83" i="7"/>
  <c r="E83" i="7"/>
  <c r="D83" i="7"/>
  <c r="C83" i="7"/>
  <c r="A83" i="7"/>
  <c r="H82" i="7"/>
  <c r="F82" i="7"/>
  <c r="E82" i="7"/>
  <c r="D82" i="7"/>
  <c r="C82" i="7"/>
  <c r="A82" i="7"/>
  <c r="H81" i="7"/>
  <c r="F81" i="7"/>
  <c r="E81" i="7"/>
  <c r="D81" i="7"/>
  <c r="C81" i="7"/>
  <c r="A81" i="7"/>
  <c r="H80" i="7"/>
  <c r="F80" i="7"/>
  <c r="E80" i="7"/>
  <c r="D80" i="7"/>
  <c r="C80" i="7"/>
  <c r="A80" i="7"/>
  <c r="H79" i="7"/>
  <c r="F79" i="7"/>
  <c r="E79" i="7"/>
  <c r="D79" i="7"/>
  <c r="C79" i="7"/>
  <c r="A79" i="7"/>
  <c r="H78" i="7"/>
  <c r="F78" i="7"/>
  <c r="E78" i="7"/>
  <c r="D78" i="7"/>
  <c r="C78" i="7"/>
  <c r="A78" i="7"/>
  <c r="H77" i="7"/>
  <c r="F77" i="7"/>
  <c r="E77" i="7"/>
  <c r="D77" i="7"/>
  <c r="D96" i="7" s="1"/>
  <c r="C77" i="7"/>
  <c r="A77" i="7"/>
  <c r="H76" i="7"/>
  <c r="F76" i="7"/>
  <c r="E76" i="7"/>
  <c r="D76" i="7"/>
  <c r="C76" i="7"/>
  <c r="A76" i="7"/>
  <c r="P50" i="7"/>
  <c r="P49" i="7"/>
  <c r="P48" i="7"/>
  <c r="P47" i="7"/>
  <c r="P46" i="7"/>
  <c r="P45" i="7"/>
  <c r="P44" i="7"/>
  <c r="P43" i="7"/>
  <c r="P42" i="7"/>
  <c r="P41" i="7"/>
  <c r="P40" i="7"/>
  <c r="P39" i="7"/>
  <c r="P38" i="7"/>
  <c r="P37" i="7"/>
  <c r="P36" i="7"/>
  <c r="P35" i="7"/>
  <c r="P34" i="7"/>
  <c r="P33" i="7"/>
  <c r="P32" i="7"/>
  <c r="P28" i="7"/>
  <c r="P27" i="7"/>
  <c r="P26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AH145" i="6"/>
  <c r="AG145" i="6"/>
  <c r="AC145" i="6"/>
  <c r="AB145" i="6"/>
  <c r="X145" i="6"/>
  <c r="W145" i="6"/>
  <c r="N145" i="6"/>
  <c r="M145" i="6"/>
  <c r="I145" i="6"/>
  <c r="H145" i="6"/>
  <c r="D145" i="6"/>
  <c r="C145" i="6"/>
  <c r="AH144" i="6"/>
  <c r="AG144" i="6"/>
  <c r="AC144" i="6"/>
  <c r="AB144" i="6"/>
  <c r="X144" i="6"/>
  <c r="W144" i="6"/>
  <c r="N144" i="6"/>
  <c r="M144" i="6"/>
  <c r="I144" i="6"/>
  <c r="H144" i="6"/>
  <c r="D144" i="6"/>
  <c r="C144" i="6"/>
  <c r="AH143" i="6"/>
  <c r="AG143" i="6"/>
  <c r="AC143" i="6"/>
  <c r="AB143" i="6"/>
  <c r="X143" i="6"/>
  <c r="W143" i="6"/>
  <c r="N143" i="6"/>
  <c r="M143" i="6"/>
  <c r="I143" i="6"/>
  <c r="H143" i="6"/>
  <c r="D143" i="6"/>
  <c r="C143" i="6"/>
  <c r="AH142" i="6"/>
  <c r="AG142" i="6"/>
  <c r="AC142" i="6"/>
  <c r="AB142" i="6"/>
  <c r="X142" i="6"/>
  <c r="W142" i="6"/>
  <c r="N142" i="6"/>
  <c r="M142" i="6"/>
  <c r="I142" i="6"/>
  <c r="H142" i="6"/>
  <c r="D142" i="6"/>
  <c r="C142" i="6"/>
  <c r="AH141" i="6"/>
  <c r="AH147" i="6" s="1"/>
  <c r="AG141" i="6"/>
  <c r="AG147" i="6" s="1"/>
  <c r="AC141" i="6"/>
  <c r="AC147" i="6" s="1"/>
  <c r="AB141" i="6"/>
  <c r="AB147" i="6" s="1"/>
  <c r="X141" i="6"/>
  <c r="W141" i="6"/>
  <c r="N141" i="6"/>
  <c r="M141" i="6"/>
  <c r="I141" i="6"/>
  <c r="I147" i="6" s="1"/>
  <c r="H141" i="6"/>
  <c r="H147" i="6" s="1"/>
  <c r="D141" i="6"/>
  <c r="D147" i="6" s="1"/>
  <c r="C141" i="6"/>
  <c r="C147" i="6" s="1"/>
  <c r="S131" i="6"/>
  <c r="S130" i="6"/>
  <c r="S129" i="6"/>
  <c r="S128" i="6"/>
  <c r="S127" i="6"/>
  <c r="S126" i="6"/>
  <c r="S125" i="6"/>
  <c r="S124" i="6"/>
  <c r="S123" i="6"/>
  <c r="S122" i="6"/>
  <c r="S121" i="6"/>
  <c r="S120" i="6"/>
  <c r="S119" i="6"/>
  <c r="S118" i="6"/>
  <c r="S117" i="6"/>
  <c r="S116" i="6"/>
  <c r="S115" i="6"/>
  <c r="S114" i="6"/>
  <c r="S113" i="6"/>
  <c r="S109" i="6"/>
  <c r="S108" i="6"/>
  <c r="S107" i="6"/>
  <c r="S106" i="6"/>
  <c r="S105" i="6"/>
  <c r="S104" i="6"/>
  <c r="S103" i="6"/>
  <c r="S102" i="6"/>
  <c r="S101" i="6"/>
  <c r="S100" i="6"/>
  <c r="S99" i="6"/>
  <c r="S98" i="6"/>
  <c r="S97" i="6"/>
  <c r="S96" i="6"/>
  <c r="S95" i="6"/>
  <c r="S94" i="6"/>
  <c r="S93" i="6"/>
  <c r="S92" i="6"/>
  <c r="S91" i="6"/>
  <c r="S87" i="6"/>
  <c r="S86" i="6"/>
  <c r="S85" i="6"/>
  <c r="S84" i="6"/>
  <c r="S83" i="6"/>
  <c r="S82" i="6"/>
  <c r="S81" i="6"/>
  <c r="S80" i="6"/>
  <c r="S79" i="6"/>
  <c r="S78" i="6"/>
  <c r="S77" i="6"/>
  <c r="S76" i="6"/>
  <c r="S75" i="6"/>
  <c r="S74" i="6"/>
  <c r="S73" i="6"/>
  <c r="S72" i="6"/>
  <c r="S71" i="6"/>
  <c r="S70" i="6"/>
  <c r="S69" i="6"/>
  <c r="S65" i="6"/>
  <c r="S64" i="6"/>
  <c r="S63" i="6"/>
  <c r="S62" i="6"/>
  <c r="S61" i="6"/>
  <c r="S60" i="6"/>
  <c r="S59" i="6"/>
  <c r="S58" i="6"/>
  <c r="S57" i="6"/>
  <c r="S56" i="6"/>
  <c r="S55" i="6"/>
  <c r="S54" i="6"/>
  <c r="S53" i="6"/>
  <c r="S52" i="6"/>
  <c r="S51" i="6"/>
  <c r="S50" i="6"/>
  <c r="S49" i="6"/>
  <c r="S48" i="6"/>
  <c r="S47" i="6"/>
  <c r="S43" i="6"/>
  <c r="S42" i="6"/>
  <c r="S41" i="6"/>
  <c r="S40" i="6"/>
  <c r="S39" i="6"/>
  <c r="S38" i="6"/>
  <c r="S37" i="6"/>
  <c r="S36" i="6"/>
  <c r="S35" i="6"/>
  <c r="S34" i="6"/>
  <c r="S33" i="6"/>
  <c r="S32" i="6"/>
  <c r="S31" i="6"/>
  <c r="S30" i="6"/>
  <c r="S29" i="6"/>
  <c r="S28" i="6"/>
  <c r="S27" i="6"/>
  <c r="S26" i="6"/>
  <c r="S25" i="6"/>
  <c r="S21" i="6"/>
  <c r="S20" i="6"/>
  <c r="S19" i="6"/>
  <c r="S18" i="6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S3" i="6"/>
  <c r="W234" i="5"/>
  <c r="V234" i="5"/>
  <c r="D234" i="5"/>
  <c r="C234" i="5"/>
  <c r="B234" i="5"/>
  <c r="W233" i="5"/>
  <c r="V233" i="5"/>
  <c r="D233" i="5"/>
  <c r="C233" i="5"/>
  <c r="B233" i="5"/>
  <c r="W227" i="5"/>
  <c r="V227" i="5"/>
  <c r="D227" i="5"/>
  <c r="C227" i="5"/>
  <c r="B227" i="5"/>
  <c r="S219" i="5"/>
  <c r="S218" i="5"/>
  <c r="S217" i="5"/>
  <c r="S216" i="5"/>
  <c r="S215" i="5"/>
  <c r="AM213" i="5"/>
  <c r="S213" i="5"/>
  <c r="AM212" i="5"/>
  <c r="S212" i="5"/>
  <c r="AM211" i="5"/>
  <c r="S211" i="5"/>
  <c r="AM210" i="5"/>
  <c r="S210" i="5"/>
  <c r="AM209" i="5"/>
  <c r="S209" i="5"/>
  <c r="AM207" i="5"/>
  <c r="S207" i="5"/>
  <c r="AM206" i="5"/>
  <c r="S206" i="5"/>
  <c r="AM205" i="5"/>
  <c r="S205" i="5"/>
  <c r="AM204" i="5"/>
  <c r="S204" i="5"/>
  <c r="AM203" i="5"/>
  <c r="S203" i="5"/>
  <c r="AM201" i="5"/>
  <c r="S201" i="5"/>
  <c r="AM200" i="5"/>
  <c r="S200" i="5"/>
  <c r="AM199" i="5"/>
  <c r="S199" i="5"/>
  <c r="AM198" i="5"/>
  <c r="S198" i="5"/>
  <c r="AM197" i="5"/>
  <c r="S197" i="5"/>
  <c r="AM195" i="5"/>
  <c r="S195" i="5"/>
  <c r="AM194" i="5"/>
  <c r="S194" i="5"/>
  <c r="AM193" i="5"/>
  <c r="S193" i="5"/>
  <c r="AM192" i="5"/>
  <c r="S192" i="5"/>
  <c r="AM191" i="5"/>
  <c r="S191" i="5"/>
  <c r="AM189" i="5"/>
  <c r="S189" i="5"/>
  <c r="AM188" i="5"/>
  <c r="S188" i="5"/>
  <c r="AM187" i="5"/>
  <c r="S187" i="5"/>
  <c r="AM186" i="5"/>
  <c r="S186" i="5"/>
  <c r="AM185" i="5"/>
  <c r="S185" i="5"/>
  <c r="AM183" i="5"/>
  <c r="S183" i="5"/>
  <c r="AM182" i="5"/>
  <c r="S182" i="5"/>
  <c r="AM181" i="5"/>
  <c r="S181" i="5"/>
  <c r="AM180" i="5"/>
  <c r="S180" i="5"/>
  <c r="AM179" i="5"/>
  <c r="S179" i="5"/>
  <c r="S175" i="5"/>
  <c r="S174" i="5"/>
  <c r="S173" i="5"/>
  <c r="S172" i="5"/>
  <c r="S171" i="5"/>
  <c r="AM169" i="5"/>
  <c r="S169" i="5"/>
  <c r="AM168" i="5"/>
  <c r="S168" i="5"/>
  <c r="AM167" i="5"/>
  <c r="S167" i="5"/>
  <c r="AM166" i="5"/>
  <c r="S166" i="5"/>
  <c r="AM165" i="5"/>
  <c r="S165" i="5"/>
  <c r="AM163" i="5"/>
  <c r="S163" i="5"/>
  <c r="AM162" i="5"/>
  <c r="S162" i="5"/>
  <c r="AM161" i="5"/>
  <c r="S161" i="5"/>
  <c r="AM160" i="5"/>
  <c r="S160" i="5"/>
  <c r="AM159" i="5"/>
  <c r="S159" i="5"/>
  <c r="AM157" i="5"/>
  <c r="S157" i="5"/>
  <c r="AM156" i="5"/>
  <c r="S156" i="5"/>
  <c r="AM155" i="5"/>
  <c r="S155" i="5"/>
  <c r="AM154" i="5"/>
  <c r="S154" i="5"/>
  <c r="AM153" i="5"/>
  <c r="S153" i="5"/>
  <c r="AM151" i="5"/>
  <c r="S151" i="5"/>
  <c r="AM150" i="5"/>
  <c r="S150" i="5"/>
  <c r="AM149" i="5"/>
  <c r="S149" i="5"/>
  <c r="AM148" i="5"/>
  <c r="S148" i="5"/>
  <c r="AM147" i="5"/>
  <c r="S147" i="5"/>
  <c r="AM145" i="5"/>
  <c r="S145" i="5"/>
  <c r="AM144" i="5"/>
  <c r="S144" i="5"/>
  <c r="AM143" i="5"/>
  <c r="S143" i="5"/>
  <c r="AM142" i="5"/>
  <c r="S142" i="5"/>
  <c r="AM141" i="5"/>
  <c r="S141" i="5"/>
  <c r="AM139" i="5"/>
  <c r="S139" i="5"/>
  <c r="AM138" i="5"/>
  <c r="S138" i="5"/>
  <c r="AM137" i="5"/>
  <c r="S137" i="5"/>
  <c r="AM136" i="5"/>
  <c r="S136" i="5"/>
  <c r="AM135" i="5"/>
  <c r="S135" i="5"/>
  <c r="S131" i="5"/>
  <c r="S130" i="5"/>
  <c r="S129" i="5"/>
  <c r="S128" i="5"/>
  <c r="S127" i="5"/>
  <c r="AM125" i="5"/>
  <c r="S125" i="5"/>
  <c r="AM124" i="5"/>
  <c r="S124" i="5"/>
  <c r="AM123" i="5"/>
  <c r="S123" i="5"/>
  <c r="AM122" i="5"/>
  <c r="S122" i="5"/>
  <c r="AM121" i="5"/>
  <c r="S121" i="5"/>
  <c r="AM119" i="5"/>
  <c r="S119" i="5"/>
  <c r="AM118" i="5"/>
  <c r="S118" i="5"/>
  <c r="AM117" i="5"/>
  <c r="S117" i="5"/>
  <c r="AM116" i="5"/>
  <c r="S116" i="5"/>
  <c r="AM115" i="5"/>
  <c r="S115" i="5"/>
  <c r="AM113" i="5"/>
  <c r="S113" i="5"/>
  <c r="AM112" i="5"/>
  <c r="S112" i="5"/>
  <c r="AM111" i="5"/>
  <c r="S111" i="5"/>
  <c r="AM110" i="5"/>
  <c r="S110" i="5"/>
  <c r="AM109" i="5"/>
  <c r="S109" i="5"/>
  <c r="AM107" i="5"/>
  <c r="S107" i="5"/>
  <c r="AM106" i="5"/>
  <c r="S106" i="5"/>
  <c r="AM105" i="5"/>
  <c r="S105" i="5"/>
  <c r="AM104" i="5"/>
  <c r="S104" i="5"/>
  <c r="AM103" i="5"/>
  <c r="S103" i="5"/>
  <c r="AM101" i="5"/>
  <c r="S101" i="5"/>
  <c r="AM100" i="5"/>
  <c r="S100" i="5"/>
  <c r="AM99" i="5"/>
  <c r="S99" i="5"/>
  <c r="AM98" i="5"/>
  <c r="S98" i="5"/>
  <c r="AM97" i="5"/>
  <c r="S97" i="5"/>
  <c r="AM95" i="5"/>
  <c r="S95" i="5"/>
  <c r="AM94" i="5"/>
  <c r="S94" i="5"/>
  <c r="AM93" i="5"/>
  <c r="S93" i="5"/>
  <c r="AM92" i="5"/>
  <c r="S92" i="5"/>
  <c r="AM91" i="5"/>
  <c r="S91" i="5"/>
  <c r="S87" i="5"/>
  <c r="S86" i="5"/>
  <c r="S85" i="5"/>
  <c r="S84" i="5"/>
  <c r="S83" i="5"/>
  <c r="AM81" i="5"/>
  <c r="S81" i="5"/>
  <c r="AM80" i="5"/>
  <c r="S80" i="5"/>
  <c r="AM79" i="5"/>
  <c r="S79" i="5"/>
  <c r="AM78" i="5"/>
  <c r="S78" i="5"/>
  <c r="AM77" i="5"/>
  <c r="S77" i="5"/>
  <c r="AM75" i="5"/>
  <c r="S75" i="5"/>
  <c r="AM74" i="5"/>
  <c r="S74" i="5"/>
  <c r="AM73" i="5"/>
  <c r="S73" i="5"/>
  <c r="AM72" i="5"/>
  <c r="S72" i="5"/>
  <c r="AM71" i="5"/>
  <c r="S71" i="5"/>
  <c r="AM69" i="5"/>
  <c r="S69" i="5"/>
  <c r="AM68" i="5"/>
  <c r="S68" i="5"/>
  <c r="AM67" i="5"/>
  <c r="S67" i="5"/>
  <c r="AM66" i="5"/>
  <c r="S66" i="5"/>
  <c r="AM65" i="5"/>
  <c r="S65" i="5"/>
  <c r="AM63" i="5"/>
  <c r="S63" i="5"/>
  <c r="AM62" i="5"/>
  <c r="S62" i="5"/>
  <c r="AM61" i="5"/>
  <c r="S61" i="5"/>
  <c r="AM60" i="5"/>
  <c r="S60" i="5"/>
  <c r="AM59" i="5"/>
  <c r="S59" i="5"/>
  <c r="AM57" i="5"/>
  <c r="S57" i="5"/>
  <c r="AM56" i="5"/>
  <c r="S56" i="5"/>
  <c r="AM55" i="5"/>
  <c r="S55" i="5"/>
  <c r="AM54" i="5"/>
  <c r="S54" i="5"/>
  <c r="AM53" i="5"/>
  <c r="S53" i="5"/>
  <c r="AM51" i="5"/>
  <c r="S51" i="5"/>
  <c r="AM50" i="5"/>
  <c r="S50" i="5"/>
  <c r="AM49" i="5"/>
  <c r="S49" i="5"/>
  <c r="AM48" i="5"/>
  <c r="S48" i="5"/>
  <c r="AM47" i="5"/>
  <c r="S47" i="5"/>
  <c r="S43" i="5"/>
  <c r="S42" i="5"/>
  <c r="S41" i="5"/>
  <c r="S40" i="5"/>
  <c r="S39" i="5"/>
  <c r="AM37" i="5"/>
  <c r="S37" i="5"/>
  <c r="AM36" i="5"/>
  <c r="S36" i="5"/>
  <c r="AM35" i="5"/>
  <c r="S35" i="5"/>
  <c r="AM34" i="5"/>
  <c r="S34" i="5"/>
  <c r="AM33" i="5"/>
  <c r="S33" i="5"/>
  <c r="AM31" i="5"/>
  <c r="S31" i="5"/>
  <c r="AM30" i="5"/>
  <c r="S30" i="5"/>
  <c r="AM29" i="5"/>
  <c r="S29" i="5"/>
  <c r="AM28" i="5"/>
  <c r="S28" i="5"/>
  <c r="AM27" i="5"/>
  <c r="S27" i="5"/>
  <c r="AM25" i="5"/>
  <c r="S25" i="5"/>
  <c r="AM24" i="5"/>
  <c r="S24" i="5"/>
  <c r="AM23" i="5"/>
  <c r="S23" i="5"/>
  <c r="AM22" i="5"/>
  <c r="S22" i="5"/>
  <c r="AM21" i="5"/>
  <c r="S21" i="5"/>
  <c r="AM19" i="5"/>
  <c r="S19" i="5"/>
  <c r="AM18" i="5"/>
  <c r="S18" i="5"/>
  <c r="AM17" i="5"/>
  <c r="S17" i="5"/>
  <c r="AM16" i="5"/>
  <c r="S16" i="5"/>
  <c r="AM15" i="5"/>
  <c r="S15" i="5"/>
  <c r="AM13" i="5"/>
  <c r="S13" i="5"/>
  <c r="AM12" i="5"/>
  <c r="S12" i="5"/>
  <c r="AM11" i="5"/>
  <c r="S11" i="5"/>
  <c r="AM10" i="5"/>
  <c r="S10" i="5"/>
  <c r="AM9" i="5"/>
  <c r="S9" i="5"/>
  <c r="AM7" i="5"/>
  <c r="S7" i="5"/>
  <c r="AM6" i="5"/>
  <c r="S6" i="5"/>
  <c r="AM5" i="5"/>
  <c r="S5" i="5"/>
  <c r="AM4" i="5"/>
  <c r="S4" i="5"/>
  <c r="AM3" i="5"/>
  <c r="S3" i="5"/>
  <c r="D61" i="21" l="1"/>
  <c r="C96" i="7"/>
  <c r="D97" i="7"/>
  <c r="F96" i="7"/>
  <c r="M146" i="6"/>
  <c r="C146" i="6"/>
  <c r="AB146" i="6"/>
  <c r="I146" i="6"/>
  <c r="AC146" i="6"/>
  <c r="N147" i="6"/>
  <c r="W147" i="6"/>
  <c r="H146" i="6"/>
  <c r="AG146" i="6"/>
  <c r="H96" i="7"/>
  <c r="A96" i="7"/>
  <c r="E96" i="7"/>
  <c r="D146" i="6"/>
  <c r="X146" i="6"/>
  <c r="AH146" i="6"/>
  <c r="E97" i="7"/>
  <c r="F97" i="7"/>
  <c r="A97" i="7"/>
  <c r="C97" i="7"/>
  <c r="M147" i="6"/>
  <c r="N146" i="6"/>
  <c r="W146" i="6"/>
  <c r="X147" i="6"/>
</calcChain>
</file>

<file path=xl/sharedStrings.xml><?xml version="1.0" encoding="utf-8"?>
<sst xmlns="http://schemas.openxmlformats.org/spreadsheetml/2006/main" count="4021" uniqueCount="238">
  <si>
    <t>PSS_v5 @KNL 32T</t>
  </si>
  <si>
    <t>SIFT1M</t>
  </si>
  <si>
    <t>runtime(s.):</t>
  </si>
  <si>
    <t>computation:</t>
  </si>
  <si>
    <t>P@100:</t>
  </si>
  <si>
    <t>Latency(ms.):</t>
  </si>
  <si>
    <t>G/s:</t>
  </si>
  <si>
    <t>GFLOPS:</t>
  </si>
  <si>
    <t>L_master</t>
  </si>
  <si>
    <t>L_local</t>
  </si>
  <si>
    <t>X:</t>
  </si>
  <si>
    <t>Idx_th</t>
  </si>
  <si>
    <t>avg_merge:</t>
  </si>
  <si>
    <t>expand(s.)</t>
  </si>
  <si>
    <t>merge(s.)</t>
  </si>
  <si>
    <t>seq_part(s.)</t>
  </si>
  <si>
    <t>expand(%)</t>
  </si>
  <si>
    <t>merge(%)</t>
  </si>
  <si>
    <t>seq(%)</t>
  </si>
  <si>
    <t>GIST1M</t>
  </si>
  <si>
    <t>DEEP10M</t>
  </si>
  <si>
    <t>SIFT100M</t>
  </si>
  <si>
    <t>DEEP100M</t>
  </si>
  <si>
    <t>Top-M @KNL 32T</t>
  </si>
  <si>
    <t>Runtime(s.)</t>
  </si>
  <si>
    <t>Compt.</t>
  </si>
  <si>
    <t>P@100</t>
  </si>
  <si>
    <t>Latency(ms.)</t>
  </si>
  <si>
    <t>L:</t>
  </si>
  <si>
    <t>M:</t>
  </si>
  <si>
    <t>Iter_mean:</t>
  </si>
  <si>
    <t>seq(s.)</t>
  </si>
  <si>
    <t>Scale-M @KNL 32T</t>
  </si>
  <si>
    <t>SIFT1M @KNL Top-M 32T M=64</t>
  </si>
  <si>
    <t>SIFT1M @KNL Scale-M 32T M=64</t>
  </si>
  <si>
    <t>Accuracy</t>
  </si>
  <si>
    <t>GIST1M @KNL Top-M 32T M=128</t>
  </si>
  <si>
    <t>GIST1M @KNL Scale-M 32T M=128</t>
  </si>
  <si>
    <t>DEEP10M @KNL Top-M 32T M=64</t>
  </si>
  <si>
    <t>DEEP10M @KNL Scale-M 32T M=64</t>
  </si>
  <si>
    <t>SIFT100M @KNL Top-M 32T M=64</t>
  </si>
  <si>
    <t>SIFT100M @KNL Scale-M 32T M=64</t>
  </si>
  <si>
    <t>DEEP100M @KNL Top-M 32T M=64</t>
  </si>
  <si>
    <t>DEEP100M @KNL Scale-M 32T M=64</t>
  </si>
  <si>
    <t>DEEP100M @BG7 Top-M 32T M=128</t>
  </si>
  <si>
    <t>DEEP100M @BG7 Top-M 32T M=32</t>
  </si>
  <si>
    <t>SIFT1M @KNL NSG-OMP 32T</t>
  </si>
  <si>
    <t>compt.:</t>
  </si>
  <si>
    <t>latency(ms.):</t>
  </si>
  <si>
    <t>avg_iter:</t>
  </si>
  <si>
    <t>GIST1M @KNL NSG-OMP 32T</t>
  </si>
  <si>
    <t>DEEP10M @KNL NSG-OMP 32T</t>
  </si>
  <si>
    <t>SIFT100M @KNL NSG-OMP 32T</t>
  </si>
  <si>
    <t>DEEP100M @KNL NSG-OMP 32T</t>
  </si>
  <si>
    <t>DEEP100M @Skylake NSG-OMP 16T</t>
  </si>
  <si>
    <t>SIFT1M @KNL</t>
  </si>
  <si>
    <t>SIFT1M @Skylake</t>
  </si>
  <si>
    <t>T1</t>
  </si>
  <si>
    <t>Speedup</t>
  </si>
  <si>
    <t>2T</t>
  </si>
  <si>
    <t>4T</t>
  </si>
  <si>
    <t>8T</t>
  </si>
  <si>
    <t>16T</t>
  </si>
  <si>
    <t>32T</t>
  </si>
  <si>
    <t>20T</t>
  </si>
  <si>
    <t>64T</t>
  </si>
  <si>
    <t>GIST1M @KNL</t>
  </si>
  <si>
    <t>GIST1M @Skylake</t>
  </si>
  <si>
    <t>DEEP10M @KNL</t>
  </si>
  <si>
    <t>DEEP10M @Skylake</t>
  </si>
  <si>
    <t>SIFT100M @KNL</t>
  </si>
  <si>
    <t>SIFT100M @Skylake</t>
  </si>
  <si>
    <t>DEEP100M @KNL</t>
  </si>
  <si>
    <t>DEEP100M @Skylake</t>
  </si>
  <si>
    <t>16threads</t>
  </si>
  <si>
    <t>32threads</t>
  </si>
  <si>
    <t>64threads</t>
  </si>
  <si>
    <t>8threads</t>
  </si>
  <si>
    <t>geomean</t>
  </si>
  <si>
    <t>average</t>
  </si>
  <si>
    <t>Convergence:</t>
  </si>
  <si>
    <t>DEEP1M @KNL</t>
  </si>
  <si>
    <t>DEEP1M @Skylake</t>
  </si>
  <si>
    <t>Speed-ANN</t>
  </si>
  <si>
    <t>NSG</t>
  </si>
  <si>
    <t>HNSW</t>
  </si>
  <si>
    <t>speedup</t>
  </si>
  <si>
    <t>Geomean</t>
  </si>
  <si>
    <t>Average</t>
  </si>
  <si>
    <t>DEEP100M, KNL, 32T</t>
  </si>
  <si>
    <t>Adaptive Update Postion 0.9</t>
  </si>
  <si>
    <t>Adaptive Update Postion 0.5</t>
  </si>
  <si>
    <t>P_dest</t>
  </si>
  <si>
    <t>runtime(s.)</t>
  </si>
  <si>
    <t>compt.</t>
  </si>
  <si>
    <t>A@100</t>
  </si>
  <si>
    <t>latency(ms.)</t>
  </si>
  <si>
    <t>Position Threshold</t>
  </si>
  <si>
    <t>avg_merge</t>
  </si>
  <si>
    <t>Convergence</t>
  </si>
  <si>
    <t>Adaptive Update Postion 0.6</t>
  </si>
  <si>
    <t>KNL</t>
  </si>
  <si>
    <t>32 Threads</t>
  </si>
  <si>
    <t>Merge Once</t>
  </si>
  <si>
    <t>X</t>
  </si>
  <si>
    <t>Adaptive Update Postion 0.7</t>
  </si>
  <si>
    <t>Version:1.0 StartHTML:0000000105 EndHTML:0000033249 StartFragment:0000002159 EndFragment:0000033203</t>
  </si>
  <si>
    <t>iQANS-Static</t>
  </si>
  <si>
    <t>NSG-32T</t>
  </si>
  <si>
    <t>PathWise</t>
  </si>
  <si>
    <t>iQANS-NoStaged</t>
  </si>
  <si>
    <t>iQANS-NoSync</t>
  </si>
  <si>
    <t>iQANS-Adaptive</t>
  </si>
  <si>
    <t>Adaptive Update Postion 0.8</t>
  </si>
  <si>
    <t>E / A</t>
  </si>
  <si>
    <t>Adaptive Update Postion Mix</t>
  </si>
  <si>
    <t>Adaptive Update Postion 0.1</t>
  </si>
  <si>
    <t>Adaptive Update Postion 0.2</t>
  </si>
  <si>
    <t>Adaptive Update Postion 0.3</t>
  </si>
  <si>
    <t>Adaptive Update Postion 0.4</t>
  </si>
  <si>
    <t>Skylake</t>
  </si>
  <si>
    <t>BG7</t>
  </si>
  <si>
    <t>Multiple Queues</t>
  </si>
  <si>
    <t>Threads</t>
  </si>
  <si>
    <t>P_target</t>
  </si>
  <si>
    <t>Recall</t>
  </si>
  <si>
    <t>L</t>
  </si>
  <si>
    <t>avg_iters</t>
  </si>
  <si>
    <t>Sync. Overhead(s.)</t>
  </si>
  <si>
    <t>Sync. Overhead (%)</t>
  </si>
  <si>
    <t>Insert with lock</t>
  </si>
  <si>
    <t>Merge Every Step</t>
  </si>
  <si>
    <t>DEEP1B @BG7</t>
  </si>
  <si>
    <t>SIFT1M SGS BASELINE @KNL</t>
  </si>
  <si>
    <t>P_dest:</t>
  </si>
  <si>
    <t>avg_backtrack:</t>
  </si>
  <si>
    <t>DEEP1B, BG7, R@100 0.9</t>
  </si>
  <si>
    <t>Methods</t>
  </si>
  <si>
    <t>iQANS-1T</t>
  </si>
  <si>
    <t>iQANS-64T</t>
  </si>
  <si>
    <t>HNSW-good</t>
  </si>
  <si>
    <t>HNSW-bad</t>
  </si>
  <si>
    <t>Speedup:</t>
  </si>
  <si>
    <t>EF:</t>
  </si>
  <si>
    <t>Use low ef for building</t>
  </si>
  <si>
    <t>SIFT1B @BG7</t>
  </si>
  <si>
    <t>SIFT1B, BG7, R@100 0.9</t>
  </si>
  <si>
    <t>PSS_v5</t>
  </si>
  <si>
    <t>90.0%tile</t>
  </si>
  <si>
    <t>95.0%tile</t>
  </si>
  <si>
    <t>99.0%tile</t>
  </si>
  <si>
    <t>99.5%tile</t>
  </si>
  <si>
    <t>99.9%tile</t>
  </si>
  <si>
    <t>Tesla P100 cuda-10.2</t>
  </si>
  <si>
    <t>Index</t>
  </si>
  <si>
    <t>FlatL2</t>
  </si>
  <si>
    <t>IVFFlat</t>
  </si>
  <si>
    <t>Index:</t>
  </si>
  <si>
    <t>A@100:</t>
  </si>
  <si>
    <t>Failed to cudaMalloc 38400000000 bytes on device 0 (error 2 out of memory</t>
  </si>
  <si>
    <t>Failed to cudaMalloc 51200000000 bytes on device 0 (error 2 out of memory</t>
  </si>
  <si>
    <t>Datasets</t>
  </si>
  <si>
    <t>Faiss-GPU using IVFFlat</t>
  </si>
  <si>
    <t>CPS-32T on KNL</t>
  </si>
  <si>
    <t>Accuracy@100</t>
  </si>
  <si>
    <t>Latency (ms.)</t>
  </si>
  <si>
    <t>Out of memory</t>
  </si>
  <si>
    <t>NSG-omp 8T @KNL</t>
  </si>
  <si>
    <t>NSG-omp 8T @Skylake</t>
  </si>
  <si>
    <t>SIFT1M SGS BASELINE @Skylake</t>
  </si>
  <si>
    <t>GIST1M SGS BASELINE @KNL</t>
  </si>
  <si>
    <t>GIST1M SGS BASELINE @Skylake</t>
  </si>
  <si>
    <t>DEEP10M SGS BASELINE @KNL</t>
  </si>
  <si>
    <t>DEEP10M SGS BASELINE @Skylake</t>
  </si>
  <si>
    <t>SIFT100M SGS BASELINE @KNL</t>
  </si>
  <si>
    <t>SIFT100M SGS BASELINE @Skylake</t>
  </si>
  <si>
    <t>DEEP100M SGS BASELINE @KNL</t>
  </si>
  <si>
    <t>DEEP100M SGS BASELINE @Skylake</t>
  </si>
  <si>
    <t>NSG, DEEP1M @KNL</t>
  </si>
  <si>
    <t>NSG, DEEP1M @Skylake</t>
  </si>
  <si>
    <t>P_Target</t>
  </si>
  <si>
    <t># threads</t>
  </si>
  <si>
    <t>L1 Misses</t>
  </si>
  <si>
    <t>1,589 M</t>
  </si>
  <si>
    <t>43.1 M</t>
  </si>
  <si>
    <t>11,333 M</t>
  </si>
  <si>
    <t>686.8 M</t>
  </si>
  <si>
    <t>1,344 M</t>
  </si>
  <si>
    <t>42.0 M</t>
  </si>
  <si>
    <t>10,534 M</t>
  </si>
  <si>
    <t>671.0 M</t>
  </si>
  <si>
    <t>1,342 M</t>
  </si>
  <si>
    <t>41.9 M</t>
  </si>
  <si>
    <t>9,449 M</t>
  </si>
  <si>
    <t>667.0 M</t>
  </si>
  <si>
    <t>1,293 M</t>
  </si>
  <si>
    <t>41.5 M</t>
  </si>
  <si>
    <t>10,388 M</t>
  </si>
  <si>
    <t>670.9 M</t>
  </si>
  <si>
    <t>1,340 M</t>
  </si>
  <si>
    <t>43.5 M</t>
  </si>
  <si>
    <t>10,179 M</t>
  </si>
  <si>
    <t>682.0 M</t>
  </si>
  <si>
    <t>1,384 M</t>
  </si>
  <si>
    <t>46.1 M</t>
  </si>
  <si>
    <t>10,811 M</t>
  </si>
  <si>
    <t>753.1 M</t>
  </si>
  <si>
    <t>1,572 M</t>
  </si>
  <si>
    <t>50.6 M</t>
  </si>
  <si>
    <t>12,733 M</t>
  </si>
  <si>
    <t>1002.2 M</t>
  </si>
  <si>
    <t>KNL, 32T, 0.999</t>
  </si>
  <si>
    <t>PCM Memory Bandwidth (GB/s)</t>
  </si>
  <si>
    <t>iQAN (adaptive merge)</t>
  </si>
  <si>
    <t>NoStaged</t>
  </si>
  <si>
    <t>NoSync</t>
  </si>
  <si>
    <t>EdgeWise (NSG_OMP)</t>
  </si>
  <si>
    <t>Benchmarks</t>
  </si>
  <si>
    <t>Progress</t>
  </si>
  <si>
    <t>DEEP100M @BG7 Scale-M 32T M=128</t>
  </si>
  <si>
    <t>DEEP100M @BG7 Scale-M 32T M=32</t>
  </si>
  <si>
    <t>A@100: 0.999</t>
  </si>
  <si>
    <t>Multi-query</t>
  </si>
  <si>
    <t>Baseline, Pure inter-query</t>
  </si>
  <si>
    <t>Runtime(s)</t>
  </si>
  <si>
    <t>Recall@100</t>
  </si>
  <si>
    <t>1x8</t>
  </si>
  <si>
    <t>2x8</t>
  </si>
  <si>
    <t>4x8</t>
  </si>
  <si>
    <t>8x8</t>
  </si>
  <si>
    <t>Throuput</t>
  </si>
  <si>
    <t>iQANS</t>
  </si>
  <si>
    <t>baseline</t>
  </si>
  <si>
    <t>throughput</t>
  </si>
  <si>
    <t>Runtime</t>
  </si>
  <si>
    <t>Speed-ANN-4x8</t>
  </si>
  <si>
    <t>Inter-query-32</t>
  </si>
  <si>
    <t>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</si>
</sst>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0"/>
      <color rgb="FF999999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Calibri"/>
      <scheme val="minor"/>
    </font>
    <font>
      <b/>
      <sz val="10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00FF00"/>
        <bgColor rgb="FF00FF00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E6B8AF"/>
        <bgColor rgb="FFE6B8AF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68">
    <xf numFmtId="0" fontId="0" fillId="0" borderId="0" xfId="0"/>
    <xf numFmtId="0" fontId="2" fillId="0" borderId="0" xfId="1" applyFont="1"/>
    <xf numFmtId="0" fontId="1" fillId="0" borderId="0" xfId="1"/>
    <xf numFmtId="0" fontId="3" fillId="0" borderId="0" xfId="1" applyFont="1"/>
    <xf numFmtId="0" fontId="3" fillId="0" borderId="1" xfId="1" applyFont="1" applyBorder="1"/>
    <xf numFmtId="0" fontId="3" fillId="0" borderId="0" xfId="1" applyFont="1" applyAlignment="1">
      <alignment horizontal="right"/>
    </xf>
    <xf numFmtId="0" fontId="3" fillId="2" borderId="0" xfId="1" applyFont="1" applyFill="1" applyAlignment="1">
      <alignment horizontal="right"/>
    </xf>
    <xf numFmtId="0" fontId="3" fillId="3" borderId="0" xfId="1" applyFont="1" applyFill="1" applyAlignment="1">
      <alignment horizontal="right"/>
    </xf>
    <xf numFmtId="0" fontId="2" fillId="2" borderId="0" xfId="1" applyFont="1" applyFill="1"/>
    <xf numFmtId="0" fontId="3" fillId="4" borderId="0" xfId="1" applyFont="1" applyFill="1" applyAlignment="1">
      <alignment horizontal="right"/>
    </xf>
    <xf numFmtId="0" fontId="3" fillId="2" borderId="1" xfId="1" applyFont="1" applyFill="1" applyBorder="1"/>
    <xf numFmtId="0" fontId="3" fillId="2" borderId="0" xfId="1" applyFont="1" applyFill="1"/>
    <xf numFmtId="0" fontId="4" fillId="0" borderId="0" xfId="1" applyFont="1" applyAlignment="1">
      <alignment horizontal="right"/>
    </xf>
    <xf numFmtId="0" fontId="2" fillId="5" borderId="0" xfId="1" applyFont="1" applyFill="1"/>
    <xf numFmtId="0" fontId="2" fillId="6" borderId="0" xfId="1" applyFont="1" applyFill="1"/>
    <xf numFmtId="0" fontId="5" fillId="0" borderId="0" xfId="1" applyFont="1"/>
    <xf numFmtId="0" fontId="5" fillId="5" borderId="0" xfId="1" applyFont="1" applyFill="1"/>
    <xf numFmtId="0" fontId="6" fillId="0" borderId="0" xfId="1" applyFont="1"/>
    <xf numFmtId="0" fontId="6" fillId="0" borderId="1" xfId="1" applyFont="1" applyBorder="1"/>
    <xf numFmtId="0" fontId="3" fillId="0" borderId="1" xfId="1" applyFont="1" applyBorder="1" applyAlignment="1">
      <alignment horizontal="right"/>
    </xf>
    <xf numFmtId="0" fontId="3" fillId="5" borderId="0" xfId="1" applyFont="1" applyFill="1" applyAlignment="1">
      <alignment horizontal="right"/>
    </xf>
    <xf numFmtId="0" fontId="7" fillId="7" borderId="0" xfId="1" applyFont="1" applyFill="1"/>
    <xf numFmtId="0" fontId="7" fillId="8" borderId="0" xfId="1" applyFont="1" applyFill="1"/>
    <xf numFmtId="0" fontId="2" fillId="9" borderId="0" xfId="1" applyFont="1" applyFill="1"/>
    <xf numFmtId="0" fontId="2" fillId="10" borderId="0" xfId="1" applyFont="1" applyFill="1"/>
    <xf numFmtId="4" fontId="2" fillId="0" borderId="0" xfId="1" applyNumberFormat="1" applyFont="1"/>
    <xf numFmtId="0" fontId="2" fillId="4" borderId="0" xfId="1" applyFont="1" applyFill="1"/>
    <xf numFmtId="4" fontId="2" fillId="5" borderId="0" xfId="1" applyNumberFormat="1" applyFont="1" applyFill="1"/>
    <xf numFmtId="0" fontId="2" fillId="11" borderId="0" xfId="1" applyFont="1" applyFill="1"/>
    <xf numFmtId="4" fontId="2" fillId="3" borderId="0" xfId="1" applyNumberFormat="1" applyFont="1" applyFill="1"/>
    <xf numFmtId="0" fontId="7" fillId="0" borderId="2" xfId="1" applyFont="1" applyBorder="1"/>
    <xf numFmtId="0" fontId="9" fillId="0" borderId="1" xfId="2" applyFont="1" applyBorder="1"/>
    <xf numFmtId="0" fontId="10" fillId="0" borderId="0" xfId="2" applyFont="1"/>
    <xf numFmtId="0" fontId="8" fillId="0" borderId="0" xfId="2"/>
    <xf numFmtId="0" fontId="10" fillId="0" borderId="1" xfId="2" applyFont="1" applyBorder="1"/>
    <xf numFmtId="0" fontId="11" fillId="0" borderId="0" xfId="2" applyFont="1"/>
    <xf numFmtId="0" fontId="10" fillId="0" borderId="0" xfId="2" applyFont="1" applyAlignment="1">
      <alignment horizontal="right"/>
    </xf>
    <xf numFmtId="0" fontId="12" fillId="0" borderId="0" xfId="2" applyFont="1"/>
    <xf numFmtId="0" fontId="9" fillId="0" borderId="0" xfId="2" applyFont="1"/>
    <xf numFmtId="0" fontId="10" fillId="0" borderId="2" xfId="2" applyFont="1" applyBorder="1" applyAlignment="1">
      <alignment horizontal="right"/>
    </xf>
    <xf numFmtId="0" fontId="10" fillId="2" borderId="0" xfId="2" applyFont="1" applyFill="1" applyAlignment="1">
      <alignment horizontal="right"/>
    </xf>
    <xf numFmtId="0" fontId="10" fillId="5" borderId="0" xfId="2" applyFont="1" applyFill="1" applyAlignment="1">
      <alignment horizontal="right"/>
    </xf>
    <xf numFmtId="0" fontId="10" fillId="7" borderId="0" xfId="2" applyFont="1" applyFill="1" applyAlignment="1">
      <alignment horizontal="right"/>
    </xf>
    <xf numFmtId="0" fontId="11" fillId="0" borderId="2" xfId="2" applyFont="1" applyBorder="1"/>
    <xf numFmtId="0" fontId="10" fillId="0" borderId="0" xfId="2" applyFont="1" applyAlignment="1">
      <alignment horizontal="left"/>
    </xf>
    <xf numFmtId="0" fontId="9" fillId="0" borderId="3" xfId="2" applyFont="1" applyBorder="1"/>
    <xf numFmtId="0" fontId="10" fillId="0" borderId="4" xfId="2" applyFont="1" applyBorder="1"/>
    <xf numFmtId="0" fontId="10" fillId="0" borderId="5" xfId="2" applyFont="1" applyBorder="1"/>
    <xf numFmtId="0" fontId="10" fillId="0" borderId="6" xfId="2" applyFont="1" applyBorder="1"/>
    <xf numFmtId="0" fontId="10" fillId="0" borderId="7" xfId="2" applyFont="1" applyBorder="1"/>
    <xf numFmtId="0" fontId="10" fillId="0" borderId="8" xfId="2" applyFont="1" applyBorder="1"/>
    <xf numFmtId="0" fontId="10" fillId="0" borderId="3" xfId="2" applyFont="1" applyBorder="1"/>
    <xf numFmtId="0" fontId="11" fillId="5" borderId="0" xfId="2" applyFont="1" applyFill="1"/>
    <xf numFmtId="0" fontId="10" fillId="3" borderId="0" xfId="2" applyFont="1" applyFill="1" applyAlignment="1">
      <alignment horizontal="right"/>
    </xf>
    <xf numFmtId="0" fontId="11" fillId="2" borderId="0" xfId="2" applyFont="1" applyFill="1"/>
    <xf numFmtId="0" fontId="10" fillId="4" borderId="0" xfId="2" applyFont="1" applyFill="1" applyAlignment="1">
      <alignment horizontal="right"/>
    </xf>
    <xf numFmtId="0" fontId="10" fillId="2" borderId="1" xfId="2" applyFont="1" applyFill="1" applyBorder="1"/>
    <xf numFmtId="0" fontId="10" fillId="2" borderId="0" xfId="2" applyFont="1" applyFill="1"/>
    <xf numFmtId="4" fontId="11" fillId="0" borderId="0" xfId="2" applyNumberFormat="1" applyFont="1"/>
    <xf numFmtId="4" fontId="10" fillId="0" borderId="0" xfId="2" applyNumberFormat="1" applyFont="1" applyAlignment="1">
      <alignment horizontal="right"/>
    </xf>
    <xf numFmtId="0" fontId="10" fillId="5" borderId="0" xfId="2" applyFont="1" applyFill="1"/>
    <xf numFmtId="0" fontId="0" fillId="1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12" fillId="8" borderId="0" xfId="2" applyFont="1" applyFill="1" applyAlignment="1">
      <alignment horizontal="center"/>
    </xf>
    <xf numFmtId="0" fontId="12" fillId="0" borderId="0" xfId="2" applyFont="1" applyAlignment="1">
      <alignment horizontal="center"/>
    </xf>
    <xf numFmtId="0" fontId="11" fillId="8" borderId="0" xfId="2" applyFont="1" applyFill="1" applyAlignment="1">
      <alignment horizontal="center"/>
    </xf>
    <xf numFmtId="0" fontId="11" fillId="8" borderId="0" xfId="2" applyFont="1" applyFill="1"/>
  </cellXfs>
  <cellStyles count="3">
    <cellStyle name="Normal" xfId="0" builtinId="0"/>
    <cellStyle name="Normal 2" xfId="1" xr:uid="{2D38EEF1-6834-F448-A8EB-613EB3CF91FC}"/>
    <cellStyle name="Normal 3" xfId="2" xr:uid="{ADDDA7A4-54D8-F649-BA7E-2A0A09DB1A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DEEP1B, Recall@100: 0.9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'DEEP1B_@BG7_051221 (2)'!$W$16:$W$17</c:f>
              <c:strCache>
                <c:ptCount val="2"/>
                <c:pt idx="0">
                  <c:v>DEEP1B, BG7, R@100 0.9</c:v>
                </c:pt>
                <c:pt idx="1">
                  <c:v>Latency(ms.)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'DEEP1B_@BG7_051221 (2)'!$V$18:$V$22</c:f>
              <c:strCache>
                <c:ptCount val="5"/>
                <c:pt idx="0">
                  <c:v>iQANS-1T</c:v>
                </c:pt>
                <c:pt idx="1">
                  <c:v>iQANS-64T</c:v>
                </c:pt>
                <c:pt idx="2">
                  <c:v>NSG</c:v>
                </c:pt>
                <c:pt idx="3">
                  <c:v>HNSW-good</c:v>
                </c:pt>
                <c:pt idx="4">
                  <c:v>HNSW-bad</c:v>
                </c:pt>
              </c:strCache>
            </c:strRef>
          </c:cat>
          <c:val>
            <c:numRef>
              <c:f>'DEEP1B_@BG7_051221 (2)'!$W$18:$W$22</c:f>
              <c:numCache>
                <c:formatCode>General</c:formatCode>
                <c:ptCount val="5"/>
                <c:pt idx="0">
                  <c:v>356.47851700000001</c:v>
                </c:pt>
                <c:pt idx="1">
                  <c:v>23.429528000000001</c:v>
                </c:pt>
                <c:pt idx="2">
                  <c:v>376.421899</c:v>
                </c:pt>
                <c:pt idx="3">
                  <c:v>10.008858</c:v>
                </c:pt>
                <c:pt idx="4">
                  <c:v>140.46209899999999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2F3-9048-A6E4-F5AE3F9AD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6573284"/>
        <c:axId val="998480056"/>
      </c:barChart>
      <c:catAx>
        <c:axId val="7365732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98480056"/>
        <c:crosses val="autoZero"/>
        <c:auto val="1"/>
        <c:lblAlgn val="ctr"/>
        <c:lblOffset val="100"/>
        <c:noMultiLvlLbl val="1"/>
      </c:catAx>
      <c:valAx>
        <c:axId val="9984800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Latency(ms.)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3657328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SIFT1B, Recall@100: 0.9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'DEEP1B_@BG7_051221 (2)'!$W$57:$W$58</c:f>
              <c:strCache>
                <c:ptCount val="2"/>
                <c:pt idx="0">
                  <c:v>SIFT1B, BG7, R@100 0.9</c:v>
                </c:pt>
                <c:pt idx="1">
                  <c:v>Latency(ms.)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'DEEP1B_@BG7_051221 (2)'!$V$59:$V$63</c:f>
              <c:strCache>
                <c:ptCount val="5"/>
                <c:pt idx="0">
                  <c:v>iQANS-1T</c:v>
                </c:pt>
                <c:pt idx="1">
                  <c:v>iQANS-64T</c:v>
                </c:pt>
                <c:pt idx="2">
                  <c:v>NSG</c:v>
                </c:pt>
                <c:pt idx="3">
                  <c:v>HNSW-good</c:v>
                </c:pt>
                <c:pt idx="4">
                  <c:v>HNSW-bad</c:v>
                </c:pt>
              </c:strCache>
            </c:strRef>
          </c:cat>
          <c:val>
            <c:numRef>
              <c:f>'DEEP1B_@BG7_051221 (2)'!$W$59:$W$63</c:f>
              <c:numCache>
                <c:formatCode>General</c:formatCode>
                <c:ptCount val="5"/>
                <c:pt idx="0">
                  <c:v>288.83203600000002</c:v>
                </c:pt>
                <c:pt idx="1">
                  <c:v>26.850062999999999</c:v>
                </c:pt>
                <c:pt idx="2">
                  <c:v>310.02804400000002</c:v>
                </c:pt>
                <c:pt idx="3">
                  <c:v>8.5360750000000003</c:v>
                </c:pt>
                <c:pt idx="4">
                  <c:v>46.123902999999999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0DE-E045-8B40-A9DF31E08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12452"/>
        <c:axId val="2005283240"/>
      </c:barChart>
      <c:catAx>
        <c:axId val="204124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05283240"/>
        <c:crosses val="autoZero"/>
        <c:auto val="1"/>
        <c:lblAlgn val="ctr"/>
        <c:lblOffset val="100"/>
        <c:noMultiLvlLbl val="1"/>
      </c:catAx>
      <c:valAx>
        <c:axId val="20052832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Latency(ms.)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41245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DEEP1B, Recall@100: 0.9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'DEEP1B_@BG7_051221'!$W$16:$W$17</c:f>
              <c:strCache>
                <c:ptCount val="2"/>
                <c:pt idx="0">
                  <c:v>DEEP1B, BG7, R@100 0.9</c:v>
                </c:pt>
                <c:pt idx="1">
                  <c:v>Latency(ms.)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'DEEP1B_@BG7_051221'!$V$18:$V$22</c:f>
              <c:strCache>
                <c:ptCount val="5"/>
                <c:pt idx="0">
                  <c:v>iQANS-1T</c:v>
                </c:pt>
                <c:pt idx="1">
                  <c:v>iQANS-64T</c:v>
                </c:pt>
                <c:pt idx="2">
                  <c:v>NSG</c:v>
                </c:pt>
                <c:pt idx="3">
                  <c:v>HNSW-good</c:v>
                </c:pt>
                <c:pt idx="4">
                  <c:v>HNSW-bad</c:v>
                </c:pt>
              </c:strCache>
            </c:strRef>
          </c:cat>
          <c:val>
            <c:numRef>
              <c:f>'DEEP1B_@BG7_051221'!$W$18:$W$22</c:f>
              <c:numCache>
                <c:formatCode>General</c:formatCode>
                <c:ptCount val="5"/>
                <c:pt idx="0">
                  <c:v>356.47851700000001</c:v>
                </c:pt>
                <c:pt idx="1">
                  <c:v>23.429528000000001</c:v>
                </c:pt>
                <c:pt idx="2">
                  <c:v>376.421899</c:v>
                </c:pt>
                <c:pt idx="3">
                  <c:v>10.008858</c:v>
                </c:pt>
                <c:pt idx="4">
                  <c:v>140.46209899999999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B46-AD45-864E-09869A2C3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6573284"/>
        <c:axId val="998480056"/>
      </c:barChart>
      <c:catAx>
        <c:axId val="7365732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98480056"/>
        <c:crosses val="autoZero"/>
        <c:auto val="1"/>
        <c:lblAlgn val="ctr"/>
        <c:lblOffset val="100"/>
        <c:noMultiLvlLbl val="1"/>
      </c:catAx>
      <c:valAx>
        <c:axId val="9984800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Latency(ms.)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3657328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SIFT1B, Recall@100: 0.9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'DEEP1B_@BG7_051221'!$W$57:$W$58</c:f>
              <c:strCache>
                <c:ptCount val="2"/>
                <c:pt idx="0">
                  <c:v>SIFT1B, BG7, R@100 0.9</c:v>
                </c:pt>
                <c:pt idx="1">
                  <c:v>Latency(ms.)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'DEEP1B_@BG7_051221'!$V$59:$V$63</c:f>
              <c:strCache>
                <c:ptCount val="5"/>
                <c:pt idx="0">
                  <c:v>iQANS-1T</c:v>
                </c:pt>
                <c:pt idx="1">
                  <c:v>iQANS-64T</c:v>
                </c:pt>
                <c:pt idx="2">
                  <c:v>NSG</c:v>
                </c:pt>
                <c:pt idx="3">
                  <c:v>HNSW-good</c:v>
                </c:pt>
                <c:pt idx="4">
                  <c:v>HNSW-bad</c:v>
                </c:pt>
              </c:strCache>
            </c:strRef>
          </c:cat>
          <c:val>
            <c:numRef>
              <c:f>'DEEP1B_@BG7_051221'!$W$59:$W$63</c:f>
              <c:numCache>
                <c:formatCode>General</c:formatCode>
                <c:ptCount val="5"/>
                <c:pt idx="0">
                  <c:v>288.83203600000002</c:v>
                </c:pt>
                <c:pt idx="1">
                  <c:v>26.850062999999999</c:v>
                </c:pt>
                <c:pt idx="2">
                  <c:v>310.02804400000002</c:v>
                </c:pt>
                <c:pt idx="3">
                  <c:v>8.5360750000000003</c:v>
                </c:pt>
                <c:pt idx="4">
                  <c:v>46.123902999999999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63A-BA49-BFB6-8F4169ECE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12452"/>
        <c:axId val="2005283240"/>
      </c:barChart>
      <c:catAx>
        <c:axId val="204124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05283240"/>
        <c:crosses val="autoZero"/>
        <c:auto val="1"/>
        <c:lblAlgn val="ctr"/>
        <c:lblOffset val="100"/>
        <c:noMultiLvlLbl val="1"/>
      </c:catAx>
      <c:valAx>
        <c:axId val="20052832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Latency(ms.)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41245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438150</xdr:colOff>
      <xdr:row>13</xdr:row>
      <xdr:rowOff>47625</xdr:rowOff>
    </xdr:from>
    <xdr:ext cx="4800600" cy="2971800"/>
    <xdr:graphicFrame macro="">
      <xdr:nvGraphicFramePr>
        <xdr:cNvPr id="2" name="Chart 22" title="Chart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23</xdr:col>
      <xdr:colOff>438150</xdr:colOff>
      <xdr:row>53</xdr:row>
      <xdr:rowOff>76200</xdr:rowOff>
    </xdr:from>
    <xdr:ext cx="4800600" cy="2971800"/>
    <xdr:graphicFrame macro="">
      <xdr:nvGraphicFramePr>
        <xdr:cNvPr id="3" name="Chart 23" title="Chart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438150</xdr:colOff>
      <xdr:row>13</xdr:row>
      <xdr:rowOff>47625</xdr:rowOff>
    </xdr:from>
    <xdr:ext cx="4800600" cy="2971800"/>
    <xdr:graphicFrame macro="">
      <xdr:nvGraphicFramePr>
        <xdr:cNvPr id="2" name="Chart 22" title="Chart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23</xdr:col>
      <xdr:colOff>438150</xdr:colOff>
      <xdr:row>53</xdr:row>
      <xdr:rowOff>76200</xdr:rowOff>
    </xdr:from>
    <xdr:ext cx="4800600" cy="2971800"/>
    <xdr:graphicFrame macro="">
      <xdr:nvGraphicFramePr>
        <xdr:cNvPr id="3" name="Chart 23" title="Chart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304800</xdr:colOff>
          <xdr:row>2</xdr:row>
          <xdr:rowOff>139700</xdr:rowOff>
        </xdr:from>
        <xdr:to>
          <xdr:col>3</xdr:col>
          <xdr:colOff>177800</xdr:colOff>
          <xdr:row>4</xdr:row>
          <xdr:rowOff>114300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14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2250B-4DBA-FB42-843C-46644D6252BB}">
  <sheetPr>
    <outlinePr summaryBelow="0" summaryRight="0"/>
  </sheetPr>
  <dimension ref="A1:T73"/>
  <sheetViews>
    <sheetView topLeftCell="A34" workbookViewId="0">
      <pane xSplit="1" topLeftCell="B1" activePane="topRight" state="frozen"/>
      <selection pane="topRight" activeCell="C50" sqref="C50"/>
    </sheetView>
  </sheetViews>
  <sheetFormatPr baseColWidth="10" defaultColWidth="12.6640625" defaultRowHeight="15.75" customHeight="1" x14ac:dyDescent="0.2"/>
  <cols>
    <col min="1" max="16384" width="12.6640625" style="33"/>
  </cols>
  <sheetData>
    <row r="1" spans="1:20" ht="15.75" customHeight="1" x14ac:dyDescent="0.2">
      <c r="A1" s="35" t="s">
        <v>221</v>
      </c>
    </row>
    <row r="2" spans="1:20" ht="15.75" customHeight="1" x14ac:dyDescent="0.2">
      <c r="A2" s="35" t="s">
        <v>101</v>
      </c>
    </row>
    <row r="4" spans="1:20" ht="15.75" customHeight="1" x14ac:dyDescent="0.2">
      <c r="A4" s="64" t="s">
        <v>1</v>
      </c>
      <c r="B4" s="35"/>
      <c r="C4" s="35"/>
      <c r="D4" s="35"/>
      <c r="E4" s="35"/>
      <c r="F4" s="35" t="s">
        <v>222</v>
      </c>
      <c r="K4" s="35" t="s">
        <v>223</v>
      </c>
    </row>
    <row r="5" spans="1:20" ht="15.75" customHeight="1" x14ac:dyDescent="0.2">
      <c r="A5" s="64" t="s">
        <v>123</v>
      </c>
      <c r="B5" s="65" t="s">
        <v>224</v>
      </c>
      <c r="C5" s="65" t="s">
        <v>25</v>
      </c>
      <c r="D5" s="65" t="s">
        <v>225</v>
      </c>
      <c r="E5" s="65" t="s">
        <v>27</v>
      </c>
      <c r="F5" s="64" t="s">
        <v>123</v>
      </c>
      <c r="G5" s="65" t="s">
        <v>224</v>
      </c>
      <c r="H5" s="65" t="s">
        <v>25</v>
      </c>
      <c r="I5" s="65" t="s">
        <v>225</v>
      </c>
      <c r="J5" s="65" t="s">
        <v>27</v>
      </c>
      <c r="K5" s="64" t="s">
        <v>123</v>
      </c>
      <c r="L5" s="65" t="s">
        <v>224</v>
      </c>
      <c r="M5" s="65" t="s">
        <v>25</v>
      </c>
      <c r="N5" s="65" t="s">
        <v>225</v>
      </c>
      <c r="O5" s="65" t="s">
        <v>27</v>
      </c>
      <c r="P5" s="64"/>
      <c r="Q5" s="65"/>
      <c r="R5" s="65"/>
      <c r="S5" s="65"/>
      <c r="T5" s="65"/>
    </row>
    <row r="6" spans="1:20" ht="15.75" customHeight="1" x14ac:dyDescent="0.2">
      <c r="A6" s="66">
        <v>1</v>
      </c>
      <c r="B6" s="36">
        <v>40.947623999999998</v>
      </c>
      <c r="C6" s="36">
        <v>78640632</v>
      </c>
      <c r="D6" s="36">
        <v>0.99900299999999997</v>
      </c>
      <c r="E6" s="36">
        <v>4.0947620000000002</v>
      </c>
      <c r="F6" s="66"/>
      <c r="G6" s="35"/>
      <c r="H6" s="35"/>
      <c r="I6" s="35"/>
      <c r="J6" s="35"/>
      <c r="K6" s="66">
        <v>1</v>
      </c>
      <c r="L6" s="35">
        <v>43.064762000000002</v>
      </c>
      <c r="M6" s="35">
        <v>80744735</v>
      </c>
      <c r="N6" s="35">
        <v>0.999089</v>
      </c>
      <c r="O6" s="35">
        <v>4.306476</v>
      </c>
      <c r="P6" s="67"/>
    </row>
    <row r="7" spans="1:20" ht="15.75" customHeight="1" x14ac:dyDescent="0.2">
      <c r="A7" s="66">
        <v>2</v>
      </c>
      <c r="B7" s="36">
        <v>21.242889999999999</v>
      </c>
      <c r="C7" s="36">
        <v>79016292</v>
      </c>
      <c r="D7" s="36">
        <v>0.99905999999999995</v>
      </c>
      <c r="E7" s="36">
        <v>2.1242890000000001</v>
      </c>
      <c r="F7" s="66"/>
      <c r="G7" s="35"/>
      <c r="H7" s="35"/>
      <c r="I7" s="35"/>
      <c r="J7" s="35"/>
      <c r="K7" s="66">
        <v>2</v>
      </c>
      <c r="L7" s="35">
        <v>22.892087</v>
      </c>
      <c r="M7" s="35">
        <v>80744735</v>
      </c>
      <c r="N7" s="35">
        <v>0.999089</v>
      </c>
      <c r="O7" s="35">
        <v>2.289209</v>
      </c>
      <c r="P7" s="67"/>
    </row>
    <row r="8" spans="1:20" ht="15.75" customHeight="1" x14ac:dyDescent="0.2">
      <c r="A8" s="66">
        <v>4</v>
      </c>
      <c r="B8" s="36">
        <v>12.339826</v>
      </c>
      <c r="C8" s="36">
        <v>79101020</v>
      </c>
      <c r="D8" s="36">
        <v>0.99905600000000006</v>
      </c>
      <c r="E8" s="36">
        <v>1.2339830000000001</v>
      </c>
      <c r="F8" s="66"/>
      <c r="G8" s="35"/>
      <c r="H8" s="35"/>
      <c r="I8" s="35"/>
      <c r="J8" s="35"/>
      <c r="K8" s="66">
        <v>4</v>
      </c>
      <c r="L8" s="35">
        <v>11.776636</v>
      </c>
      <c r="M8" s="35">
        <v>80744735</v>
      </c>
      <c r="N8" s="35">
        <v>0.999089</v>
      </c>
      <c r="O8" s="35">
        <v>1.177664</v>
      </c>
      <c r="P8" s="67"/>
    </row>
    <row r="9" spans="1:20" ht="15.75" customHeight="1" x14ac:dyDescent="0.2">
      <c r="A9" s="66">
        <v>8</v>
      </c>
      <c r="B9" s="36">
        <v>9.7413650000000001</v>
      </c>
      <c r="C9" s="36">
        <v>84736503</v>
      </c>
      <c r="D9" s="36">
        <v>0.99919199999999997</v>
      </c>
      <c r="E9" s="36">
        <v>0.97413700000000003</v>
      </c>
      <c r="F9" s="66" t="s">
        <v>226</v>
      </c>
      <c r="G9" s="35">
        <v>9.6623070000000002</v>
      </c>
      <c r="H9" s="35">
        <v>82497270</v>
      </c>
      <c r="I9" s="35">
        <v>0.99909499999999996</v>
      </c>
      <c r="J9" s="35">
        <v>0.96623099999999995</v>
      </c>
      <c r="K9" s="66">
        <v>8</v>
      </c>
      <c r="L9" s="35">
        <v>6.1257710000000003</v>
      </c>
      <c r="M9" s="35">
        <v>80744735</v>
      </c>
      <c r="N9" s="35">
        <v>0.999089</v>
      </c>
      <c r="O9" s="35">
        <f>L9 / (10000 / 8) * 1000</f>
        <v>4.9006167999999999</v>
      </c>
      <c r="P9" s="67"/>
    </row>
    <row r="10" spans="1:20" ht="15.75" customHeight="1" x14ac:dyDescent="0.2">
      <c r="A10" s="66">
        <v>16</v>
      </c>
      <c r="B10" s="35">
        <v>8.2526069999999994</v>
      </c>
      <c r="C10" s="35">
        <v>91893026</v>
      </c>
      <c r="D10" s="35">
        <v>0.99920600000000004</v>
      </c>
      <c r="E10" s="35">
        <v>0.82526100000000002</v>
      </c>
      <c r="F10" s="66" t="s">
        <v>227</v>
      </c>
      <c r="G10" s="35">
        <v>5.7744210000000002</v>
      </c>
      <c r="H10" s="35">
        <v>82602770</v>
      </c>
      <c r="I10" s="35">
        <v>0.999089</v>
      </c>
      <c r="J10" s="35">
        <f>G10 / (10000 / 2) * 1000</f>
        <v>1.1548841999999999</v>
      </c>
      <c r="K10" s="66">
        <v>16</v>
      </c>
      <c r="L10" s="35">
        <v>3.1673309999999999</v>
      </c>
      <c r="M10" s="35">
        <v>80744735</v>
      </c>
      <c r="N10" s="35">
        <v>0.999089</v>
      </c>
      <c r="O10" s="35">
        <f>L10 / (10000 / 16) * 1000</f>
        <v>5.0677295999999998</v>
      </c>
      <c r="P10" s="66"/>
    </row>
    <row r="11" spans="1:20" ht="15.75" customHeight="1" x14ac:dyDescent="0.2">
      <c r="A11" s="66">
        <v>32</v>
      </c>
      <c r="B11" s="35">
        <v>9.8431680000000004</v>
      </c>
      <c r="C11" s="35">
        <v>112402961</v>
      </c>
      <c r="D11" s="35">
        <v>0.999054</v>
      </c>
      <c r="E11" s="35">
        <v>0.984317</v>
      </c>
      <c r="F11" s="66" t="s">
        <v>228</v>
      </c>
      <c r="G11" s="35">
        <v>3.142652</v>
      </c>
      <c r="H11" s="35">
        <v>82601121</v>
      </c>
      <c r="I11" s="35">
        <v>0.99907199999999996</v>
      </c>
      <c r="J11" s="35">
        <f>G11 / (10000 / 4) * 1000</f>
        <v>1.2570608000000001</v>
      </c>
      <c r="K11" s="66">
        <v>32</v>
      </c>
      <c r="L11" s="35">
        <v>2.0525790000000002</v>
      </c>
      <c r="M11" s="35">
        <v>80744735</v>
      </c>
      <c r="N11" s="35">
        <v>0.999089</v>
      </c>
      <c r="O11" s="35">
        <f>L11 / (10000 / 32) * 1000</f>
        <v>6.5682528000000007</v>
      </c>
      <c r="P11" s="66"/>
    </row>
    <row r="12" spans="1:20" ht="15.75" customHeight="1" x14ac:dyDescent="0.2">
      <c r="A12" s="66">
        <v>64</v>
      </c>
      <c r="B12" s="35">
        <v>11.004638</v>
      </c>
      <c r="C12" s="35">
        <v>144310885</v>
      </c>
      <c r="D12" s="35">
        <v>0.99906700000000004</v>
      </c>
      <c r="E12" s="35">
        <v>1.1004640000000001</v>
      </c>
      <c r="F12" s="66" t="s">
        <v>229</v>
      </c>
      <c r="G12" s="35">
        <v>2.1203539999999998</v>
      </c>
      <c r="H12" s="35">
        <v>82596510</v>
      </c>
      <c r="I12" s="35">
        <v>0.99907199999999996</v>
      </c>
      <c r="J12" s="35">
        <f>G12 / (10000 / 8) * 1000</f>
        <v>1.6962831999999999</v>
      </c>
      <c r="K12" s="66">
        <v>64</v>
      </c>
      <c r="L12" s="35">
        <v>1.8849750000000001</v>
      </c>
      <c r="M12" s="35">
        <v>80744735</v>
      </c>
      <c r="N12" s="35">
        <v>0.999089</v>
      </c>
      <c r="O12" s="35">
        <f>L12 / (10000 / 64) * 1000</f>
        <v>12.063840000000001</v>
      </c>
      <c r="P12" s="66"/>
    </row>
    <row r="13" spans="1:20" ht="15.75" customHeight="1" x14ac:dyDescent="0.2">
      <c r="A13" s="66"/>
      <c r="B13" s="35"/>
      <c r="C13" s="35"/>
      <c r="D13" s="35"/>
      <c r="E13" s="35"/>
      <c r="F13" s="66"/>
    </row>
    <row r="14" spans="1:20" ht="15.75" customHeight="1" x14ac:dyDescent="0.2">
      <c r="A14" s="64" t="s">
        <v>19</v>
      </c>
      <c r="B14" s="35"/>
      <c r="C14" s="35"/>
      <c r="D14" s="35"/>
      <c r="E14" s="35"/>
      <c r="F14" s="35" t="s">
        <v>222</v>
      </c>
      <c r="K14" s="35" t="s">
        <v>223</v>
      </c>
    </row>
    <row r="15" spans="1:20" ht="15.75" customHeight="1" x14ac:dyDescent="0.2">
      <c r="A15" s="64" t="s">
        <v>123</v>
      </c>
      <c r="B15" s="65" t="s">
        <v>224</v>
      </c>
      <c r="C15" s="65" t="s">
        <v>25</v>
      </c>
      <c r="D15" s="65" t="s">
        <v>225</v>
      </c>
      <c r="E15" s="65" t="s">
        <v>27</v>
      </c>
      <c r="F15" s="64" t="s">
        <v>123</v>
      </c>
      <c r="G15" s="65" t="s">
        <v>224</v>
      </c>
      <c r="H15" s="65" t="s">
        <v>25</v>
      </c>
      <c r="I15" s="65" t="s">
        <v>225</v>
      </c>
      <c r="J15" s="65" t="s">
        <v>27</v>
      </c>
      <c r="K15" s="64" t="s">
        <v>123</v>
      </c>
      <c r="L15" s="65" t="s">
        <v>224</v>
      </c>
      <c r="M15" s="65" t="s">
        <v>25</v>
      </c>
      <c r="N15" s="65" t="s">
        <v>225</v>
      </c>
      <c r="O15" s="65" t="s">
        <v>27</v>
      </c>
      <c r="P15" s="64"/>
      <c r="Q15" s="65"/>
      <c r="R15" s="65"/>
      <c r="S15" s="65"/>
      <c r="T15" s="65"/>
    </row>
    <row r="16" spans="1:20" ht="15.75" customHeight="1" x14ac:dyDescent="0.2">
      <c r="A16" s="66">
        <v>1</v>
      </c>
      <c r="B16" s="36">
        <v>73.313574000000003</v>
      </c>
      <c r="C16" s="36">
        <v>43132640</v>
      </c>
      <c r="D16" s="36">
        <v>0.999</v>
      </c>
      <c r="E16" s="36">
        <v>73.313574000000003</v>
      </c>
      <c r="F16" s="66"/>
      <c r="G16" s="35"/>
      <c r="H16" s="35"/>
      <c r="I16" s="35"/>
      <c r="J16" s="35"/>
      <c r="K16" s="66">
        <v>1</v>
      </c>
      <c r="L16" s="35">
        <v>76.897841</v>
      </c>
      <c r="M16" s="35">
        <v>43907311</v>
      </c>
      <c r="N16" s="35">
        <v>0.99904000000000004</v>
      </c>
      <c r="O16" s="35">
        <v>76.897841</v>
      </c>
      <c r="P16" s="67"/>
    </row>
    <row r="17" spans="1:20" ht="15.75" customHeight="1" x14ac:dyDescent="0.2">
      <c r="A17" s="66">
        <v>2</v>
      </c>
      <c r="B17" s="36">
        <v>33.154311</v>
      </c>
      <c r="C17" s="36">
        <v>42041992</v>
      </c>
      <c r="D17" s="36">
        <v>0.99902999999999997</v>
      </c>
      <c r="E17" s="36">
        <v>33.154311</v>
      </c>
      <c r="F17" s="66"/>
      <c r="G17" s="35"/>
      <c r="H17" s="35"/>
      <c r="I17" s="35"/>
      <c r="J17" s="35"/>
      <c r="K17" s="66">
        <v>2</v>
      </c>
      <c r="L17" s="35">
        <v>38.920180000000002</v>
      </c>
      <c r="M17" s="35">
        <v>43907311</v>
      </c>
      <c r="N17" s="35">
        <v>0.99904000000000004</v>
      </c>
      <c r="O17" s="35">
        <v>38.920180000000002</v>
      </c>
      <c r="P17" s="67"/>
    </row>
    <row r="18" spans="1:20" ht="15.75" customHeight="1" x14ac:dyDescent="0.2">
      <c r="A18" s="66">
        <v>4</v>
      </c>
      <c r="B18" s="36">
        <v>16.260646999999999</v>
      </c>
      <c r="C18" s="36">
        <v>41977642</v>
      </c>
      <c r="D18" s="36">
        <v>0.99900999999999995</v>
      </c>
      <c r="E18" s="36">
        <v>16.260646999999999</v>
      </c>
      <c r="F18" s="66"/>
      <c r="G18" s="35"/>
      <c r="H18" s="35"/>
      <c r="I18" s="35"/>
      <c r="J18" s="35"/>
      <c r="K18" s="66">
        <v>4</v>
      </c>
      <c r="L18" s="35">
        <v>20.200793000000001</v>
      </c>
      <c r="M18" s="35">
        <v>43907311</v>
      </c>
      <c r="N18" s="35">
        <v>0.99904000000000004</v>
      </c>
      <c r="O18" s="35">
        <v>20.200793000000001</v>
      </c>
      <c r="P18" s="67"/>
    </row>
    <row r="19" spans="1:20" ht="15.75" customHeight="1" x14ac:dyDescent="0.2">
      <c r="A19" s="66">
        <v>8</v>
      </c>
      <c r="B19" s="36">
        <v>8.1343870000000003</v>
      </c>
      <c r="C19" s="36">
        <v>41523834</v>
      </c>
      <c r="D19" s="36">
        <v>0.99904999999999999</v>
      </c>
      <c r="E19" s="36">
        <v>8.1343870000000003</v>
      </c>
      <c r="F19" s="66" t="s">
        <v>226</v>
      </c>
      <c r="G19" s="35">
        <v>8.225816</v>
      </c>
      <c r="H19" s="35">
        <v>41521719</v>
      </c>
      <c r="I19" s="35">
        <v>0.99904999999999999</v>
      </c>
      <c r="J19" s="35">
        <v>8.225816</v>
      </c>
      <c r="K19" s="66">
        <v>8</v>
      </c>
      <c r="L19" s="35">
        <v>10.551016000000001</v>
      </c>
      <c r="M19" s="35">
        <v>43907311</v>
      </c>
      <c r="N19" s="35">
        <v>0.99904000000000004</v>
      </c>
      <c r="O19" s="35">
        <f>L19 / (1000 / 8) * 1000</f>
        <v>84.408128000000005</v>
      </c>
      <c r="P19" s="67"/>
    </row>
    <row r="20" spans="1:20" ht="15.75" customHeight="1" x14ac:dyDescent="0.2">
      <c r="A20" s="66">
        <v>16</v>
      </c>
      <c r="B20" s="36">
        <v>4.7510510000000004</v>
      </c>
      <c r="C20" s="36">
        <v>43594448</v>
      </c>
      <c r="D20" s="36">
        <v>0.99902999999999997</v>
      </c>
      <c r="E20" s="36">
        <v>4.7510510000000004</v>
      </c>
      <c r="F20" s="66" t="s">
        <v>227</v>
      </c>
      <c r="G20" s="35">
        <v>4.3349039999999999</v>
      </c>
      <c r="H20" s="35">
        <v>41525030</v>
      </c>
      <c r="I20" s="35">
        <v>0.99904000000000004</v>
      </c>
      <c r="J20" s="35">
        <f>G20 / (1000 / 2) * 1000</f>
        <v>8.6698079999999997</v>
      </c>
      <c r="K20" s="66">
        <v>16</v>
      </c>
      <c r="L20" s="35">
        <v>5.7876209999999997</v>
      </c>
      <c r="M20" s="35">
        <v>43907311</v>
      </c>
      <c r="N20" s="35">
        <v>0.99904000000000004</v>
      </c>
      <c r="O20" s="35">
        <f>L20 / (1000 / 16) * 1000</f>
        <v>92.601935999999995</v>
      </c>
      <c r="P20" s="66"/>
    </row>
    <row r="21" spans="1:20" ht="15.75" customHeight="1" x14ac:dyDescent="0.2">
      <c r="A21" s="66">
        <v>32</v>
      </c>
      <c r="B21" s="36">
        <v>3.7901669999999998</v>
      </c>
      <c r="C21" s="36">
        <v>46145575</v>
      </c>
      <c r="D21" s="36">
        <v>0.99904000000000004</v>
      </c>
      <c r="E21" s="36">
        <v>3.7901669999999998</v>
      </c>
      <c r="F21" s="66" t="s">
        <v>228</v>
      </c>
      <c r="G21" s="35">
        <v>2.9363419999999998</v>
      </c>
      <c r="H21" s="35">
        <v>41514549</v>
      </c>
      <c r="I21" s="35">
        <v>0.99900999999999995</v>
      </c>
      <c r="J21" s="35">
        <f>G21 / (1000 / 4) * 1000</f>
        <v>11.745367999999999</v>
      </c>
      <c r="K21" s="66">
        <v>32</v>
      </c>
      <c r="L21" s="35">
        <v>3.633775</v>
      </c>
      <c r="M21" s="35">
        <v>43907311</v>
      </c>
      <c r="N21" s="35">
        <v>0.99904000000000004</v>
      </c>
      <c r="O21" s="35">
        <f>L21 / (1000 / 32) * 1000</f>
        <v>116.2808</v>
      </c>
      <c r="P21" s="66"/>
    </row>
    <row r="22" spans="1:20" ht="15.75" customHeight="1" x14ac:dyDescent="0.2">
      <c r="A22" s="66">
        <v>64</v>
      </c>
      <c r="B22" s="36">
        <v>3.9115180000000001</v>
      </c>
      <c r="C22" s="36">
        <v>50685093</v>
      </c>
      <c r="D22" s="36">
        <v>0.999</v>
      </c>
      <c r="E22" s="36">
        <v>3.9115180000000001</v>
      </c>
      <c r="F22" s="66" t="s">
        <v>229</v>
      </c>
      <c r="G22" s="35">
        <v>2.7277770000000001</v>
      </c>
      <c r="H22" s="35">
        <v>41513480</v>
      </c>
      <c r="I22" s="35">
        <v>0.99904999999999999</v>
      </c>
      <c r="J22" s="35">
        <f>G22 / (1000 / 8) * 1000</f>
        <v>21.822216000000001</v>
      </c>
      <c r="K22" s="66">
        <v>64</v>
      </c>
      <c r="L22" s="35">
        <v>3.1671149999999999</v>
      </c>
      <c r="M22" s="35">
        <v>43907311</v>
      </c>
      <c r="N22" s="35">
        <v>0.99904000000000004</v>
      </c>
      <c r="O22" s="35">
        <f>L22 / (1000 / 64) * 1000</f>
        <v>202.69535999999999</v>
      </c>
      <c r="P22" s="66"/>
    </row>
    <row r="23" spans="1:20" ht="15.75" customHeight="1" x14ac:dyDescent="0.2">
      <c r="A23" s="66"/>
      <c r="B23" s="35"/>
      <c r="C23" s="35"/>
      <c r="D23" s="35"/>
      <c r="E23" s="35"/>
      <c r="F23" s="66"/>
    </row>
    <row r="24" spans="1:20" ht="15.75" customHeight="1" x14ac:dyDescent="0.2">
      <c r="A24" s="64" t="s">
        <v>20</v>
      </c>
      <c r="B24" s="35"/>
      <c r="C24" s="35"/>
      <c r="D24" s="35"/>
      <c r="E24" s="35"/>
      <c r="F24" s="35" t="s">
        <v>222</v>
      </c>
      <c r="K24" s="35" t="s">
        <v>223</v>
      </c>
    </row>
    <row r="25" spans="1:20" ht="15.75" customHeight="1" x14ac:dyDescent="0.2">
      <c r="A25" s="64" t="s">
        <v>123</v>
      </c>
      <c r="B25" s="65" t="s">
        <v>224</v>
      </c>
      <c r="C25" s="65" t="s">
        <v>25</v>
      </c>
      <c r="D25" s="65" t="s">
        <v>225</v>
      </c>
      <c r="E25" s="65" t="s">
        <v>27</v>
      </c>
      <c r="F25" s="64" t="s">
        <v>123</v>
      </c>
      <c r="G25" s="65" t="s">
        <v>224</v>
      </c>
      <c r="H25" s="65" t="s">
        <v>25</v>
      </c>
      <c r="I25" s="65" t="s">
        <v>225</v>
      </c>
      <c r="J25" s="65" t="s">
        <v>27</v>
      </c>
      <c r="K25" s="64" t="s">
        <v>123</v>
      </c>
      <c r="L25" s="65" t="s">
        <v>224</v>
      </c>
      <c r="M25" s="65" t="s">
        <v>25</v>
      </c>
      <c r="N25" s="65" t="s">
        <v>225</v>
      </c>
      <c r="O25" s="65" t="s">
        <v>27</v>
      </c>
      <c r="P25" s="64"/>
      <c r="Q25" s="65"/>
      <c r="R25" s="65"/>
      <c r="S25" s="65"/>
      <c r="T25" s="65"/>
    </row>
    <row r="26" spans="1:20" ht="15.75" customHeight="1" x14ac:dyDescent="0.2">
      <c r="A26" s="66">
        <v>1</v>
      </c>
      <c r="B26" s="36">
        <v>136.66354999999999</v>
      </c>
      <c r="C26" s="36">
        <v>220075286</v>
      </c>
      <c r="D26" s="36">
        <v>0.999</v>
      </c>
      <c r="E26" s="36">
        <v>13.666354999999999</v>
      </c>
      <c r="F26" s="66"/>
      <c r="G26" s="35"/>
      <c r="H26" s="35"/>
      <c r="I26" s="35"/>
      <c r="J26" s="35"/>
      <c r="K26" s="66">
        <v>1</v>
      </c>
      <c r="L26" s="35">
        <v>169.9101</v>
      </c>
      <c r="M26" s="35">
        <v>240610714</v>
      </c>
      <c r="N26" s="35">
        <v>0.99917999999999996</v>
      </c>
      <c r="O26" s="35">
        <v>16.991009999999999</v>
      </c>
      <c r="P26" s="67"/>
    </row>
    <row r="27" spans="1:20" ht="15.75" customHeight="1" x14ac:dyDescent="0.2">
      <c r="A27" s="66">
        <v>2</v>
      </c>
      <c r="B27" s="36">
        <v>66.255066999999997</v>
      </c>
      <c r="C27" s="36">
        <v>217039402</v>
      </c>
      <c r="D27" s="36">
        <v>0.99900699999999998</v>
      </c>
      <c r="E27" s="36">
        <v>6.6255069999999998</v>
      </c>
      <c r="F27" s="66"/>
      <c r="G27" s="35"/>
      <c r="H27" s="35"/>
      <c r="I27" s="35"/>
      <c r="J27" s="35"/>
      <c r="K27" s="66">
        <v>2</v>
      </c>
      <c r="L27" s="35">
        <v>89.243178999999998</v>
      </c>
      <c r="M27" s="35">
        <v>240610714</v>
      </c>
      <c r="N27" s="35">
        <v>0.99917999999999996</v>
      </c>
      <c r="O27" s="35">
        <v>8.9243179999999995</v>
      </c>
      <c r="P27" s="67"/>
    </row>
    <row r="28" spans="1:20" ht="15.75" customHeight="1" x14ac:dyDescent="0.2">
      <c r="A28" s="66">
        <v>4</v>
      </c>
      <c r="B28" s="36">
        <v>35.664690999999998</v>
      </c>
      <c r="C28" s="36">
        <v>221951685</v>
      </c>
      <c r="D28" s="36">
        <v>0.99903900000000001</v>
      </c>
      <c r="E28" s="36">
        <v>3.5664690000000001</v>
      </c>
      <c r="F28" s="66"/>
      <c r="G28" s="35"/>
      <c r="H28" s="35"/>
      <c r="I28" s="35"/>
      <c r="J28" s="35"/>
      <c r="K28" s="66">
        <v>4</v>
      </c>
      <c r="L28" s="35">
        <v>44.768864000000001</v>
      </c>
      <c r="M28" s="35">
        <v>240610714</v>
      </c>
      <c r="N28" s="35">
        <v>0.99917999999999996</v>
      </c>
      <c r="O28" s="35">
        <v>4.4768860000000004</v>
      </c>
      <c r="P28" s="67"/>
    </row>
    <row r="29" spans="1:20" ht="15.75" customHeight="1" x14ac:dyDescent="0.2">
      <c r="A29" s="66">
        <v>8</v>
      </c>
      <c r="B29" s="36">
        <v>21.851545000000002</v>
      </c>
      <c r="C29" s="36">
        <v>231147527</v>
      </c>
      <c r="D29" s="36">
        <v>0.99906099999999998</v>
      </c>
      <c r="E29" s="36">
        <v>2.1851539999999998</v>
      </c>
      <c r="F29" s="66" t="s">
        <v>226</v>
      </c>
      <c r="G29" s="35">
        <v>22.535126000000002</v>
      </c>
      <c r="H29" s="35">
        <v>231414483</v>
      </c>
      <c r="I29" s="35">
        <v>0.99905699999999997</v>
      </c>
      <c r="J29" s="35">
        <v>2.2535129999999999</v>
      </c>
      <c r="K29" s="66">
        <v>8</v>
      </c>
      <c r="L29" s="35">
        <v>22.662749999999999</v>
      </c>
      <c r="M29" s="35">
        <v>240610714</v>
      </c>
      <c r="N29" s="35">
        <v>0.99917999999999996</v>
      </c>
      <c r="O29" s="35">
        <f>L29 / (10000 / 8) * 1000</f>
        <v>18.130199999999999</v>
      </c>
      <c r="P29" s="67"/>
    </row>
    <row r="30" spans="1:20" ht="15.75" customHeight="1" x14ac:dyDescent="0.2">
      <c r="A30" s="66">
        <v>16</v>
      </c>
      <c r="B30" s="35">
        <v>16.177392000000001</v>
      </c>
      <c r="C30" s="35">
        <v>251490711</v>
      </c>
      <c r="D30" s="35">
        <v>0.99910200000000005</v>
      </c>
      <c r="E30" s="35">
        <v>1.617739</v>
      </c>
      <c r="F30" s="66" t="s">
        <v>227</v>
      </c>
      <c r="G30" s="35">
        <v>12.212631</v>
      </c>
      <c r="H30" s="35">
        <v>228126708</v>
      </c>
      <c r="I30" s="35">
        <v>0.99903799999999998</v>
      </c>
      <c r="J30" s="35">
        <f>G30 / (10000 / 2) * 1000</f>
        <v>2.4425262000000001</v>
      </c>
      <c r="K30" s="66">
        <v>16</v>
      </c>
      <c r="L30" s="35">
        <v>11.606883</v>
      </c>
      <c r="M30" s="35">
        <v>240610714</v>
      </c>
      <c r="N30" s="35">
        <v>0.99917999999999996</v>
      </c>
      <c r="O30" s="35">
        <f>L30 / (10000 / 16) * 1000</f>
        <v>18.571012799999998</v>
      </c>
      <c r="P30" s="66"/>
    </row>
    <row r="31" spans="1:20" ht="15.75" customHeight="1" x14ac:dyDescent="0.2">
      <c r="A31" s="66">
        <v>32</v>
      </c>
      <c r="B31" s="35">
        <v>14.209725000000001</v>
      </c>
      <c r="C31" s="35">
        <v>289762874</v>
      </c>
      <c r="D31" s="35">
        <v>0.99919000000000002</v>
      </c>
      <c r="E31" s="35">
        <v>1.921163</v>
      </c>
      <c r="F31" s="66" t="s">
        <v>228</v>
      </c>
      <c r="G31" s="35">
        <v>6.6239759999999999</v>
      </c>
      <c r="H31" s="35">
        <v>229627246</v>
      </c>
      <c r="I31" s="35">
        <v>0.99903399999999998</v>
      </c>
      <c r="J31" s="35">
        <f>G31 / (10000 / 4) * 1000</f>
        <v>2.6495904000000001</v>
      </c>
      <c r="K31" s="66">
        <v>32</v>
      </c>
      <c r="L31" s="35">
        <v>6.5136050000000001</v>
      </c>
      <c r="M31" s="35">
        <v>240610714</v>
      </c>
      <c r="N31" s="35">
        <v>0.99917999999999996</v>
      </c>
      <c r="O31" s="35">
        <f>L31 / (10000 / 32) * 1000</f>
        <v>20.843536</v>
      </c>
      <c r="P31" s="66"/>
    </row>
    <row r="32" spans="1:20" ht="15.75" customHeight="1" x14ac:dyDescent="0.2">
      <c r="A32" s="66">
        <v>64</v>
      </c>
      <c r="B32" s="35">
        <v>20.420591999999999</v>
      </c>
      <c r="C32" s="35">
        <v>383647473</v>
      </c>
      <c r="D32" s="35">
        <v>0.999274</v>
      </c>
      <c r="E32" s="35">
        <v>2.0420590000000001</v>
      </c>
      <c r="F32" s="66" t="s">
        <v>229</v>
      </c>
      <c r="G32" s="35">
        <v>4.7099310000000001</v>
      </c>
      <c r="H32" s="35">
        <v>229877357</v>
      </c>
      <c r="I32" s="35">
        <v>0.99904199999999999</v>
      </c>
      <c r="J32" s="35">
        <f>G32 / (10000 / 8) * 1000</f>
        <v>3.7679448</v>
      </c>
      <c r="K32" s="66">
        <v>64</v>
      </c>
      <c r="L32" s="35">
        <v>5.9514199999999997</v>
      </c>
      <c r="M32" s="35">
        <v>240610714</v>
      </c>
      <c r="N32" s="35">
        <v>0.99917999999999996</v>
      </c>
      <c r="O32" s="35">
        <f>L32 / (10000 / 64) * 1000</f>
        <v>38.089087999999997</v>
      </c>
      <c r="P32" s="66"/>
    </row>
    <row r="33" spans="1:20" ht="15.75" customHeight="1" x14ac:dyDescent="0.2">
      <c r="A33" s="66"/>
      <c r="F33" s="66"/>
    </row>
    <row r="34" spans="1:20" ht="15.75" customHeight="1" x14ac:dyDescent="0.2">
      <c r="A34" s="64" t="s">
        <v>21</v>
      </c>
      <c r="B34" s="35"/>
      <c r="C34" s="35"/>
      <c r="D34" s="35"/>
      <c r="E34" s="35"/>
      <c r="F34" s="35" t="s">
        <v>222</v>
      </c>
      <c r="K34" s="35" t="s">
        <v>223</v>
      </c>
    </row>
    <row r="35" spans="1:20" ht="15.75" customHeight="1" x14ac:dyDescent="0.2">
      <c r="A35" s="64" t="s">
        <v>123</v>
      </c>
      <c r="B35" s="65" t="s">
        <v>224</v>
      </c>
      <c r="C35" s="65" t="s">
        <v>25</v>
      </c>
      <c r="D35" s="65" t="s">
        <v>225</v>
      </c>
      <c r="E35" s="65" t="s">
        <v>27</v>
      </c>
      <c r="F35" s="64" t="s">
        <v>123</v>
      </c>
      <c r="G35" s="65" t="s">
        <v>224</v>
      </c>
      <c r="H35" s="65" t="s">
        <v>25</v>
      </c>
      <c r="I35" s="65" t="s">
        <v>225</v>
      </c>
      <c r="J35" s="65" t="s">
        <v>27</v>
      </c>
      <c r="K35" s="64" t="s">
        <v>123</v>
      </c>
      <c r="L35" s="65" t="s">
        <v>224</v>
      </c>
      <c r="M35" s="65" t="s">
        <v>25</v>
      </c>
      <c r="N35" s="65" t="s">
        <v>225</v>
      </c>
      <c r="O35" s="65" t="s">
        <v>27</v>
      </c>
      <c r="P35" s="64"/>
      <c r="Q35" s="65"/>
      <c r="R35" s="65"/>
      <c r="S35" s="65"/>
      <c r="T35" s="65"/>
    </row>
    <row r="36" spans="1:20" ht="15.75" customHeight="1" x14ac:dyDescent="0.2">
      <c r="A36" s="66">
        <v>1</v>
      </c>
      <c r="B36" s="36">
        <v>268.48556000000002</v>
      </c>
      <c r="C36" s="36">
        <v>317398707</v>
      </c>
      <c r="D36" s="36">
        <v>0.999</v>
      </c>
      <c r="E36" s="36">
        <v>26.848555999999999</v>
      </c>
      <c r="F36" s="66"/>
      <c r="G36" s="35"/>
      <c r="H36" s="35"/>
      <c r="I36" s="35"/>
      <c r="J36" s="35"/>
      <c r="K36" s="66">
        <v>1</v>
      </c>
      <c r="L36" s="35">
        <v>407.98910899999998</v>
      </c>
      <c r="M36" s="35">
        <v>328140165</v>
      </c>
      <c r="N36" s="35">
        <v>0.99907800000000002</v>
      </c>
      <c r="O36" s="35">
        <v>40.798910999999997</v>
      </c>
      <c r="P36" s="67"/>
    </row>
    <row r="37" spans="1:20" ht="15.75" customHeight="1" x14ac:dyDescent="0.2">
      <c r="A37" s="66">
        <v>2</v>
      </c>
      <c r="B37" s="36">
        <v>136.71772999999999</v>
      </c>
      <c r="C37" s="36">
        <v>317963543</v>
      </c>
      <c r="D37" s="36">
        <v>0.99900199999999995</v>
      </c>
      <c r="E37" s="36">
        <v>13.671773</v>
      </c>
      <c r="F37" s="66"/>
      <c r="G37" s="35"/>
      <c r="H37" s="35"/>
      <c r="I37" s="35"/>
      <c r="J37" s="35"/>
      <c r="K37" s="66">
        <v>2</v>
      </c>
      <c r="L37" s="35">
        <v>160.13163700000001</v>
      </c>
      <c r="M37" s="35">
        <v>328140165</v>
      </c>
      <c r="N37" s="35">
        <v>0.99907800000000002</v>
      </c>
      <c r="O37" s="35">
        <v>16.013164</v>
      </c>
      <c r="P37" s="67"/>
    </row>
    <row r="38" spans="1:20" ht="15.75" customHeight="1" x14ac:dyDescent="0.2">
      <c r="A38" s="66">
        <v>4</v>
      </c>
      <c r="B38" s="36">
        <v>77.111941999999999</v>
      </c>
      <c r="C38" s="36">
        <v>323306918</v>
      </c>
      <c r="D38" s="36">
        <v>0.99900699999999998</v>
      </c>
      <c r="E38" s="36">
        <v>7.7111939999999999</v>
      </c>
      <c r="F38" s="66"/>
      <c r="G38" s="35"/>
      <c r="H38" s="35"/>
      <c r="I38" s="35"/>
      <c r="J38" s="35"/>
      <c r="K38" s="66">
        <v>4</v>
      </c>
      <c r="L38" s="35">
        <v>82.707437999999996</v>
      </c>
      <c r="M38" s="35">
        <v>328140165</v>
      </c>
      <c r="N38" s="35">
        <v>0.99907800000000002</v>
      </c>
      <c r="O38" s="35">
        <v>8.2707440000000005</v>
      </c>
      <c r="P38" s="67"/>
    </row>
    <row r="39" spans="1:20" ht="15.75" customHeight="1" x14ac:dyDescent="0.2">
      <c r="A39" s="66">
        <v>8</v>
      </c>
      <c r="B39" s="36">
        <v>48.447572000000001</v>
      </c>
      <c r="C39" s="36">
        <v>350680070</v>
      </c>
      <c r="D39" s="36">
        <v>0.999058</v>
      </c>
      <c r="E39" s="36">
        <v>4.8447570000000004</v>
      </c>
      <c r="F39" s="66" t="s">
        <v>226</v>
      </c>
      <c r="G39" s="35">
        <v>65.335395000000005</v>
      </c>
      <c r="H39" s="35">
        <v>346881845</v>
      </c>
      <c r="I39" s="35">
        <v>0.99914999999999998</v>
      </c>
      <c r="J39" s="35">
        <v>6.5335400000000003</v>
      </c>
      <c r="K39" s="66">
        <v>8</v>
      </c>
      <c r="L39" s="35">
        <v>43.230527000000002</v>
      </c>
      <c r="M39" s="35">
        <v>328140165</v>
      </c>
      <c r="N39" s="35">
        <v>0.99907800000000002</v>
      </c>
      <c r="O39" s="35">
        <f>L39 / (10000 / 8) * 1000</f>
        <v>34.584421600000006</v>
      </c>
      <c r="P39" s="67"/>
    </row>
    <row r="40" spans="1:20" ht="15.75" customHeight="1" x14ac:dyDescent="0.2">
      <c r="A40" s="66">
        <v>16</v>
      </c>
      <c r="B40" s="35">
        <v>35.914101000000002</v>
      </c>
      <c r="C40" s="35">
        <v>401047597</v>
      </c>
      <c r="D40" s="35">
        <v>0.99916300000000002</v>
      </c>
      <c r="E40" s="35">
        <v>3.5914100000000002</v>
      </c>
      <c r="F40" s="66" t="s">
        <v>227</v>
      </c>
      <c r="G40" s="35">
        <v>34.520541999999999</v>
      </c>
      <c r="H40" s="35">
        <v>346798582</v>
      </c>
      <c r="I40" s="35">
        <v>0.99915699999999996</v>
      </c>
      <c r="J40" s="35">
        <f>G40 / (10000 / 2) * 1000</f>
        <v>6.9041084000000001</v>
      </c>
      <c r="K40" s="66">
        <v>16</v>
      </c>
      <c r="L40" s="35">
        <v>19.470618000000002</v>
      </c>
      <c r="M40" s="35">
        <v>328140165</v>
      </c>
      <c r="N40" s="35">
        <v>0.99907800000000002</v>
      </c>
      <c r="O40" s="35">
        <f>L40 / (10000 / 16) * 1000</f>
        <v>31.152988800000003</v>
      </c>
      <c r="P40" s="66"/>
    </row>
    <row r="41" spans="1:20" ht="15.75" customHeight="1" x14ac:dyDescent="0.2">
      <c r="A41" s="66">
        <v>32</v>
      </c>
      <c r="B41" s="35">
        <v>29.054587000000001</v>
      </c>
      <c r="C41" s="35">
        <v>405696327</v>
      </c>
      <c r="D41" s="35">
        <v>0.99907100000000004</v>
      </c>
      <c r="E41" s="35">
        <v>2.905459</v>
      </c>
      <c r="F41" s="66" t="s">
        <v>228</v>
      </c>
      <c r="G41" s="35">
        <v>17.334167000000001</v>
      </c>
      <c r="H41" s="35">
        <v>346846596</v>
      </c>
      <c r="I41" s="35">
        <v>0.99914800000000004</v>
      </c>
      <c r="J41" s="35">
        <f>G41 / (10000 / 4) * 1000</f>
        <v>6.9336668000000001</v>
      </c>
      <c r="K41" s="66">
        <v>32</v>
      </c>
      <c r="L41" s="35">
        <v>10.739265</v>
      </c>
      <c r="M41" s="35">
        <v>328140165</v>
      </c>
      <c r="N41" s="35">
        <v>0.99907800000000002</v>
      </c>
      <c r="O41" s="35">
        <f>L41 / (10000 / 32) * 1000</f>
        <v>34.365648</v>
      </c>
      <c r="P41" s="66"/>
    </row>
    <row r="42" spans="1:20" ht="15.75" customHeight="1" x14ac:dyDescent="0.2">
      <c r="A42" s="66">
        <v>64</v>
      </c>
      <c r="B42" s="35">
        <v>36.755766000000001</v>
      </c>
      <c r="C42" s="35">
        <v>660947835</v>
      </c>
      <c r="D42" s="35">
        <v>0.999421</v>
      </c>
      <c r="E42" s="35">
        <v>3.6755770000000001</v>
      </c>
      <c r="F42" s="66" t="s">
        <v>229</v>
      </c>
      <c r="G42" s="35">
        <v>11.534397</v>
      </c>
      <c r="H42" s="35">
        <v>349045697</v>
      </c>
      <c r="I42" s="35">
        <v>0.99915399999999999</v>
      </c>
      <c r="J42" s="35">
        <f>G42 / (10000 / 8) * 1000</f>
        <v>9.2275176000000005</v>
      </c>
      <c r="K42" s="66">
        <v>64</v>
      </c>
      <c r="L42" s="35">
        <v>9.1736989999999992</v>
      </c>
      <c r="M42" s="35">
        <v>328140165</v>
      </c>
      <c r="N42" s="35">
        <v>0.99907800000000002</v>
      </c>
      <c r="O42" s="35">
        <f>L42 / (10000 / 64) * 1000</f>
        <v>58.71167359999999</v>
      </c>
      <c r="P42" s="66"/>
    </row>
    <row r="43" spans="1:20" ht="15.75" customHeight="1" x14ac:dyDescent="0.2">
      <c r="A43" s="66"/>
      <c r="F43" s="66"/>
    </row>
    <row r="44" spans="1:20" ht="15.75" customHeight="1" x14ac:dyDescent="0.2">
      <c r="A44" s="64" t="s">
        <v>22</v>
      </c>
      <c r="B44" s="35"/>
      <c r="C44" s="35"/>
      <c r="D44" s="35"/>
      <c r="E44" s="35"/>
      <c r="F44" s="35" t="s">
        <v>222</v>
      </c>
      <c r="K44" s="35" t="s">
        <v>223</v>
      </c>
    </row>
    <row r="45" spans="1:20" ht="15.75" customHeight="1" x14ac:dyDescent="0.2">
      <c r="A45" s="64" t="s">
        <v>123</v>
      </c>
      <c r="B45" s="65" t="s">
        <v>224</v>
      </c>
      <c r="C45" s="65" t="s">
        <v>25</v>
      </c>
      <c r="D45" s="65" t="s">
        <v>225</v>
      </c>
      <c r="E45" s="65" t="s">
        <v>27</v>
      </c>
      <c r="F45" s="64" t="s">
        <v>123</v>
      </c>
      <c r="G45" s="65" t="s">
        <v>224</v>
      </c>
      <c r="H45" s="65" t="s">
        <v>25</v>
      </c>
      <c r="I45" s="65" t="s">
        <v>225</v>
      </c>
      <c r="J45" s="65" t="s">
        <v>27</v>
      </c>
      <c r="K45" s="64" t="s">
        <v>123</v>
      </c>
      <c r="L45" s="65" t="s">
        <v>224</v>
      </c>
      <c r="M45" s="65" t="s">
        <v>25</v>
      </c>
      <c r="N45" s="65" t="s">
        <v>225</v>
      </c>
      <c r="O45" s="65" t="s">
        <v>27</v>
      </c>
      <c r="P45" s="64"/>
      <c r="Q45" s="65"/>
      <c r="R45" s="65"/>
      <c r="S45" s="65"/>
      <c r="T45" s="65"/>
    </row>
    <row r="46" spans="1:20" ht="15.75" customHeight="1" x14ac:dyDescent="0.2">
      <c r="A46" s="66">
        <v>1</v>
      </c>
      <c r="B46" s="36">
        <v>937.95072700000003</v>
      </c>
      <c r="C46" s="36">
        <v>686800084</v>
      </c>
      <c r="D46" s="36">
        <v>0.999</v>
      </c>
      <c r="E46" s="36">
        <v>93.795073000000002</v>
      </c>
      <c r="F46" s="66"/>
      <c r="G46" s="35"/>
      <c r="H46" s="35"/>
      <c r="I46" s="35"/>
      <c r="J46" s="35"/>
      <c r="K46" s="66">
        <v>1</v>
      </c>
      <c r="L46" s="35">
        <v>1561.1900450000001</v>
      </c>
      <c r="M46" s="35">
        <v>860218445</v>
      </c>
      <c r="N46" s="35">
        <v>0.99935200000000002</v>
      </c>
      <c r="O46" s="35">
        <v>156.11900499999999</v>
      </c>
      <c r="P46" s="67"/>
    </row>
    <row r="47" spans="1:20" ht="15.75" customHeight="1" x14ac:dyDescent="0.2">
      <c r="A47" s="66">
        <v>2</v>
      </c>
      <c r="B47" s="36">
        <v>373.71839699999998</v>
      </c>
      <c r="C47" s="36">
        <v>671082266</v>
      </c>
      <c r="D47" s="36">
        <v>0.99910100000000002</v>
      </c>
      <c r="E47" s="36">
        <v>37.371839999999999</v>
      </c>
      <c r="F47" s="66"/>
      <c r="G47" s="35"/>
      <c r="H47" s="35"/>
      <c r="I47" s="35"/>
      <c r="J47" s="35"/>
      <c r="K47" s="66">
        <v>2</v>
      </c>
      <c r="L47" s="35">
        <v>789.42756399999996</v>
      </c>
      <c r="M47" s="35">
        <v>860218445</v>
      </c>
      <c r="N47" s="35">
        <v>0.99935200000000002</v>
      </c>
      <c r="O47" s="35">
        <v>78.942756000000003</v>
      </c>
      <c r="P47" s="67"/>
    </row>
    <row r="48" spans="1:20" ht="15.75" customHeight="1" x14ac:dyDescent="0.2">
      <c r="A48" s="66">
        <v>4</v>
      </c>
      <c r="B48" s="36">
        <v>171.647738</v>
      </c>
      <c r="C48" s="36">
        <v>667094236</v>
      </c>
      <c r="D48" s="36">
        <v>0.99905200000000005</v>
      </c>
      <c r="E48" s="36">
        <v>17.164774000000001</v>
      </c>
      <c r="F48" s="66"/>
      <c r="G48" s="35"/>
      <c r="H48" s="35"/>
      <c r="I48" s="35"/>
      <c r="J48" s="35"/>
      <c r="K48" s="66">
        <v>4</v>
      </c>
      <c r="L48" s="35">
        <v>395.31002699999999</v>
      </c>
      <c r="M48" s="35">
        <v>860218445</v>
      </c>
      <c r="N48" s="35">
        <v>0.99935200000000002</v>
      </c>
      <c r="O48" s="35">
        <v>39.531002999999998</v>
      </c>
      <c r="P48" s="67"/>
    </row>
    <row r="49" spans="1:16" ht="15.75" customHeight="1" x14ac:dyDescent="0.2">
      <c r="A49" s="66">
        <v>8</v>
      </c>
      <c r="B49" s="36">
        <v>85.405157000000003</v>
      </c>
      <c r="C49" s="36">
        <v>670943103</v>
      </c>
      <c r="D49" s="36">
        <v>0.99902800000000003</v>
      </c>
      <c r="E49" s="36">
        <v>8.5405160000000002</v>
      </c>
      <c r="F49" s="66" t="s">
        <v>226</v>
      </c>
      <c r="G49" s="35">
        <v>101.831585</v>
      </c>
      <c r="H49" s="35">
        <v>668915172</v>
      </c>
      <c r="I49" s="35">
        <v>0.99908600000000003</v>
      </c>
      <c r="J49" s="35">
        <v>10.183158000000001</v>
      </c>
      <c r="K49" s="66">
        <v>8</v>
      </c>
      <c r="L49" s="35">
        <v>193.07304199999999</v>
      </c>
      <c r="M49" s="35">
        <v>860218445</v>
      </c>
      <c r="N49" s="35">
        <v>0.99935200000000002</v>
      </c>
      <c r="O49" s="35">
        <f>L49 / (10000 / 8) * 1000</f>
        <v>154.45843360000001</v>
      </c>
      <c r="P49" s="67"/>
    </row>
    <row r="50" spans="1:16" ht="15.75" customHeight="1" x14ac:dyDescent="0.2">
      <c r="A50" s="66">
        <v>16</v>
      </c>
      <c r="B50" s="35">
        <v>52.850068999999998</v>
      </c>
      <c r="C50" s="35">
        <v>682067230</v>
      </c>
      <c r="D50" s="35">
        <v>0.99905200000000005</v>
      </c>
      <c r="E50" s="35">
        <v>5.2850070000000002</v>
      </c>
      <c r="F50" s="66" t="s">
        <v>227</v>
      </c>
      <c r="G50" s="35">
        <v>53.792836000000001</v>
      </c>
      <c r="H50" s="35">
        <v>668967446</v>
      </c>
      <c r="I50" s="35">
        <v>0.99909999999999999</v>
      </c>
      <c r="J50" s="35">
        <f>G50 / (10000 / 2) * 1000</f>
        <v>10.758567200000002</v>
      </c>
      <c r="K50" s="66">
        <v>16</v>
      </c>
      <c r="L50" s="35">
        <v>94.547505000000001</v>
      </c>
      <c r="M50" s="35">
        <v>860218445</v>
      </c>
      <c r="N50" s="35">
        <v>0.99935200000000002</v>
      </c>
      <c r="O50" s="35">
        <f>L50 / (10000 / 16) * 1000</f>
        <v>151.27600799999999</v>
      </c>
      <c r="P50" s="66"/>
    </row>
    <row r="51" spans="1:16" ht="15.75" customHeight="1" x14ac:dyDescent="0.2">
      <c r="A51" s="66">
        <v>32</v>
      </c>
      <c r="B51" s="35">
        <v>39.272807999999998</v>
      </c>
      <c r="C51" s="35">
        <v>753124238</v>
      </c>
      <c r="D51" s="35">
        <v>0.99904000000000004</v>
      </c>
      <c r="E51" s="35">
        <v>3.9272809999999998</v>
      </c>
      <c r="F51" s="66" t="s">
        <v>228</v>
      </c>
      <c r="G51" s="35">
        <v>27.519121999999999</v>
      </c>
      <c r="H51" s="35">
        <v>669091126</v>
      </c>
      <c r="I51" s="35">
        <v>0.99909700000000001</v>
      </c>
      <c r="J51" s="35">
        <f>G51 / (10000 / 4) * 1000</f>
        <v>11.0076488</v>
      </c>
      <c r="K51" s="66">
        <v>32</v>
      </c>
      <c r="L51" s="35">
        <v>47.140827999999999</v>
      </c>
      <c r="M51" s="35">
        <v>860218445</v>
      </c>
      <c r="N51" s="35">
        <v>0.99935200000000002</v>
      </c>
      <c r="O51" s="35">
        <f>L51 / (10000 / 32) * 1000</f>
        <v>150.8506496</v>
      </c>
      <c r="P51" s="66"/>
    </row>
    <row r="52" spans="1:16" ht="15.75" customHeight="1" x14ac:dyDescent="0.2">
      <c r="A52" s="66">
        <v>64</v>
      </c>
      <c r="B52" s="35">
        <v>47.104537999999998</v>
      </c>
      <c r="C52" s="35">
        <v>1002265818</v>
      </c>
      <c r="D52" s="35">
        <v>0.99915500000000002</v>
      </c>
      <c r="E52" s="35">
        <v>4.7104540000000004</v>
      </c>
      <c r="F52" s="66" t="s">
        <v>229</v>
      </c>
      <c r="G52" s="35">
        <v>16.595424999999999</v>
      </c>
      <c r="H52" s="35">
        <v>668935071</v>
      </c>
      <c r="I52" s="35">
        <v>0.99910100000000002</v>
      </c>
      <c r="J52" s="35">
        <f>G52 / (10000 / 8) * 1000</f>
        <v>13.276339999999999</v>
      </c>
      <c r="K52" s="66">
        <v>64</v>
      </c>
      <c r="L52" s="35">
        <v>25.621295</v>
      </c>
      <c r="M52" s="35">
        <v>860218445</v>
      </c>
      <c r="N52" s="35">
        <v>0.99935200000000002</v>
      </c>
      <c r="O52" s="35">
        <f>L52 / (10000 / 64) * 1000</f>
        <v>163.97628800000001</v>
      </c>
      <c r="P52" s="66"/>
    </row>
    <row r="54" spans="1:16" ht="15.75" customHeight="1" x14ac:dyDescent="0.2">
      <c r="A54" s="35" t="s">
        <v>230</v>
      </c>
      <c r="B54" s="35" t="s">
        <v>231</v>
      </c>
      <c r="C54" s="35" t="s">
        <v>232</v>
      </c>
      <c r="D54" s="35" t="s">
        <v>86</v>
      </c>
      <c r="G54" s="52">
        <f>10000 / G51</f>
        <v>363.38368644174039</v>
      </c>
      <c r="H54" s="35" t="s">
        <v>233</v>
      </c>
      <c r="J54" s="35">
        <v>11.0076488</v>
      </c>
      <c r="L54" s="54">
        <f>10000 / L51</f>
        <v>212.13034272541842</v>
      </c>
      <c r="M54" s="35" t="s">
        <v>233</v>
      </c>
      <c r="O54" s="35">
        <v>150.8506496</v>
      </c>
    </row>
    <row r="55" spans="1:16" ht="15.75" customHeight="1" x14ac:dyDescent="0.2">
      <c r="A55" s="66">
        <v>1</v>
      </c>
      <c r="B55" s="35">
        <f t="shared" ref="B55:B61" si="0">10000 / B46</f>
        <v>10.66154085938461</v>
      </c>
      <c r="C55" s="35">
        <f t="shared" ref="C55:C61" si="1">10000 / L46</f>
        <v>6.405370077798568</v>
      </c>
      <c r="D55" s="35">
        <f t="shared" ref="D55:D61" si="2">B55 / C55</f>
        <v>1.6644691454031999</v>
      </c>
      <c r="O55" s="35">
        <f>O54 / J54</f>
        <v>13.704166288444812</v>
      </c>
    </row>
    <row r="56" spans="1:16" ht="15.75" customHeight="1" x14ac:dyDescent="0.2">
      <c r="A56" s="66">
        <v>2</v>
      </c>
      <c r="B56" s="35">
        <f t="shared" si="0"/>
        <v>26.758115415977237</v>
      </c>
      <c r="C56" s="35">
        <f t="shared" si="1"/>
        <v>12.667406683053191</v>
      </c>
      <c r="D56" s="35">
        <f t="shared" si="2"/>
        <v>2.1123593870065758</v>
      </c>
    </row>
    <row r="57" spans="1:16" ht="15.75" customHeight="1" x14ac:dyDescent="0.2">
      <c r="A57" s="66">
        <v>4</v>
      </c>
      <c r="B57" s="35">
        <f t="shared" si="0"/>
        <v>58.258851042942375</v>
      </c>
      <c r="C57" s="35">
        <f t="shared" si="1"/>
        <v>25.296600938483152</v>
      </c>
      <c r="D57" s="35">
        <f t="shared" si="2"/>
        <v>2.3030307978774527</v>
      </c>
    </row>
    <row r="58" spans="1:16" ht="15.75" customHeight="1" x14ac:dyDescent="0.2">
      <c r="A58" s="66">
        <v>8</v>
      </c>
      <c r="B58" s="35">
        <f t="shared" si="0"/>
        <v>117.08894815332989</v>
      </c>
      <c r="C58" s="35">
        <f t="shared" si="1"/>
        <v>51.793869803947054</v>
      </c>
      <c r="D58" s="35">
        <f t="shared" si="2"/>
        <v>2.260671940454368</v>
      </c>
    </row>
    <row r="59" spans="1:16" ht="15.75" customHeight="1" x14ac:dyDescent="0.2">
      <c r="A59" s="66">
        <v>16</v>
      </c>
      <c r="B59" s="35">
        <f t="shared" si="0"/>
        <v>189.21451171615311</v>
      </c>
      <c r="C59" s="35">
        <f t="shared" si="1"/>
        <v>105.7669369487857</v>
      </c>
      <c r="D59" s="35">
        <f t="shared" si="2"/>
        <v>1.7889759992555543</v>
      </c>
    </row>
    <row r="60" spans="1:16" ht="15.75" customHeight="1" x14ac:dyDescent="0.2">
      <c r="A60" s="66">
        <v>32</v>
      </c>
      <c r="B60" s="35">
        <f t="shared" si="0"/>
        <v>254.62910622535574</v>
      </c>
      <c r="C60" s="35">
        <f t="shared" si="1"/>
        <v>212.13034272541842</v>
      </c>
      <c r="D60" s="35">
        <f t="shared" si="2"/>
        <v>1.2003426900363223</v>
      </c>
      <c r="E60" s="35">
        <f>GEOMEAN(D55:D60)</f>
        <v>1.8439470064128729</v>
      </c>
    </row>
    <row r="61" spans="1:16" ht="15.75" customHeight="1" x14ac:dyDescent="0.2">
      <c r="A61" s="66">
        <v>64</v>
      </c>
      <c r="B61" s="35">
        <f t="shared" si="0"/>
        <v>212.29377093136972</v>
      </c>
      <c r="C61" s="35">
        <f t="shared" si="1"/>
        <v>390.30033415563111</v>
      </c>
      <c r="D61" s="35">
        <f t="shared" si="2"/>
        <v>0.54392413316950483</v>
      </c>
    </row>
    <row r="63" spans="1:16" ht="14" x14ac:dyDescent="0.2">
      <c r="B63" s="35">
        <f>10000 / G52</f>
        <v>602.57570987184727</v>
      </c>
      <c r="C63" s="35">
        <f>C61</f>
        <v>390.30033415563111</v>
      </c>
      <c r="D63" s="35">
        <f>B63 / C63</f>
        <v>1.543877002246101</v>
      </c>
    </row>
    <row r="68" spans="2:9" ht="14" x14ac:dyDescent="0.2">
      <c r="B68" s="35" t="s">
        <v>234</v>
      </c>
      <c r="C68" s="35" t="s">
        <v>235</v>
      </c>
      <c r="D68" s="35" t="s">
        <v>236</v>
      </c>
      <c r="F68" s="35" t="s">
        <v>237</v>
      </c>
      <c r="G68" s="35" t="s">
        <v>235</v>
      </c>
      <c r="H68" s="35" t="s">
        <v>236</v>
      </c>
    </row>
    <row r="69" spans="2:9" ht="14" x14ac:dyDescent="0.2">
      <c r="B69" s="35" t="s">
        <v>1</v>
      </c>
      <c r="C69" s="36">
        <v>3.142652</v>
      </c>
      <c r="D69" s="36">
        <v>2.0525790000000002</v>
      </c>
      <c r="F69" s="35" t="s">
        <v>1</v>
      </c>
      <c r="G69" s="36">
        <f t="shared" ref="G69:H69" si="3">10000 / C69</f>
        <v>3182.0258813257083</v>
      </c>
      <c r="H69" s="41">
        <f t="shared" si="3"/>
        <v>4871.9196678909793</v>
      </c>
    </row>
    <row r="70" spans="2:9" ht="14" x14ac:dyDescent="0.2">
      <c r="B70" s="35" t="s">
        <v>19</v>
      </c>
      <c r="C70" s="36">
        <v>2.9363419999999998</v>
      </c>
      <c r="D70" s="36">
        <v>3.633775</v>
      </c>
      <c r="F70" s="35" t="s">
        <v>19</v>
      </c>
      <c r="G70" s="41">
        <f t="shared" ref="G70:H70" si="4">1000 / C70</f>
        <v>340.55978492968467</v>
      </c>
      <c r="H70" s="36">
        <f t="shared" si="4"/>
        <v>275.19590508493235</v>
      </c>
    </row>
    <row r="71" spans="2:9" ht="14" x14ac:dyDescent="0.2">
      <c r="B71" s="35" t="s">
        <v>20</v>
      </c>
      <c r="C71" s="36">
        <v>6.6239759999999999</v>
      </c>
      <c r="D71" s="36">
        <v>6.5136050000000001</v>
      </c>
      <c r="F71" s="35" t="s">
        <v>20</v>
      </c>
      <c r="G71" s="36">
        <f t="shared" ref="G71:H73" si="5">10000 / C71</f>
        <v>1509.6673055578703</v>
      </c>
      <c r="H71" s="41">
        <f t="shared" si="5"/>
        <v>1535.2481459959577</v>
      </c>
    </row>
    <row r="72" spans="2:9" ht="14" x14ac:dyDescent="0.2">
      <c r="B72" s="35" t="s">
        <v>21</v>
      </c>
      <c r="C72" s="36">
        <v>17.334167000000001</v>
      </c>
      <c r="D72" s="36">
        <v>10.739265</v>
      </c>
      <c r="F72" s="35" t="s">
        <v>21</v>
      </c>
      <c r="G72" s="36">
        <f t="shared" si="5"/>
        <v>576.89533047650912</v>
      </c>
      <c r="H72" s="41">
        <f t="shared" si="5"/>
        <v>931.16242126439749</v>
      </c>
    </row>
    <row r="73" spans="2:9" ht="14" x14ac:dyDescent="0.2">
      <c r="B73" s="35" t="s">
        <v>22</v>
      </c>
      <c r="C73" s="36">
        <v>27.519121999999999</v>
      </c>
      <c r="D73" s="36">
        <v>47.140827999999999</v>
      </c>
      <c r="F73" s="35" t="s">
        <v>22</v>
      </c>
      <c r="G73" s="41">
        <f t="shared" si="5"/>
        <v>363.38368644174039</v>
      </c>
      <c r="H73" s="36">
        <f t="shared" si="5"/>
        <v>212.13034272541842</v>
      </c>
      <c r="I73" s="35">
        <f>G73 / H73</f>
        <v>1.7130207860556015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655AA-B93A-AE43-8115-04B97B428AC2}">
  <sheetPr>
    <outlinePr summaryBelow="0" summaryRight="0"/>
  </sheetPr>
  <dimension ref="A1:BJ983"/>
  <sheetViews>
    <sheetView workbookViewId="0"/>
  </sheetViews>
  <sheetFormatPr baseColWidth="10" defaultColWidth="12.6640625" defaultRowHeight="15" customHeight="1" x14ac:dyDescent="0.2"/>
  <cols>
    <col min="1" max="1" width="8.1640625" style="33" customWidth="1"/>
    <col min="2" max="2" width="12.83203125" style="33" customWidth="1"/>
    <col min="3" max="3" width="10.5" style="33" customWidth="1"/>
    <col min="4" max="4" width="8" style="33" customWidth="1"/>
    <col min="5" max="5" width="11.1640625" style="33" customWidth="1"/>
    <col min="6" max="7" width="8.83203125" style="33" customWidth="1"/>
    <col min="8" max="8" width="6.1640625" style="33" customWidth="1"/>
    <col min="9" max="9" width="6" style="33" customWidth="1"/>
    <col min="10" max="10" width="5.83203125" style="33" customWidth="1"/>
    <col min="11" max="11" width="5.5" style="33" customWidth="1"/>
    <col min="12" max="12" width="7.1640625" style="33" customWidth="1"/>
    <col min="13" max="13" width="4.33203125" style="33" customWidth="1"/>
    <col min="14" max="14" width="4.6640625" style="33" customWidth="1"/>
    <col min="15" max="15" width="4.33203125" style="33" customWidth="1"/>
    <col min="16" max="17" width="3.6640625" style="33" customWidth="1"/>
    <col min="18" max="18" width="3.33203125" style="33" customWidth="1"/>
    <col min="19" max="19" width="10.83203125" style="33" customWidth="1"/>
    <col min="20" max="20" width="12.6640625" style="33"/>
    <col min="21" max="21" width="8.1640625" style="33" customWidth="1"/>
    <col min="22" max="22" width="12.83203125" style="33" customWidth="1"/>
    <col min="23" max="23" width="10.5" style="33" customWidth="1"/>
    <col min="24" max="24" width="8" style="33" customWidth="1"/>
    <col min="25" max="25" width="11.1640625" style="33" customWidth="1"/>
    <col min="26" max="27" width="8.83203125" style="33" customWidth="1"/>
    <col min="28" max="28" width="4.5" style="33" customWidth="1"/>
    <col min="29" max="29" width="3.33203125" style="33" customWidth="1"/>
    <col min="30" max="30" width="4.6640625" style="33" customWidth="1"/>
    <col min="31" max="31" width="5.5" style="33" customWidth="1"/>
    <col min="32" max="32" width="7.1640625" style="33" customWidth="1"/>
    <col min="33" max="33" width="4.33203125" style="33" customWidth="1"/>
    <col min="34" max="34" width="4.6640625" style="33" customWidth="1"/>
    <col min="35" max="35" width="4.33203125" style="33" customWidth="1"/>
    <col min="36" max="36" width="9.1640625" style="33" customWidth="1"/>
    <col min="37" max="37" width="10.1640625" style="33" customWidth="1"/>
    <col min="38" max="38" width="3.33203125" style="33" customWidth="1"/>
    <col min="39" max="62" width="10.83203125" style="33" customWidth="1"/>
    <col min="63" max="16384" width="12.6640625" style="33"/>
  </cols>
  <sheetData>
    <row r="1" spans="1:38" ht="15" customHeight="1" x14ac:dyDescent="0.2">
      <c r="A1" s="31" t="s">
        <v>132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U1" s="34" t="s">
        <v>133</v>
      </c>
      <c r="V1" s="32"/>
      <c r="W1" s="32"/>
      <c r="X1" s="32"/>
      <c r="Y1" s="32"/>
      <c r="Z1" s="32"/>
      <c r="AA1" s="32"/>
      <c r="AB1" s="34"/>
      <c r="AC1" s="32"/>
      <c r="AD1" s="32"/>
      <c r="AE1" s="32"/>
      <c r="AF1" s="32"/>
      <c r="AG1" s="32"/>
      <c r="AH1" s="32"/>
      <c r="AI1" s="32"/>
      <c r="AJ1" s="32"/>
      <c r="AK1" s="32"/>
      <c r="AL1" s="32"/>
    </row>
    <row r="2" spans="1:38" ht="15" customHeight="1" x14ac:dyDescent="0.2">
      <c r="A2" s="32" t="s">
        <v>57</v>
      </c>
      <c r="B2" s="32" t="s">
        <v>24</v>
      </c>
      <c r="C2" s="32" t="s">
        <v>25</v>
      </c>
      <c r="D2" s="32" t="s">
        <v>26</v>
      </c>
      <c r="E2" s="32" t="s">
        <v>27</v>
      </c>
      <c r="F2" s="32"/>
      <c r="G2" s="32"/>
      <c r="H2" s="32" t="s">
        <v>28</v>
      </c>
      <c r="I2" s="32" t="s">
        <v>10</v>
      </c>
      <c r="J2" s="32"/>
      <c r="K2" s="32"/>
      <c r="L2" s="32" t="s">
        <v>12</v>
      </c>
      <c r="M2" s="32" t="s">
        <v>13</v>
      </c>
      <c r="N2" s="32" t="s">
        <v>14</v>
      </c>
      <c r="O2" s="32" t="s">
        <v>15</v>
      </c>
      <c r="P2" s="32" t="s">
        <v>16</v>
      </c>
      <c r="Q2" s="32" t="s">
        <v>17</v>
      </c>
      <c r="R2" s="32" t="s">
        <v>18</v>
      </c>
      <c r="S2" s="35" t="s">
        <v>58</v>
      </c>
      <c r="U2" s="32" t="s">
        <v>134</v>
      </c>
      <c r="V2" s="32" t="s">
        <v>2</v>
      </c>
      <c r="W2" s="32" t="s">
        <v>47</v>
      </c>
      <c r="X2" s="32" t="s">
        <v>4</v>
      </c>
      <c r="Y2" s="32" t="s">
        <v>48</v>
      </c>
      <c r="Z2" s="32" t="s">
        <v>28</v>
      </c>
      <c r="AA2" s="32" t="s">
        <v>49</v>
      </c>
      <c r="AB2" s="32" t="s">
        <v>135</v>
      </c>
      <c r="AC2" s="32"/>
      <c r="AD2" s="32"/>
      <c r="AE2" s="32"/>
      <c r="AF2" s="32"/>
      <c r="AG2" s="32"/>
      <c r="AH2" s="32"/>
      <c r="AI2" s="32"/>
      <c r="AJ2" s="32"/>
      <c r="AK2" s="32"/>
      <c r="AL2" s="32"/>
    </row>
    <row r="3" spans="1:38" ht="15" customHeight="1" x14ac:dyDescent="0.2">
      <c r="A3" s="36">
        <v>0.9</v>
      </c>
      <c r="B3" s="36">
        <v>3564.785171</v>
      </c>
      <c r="C3" s="36">
        <v>1818918428</v>
      </c>
      <c r="D3" s="36">
        <v>0.90066000000000002</v>
      </c>
      <c r="E3" s="36">
        <v>356.47851700000001</v>
      </c>
      <c r="F3" s="32">
        <v>0.182478</v>
      </c>
      <c r="G3" s="32">
        <v>0.13685900000000001</v>
      </c>
      <c r="H3" s="36">
        <v>20973</v>
      </c>
      <c r="I3" s="36">
        <v>20973</v>
      </c>
      <c r="J3" s="32">
        <v>20973</v>
      </c>
      <c r="K3" s="32">
        <v>99</v>
      </c>
      <c r="L3" s="36">
        <v>1.4779</v>
      </c>
      <c r="M3" s="36">
        <v>0</v>
      </c>
      <c r="N3" s="36">
        <v>0</v>
      </c>
      <c r="O3" s="36">
        <v>0</v>
      </c>
      <c r="P3" s="36">
        <v>0</v>
      </c>
      <c r="Q3" s="36">
        <v>0</v>
      </c>
      <c r="R3" s="36">
        <v>0</v>
      </c>
      <c r="S3" s="35">
        <f>B$3 / B3</f>
        <v>1</v>
      </c>
      <c r="U3" s="36">
        <v>0.9</v>
      </c>
      <c r="V3" s="36">
        <v>3764.2189910000002</v>
      </c>
      <c r="W3" s="36">
        <v>1818898044</v>
      </c>
      <c r="X3" s="36">
        <v>0.90014099999999997</v>
      </c>
      <c r="Y3" s="36">
        <v>376.421899</v>
      </c>
      <c r="Z3" s="36">
        <v>20973</v>
      </c>
      <c r="AA3" s="36">
        <v>20981.478899999998</v>
      </c>
      <c r="AB3" s="36">
        <v>75.574200000000005</v>
      </c>
      <c r="AC3" s="36"/>
      <c r="AD3" s="32"/>
      <c r="AE3" s="32"/>
      <c r="AF3" s="36"/>
      <c r="AG3" s="36"/>
      <c r="AH3" s="36"/>
      <c r="AI3" s="36"/>
      <c r="AJ3" s="36"/>
      <c r="AK3" s="36"/>
      <c r="AL3" s="36"/>
    </row>
    <row r="4" spans="1:38" ht="15" customHeight="1" x14ac:dyDescent="0.2">
      <c r="A4" s="32" t="s">
        <v>59</v>
      </c>
      <c r="B4" s="32" t="s">
        <v>2</v>
      </c>
      <c r="C4" s="32" t="s">
        <v>3</v>
      </c>
      <c r="D4" s="32" t="s">
        <v>4</v>
      </c>
      <c r="E4" s="32" t="s">
        <v>5</v>
      </c>
      <c r="F4" s="32" t="s">
        <v>6</v>
      </c>
      <c r="G4" s="32" t="s">
        <v>7</v>
      </c>
      <c r="H4" s="32" t="s">
        <v>8</v>
      </c>
      <c r="I4" s="32" t="s">
        <v>9</v>
      </c>
      <c r="J4" s="32" t="s">
        <v>10</v>
      </c>
      <c r="K4" s="32" t="s">
        <v>11</v>
      </c>
      <c r="L4" s="32" t="s">
        <v>12</v>
      </c>
      <c r="M4" s="32" t="s">
        <v>13</v>
      </c>
      <c r="N4" s="32" t="s">
        <v>14</v>
      </c>
      <c r="O4" s="32" t="s">
        <v>15</v>
      </c>
      <c r="P4" s="32" t="s">
        <v>16</v>
      </c>
      <c r="Q4" s="32" t="s">
        <v>17</v>
      </c>
      <c r="R4" s="32" t="s">
        <v>18</v>
      </c>
      <c r="S4" s="35" t="s">
        <v>58</v>
      </c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</row>
    <row r="5" spans="1:38" ht="15" customHeight="1" x14ac:dyDescent="0.2">
      <c r="A5" s="36">
        <v>0.9</v>
      </c>
      <c r="B5" s="36">
        <v>1767.067513</v>
      </c>
      <c r="C5" s="36">
        <v>1715956775</v>
      </c>
      <c r="D5" s="36">
        <v>0.900698</v>
      </c>
      <c r="E5" s="36">
        <v>176.706751</v>
      </c>
      <c r="F5" s="36">
        <v>0.34728399999999998</v>
      </c>
      <c r="G5" s="36">
        <v>0.260463</v>
      </c>
      <c r="H5" s="36">
        <v>10486</v>
      </c>
      <c r="I5" s="36">
        <v>10486</v>
      </c>
      <c r="J5" s="36">
        <v>10486</v>
      </c>
      <c r="K5" s="36">
        <v>99</v>
      </c>
      <c r="L5" s="36">
        <v>1.1718999999999999</v>
      </c>
      <c r="M5" s="36">
        <v>0</v>
      </c>
      <c r="N5" s="36">
        <v>0</v>
      </c>
      <c r="O5" s="36">
        <v>0</v>
      </c>
      <c r="P5" s="36">
        <v>0</v>
      </c>
      <c r="Q5" s="36">
        <v>0</v>
      </c>
      <c r="R5" s="36">
        <v>0</v>
      </c>
      <c r="S5" s="35">
        <f>B$3 / B5</f>
        <v>2.0173452031541026</v>
      </c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</row>
    <row r="6" spans="1:38" ht="15" customHeight="1" x14ac:dyDescent="0.2">
      <c r="A6" s="32" t="s">
        <v>60</v>
      </c>
      <c r="B6" s="32" t="s">
        <v>2</v>
      </c>
      <c r="C6" s="32" t="s">
        <v>3</v>
      </c>
      <c r="D6" s="32" t="s">
        <v>4</v>
      </c>
      <c r="E6" s="32" t="s">
        <v>5</v>
      </c>
      <c r="F6" s="32" t="s">
        <v>6</v>
      </c>
      <c r="G6" s="32" t="s">
        <v>7</v>
      </c>
      <c r="H6" s="32" t="s">
        <v>8</v>
      </c>
      <c r="I6" s="32" t="s">
        <v>9</v>
      </c>
      <c r="J6" s="32" t="s">
        <v>10</v>
      </c>
      <c r="K6" s="32" t="s">
        <v>11</v>
      </c>
      <c r="L6" s="32" t="s">
        <v>12</v>
      </c>
      <c r="M6" s="32" t="s">
        <v>13</v>
      </c>
      <c r="N6" s="32" t="s">
        <v>14</v>
      </c>
      <c r="O6" s="32" t="s">
        <v>15</v>
      </c>
      <c r="P6" s="32" t="s">
        <v>16</v>
      </c>
      <c r="Q6" s="32" t="s">
        <v>17</v>
      </c>
      <c r="R6" s="32" t="s">
        <v>18</v>
      </c>
      <c r="S6" s="35" t="s">
        <v>58</v>
      </c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</row>
    <row r="7" spans="1:38" ht="15" customHeight="1" x14ac:dyDescent="0.2">
      <c r="A7" s="36">
        <v>0.9</v>
      </c>
      <c r="B7" s="36">
        <v>897.54533300000003</v>
      </c>
      <c r="C7" s="36">
        <v>1668154862</v>
      </c>
      <c r="D7" s="36">
        <v>0.90051599999999998</v>
      </c>
      <c r="E7" s="36">
        <v>89.754532999999995</v>
      </c>
      <c r="F7" s="36">
        <v>0.66467799999999999</v>
      </c>
      <c r="G7" s="36">
        <v>0.49850899999999998</v>
      </c>
      <c r="H7" s="36">
        <v>5243</v>
      </c>
      <c r="I7" s="36">
        <v>5243</v>
      </c>
      <c r="J7" s="36">
        <v>5371</v>
      </c>
      <c r="K7" s="36">
        <v>99</v>
      </c>
      <c r="L7" s="36">
        <v>1.0016</v>
      </c>
      <c r="M7" s="36">
        <v>0</v>
      </c>
      <c r="N7" s="36">
        <v>0</v>
      </c>
      <c r="O7" s="36">
        <v>0</v>
      </c>
      <c r="P7" s="36">
        <v>0</v>
      </c>
      <c r="Q7" s="36">
        <v>0</v>
      </c>
      <c r="R7" s="36">
        <v>0</v>
      </c>
      <c r="S7" s="35">
        <f>B$3 / B7</f>
        <v>3.9717048709783662</v>
      </c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</row>
    <row r="8" spans="1:38" ht="15" customHeight="1" x14ac:dyDescent="0.2">
      <c r="A8" s="32" t="s">
        <v>61</v>
      </c>
      <c r="B8" s="32" t="s">
        <v>2</v>
      </c>
      <c r="C8" s="32" t="s">
        <v>3</v>
      </c>
      <c r="D8" s="32" t="s">
        <v>4</v>
      </c>
      <c r="E8" s="32" t="s">
        <v>5</v>
      </c>
      <c r="F8" s="32" t="s">
        <v>6</v>
      </c>
      <c r="G8" s="32" t="s">
        <v>7</v>
      </c>
      <c r="H8" s="32" t="s">
        <v>8</v>
      </c>
      <c r="I8" s="32" t="s">
        <v>9</v>
      </c>
      <c r="J8" s="32" t="s">
        <v>10</v>
      </c>
      <c r="K8" s="32" t="s">
        <v>11</v>
      </c>
      <c r="L8" s="32" t="s">
        <v>12</v>
      </c>
      <c r="M8" s="32" t="s">
        <v>13</v>
      </c>
      <c r="N8" s="32" t="s">
        <v>14</v>
      </c>
      <c r="O8" s="32" t="s">
        <v>15</v>
      </c>
      <c r="P8" s="32" t="s">
        <v>16</v>
      </c>
      <c r="Q8" s="32" t="s">
        <v>17</v>
      </c>
      <c r="R8" s="32" t="s">
        <v>18</v>
      </c>
      <c r="S8" s="35" t="s">
        <v>58</v>
      </c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</row>
    <row r="9" spans="1:38" ht="15" customHeight="1" x14ac:dyDescent="0.2">
      <c r="A9" s="36">
        <v>0.9</v>
      </c>
      <c r="B9" s="36">
        <v>541.60046</v>
      </c>
      <c r="C9" s="36">
        <v>1650467824</v>
      </c>
      <c r="D9" s="36">
        <v>0.900926</v>
      </c>
      <c r="E9" s="36">
        <v>54.160046000000001</v>
      </c>
      <c r="F9" s="36">
        <v>1.0898319999999999</v>
      </c>
      <c r="G9" s="36">
        <v>0.81737400000000004</v>
      </c>
      <c r="H9" s="36">
        <v>2621</v>
      </c>
      <c r="I9" s="36">
        <v>2621</v>
      </c>
      <c r="J9" s="36">
        <v>2749</v>
      </c>
      <c r="K9" s="36">
        <v>99</v>
      </c>
      <c r="L9" s="36">
        <v>1.0013000000000001</v>
      </c>
      <c r="M9" s="36">
        <v>0</v>
      </c>
      <c r="N9" s="36">
        <v>0</v>
      </c>
      <c r="O9" s="36">
        <v>0</v>
      </c>
      <c r="P9" s="36">
        <v>0</v>
      </c>
      <c r="Q9" s="36">
        <v>0</v>
      </c>
      <c r="R9" s="36">
        <v>0</v>
      </c>
      <c r="S9" s="35">
        <f>B$3 / B9</f>
        <v>6.581946350267132</v>
      </c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</row>
    <row r="10" spans="1:38" ht="15" customHeight="1" x14ac:dyDescent="0.2">
      <c r="A10" s="32" t="s">
        <v>62</v>
      </c>
      <c r="B10" s="32" t="s">
        <v>2</v>
      </c>
      <c r="C10" s="32" t="s">
        <v>3</v>
      </c>
      <c r="D10" s="32" t="s">
        <v>4</v>
      </c>
      <c r="E10" s="32" t="s">
        <v>5</v>
      </c>
      <c r="F10" s="32" t="s">
        <v>6</v>
      </c>
      <c r="G10" s="32" t="s">
        <v>7</v>
      </c>
      <c r="H10" s="32" t="s">
        <v>8</v>
      </c>
      <c r="I10" s="32" t="s">
        <v>9</v>
      </c>
      <c r="J10" s="32" t="s">
        <v>10</v>
      </c>
      <c r="K10" s="32" t="s">
        <v>11</v>
      </c>
      <c r="L10" s="32" t="s">
        <v>12</v>
      </c>
      <c r="M10" s="32" t="s">
        <v>13</v>
      </c>
      <c r="N10" s="32" t="s">
        <v>14</v>
      </c>
      <c r="O10" s="32" t="s">
        <v>15</v>
      </c>
      <c r="P10" s="32" t="s">
        <v>16</v>
      </c>
      <c r="Q10" s="32" t="s">
        <v>17</v>
      </c>
      <c r="R10" s="32" t="s">
        <v>18</v>
      </c>
      <c r="S10" s="35" t="s">
        <v>58</v>
      </c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</row>
    <row r="11" spans="1:38" ht="15" customHeight="1" x14ac:dyDescent="0.2">
      <c r="A11" s="36">
        <v>0.9</v>
      </c>
      <c r="B11" s="36">
        <v>304.24012299999998</v>
      </c>
      <c r="C11" s="36">
        <v>1649313035</v>
      </c>
      <c r="D11" s="36">
        <v>0.90073599999999998</v>
      </c>
      <c r="E11" s="36">
        <v>30.424012000000001</v>
      </c>
      <c r="F11" s="36">
        <v>1.938733</v>
      </c>
      <c r="G11" s="36">
        <v>1.4540500000000001</v>
      </c>
      <c r="H11" s="36">
        <v>1310</v>
      </c>
      <c r="I11" s="36">
        <v>1310</v>
      </c>
      <c r="J11" s="36">
        <v>1310</v>
      </c>
      <c r="K11" s="36">
        <v>99</v>
      </c>
      <c r="L11" s="36">
        <v>1.0988</v>
      </c>
      <c r="M11" s="36">
        <v>0</v>
      </c>
      <c r="N11" s="36">
        <v>0</v>
      </c>
      <c r="O11" s="36">
        <v>0</v>
      </c>
      <c r="P11" s="36">
        <v>0</v>
      </c>
      <c r="Q11" s="36">
        <v>0</v>
      </c>
      <c r="R11" s="36">
        <v>0</v>
      </c>
      <c r="S11" s="35">
        <f>B$3 / B11</f>
        <v>11.717011996474904</v>
      </c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</row>
    <row r="12" spans="1:38" ht="15" customHeight="1" x14ac:dyDescent="0.2">
      <c r="A12" s="32" t="s">
        <v>63</v>
      </c>
      <c r="B12" s="32" t="s">
        <v>2</v>
      </c>
      <c r="C12" s="32" t="s">
        <v>3</v>
      </c>
      <c r="D12" s="32" t="s">
        <v>4</v>
      </c>
      <c r="E12" s="32" t="s">
        <v>5</v>
      </c>
      <c r="F12" s="32" t="s">
        <v>6</v>
      </c>
      <c r="G12" s="32" t="s">
        <v>7</v>
      </c>
      <c r="H12" s="32" t="s">
        <v>8</v>
      </c>
      <c r="I12" s="32" t="s">
        <v>9</v>
      </c>
      <c r="J12" s="32" t="s">
        <v>10</v>
      </c>
      <c r="K12" s="32" t="s">
        <v>11</v>
      </c>
      <c r="L12" s="32" t="s">
        <v>12</v>
      </c>
      <c r="M12" s="32" t="s">
        <v>13</v>
      </c>
      <c r="N12" s="32" t="s">
        <v>14</v>
      </c>
      <c r="O12" s="32" t="s">
        <v>15</v>
      </c>
      <c r="P12" s="32" t="s">
        <v>16</v>
      </c>
      <c r="Q12" s="32" t="s">
        <v>17</v>
      </c>
      <c r="R12" s="32" t="s">
        <v>18</v>
      </c>
      <c r="S12" s="35" t="s">
        <v>58</v>
      </c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</row>
    <row r="13" spans="1:38" ht="15" customHeight="1" x14ac:dyDescent="0.2">
      <c r="A13" s="36">
        <v>0.9</v>
      </c>
      <c r="B13" s="36">
        <v>284.93477300000001</v>
      </c>
      <c r="C13" s="36">
        <v>1807708590</v>
      </c>
      <c r="D13" s="36">
        <v>0.90016799999999997</v>
      </c>
      <c r="E13" s="36">
        <v>28.493476999999999</v>
      </c>
      <c r="F13" s="36">
        <v>2.2688950000000001</v>
      </c>
      <c r="G13" s="36">
        <v>1.7016709999999999</v>
      </c>
      <c r="H13" s="36">
        <v>687</v>
      </c>
      <c r="I13" s="36">
        <v>687</v>
      </c>
      <c r="J13" s="36">
        <v>719</v>
      </c>
      <c r="K13" s="36">
        <v>99</v>
      </c>
      <c r="L13" s="36">
        <v>1.01</v>
      </c>
      <c r="M13" s="36">
        <v>0</v>
      </c>
      <c r="N13" s="36">
        <v>0</v>
      </c>
      <c r="O13" s="36">
        <v>0</v>
      </c>
      <c r="P13" s="36">
        <v>0</v>
      </c>
      <c r="Q13" s="36">
        <v>0</v>
      </c>
      <c r="R13" s="36">
        <v>0</v>
      </c>
      <c r="S13" s="35">
        <f>B$3 / B13</f>
        <v>12.5108814675982</v>
      </c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</row>
    <row r="14" spans="1:38" ht="15" customHeight="1" x14ac:dyDescent="0.2">
      <c r="A14" s="32" t="s">
        <v>65</v>
      </c>
      <c r="B14" s="32" t="s">
        <v>2</v>
      </c>
      <c r="C14" s="32" t="s">
        <v>3</v>
      </c>
      <c r="D14" s="32" t="s">
        <v>4</v>
      </c>
      <c r="E14" s="32" t="s">
        <v>5</v>
      </c>
      <c r="F14" s="32" t="s">
        <v>6</v>
      </c>
      <c r="G14" s="32" t="s">
        <v>7</v>
      </c>
      <c r="H14" s="32" t="s">
        <v>8</v>
      </c>
      <c r="I14" s="32" t="s">
        <v>9</v>
      </c>
      <c r="J14" s="32" t="s">
        <v>10</v>
      </c>
      <c r="K14" s="32" t="s">
        <v>11</v>
      </c>
      <c r="L14" s="32" t="s">
        <v>12</v>
      </c>
      <c r="M14" s="32" t="s">
        <v>13</v>
      </c>
      <c r="N14" s="32" t="s">
        <v>14</v>
      </c>
      <c r="O14" s="32" t="s">
        <v>15</v>
      </c>
      <c r="P14" s="32" t="s">
        <v>16</v>
      </c>
      <c r="Q14" s="32" t="s">
        <v>17</v>
      </c>
      <c r="R14" s="32" t="s">
        <v>18</v>
      </c>
      <c r="S14" s="35" t="s">
        <v>58</v>
      </c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</row>
    <row r="15" spans="1:38" ht="15" customHeight="1" x14ac:dyDescent="0.2">
      <c r="A15" s="36">
        <v>0.9</v>
      </c>
      <c r="B15" s="36">
        <v>234.29528199999999</v>
      </c>
      <c r="C15" s="36">
        <v>2141867704</v>
      </c>
      <c r="D15" s="36">
        <v>0.90216700000000005</v>
      </c>
      <c r="E15" s="36">
        <v>23.429528000000001</v>
      </c>
      <c r="F15" s="36">
        <v>3.2693430000000001</v>
      </c>
      <c r="G15" s="36">
        <v>2.452007</v>
      </c>
      <c r="H15" s="36">
        <v>391</v>
      </c>
      <c r="I15" s="36">
        <v>391</v>
      </c>
      <c r="J15" s="36">
        <v>391</v>
      </c>
      <c r="K15" s="36">
        <v>99</v>
      </c>
      <c r="L15" s="36">
        <v>1.0915999999999999</v>
      </c>
      <c r="M15" s="36">
        <v>0</v>
      </c>
      <c r="N15" s="36">
        <v>0</v>
      </c>
      <c r="O15" s="36">
        <v>0</v>
      </c>
      <c r="P15" s="36">
        <v>0</v>
      </c>
      <c r="Q15" s="36">
        <v>0</v>
      </c>
      <c r="R15" s="36">
        <v>0</v>
      </c>
      <c r="S15" s="35">
        <f>B$3 / B15</f>
        <v>15.214925117442187</v>
      </c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</row>
    <row r="16" spans="1:38" ht="15" customHeight="1" x14ac:dyDescent="0.2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U16" s="32"/>
      <c r="V16" s="34" t="s">
        <v>136</v>
      </c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4"/>
      <c r="AK16" s="32"/>
      <c r="AL16" s="32"/>
    </row>
    <row r="17" spans="1:38" ht="15" customHeight="1" x14ac:dyDescent="0.2">
      <c r="A17" s="32" t="s">
        <v>123</v>
      </c>
      <c r="B17" s="32" t="s">
        <v>27</v>
      </c>
      <c r="C17" s="32" t="s">
        <v>25</v>
      </c>
      <c r="D17" s="32" t="s">
        <v>26</v>
      </c>
      <c r="E17" s="32" t="s">
        <v>58</v>
      </c>
      <c r="G17" s="34" t="s">
        <v>123</v>
      </c>
      <c r="H17" s="35" t="s">
        <v>58</v>
      </c>
      <c r="I17" s="32"/>
      <c r="J17" s="32"/>
      <c r="K17" s="32"/>
      <c r="L17" s="32"/>
      <c r="M17" s="32"/>
      <c r="N17" s="32"/>
      <c r="O17" s="32"/>
      <c r="P17" s="32"/>
      <c r="Q17" s="32"/>
      <c r="R17" s="32"/>
      <c r="V17" s="37" t="s">
        <v>137</v>
      </c>
      <c r="W17" s="38" t="s">
        <v>27</v>
      </c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7"/>
      <c r="AK17" s="38"/>
      <c r="AL17" s="32"/>
    </row>
    <row r="18" spans="1:38" ht="15" customHeight="1" x14ac:dyDescent="0.2">
      <c r="A18" s="36">
        <v>1</v>
      </c>
      <c r="B18" s="36">
        <v>356.47851700000001</v>
      </c>
      <c r="C18" s="36">
        <v>1818918428</v>
      </c>
      <c r="D18" s="36">
        <v>0.90066000000000002</v>
      </c>
      <c r="E18" s="36">
        <f t="shared" ref="E18:E24" si="0">B$18 / B18</f>
        <v>1</v>
      </c>
      <c r="G18" s="32">
        <v>1</v>
      </c>
      <c r="H18" s="35">
        <f t="shared" ref="H18:H24" si="1">E$3 / B18</f>
        <v>1</v>
      </c>
      <c r="I18" s="36"/>
      <c r="J18" s="32"/>
      <c r="K18" s="32"/>
      <c r="L18" s="36"/>
      <c r="M18" s="36"/>
      <c r="N18" s="36"/>
      <c r="O18" s="36"/>
      <c r="P18" s="36"/>
      <c r="Q18" s="36"/>
      <c r="R18" s="36"/>
      <c r="V18" s="35" t="s">
        <v>138</v>
      </c>
      <c r="W18" s="36">
        <v>356.47851700000001</v>
      </c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K18" s="36"/>
      <c r="AL18" s="32"/>
    </row>
    <row r="19" spans="1:38" ht="15" customHeight="1" x14ac:dyDescent="0.2">
      <c r="A19" s="36">
        <v>2</v>
      </c>
      <c r="B19" s="36">
        <v>176.706751</v>
      </c>
      <c r="C19" s="36">
        <v>1715956775</v>
      </c>
      <c r="D19" s="36">
        <v>0.900698</v>
      </c>
      <c r="E19" s="36">
        <f t="shared" si="0"/>
        <v>2.017345206013097</v>
      </c>
      <c r="G19" s="36">
        <v>2</v>
      </c>
      <c r="H19" s="35">
        <f t="shared" si="1"/>
        <v>2.017345206013097</v>
      </c>
      <c r="I19" s="36"/>
      <c r="J19" s="36"/>
      <c r="K19" s="36"/>
      <c r="L19" s="36"/>
      <c r="M19" s="36"/>
      <c r="N19" s="36"/>
      <c r="O19" s="36"/>
      <c r="P19" s="36"/>
      <c r="Q19" s="36"/>
      <c r="R19" s="36"/>
      <c r="V19" s="35" t="s">
        <v>139</v>
      </c>
      <c r="W19" s="36">
        <v>23.429528000000001</v>
      </c>
      <c r="X19" s="36"/>
      <c r="Y19" s="36"/>
      <c r="Z19" s="32"/>
      <c r="AA19" s="32"/>
      <c r="AB19" s="36"/>
      <c r="AC19" s="36"/>
      <c r="AD19" s="32"/>
      <c r="AE19" s="32"/>
      <c r="AF19" s="36"/>
      <c r="AG19" s="36"/>
      <c r="AH19" s="36"/>
      <c r="AI19" s="36"/>
      <c r="AK19" s="36"/>
      <c r="AL19" s="36"/>
    </row>
    <row r="20" spans="1:38" ht="15" customHeight="1" x14ac:dyDescent="0.2">
      <c r="A20" s="36">
        <v>4</v>
      </c>
      <c r="B20" s="36">
        <v>89.754532999999995</v>
      </c>
      <c r="C20" s="36">
        <v>1668154862</v>
      </c>
      <c r="D20" s="36">
        <v>0.90051599999999998</v>
      </c>
      <c r="E20" s="36">
        <f t="shared" si="0"/>
        <v>3.9717048831394401</v>
      </c>
      <c r="G20" s="36">
        <v>4</v>
      </c>
      <c r="H20" s="35">
        <f t="shared" si="1"/>
        <v>3.9717048831394401</v>
      </c>
      <c r="I20" s="36"/>
      <c r="J20" s="36"/>
      <c r="K20" s="36"/>
      <c r="L20" s="36"/>
      <c r="M20" s="36"/>
      <c r="N20" s="36"/>
      <c r="O20" s="36"/>
      <c r="P20" s="36"/>
      <c r="Q20" s="36"/>
      <c r="R20" s="36"/>
      <c r="V20" s="35" t="s">
        <v>84</v>
      </c>
      <c r="W20" s="36">
        <v>376.421899</v>
      </c>
      <c r="X20" s="36"/>
      <c r="Y20" s="36"/>
      <c r="Z20" s="32"/>
      <c r="AA20" s="32"/>
      <c r="AB20" s="36"/>
      <c r="AC20" s="36"/>
      <c r="AD20" s="32"/>
      <c r="AE20" s="32"/>
      <c r="AF20" s="36"/>
      <c r="AG20" s="36"/>
      <c r="AH20" s="36"/>
      <c r="AI20" s="36"/>
      <c r="AK20" s="36"/>
      <c r="AL20" s="36"/>
    </row>
    <row r="21" spans="1:38" ht="15" customHeight="1" x14ac:dyDescent="0.2">
      <c r="A21" s="36">
        <v>8</v>
      </c>
      <c r="B21" s="36">
        <v>54.160046000000001</v>
      </c>
      <c r="C21" s="36">
        <v>1650467824</v>
      </c>
      <c r="D21" s="36">
        <v>0.900926</v>
      </c>
      <c r="E21" s="36">
        <f t="shared" si="0"/>
        <v>6.581946348420753</v>
      </c>
      <c r="G21" s="32">
        <v>8</v>
      </c>
      <c r="H21" s="35">
        <f t="shared" si="1"/>
        <v>6.581946348420753</v>
      </c>
      <c r="I21" s="36"/>
      <c r="J21" s="36"/>
      <c r="K21" s="36"/>
      <c r="L21" s="36"/>
      <c r="M21" s="36"/>
      <c r="N21" s="36"/>
      <c r="O21" s="36"/>
      <c r="P21" s="36"/>
      <c r="Q21" s="36"/>
      <c r="R21" s="36"/>
      <c r="V21" s="35" t="s">
        <v>140</v>
      </c>
      <c r="W21" s="36">
        <v>10.008858</v>
      </c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K21" s="39"/>
      <c r="AL21" s="32"/>
    </row>
    <row r="22" spans="1:38" ht="15" customHeight="1" x14ac:dyDescent="0.2">
      <c r="A22" s="40">
        <v>16</v>
      </c>
      <c r="B22" s="36">
        <v>30.424012000000001</v>
      </c>
      <c r="C22" s="36">
        <v>1658122869</v>
      </c>
      <c r="D22" s="36">
        <v>0.90073599999999998</v>
      </c>
      <c r="E22" s="36">
        <f t="shared" si="0"/>
        <v>11.717012108725173</v>
      </c>
      <c r="G22" s="36">
        <v>16</v>
      </c>
      <c r="H22" s="35">
        <f t="shared" si="1"/>
        <v>11.717012108725173</v>
      </c>
      <c r="I22" s="36"/>
      <c r="J22" s="36"/>
      <c r="K22" s="36"/>
      <c r="L22" s="36"/>
      <c r="M22" s="36"/>
      <c r="N22" s="36"/>
      <c r="O22" s="36"/>
      <c r="P22" s="36"/>
      <c r="Q22" s="36"/>
      <c r="R22" s="36"/>
      <c r="V22" s="35" t="s">
        <v>141</v>
      </c>
      <c r="W22" s="39">
        <v>140.46209899999999</v>
      </c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</row>
    <row r="23" spans="1:38" ht="15" customHeight="1" x14ac:dyDescent="0.2">
      <c r="A23" s="36">
        <v>32</v>
      </c>
      <c r="B23" s="36">
        <v>28.493476999999999</v>
      </c>
      <c r="C23" s="36">
        <v>1807708590</v>
      </c>
      <c r="D23" s="36">
        <v>0.90016799999999997</v>
      </c>
      <c r="E23" s="36">
        <f t="shared" si="0"/>
        <v>12.510881595812263</v>
      </c>
      <c r="G23" s="36">
        <v>32</v>
      </c>
      <c r="H23" s="35">
        <f t="shared" si="1"/>
        <v>12.510881595812263</v>
      </c>
      <c r="I23" s="36"/>
      <c r="J23" s="36"/>
      <c r="K23" s="36"/>
      <c r="L23" s="36"/>
      <c r="M23" s="36"/>
      <c r="N23" s="36"/>
      <c r="O23" s="36"/>
      <c r="P23" s="36"/>
      <c r="Q23" s="36"/>
      <c r="R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</row>
    <row r="24" spans="1:38" ht="15" customHeight="1" x14ac:dyDescent="0.2">
      <c r="A24" s="36">
        <v>64</v>
      </c>
      <c r="B24" s="36">
        <v>23.429528000000001</v>
      </c>
      <c r="C24" s="36">
        <v>2079835591</v>
      </c>
      <c r="D24" s="36">
        <v>0.90216700000000005</v>
      </c>
      <c r="E24" s="36">
        <f t="shared" si="0"/>
        <v>15.214925243052271</v>
      </c>
      <c r="G24" s="32">
        <v>64</v>
      </c>
      <c r="H24" s="35">
        <f t="shared" si="1"/>
        <v>15.214925243052271</v>
      </c>
      <c r="I24" s="36"/>
      <c r="J24" s="36"/>
      <c r="K24" s="36"/>
      <c r="L24" s="36"/>
      <c r="M24" s="36"/>
      <c r="N24" s="36"/>
      <c r="O24" s="36"/>
      <c r="P24" s="36"/>
      <c r="Q24" s="36"/>
      <c r="R24" s="36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</row>
    <row r="25" spans="1:38" ht="15" customHeight="1" x14ac:dyDescent="0.2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</row>
    <row r="26" spans="1:38" ht="15" customHeight="1" x14ac:dyDescent="0.2">
      <c r="A26" s="38" t="s">
        <v>84</v>
      </c>
      <c r="B26" s="32"/>
      <c r="C26" s="32"/>
      <c r="D26" s="32"/>
      <c r="E26" s="32"/>
      <c r="F26" s="32"/>
      <c r="G26" s="32"/>
      <c r="H26" s="32"/>
      <c r="I26" s="32"/>
      <c r="J26" s="36"/>
      <c r="K26" s="36"/>
      <c r="L26" s="36"/>
      <c r="M26" s="36"/>
      <c r="N26" s="36"/>
      <c r="O26" s="36"/>
      <c r="P26" s="36"/>
      <c r="Q26" s="36"/>
      <c r="R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</row>
    <row r="27" spans="1:38" ht="15" customHeight="1" x14ac:dyDescent="0.2">
      <c r="A27" s="32" t="s">
        <v>134</v>
      </c>
      <c r="B27" s="32" t="s">
        <v>24</v>
      </c>
      <c r="C27" s="32" t="s">
        <v>25</v>
      </c>
      <c r="D27" s="32" t="s">
        <v>26</v>
      </c>
      <c r="E27" s="32" t="s">
        <v>27</v>
      </c>
      <c r="F27" s="32" t="s">
        <v>126</v>
      </c>
      <c r="G27" s="32" t="s">
        <v>127</v>
      </c>
      <c r="H27" s="32"/>
      <c r="I27" s="32"/>
      <c r="J27" s="36"/>
      <c r="K27" s="36"/>
      <c r="L27" s="36"/>
      <c r="M27" s="36"/>
      <c r="N27" s="36"/>
      <c r="O27" s="36"/>
      <c r="P27" s="36"/>
      <c r="Q27" s="36"/>
      <c r="R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</row>
    <row r="28" spans="1:38" ht="15" customHeight="1" x14ac:dyDescent="0.2">
      <c r="A28" s="36">
        <v>0.9</v>
      </c>
      <c r="B28" s="36">
        <v>3764.2189910000002</v>
      </c>
      <c r="C28" s="36">
        <v>1818898044</v>
      </c>
      <c r="D28" s="36">
        <v>0.90014099999999997</v>
      </c>
      <c r="E28" s="36">
        <v>376.421899</v>
      </c>
      <c r="F28" s="36">
        <v>20973</v>
      </c>
      <c r="G28" s="36">
        <v>20981.478899999998</v>
      </c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</row>
    <row r="29" spans="1:38" ht="15" customHeight="1" x14ac:dyDescent="0.2">
      <c r="A29" s="36"/>
      <c r="B29" s="36"/>
      <c r="C29" s="36"/>
      <c r="D29" s="36" t="s">
        <v>142</v>
      </c>
      <c r="E29" s="41">
        <f>E28 / B24</f>
        <v>16.066132403520889</v>
      </c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</row>
    <row r="30" spans="1:38" ht="15" customHeight="1" x14ac:dyDescent="0.2">
      <c r="A30" s="37">
        <v>0.99</v>
      </c>
      <c r="B30" s="35">
        <v>28525.740093</v>
      </c>
      <c r="C30" s="36">
        <v>5902038290</v>
      </c>
      <c r="D30" s="42">
        <v>0.95398700000000003</v>
      </c>
      <c r="E30" s="36">
        <v>2852.5740089999999</v>
      </c>
      <c r="F30" s="36">
        <v>80000</v>
      </c>
      <c r="G30" s="36">
        <v>80001.135899999994</v>
      </c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</row>
    <row r="31" spans="1:38" ht="15" customHeight="1" x14ac:dyDescent="0.2">
      <c r="A31" s="37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</row>
    <row r="32" spans="1:38" ht="15" customHeight="1" x14ac:dyDescent="0.2">
      <c r="A32" s="37" t="s">
        <v>85</v>
      </c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</row>
    <row r="33" spans="1:62" ht="15" customHeight="1" x14ac:dyDescent="0.2">
      <c r="A33" s="32" t="s">
        <v>134</v>
      </c>
      <c r="B33" s="32" t="s">
        <v>2</v>
      </c>
      <c r="C33" s="32" t="s">
        <v>4</v>
      </c>
      <c r="D33" s="32" t="s">
        <v>48</v>
      </c>
      <c r="E33" s="32" t="s">
        <v>143</v>
      </c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</row>
    <row r="34" spans="1:62" ht="15" customHeight="1" x14ac:dyDescent="0.2">
      <c r="A34" s="35">
        <v>0.9</v>
      </c>
      <c r="B34" s="35">
        <v>100.088582</v>
      </c>
      <c r="C34" s="36">
        <v>0.90001200000000003</v>
      </c>
      <c r="D34" s="36">
        <v>10.008858</v>
      </c>
      <c r="E34" s="36">
        <v>1352</v>
      </c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</row>
    <row r="35" spans="1:62" ht="15" customHeight="1" x14ac:dyDescent="0.2">
      <c r="A35" s="35">
        <v>0.95</v>
      </c>
      <c r="B35" s="35">
        <v>281.22369300000003</v>
      </c>
      <c r="C35" s="36">
        <v>0.95000399999999996</v>
      </c>
      <c r="D35" s="36">
        <v>28.122368999999999</v>
      </c>
      <c r="E35" s="36">
        <v>4021</v>
      </c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</row>
    <row r="36" spans="1:62" ht="15" customHeight="1" x14ac:dyDescent="0.2">
      <c r="A36" s="35">
        <v>0.99</v>
      </c>
      <c r="B36" s="35">
        <v>3110.9664419999999</v>
      </c>
      <c r="C36" s="36">
        <v>0.99000299999999997</v>
      </c>
      <c r="D36" s="36">
        <v>311.09664400000003</v>
      </c>
      <c r="E36" s="36">
        <v>52188</v>
      </c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</row>
    <row r="37" spans="1:62" ht="15" customHeight="1" x14ac:dyDescent="0.2">
      <c r="A37" s="43">
        <v>0.9</v>
      </c>
      <c r="B37" s="43">
        <v>1404.620995</v>
      </c>
      <c r="C37" s="39">
        <v>0.90002000000000004</v>
      </c>
      <c r="D37" s="39">
        <v>140.46209899999999</v>
      </c>
      <c r="E37" s="39">
        <v>20330</v>
      </c>
      <c r="F37" s="44" t="s">
        <v>144</v>
      </c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</row>
    <row r="38" spans="1:62" ht="15" customHeight="1" x14ac:dyDescent="0.2">
      <c r="A38" s="35">
        <v>0.95</v>
      </c>
      <c r="B38" s="35">
        <v>2577.084476</v>
      </c>
      <c r="C38" s="36">
        <v>0.92518100000000003</v>
      </c>
      <c r="D38" s="36">
        <v>257.70844799999998</v>
      </c>
      <c r="E38" s="36">
        <v>40000</v>
      </c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</row>
    <row r="39" spans="1:62" ht="15" customHeight="1" x14ac:dyDescent="0.2"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</row>
    <row r="40" spans="1:62" ht="15" customHeight="1" x14ac:dyDescent="0.2"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</row>
    <row r="41" spans="1:62" ht="15" customHeight="1" x14ac:dyDescent="0.2">
      <c r="A41" s="45" t="s">
        <v>145</v>
      </c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46"/>
      <c r="U41" s="47" t="s">
        <v>133</v>
      </c>
      <c r="V41" s="32"/>
      <c r="W41" s="32"/>
      <c r="X41" s="32"/>
      <c r="Y41" s="32"/>
      <c r="Z41" s="32"/>
      <c r="AA41" s="46"/>
      <c r="AB41" s="48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</row>
    <row r="42" spans="1:62" ht="15" customHeight="1" x14ac:dyDescent="0.2">
      <c r="A42" s="32" t="s">
        <v>57</v>
      </c>
      <c r="B42" s="32" t="s">
        <v>24</v>
      </c>
      <c r="C42" s="32" t="s">
        <v>25</v>
      </c>
      <c r="D42" s="32" t="s">
        <v>26</v>
      </c>
      <c r="E42" s="32" t="s">
        <v>27</v>
      </c>
      <c r="F42" s="32"/>
      <c r="G42" s="32"/>
      <c r="H42" s="32" t="s">
        <v>28</v>
      </c>
      <c r="I42" s="32" t="s">
        <v>10</v>
      </c>
      <c r="J42" s="32"/>
      <c r="K42" s="32"/>
      <c r="L42" s="32" t="s">
        <v>12</v>
      </c>
      <c r="M42" s="32" t="s">
        <v>13</v>
      </c>
      <c r="N42" s="32" t="s">
        <v>14</v>
      </c>
      <c r="O42" s="32" t="s">
        <v>15</v>
      </c>
      <c r="P42" s="32" t="s">
        <v>16</v>
      </c>
      <c r="Q42" s="32" t="s">
        <v>17</v>
      </c>
      <c r="R42" s="32" t="s">
        <v>18</v>
      </c>
      <c r="S42" s="32" t="s">
        <v>58</v>
      </c>
      <c r="T42" s="32"/>
      <c r="U42" s="32" t="s">
        <v>134</v>
      </c>
      <c r="V42" s="32" t="s">
        <v>2</v>
      </c>
      <c r="W42" s="32" t="s">
        <v>47</v>
      </c>
      <c r="X42" s="32" t="s">
        <v>4</v>
      </c>
      <c r="Y42" s="32" t="s">
        <v>48</v>
      </c>
      <c r="Z42" s="32" t="s">
        <v>28</v>
      </c>
      <c r="AA42" s="32" t="s">
        <v>49</v>
      </c>
      <c r="AB42" s="32" t="s">
        <v>135</v>
      </c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</row>
    <row r="43" spans="1:62" ht="15" customHeight="1" x14ac:dyDescent="0.2">
      <c r="A43" s="36"/>
      <c r="B43" s="36">
        <v>2888.3203629999998</v>
      </c>
      <c r="C43" s="36">
        <v>1440109629</v>
      </c>
      <c r="D43" s="36">
        <v>0.90005599999999997</v>
      </c>
      <c r="E43" s="36">
        <v>288.83203600000002</v>
      </c>
      <c r="F43" s="36">
        <v>0.23774999999999999</v>
      </c>
      <c r="G43" s="36">
        <v>0.178312</v>
      </c>
      <c r="H43" s="36">
        <v>16035</v>
      </c>
      <c r="I43" s="36">
        <v>16035</v>
      </c>
      <c r="J43" s="36">
        <v>16163</v>
      </c>
      <c r="K43" s="36">
        <v>99</v>
      </c>
      <c r="L43" s="36">
        <v>1.0001</v>
      </c>
      <c r="M43" s="36">
        <v>0</v>
      </c>
      <c r="N43" s="36">
        <v>0</v>
      </c>
      <c r="O43" s="36">
        <v>0</v>
      </c>
      <c r="P43" s="36">
        <v>0</v>
      </c>
      <c r="Q43" s="36">
        <v>0</v>
      </c>
      <c r="R43" s="36">
        <v>0</v>
      </c>
      <c r="S43" s="36"/>
      <c r="T43" s="32"/>
      <c r="U43" s="36"/>
      <c r="V43" s="36"/>
      <c r="W43" s="36"/>
      <c r="X43" s="36"/>
      <c r="Y43" s="36"/>
      <c r="Z43" s="36"/>
      <c r="AA43" s="36"/>
      <c r="AB43" s="36"/>
      <c r="AC43" s="36"/>
      <c r="AD43" s="32"/>
      <c r="AE43" s="32"/>
      <c r="AF43" s="36"/>
      <c r="AG43" s="36"/>
      <c r="AH43" s="36"/>
      <c r="AI43" s="36"/>
      <c r="AJ43" s="36"/>
      <c r="AK43" s="36"/>
      <c r="AL43" s="36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</row>
    <row r="44" spans="1:62" ht="15" customHeight="1" x14ac:dyDescent="0.2">
      <c r="A44" s="32" t="s">
        <v>59</v>
      </c>
      <c r="B44" s="32" t="s">
        <v>2</v>
      </c>
      <c r="C44" s="32" t="s">
        <v>3</v>
      </c>
      <c r="D44" s="32" t="s">
        <v>4</v>
      </c>
      <c r="E44" s="32" t="s">
        <v>5</v>
      </c>
      <c r="F44" s="32" t="s">
        <v>6</v>
      </c>
      <c r="G44" s="32" t="s">
        <v>7</v>
      </c>
      <c r="H44" s="32" t="s">
        <v>8</v>
      </c>
      <c r="I44" s="32" t="s">
        <v>9</v>
      </c>
      <c r="J44" s="32" t="s">
        <v>10</v>
      </c>
      <c r="K44" s="32" t="s">
        <v>11</v>
      </c>
      <c r="L44" s="32" t="s">
        <v>12</v>
      </c>
      <c r="M44" s="32" t="s">
        <v>13</v>
      </c>
      <c r="N44" s="32" t="s">
        <v>14</v>
      </c>
      <c r="O44" s="32" t="s">
        <v>15</v>
      </c>
      <c r="P44" s="32" t="s">
        <v>16</v>
      </c>
      <c r="Q44" s="32" t="s">
        <v>17</v>
      </c>
      <c r="R44" s="32" t="s">
        <v>18</v>
      </c>
      <c r="S44" s="32" t="s">
        <v>58</v>
      </c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</row>
    <row r="45" spans="1:62" ht="15" customHeight="1" x14ac:dyDescent="0.2">
      <c r="A45" s="36"/>
      <c r="B45" s="36">
        <v>1440.375147</v>
      </c>
      <c r="C45" s="36">
        <v>1371084339</v>
      </c>
      <c r="D45" s="36">
        <v>0.90047500000000003</v>
      </c>
      <c r="E45" s="36">
        <v>144.03751500000001</v>
      </c>
      <c r="F45" s="36">
        <v>0.45389800000000002</v>
      </c>
      <c r="G45" s="36">
        <v>0.340424</v>
      </c>
      <c r="H45" s="36">
        <v>8081</v>
      </c>
      <c r="I45" s="36">
        <v>8081</v>
      </c>
      <c r="J45" s="36">
        <v>8145</v>
      </c>
      <c r="K45" s="36">
        <v>99</v>
      </c>
      <c r="L45" s="36">
        <v>1.0008999999999999</v>
      </c>
      <c r="M45" s="36">
        <v>0</v>
      </c>
      <c r="N45" s="36">
        <v>0</v>
      </c>
      <c r="O45" s="36">
        <v>0</v>
      </c>
      <c r="P45" s="36">
        <v>0</v>
      </c>
      <c r="Q45" s="36">
        <v>0</v>
      </c>
      <c r="R45" s="36">
        <v>0</v>
      </c>
      <c r="S45" s="36"/>
      <c r="T45" s="32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</row>
    <row r="46" spans="1:62" ht="15" customHeight="1" x14ac:dyDescent="0.2">
      <c r="A46" s="32" t="s">
        <v>60</v>
      </c>
      <c r="B46" s="32" t="s">
        <v>2</v>
      </c>
      <c r="C46" s="32" t="s">
        <v>3</v>
      </c>
      <c r="D46" s="32" t="s">
        <v>4</v>
      </c>
      <c r="E46" s="32" t="s">
        <v>5</v>
      </c>
      <c r="F46" s="32" t="s">
        <v>6</v>
      </c>
      <c r="G46" s="32" t="s">
        <v>7</v>
      </c>
      <c r="H46" s="32" t="s">
        <v>8</v>
      </c>
      <c r="I46" s="32" t="s">
        <v>9</v>
      </c>
      <c r="J46" s="32" t="s">
        <v>10</v>
      </c>
      <c r="K46" s="32" t="s">
        <v>11</v>
      </c>
      <c r="L46" s="32" t="s">
        <v>12</v>
      </c>
      <c r="M46" s="32" t="s">
        <v>13</v>
      </c>
      <c r="N46" s="32" t="s">
        <v>14</v>
      </c>
      <c r="O46" s="32" t="s">
        <v>15</v>
      </c>
      <c r="P46" s="32" t="s">
        <v>16</v>
      </c>
      <c r="Q46" s="32" t="s">
        <v>17</v>
      </c>
      <c r="R46" s="32" t="s">
        <v>18</v>
      </c>
      <c r="S46" s="32" t="s">
        <v>58</v>
      </c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</row>
    <row r="47" spans="1:62" ht="15" customHeight="1" x14ac:dyDescent="0.2">
      <c r="A47" s="36"/>
      <c r="B47" s="36">
        <v>770.56016299999999</v>
      </c>
      <c r="C47" s="36">
        <v>1324564118</v>
      </c>
      <c r="D47" s="36">
        <v>0.90002300000000002</v>
      </c>
      <c r="E47" s="36">
        <v>77.056016</v>
      </c>
      <c r="F47" s="36">
        <v>0.81966499999999998</v>
      </c>
      <c r="G47" s="36">
        <v>0.61474899999999999</v>
      </c>
      <c r="H47" s="36">
        <v>4008</v>
      </c>
      <c r="I47" s="36">
        <v>4008</v>
      </c>
      <c r="J47" s="36">
        <v>4072</v>
      </c>
      <c r="K47" s="36">
        <v>99</v>
      </c>
      <c r="L47" s="36">
        <v>1.0008999999999999</v>
      </c>
      <c r="M47" s="36">
        <v>0</v>
      </c>
      <c r="N47" s="36">
        <v>0</v>
      </c>
      <c r="O47" s="36">
        <v>0</v>
      </c>
      <c r="P47" s="36">
        <v>0</v>
      </c>
      <c r="Q47" s="36">
        <v>0</v>
      </c>
      <c r="R47" s="36">
        <v>0</v>
      </c>
      <c r="S47" s="36"/>
      <c r="T47" s="32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</row>
    <row r="48" spans="1:62" ht="15" customHeight="1" x14ac:dyDescent="0.2">
      <c r="A48" s="32" t="s">
        <v>61</v>
      </c>
      <c r="B48" s="32" t="s">
        <v>2</v>
      </c>
      <c r="C48" s="32" t="s">
        <v>3</v>
      </c>
      <c r="D48" s="32" t="s">
        <v>4</v>
      </c>
      <c r="E48" s="32" t="s">
        <v>5</v>
      </c>
      <c r="F48" s="32" t="s">
        <v>6</v>
      </c>
      <c r="G48" s="32" t="s">
        <v>7</v>
      </c>
      <c r="H48" s="32" t="s">
        <v>8</v>
      </c>
      <c r="I48" s="32" t="s">
        <v>9</v>
      </c>
      <c r="J48" s="32" t="s">
        <v>10</v>
      </c>
      <c r="K48" s="32" t="s">
        <v>11</v>
      </c>
      <c r="L48" s="32" t="s">
        <v>12</v>
      </c>
      <c r="M48" s="32" t="s">
        <v>13</v>
      </c>
      <c r="N48" s="32" t="s">
        <v>14</v>
      </c>
      <c r="O48" s="32" t="s">
        <v>15</v>
      </c>
      <c r="P48" s="32" t="s">
        <v>16</v>
      </c>
      <c r="Q48" s="32" t="s">
        <v>17</v>
      </c>
      <c r="R48" s="32" t="s">
        <v>18</v>
      </c>
      <c r="S48" s="32" t="s">
        <v>58</v>
      </c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</row>
    <row r="49" spans="1:62" ht="15" customHeight="1" x14ac:dyDescent="0.2">
      <c r="A49" s="36"/>
      <c r="B49" s="36">
        <v>507.79458299999999</v>
      </c>
      <c r="C49" s="36">
        <v>1311521398</v>
      </c>
      <c r="D49" s="36">
        <v>0.90005500000000005</v>
      </c>
      <c r="E49" s="36">
        <v>50.779457999999998</v>
      </c>
      <c r="F49" s="36">
        <v>1.231565</v>
      </c>
      <c r="G49" s="36">
        <v>0.923674</v>
      </c>
      <c r="H49" s="36">
        <v>2004</v>
      </c>
      <c r="I49" s="36">
        <v>2004</v>
      </c>
      <c r="J49" s="36">
        <v>2132</v>
      </c>
      <c r="K49" s="36">
        <v>99</v>
      </c>
      <c r="L49" s="36">
        <v>1.0004999999999999</v>
      </c>
      <c r="M49" s="36">
        <v>0</v>
      </c>
      <c r="N49" s="36">
        <v>0</v>
      </c>
      <c r="O49" s="36">
        <v>0</v>
      </c>
      <c r="P49" s="36">
        <v>0</v>
      </c>
      <c r="Q49" s="36">
        <v>0</v>
      </c>
      <c r="R49" s="36">
        <v>0</v>
      </c>
      <c r="S49" s="36"/>
      <c r="T49" s="32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</row>
    <row r="50" spans="1:62" ht="15" customHeight="1" x14ac:dyDescent="0.2">
      <c r="A50" s="32" t="s">
        <v>62</v>
      </c>
      <c r="B50" s="32" t="s">
        <v>2</v>
      </c>
      <c r="C50" s="32" t="s">
        <v>3</v>
      </c>
      <c r="D50" s="32" t="s">
        <v>4</v>
      </c>
      <c r="E50" s="32" t="s">
        <v>5</v>
      </c>
      <c r="F50" s="32" t="s">
        <v>6</v>
      </c>
      <c r="G50" s="32" t="s">
        <v>7</v>
      </c>
      <c r="H50" s="32" t="s">
        <v>8</v>
      </c>
      <c r="I50" s="32" t="s">
        <v>9</v>
      </c>
      <c r="J50" s="32" t="s">
        <v>10</v>
      </c>
      <c r="K50" s="32" t="s">
        <v>11</v>
      </c>
      <c r="L50" s="32" t="s">
        <v>12</v>
      </c>
      <c r="M50" s="32" t="s">
        <v>13</v>
      </c>
      <c r="N50" s="32" t="s">
        <v>14</v>
      </c>
      <c r="O50" s="32" t="s">
        <v>15</v>
      </c>
      <c r="P50" s="32" t="s">
        <v>16</v>
      </c>
      <c r="Q50" s="32" t="s">
        <v>17</v>
      </c>
      <c r="R50" s="32" t="s">
        <v>18</v>
      </c>
      <c r="S50" s="32" t="s">
        <v>58</v>
      </c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</row>
    <row r="51" spans="1:62" ht="15" customHeight="1" x14ac:dyDescent="0.2">
      <c r="A51" s="36"/>
      <c r="B51" s="36">
        <v>424.34863200000001</v>
      </c>
      <c r="C51" s="36">
        <v>1353931474</v>
      </c>
      <c r="D51" s="36">
        <v>0.90174399999999999</v>
      </c>
      <c r="E51" s="36">
        <v>42.434863</v>
      </c>
      <c r="F51" s="36">
        <v>1.5214019999999999</v>
      </c>
      <c r="G51" s="36">
        <v>1.141051</v>
      </c>
      <c r="H51" s="36">
        <v>1034</v>
      </c>
      <c r="I51" s="36">
        <v>1034</v>
      </c>
      <c r="J51" s="36">
        <v>1066</v>
      </c>
      <c r="K51" s="36">
        <v>99</v>
      </c>
      <c r="L51" s="36">
        <v>1.0054000000000001</v>
      </c>
      <c r="M51" s="36">
        <v>0</v>
      </c>
      <c r="N51" s="36">
        <v>0</v>
      </c>
      <c r="O51" s="36">
        <v>0</v>
      </c>
      <c r="P51" s="36">
        <v>0</v>
      </c>
      <c r="Q51" s="36">
        <v>0</v>
      </c>
      <c r="R51" s="36">
        <v>0</v>
      </c>
      <c r="S51" s="36"/>
      <c r="T51" s="32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</row>
    <row r="52" spans="1:62" ht="15" customHeight="1" x14ac:dyDescent="0.2">
      <c r="A52" s="32" t="s">
        <v>63</v>
      </c>
      <c r="B52" s="32" t="s">
        <v>2</v>
      </c>
      <c r="C52" s="32" t="s">
        <v>3</v>
      </c>
      <c r="D52" s="32" t="s">
        <v>4</v>
      </c>
      <c r="E52" s="32" t="s">
        <v>5</v>
      </c>
      <c r="F52" s="32" t="s">
        <v>6</v>
      </c>
      <c r="G52" s="32" t="s">
        <v>7</v>
      </c>
      <c r="H52" s="32" t="s">
        <v>8</v>
      </c>
      <c r="I52" s="32" t="s">
        <v>9</v>
      </c>
      <c r="J52" s="32" t="s">
        <v>10</v>
      </c>
      <c r="K52" s="32" t="s">
        <v>11</v>
      </c>
      <c r="L52" s="32" t="s">
        <v>12</v>
      </c>
      <c r="M52" s="32" t="s">
        <v>13</v>
      </c>
      <c r="N52" s="32" t="s">
        <v>14</v>
      </c>
      <c r="O52" s="32" t="s">
        <v>15</v>
      </c>
      <c r="P52" s="32" t="s">
        <v>16</v>
      </c>
      <c r="Q52" s="32" t="s">
        <v>17</v>
      </c>
      <c r="R52" s="32" t="s">
        <v>18</v>
      </c>
      <c r="S52" s="32" t="s">
        <v>58</v>
      </c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</row>
    <row r="53" spans="1:62" ht="15" customHeight="1" x14ac:dyDescent="0.2">
      <c r="A53" s="36"/>
      <c r="B53" s="36">
        <v>404.430724</v>
      </c>
      <c r="C53" s="36">
        <v>1402250103</v>
      </c>
      <c r="D53" s="36">
        <v>0.90068099999999995</v>
      </c>
      <c r="E53" s="36">
        <v>40.443072000000001</v>
      </c>
      <c r="F53" s="36">
        <v>1.6532990000000001</v>
      </c>
      <c r="G53" s="36">
        <v>1.2399739999999999</v>
      </c>
      <c r="H53" s="36">
        <v>533</v>
      </c>
      <c r="I53" s="36">
        <v>533</v>
      </c>
      <c r="J53" s="36">
        <v>533</v>
      </c>
      <c r="K53" s="36">
        <v>99</v>
      </c>
      <c r="L53" s="36">
        <v>1.1262000000000001</v>
      </c>
      <c r="M53" s="36">
        <v>0</v>
      </c>
      <c r="N53" s="36">
        <v>0</v>
      </c>
      <c r="O53" s="36">
        <v>0</v>
      </c>
      <c r="P53" s="36">
        <v>0</v>
      </c>
      <c r="Q53" s="36">
        <v>0</v>
      </c>
      <c r="R53" s="36">
        <v>0</v>
      </c>
      <c r="S53" s="36"/>
      <c r="T53" s="32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</row>
    <row r="54" spans="1:62" ht="15" customHeight="1" x14ac:dyDescent="0.2">
      <c r="A54" s="32" t="s">
        <v>65</v>
      </c>
      <c r="B54" s="32" t="s">
        <v>2</v>
      </c>
      <c r="C54" s="32" t="s">
        <v>3</v>
      </c>
      <c r="D54" s="32" t="s">
        <v>4</v>
      </c>
      <c r="E54" s="32" t="s">
        <v>5</v>
      </c>
      <c r="F54" s="32" t="s">
        <v>6</v>
      </c>
      <c r="G54" s="32" t="s">
        <v>7</v>
      </c>
      <c r="H54" s="32" t="s">
        <v>8</v>
      </c>
      <c r="I54" s="32" t="s">
        <v>9</v>
      </c>
      <c r="J54" s="32" t="s">
        <v>10</v>
      </c>
      <c r="K54" s="32" t="s">
        <v>11</v>
      </c>
      <c r="L54" s="32" t="s">
        <v>12</v>
      </c>
      <c r="M54" s="32" t="s">
        <v>13</v>
      </c>
      <c r="N54" s="32" t="s">
        <v>14</v>
      </c>
      <c r="O54" s="32" t="s">
        <v>15</v>
      </c>
      <c r="P54" s="32" t="s">
        <v>16</v>
      </c>
      <c r="Q54" s="32" t="s">
        <v>17</v>
      </c>
      <c r="R54" s="32" t="s">
        <v>18</v>
      </c>
      <c r="S54" s="32" t="s">
        <v>58</v>
      </c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</row>
    <row r="55" spans="1:62" ht="15" customHeight="1" x14ac:dyDescent="0.2">
      <c r="A55" s="36"/>
      <c r="B55" s="36">
        <v>268.50062600000001</v>
      </c>
      <c r="C55" s="36">
        <v>1598315701</v>
      </c>
      <c r="D55" s="36">
        <v>0.90209099999999998</v>
      </c>
      <c r="E55" s="36">
        <v>26.850062999999999</v>
      </c>
      <c r="F55" s="36">
        <v>2.8384900000000002</v>
      </c>
      <c r="G55" s="36">
        <v>2.1288670000000001</v>
      </c>
      <c r="H55" s="36">
        <v>282</v>
      </c>
      <c r="I55" s="36">
        <v>282</v>
      </c>
      <c r="J55" s="36">
        <v>314</v>
      </c>
      <c r="K55" s="36">
        <v>99</v>
      </c>
      <c r="L55" s="36">
        <v>1.0136000000000001</v>
      </c>
      <c r="M55" s="36">
        <v>0</v>
      </c>
      <c r="N55" s="36">
        <v>0</v>
      </c>
      <c r="O55" s="36">
        <v>0</v>
      </c>
      <c r="P55" s="36">
        <v>0</v>
      </c>
      <c r="Q55" s="36">
        <v>0</v>
      </c>
      <c r="R55" s="36">
        <v>0</v>
      </c>
      <c r="S55" s="36"/>
      <c r="T55" s="32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</row>
    <row r="56" spans="1:62" ht="15" customHeight="1" x14ac:dyDescent="0.2">
      <c r="A56" s="32"/>
      <c r="B56" s="32"/>
      <c r="C56" s="32"/>
      <c r="D56" s="32"/>
      <c r="E56" s="32"/>
      <c r="F56" s="32"/>
      <c r="G56" s="49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</row>
    <row r="57" spans="1:62" ht="15" customHeight="1" x14ac:dyDescent="0.2">
      <c r="A57" s="32" t="s">
        <v>123</v>
      </c>
      <c r="B57" s="32" t="s">
        <v>27</v>
      </c>
      <c r="C57" s="32" t="s">
        <v>25</v>
      </c>
      <c r="D57" s="32" t="s">
        <v>26</v>
      </c>
      <c r="E57" s="32" t="s">
        <v>58</v>
      </c>
      <c r="F57" s="46"/>
      <c r="G57" s="50" t="s">
        <v>123</v>
      </c>
      <c r="H57" s="32" t="s">
        <v>58</v>
      </c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4" t="s">
        <v>146</v>
      </c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51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</row>
    <row r="58" spans="1:62" ht="15" customHeight="1" x14ac:dyDescent="0.2">
      <c r="A58" s="36">
        <v>1</v>
      </c>
      <c r="B58" s="36">
        <v>288.83203600000002</v>
      </c>
      <c r="C58" s="36">
        <v>1440109629</v>
      </c>
      <c r="D58" s="36">
        <v>0.90005599999999997</v>
      </c>
      <c r="E58" s="36">
        <f t="shared" ref="E58:E64" si="2">B$58 / B58</f>
        <v>1</v>
      </c>
      <c r="F58" s="32"/>
      <c r="G58" s="36">
        <v>1</v>
      </c>
      <c r="H58" s="36">
        <f t="shared" ref="H58:H64" si="3">E58</f>
        <v>1</v>
      </c>
      <c r="I58" s="36"/>
      <c r="J58" s="32"/>
      <c r="K58" s="32"/>
      <c r="L58" s="36"/>
      <c r="M58" s="36"/>
      <c r="N58" s="36"/>
      <c r="O58" s="36"/>
      <c r="P58" s="36"/>
      <c r="Q58" s="36"/>
      <c r="R58" s="36"/>
      <c r="S58" s="32"/>
      <c r="T58" s="32"/>
      <c r="U58" s="32"/>
      <c r="V58" s="37" t="s">
        <v>137</v>
      </c>
      <c r="W58" s="38" t="s">
        <v>27</v>
      </c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8"/>
      <c r="AK58" s="38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</row>
    <row r="59" spans="1:62" ht="15" customHeight="1" x14ac:dyDescent="0.2">
      <c r="A59" s="36">
        <v>2</v>
      </c>
      <c r="B59" s="36">
        <v>144.03751500000001</v>
      </c>
      <c r="C59" s="36">
        <v>1371084339</v>
      </c>
      <c r="D59" s="36">
        <v>0.90047500000000003</v>
      </c>
      <c r="E59" s="36">
        <f t="shared" si="2"/>
        <v>2.0052556169134133</v>
      </c>
      <c r="F59" s="32"/>
      <c r="G59" s="36">
        <v>2</v>
      </c>
      <c r="H59" s="36">
        <f t="shared" si="3"/>
        <v>2.0052556169134133</v>
      </c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2"/>
      <c r="T59" s="32"/>
      <c r="U59" s="32"/>
      <c r="V59" s="35" t="s">
        <v>138</v>
      </c>
      <c r="W59" s="36">
        <v>288.83203600000002</v>
      </c>
      <c r="X59" s="36"/>
      <c r="Y59" s="36"/>
      <c r="Z59" s="32"/>
      <c r="AA59" s="32"/>
      <c r="AB59" s="36"/>
      <c r="AC59" s="36"/>
      <c r="AD59" s="32"/>
      <c r="AE59" s="32"/>
      <c r="AF59" s="36"/>
      <c r="AG59" s="36"/>
      <c r="AH59" s="36"/>
      <c r="AI59" s="36"/>
      <c r="AJ59" s="32"/>
      <c r="AK59" s="36"/>
      <c r="AL59" s="36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</row>
    <row r="60" spans="1:62" ht="15" customHeight="1" x14ac:dyDescent="0.2">
      <c r="A60" s="36">
        <v>4</v>
      </c>
      <c r="B60" s="36">
        <v>77.056016</v>
      </c>
      <c r="C60" s="36">
        <v>1324564118</v>
      </c>
      <c r="D60" s="36">
        <v>0.90002300000000002</v>
      </c>
      <c r="E60" s="36">
        <f t="shared" si="2"/>
        <v>3.7483385593150835</v>
      </c>
      <c r="F60" s="32"/>
      <c r="G60" s="36">
        <v>4</v>
      </c>
      <c r="H60" s="36">
        <f t="shared" si="3"/>
        <v>3.7483385593150835</v>
      </c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2"/>
      <c r="T60" s="32"/>
      <c r="U60" s="32"/>
      <c r="V60" s="35" t="s">
        <v>139</v>
      </c>
      <c r="W60" s="36">
        <v>26.850062999999999</v>
      </c>
      <c r="X60" s="36"/>
      <c r="Y60" s="36"/>
      <c r="Z60" s="32"/>
      <c r="AA60" s="32"/>
      <c r="AB60" s="36"/>
      <c r="AC60" s="36"/>
      <c r="AD60" s="32"/>
      <c r="AE60" s="32"/>
      <c r="AF60" s="36"/>
      <c r="AG60" s="36"/>
      <c r="AH60" s="36"/>
      <c r="AI60" s="36"/>
      <c r="AJ60" s="32"/>
      <c r="AK60" s="36"/>
      <c r="AL60" s="36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</row>
    <row r="61" spans="1:62" ht="15" customHeight="1" x14ac:dyDescent="0.2">
      <c r="A61" s="36">
        <v>8</v>
      </c>
      <c r="B61" s="36">
        <v>50.779457999999998</v>
      </c>
      <c r="C61" s="36">
        <v>1311521398</v>
      </c>
      <c r="D61" s="36">
        <v>0.90005500000000005</v>
      </c>
      <c r="E61" s="36">
        <f t="shared" si="2"/>
        <v>5.687970044894926</v>
      </c>
      <c r="F61" s="32"/>
      <c r="G61" s="36">
        <v>8</v>
      </c>
      <c r="H61" s="36">
        <f t="shared" si="3"/>
        <v>5.687970044894926</v>
      </c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2"/>
      <c r="T61" s="32"/>
      <c r="U61" s="32"/>
      <c r="V61" s="35" t="s">
        <v>84</v>
      </c>
      <c r="W61" s="36">
        <v>310.02804400000002</v>
      </c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6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</row>
    <row r="62" spans="1:62" ht="15" customHeight="1" x14ac:dyDescent="0.2">
      <c r="A62" s="36">
        <v>16</v>
      </c>
      <c r="B62" s="36">
        <v>42.434863</v>
      </c>
      <c r="C62" s="36">
        <v>1353931474</v>
      </c>
      <c r="D62" s="36">
        <v>0.90174399999999999</v>
      </c>
      <c r="E62" s="36">
        <f t="shared" si="2"/>
        <v>6.806479756986608</v>
      </c>
      <c r="F62" s="32"/>
      <c r="G62" s="36">
        <v>16</v>
      </c>
      <c r="H62" s="36">
        <f t="shared" si="3"/>
        <v>6.806479756986608</v>
      </c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2"/>
      <c r="T62" s="32"/>
      <c r="U62" s="32"/>
      <c r="V62" s="35" t="s">
        <v>140</v>
      </c>
      <c r="W62" s="36">
        <v>8.5360750000000003</v>
      </c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2"/>
      <c r="AK62" s="36"/>
      <c r="AL62" s="36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</row>
    <row r="63" spans="1:62" ht="14" x14ac:dyDescent="0.2">
      <c r="A63" s="36">
        <v>32</v>
      </c>
      <c r="B63" s="36">
        <v>40.443072000000001</v>
      </c>
      <c r="C63" s="36">
        <v>1402250103</v>
      </c>
      <c r="D63" s="36">
        <v>0.90068099999999995</v>
      </c>
      <c r="E63" s="36">
        <f t="shared" si="2"/>
        <v>7.1416937862682639</v>
      </c>
      <c r="F63" s="32"/>
      <c r="G63" s="36">
        <v>32</v>
      </c>
      <c r="H63" s="36">
        <f t="shared" si="3"/>
        <v>7.1416937862682639</v>
      </c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2"/>
      <c r="T63" s="32"/>
      <c r="U63" s="32"/>
      <c r="V63" s="32" t="s">
        <v>141</v>
      </c>
      <c r="W63" s="39">
        <v>46.123902999999999</v>
      </c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</row>
    <row r="64" spans="1:62" ht="14" x14ac:dyDescent="0.2">
      <c r="A64" s="36">
        <v>64</v>
      </c>
      <c r="B64" s="36">
        <v>26.850062999999999</v>
      </c>
      <c r="C64" s="36">
        <v>1598315701</v>
      </c>
      <c r="D64" s="36">
        <v>0.90209099999999998</v>
      </c>
      <c r="E64" s="36">
        <f t="shared" si="2"/>
        <v>10.757220048236015</v>
      </c>
      <c r="F64" s="32"/>
      <c r="G64" s="36">
        <v>64</v>
      </c>
      <c r="H64" s="36">
        <f t="shared" si="3"/>
        <v>10.757220048236015</v>
      </c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</row>
    <row r="65" spans="1:62" ht="14" x14ac:dyDescent="0.2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2"/>
      <c r="T65" s="32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</row>
    <row r="66" spans="1:62" ht="14" x14ac:dyDescent="0.2">
      <c r="A66" s="38" t="s">
        <v>84</v>
      </c>
      <c r="B66" s="32"/>
      <c r="C66" s="32"/>
      <c r="D66" s="32"/>
      <c r="E66" s="32"/>
      <c r="F66" s="32"/>
      <c r="G66" s="32"/>
      <c r="H66" s="32"/>
      <c r="I66" s="32"/>
      <c r="J66" s="36"/>
      <c r="K66" s="36"/>
      <c r="L66" s="36"/>
      <c r="M66" s="36"/>
      <c r="N66" s="36"/>
      <c r="O66" s="36"/>
      <c r="P66" s="36"/>
      <c r="Q66" s="36"/>
      <c r="R66" s="36"/>
      <c r="S66" s="32"/>
      <c r="T66" s="32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</row>
    <row r="67" spans="1:62" ht="14" x14ac:dyDescent="0.2">
      <c r="A67" s="32" t="s">
        <v>134</v>
      </c>
      <c r="B67" s="32" t="s">
        <v>24</v>
      </c>
      <c r="C67" s="32" t="s">
        <v>25</v>
      </c>
      <c r="D67" s="32" t="s">
        <v>26</v>
      </c>
      <c r="E67" s="32" t="s">
        <v>27</v>
      </c>
      <c r="F67" s="32" t="s">
        <v>126</v>
      </c>
      <c r="G67" s="32" t="s">
        <v>127</v>
      </c>
      <c r="H67" s="32"/>
      <c r="I67" s="32"/>
      <c r="J67" s="36"/>
      <c r="K67" s="36"/>
      <c r="L67" s="36"/>
      <c r="M67" s="36"/>
      <c r="N67" s="36"/>
      <c r="O67" s="36"/>
      <c r="P67" s="36"/>
      <c r="Q67" s="36"/>
      <c r="R67" s="36"/>
      <c r="S67" s="32"/>
      <c r="T67" s="32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</row>
    <row r="68" spans="1:62" ht="14" x14ac:dyDescent="0.2">
      <c r="A68" s="36">
        <v>0.9</v>
      </c>
      <c r="B68" s="36">
        <v>3100.2804369999999</v>
      </c>
      <c r="C68" s="36">
        <v>1440074896</v>
      </c>
      <c r="D68" s="36">
        <v>0.90001200000000003</v>
      </c>
      <c r="E68" s="36">
        <v>310.02804400000002</v>
      </c>
      <c r="F68" s="36">
        <v>16035</v>
      </c>
      <c r="G68" s="36">
        <v>16038.294099999999</v>
      </c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2"/>
      <c r="T68" s="32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</row>
    <row r="69" spans="1:62" ht="14" x14ac:dyDescent="0.2">
      <c r="A69" s="36"/>
      <c r="D69" s="35" t="s">
        <v>142</v>
      </c>
      <c r="E69" s="52">
        <f>E68 / B64</f>
        <v>11.546641212722667</v>
      </c>
      <c r="H69" s="36"/>
      <c r="I69" s="36"/>
      <c r="J69" s="32"/>
      <c r="K69" s="32"/>
      <c r="L69" s="36"/>
      <c r="M69" s="36"/>
      <c r="N69" s="36"/>
      <c r="O69" s="36"/>
      <c r="P69" s="36"/>
      <c r="Q69" s="36"/>
      <c r="R69" s="36"/>
      <c r="U69" s="36"/>
      <c r="V69" s="36"/>
      <c r="W69" s="36"/>
      <c r="X69" s="36"/>
      <c r="Y69" s="36"/>
      <c r="Z69" s="32"/>
      <c r="AA69" s="32"/>
      <c r="AB69" s="36"/>
      <c r="AC69" s="36"/>
      <c r="AD69" s="32"/>
      <c r="AE69" s="32"/>
      <c r="AF69" s="36"/>
      <c r="AG69" s="36"/>
      <c r="AH69" s="36"/>
      <c r="AI69" s="36"/>
      <c r="AJ69" s="36"/>
      <c r="AK69" s="36"/>
      <c r="AL69" s="36"/>
    </row>
    <row r="70" spans="1:62" ht="14" x14ac:dyDescent="0.2">
      <c r="A70" s="36"/>
      <c r="B70" s="36"/>
      <c r="C70" s="36"/>
      <c r="D70" s="36"/>
      <c r="E70" s="36"/>
      <c r="F70" s="32"/>
      <c r="G70" s="32"/>
      <c r="H70" s="36"/>
      <c r="I70" s="36"/>
      <c r="J70" s="32"/>
      <c r="K70" s="32"/>
      <c r="L70" s="36"/>
      <c r="M70" s="36"/>
      <c r="N70" s="36"/>
      <c r="O70" s="36"/>
      <c r="P70" s="36"/>
      <c r="Q70" s="36"/>
      <c r="R70" s="36"/>
      <c r="U70" s="36"/>
      <c r="V70" s="36"/>
      <c r="W70" s="36"/>
      <c r="X70" s="36"/>
      <c r="Y70" s="36"/>
      <c r="Z70" s="32"/>
      <c r="AA70" s="32"/>
      <c r="AB70" s="36"/>
      <c r="AC70" s="36"/>
      <c r="AD70" s="32"/>
      <c r="AE70" s="32"/>
      <c r="AF70" s="36"/>
      <c r="AG70" s="36"/>
      <c r="AH70" s="36"/>
      <c r="AI70" s="36"/>
      <c r="AJ70" s="36"/>
      <c r="AK70" s="36"/>
      <c r="AL70" s="36"/>
    </row>
    <row r="71" spans="1:62" ht="14" x14ac:dyDescent="0.2">
      <c r="A71" s="37" t="s">
        <v>85</v>
      </c>
      <c r="C71" s="36"/>
      <c r="D71" s="36"/>
      <c r="E71" s="36"/>
      <c r="F71" s="32"/>
      <c r="G71" s="32"/>
      <c r="H71" s="36"/>
      <c r="I71" s="36"/>
      <c r="J71" s="32"/>
      <c r="K71" s="32"/>
      <c r="L71" s="36"/>
      <c r="M71" s="36"/>
      <c r="N71" s="36"/>
      <c r="O71" s="36"/>
      <c r="P71" s="36"/>
      <c r="Q71" s="36"/>
      <c r="R71" s="36"/>
      <c r="U71" s="36"/>
      <c r="V71" s="36"/>
      <c r="W71" s="36"/>
      <c r="X71" s="36"/>
      <c r="Y71" s="36"/>
      <c r="Z71" s="32"/>
      <c r="AA71" s="32"/>
      <c r="AB71" s="36"/>
      <c r="AC71" s="36"/>
      <c r="AD71" s="32"/>
      <c r="AE71" s="32"/>
      <c r="AF71" s="36"/>
      <c r="AG71" s="36"/>
      <c r="AH71" s="36"/>
      <c r="AI71" s="36"/>
      <c r="AJ71" s="36"/>
      <c r="AK71" s="36"/>
      <c r="AL71" s="36"/>
    </row>
    <row r="72" spans="1:62" ht="14" x14ac:dyDescent="0.2">
      <c r="A72" s="32" t="s">
        <v>134</v>
      </c>
      <c r="B72" s="32" t="s">
        <v>2</v>
      </c>
      <c r="C72" s="32" t="s">
        <v>4</v>
      </c>
      <c r="D72" s="32" t="s">
        <v>48</v>
      </c>
      <c r="E72" s="32" t="s">
        <v>143</v>
      </c>
      <c r="F72" s="32"/>
      <c r="G72" s="32"/>
      <c r="H72" s="36"/>
      <c r="I72" s="36"/>
      <c r="J72" s="32"/>
      <c r="K72" s="32"/>
      <c r="L72" s="36"/>
      <c r="M72" s="36"/>
      <c r="N72" s="36"/>
      <c r="O72" s="36"/>
      <c r="P72" s="36"/>
      <c r="Q72" s="36"/>
      <c r="R72" s="36"/>
      <c r="U72" s="36"/>
      <c r="V72" s="36"/>
      <c r="W72" s="36"/>
      <c r="X72" s="36"/>
      <c r="Y72" s="36"/>
      <c r="Z72" s="32"/>
      <c r="AA72" s="32"/>
      <c r="AB72" s="36"/>
      <c r="AC72" s="36"/>
      <c r="AD72" s="32"/>
      <c r="AE72" s="32"/>
      <c r="AF72" s="36"/>
      <c r="AG72" s="36"/>
      <c r="AH72" s="36"/>
      <c r="AI72" s="36"/>
      <c r="AJ72" s="36"/>
      <c r="AK72" s="36"/>
      <c r="AL72" s="36"/>
    </row>
    <row r="73" spans="1:62" ht="14" x14ac:dyDescent="0.2">
      <c r="A73" s="35">
        <v>0.9</v>
      </c>
      <c r="B73" s="35">
        <v>85.360748999999998</v>
      </c>
      <c r="C73" s="36">
        <v>0.900061</v>
      </c>
      <c r="D73" s="36">
        <v>8.5360750000000003</v>
      </c>
      <c r="E73" s="36">
        <v>808</v>
      </c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</row>
    <row r="74" spans="1:62" ht="14" x14ac:dyDescent="0.2">
      <c r="A74" s="35">
        <v>0.95</v>
      </c>
      <c r="B74" s="35">
        <v>183.33085700000001</v>
      </c>
      <c r="C74" s="36">
        <v>0.950017</v>
      </c>
      <c r="D74" s="36">
        <v>18.333086000000002</v>
      </c>
      <c r="E74" s="36">
        <v>1851</v>
      </c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</row>
    <row r="75" spans="1:62" ht="14" x14ac:dyDescent="0.2">
      <c r="A75" s="36">
        <v>0.99</v>
      </c>
      <c r="B75" s="36">
        <v>772.37094300000001</v>
      </c>
      <c r="C75" s="36">
        <v>0.99</v>
      </c>
      <c r="D75" s="36">
        <v>77.237093999999999</v>
      </c>
      <c r="E75" s="36">
        <v>10457</v>
      </c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U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</row>
    <row r="76" spans="1:62" ht="14" x14ac:dyDescent="0.2">
      <c r="A76" s="36">
        <v>0.995</v>
      </c>
      <c r="B76" s="36">
        <v>1528.3568680000001</v>
      </c>
      <c r="C76" s="36">
        <v>0.99500200000000005</v>
      </c>
      <c r="D76" s="36">
        <v>152.83568700000001</v>
      </c>
      <c r="E76" s="36">
        <v>22405</v>
      </c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</row>
    <row r="77" spans="1:62" ht="14" x14ac:dyDescent="0.2">
      <c r="A77" s="39">
        <v>0.9</v>
      </c>
      <c r="B77" s="39">
        <v>461.23902900000002</v>
      </c>
      <c r="C77" s="39">
        <v>0.90000999999999998</v>
      </c>
      <c r="D77" s="39">
        <v>46.123902999999999</v>
      </c>
      <c r="E77" s="39">
        <v>6717</v>
      </c>
      <c r="F77" s="44" t="s">
        <v>144</v>
      </c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</row>
    <row r="78" spans="1:62" ht="14" x14ac:dyDescent="0.2">
      <c r="A78" s="36">
        <v>0.95</v>
      </c>
      <c r="B78" s="36">
        <v>1380.33239</v>
      </c>
      <c r="C78" s="36">
        <v>0.95000200000000001</v>
      </c>
      <c r="D78" s="36">
        <v>138.03323900000001</v>
      </c>
      <c r="E78" s="36">
        <v>20689</v>
      </c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</row>
    <row r="79" spans="1:62" ht="14" x14ac:dyDescent="0.2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</row>
    <row r="80" spans="1:62" ht="14" x14ac:dyDescent="0.2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</row>
    <row r="81" spans="1:38" ht="14" x14ac:dyDescent="0.2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</row>
    <row r="82" spans="1:38" ht="14" x14ac:dyDescent="0.2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</row>
    <row r="83" spans="1:38" ht="14" x14ac:dyDescent="0.2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</row>
    <row r="84" spans="1:38" ht="14" x14ac:dyDescent="0.2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</row>
    <row r="85" spans="1:38" ht="14" x14ac:dyDescent="0.2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</row>
    <row r="86" spans="1:38" ht="14" x14ac:dyDescent="0.2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</row>
    <row r="87" spans="1:38" ht="14" x14ac:dyDescent="0.2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</row>
    <row r="88" spans="1:38" ht="14" x14ac:dyDescent="0.2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</row>
    <row r="89" spans="1:38" ht="14" x14ac:dyDescent="0.2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</row>
    <row r="90" spans="1:38" ht="14" x14ac:dyDescent="0.2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</row>
    <row r="91" spans="1:38" ht="14" x14ac:dyDescent="0.2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</row>
    <row r="92" spans="1:38" ht="14" x14ac:dyDescent="0.2">
      <c r="A92" s="36"/>
      <c r="B92" s="36"/>
      <c r="C92" s="36"/>
      <c r="D92" s="40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</row>
    <row r="93" spans="1:38" ht="14" x14ac:dyDescent="0.2">
      <c r="A93" s="36"/>
      <c r="B93" s="36"/>
      <c r="C93" s="36"/>
      <c r="D93" s="40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</row>
    <row r="94" spans="1:38" ht="14" x14ac:dyDescent="0.2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</row>
    <row r="95" spans="1:38" ht="14" x14ac:dyDescent="0.2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</row>
    <row r="96" spans="1:38" ht="14" x14ac:dyDescent="0.2">
      <c r="A96" s="36"/>
      <c r="B96" s="36"/>
      <c r="C96" s="36"/>
      <c r="D96" s="40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</row>
    <row r="97" spans="1:38" ht="14" x14ac:dyDescent="0.2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</row>
    <row r="98" spans="1:38" ht="14" x14ac:dyDescent="0.2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</row>
    <row r="99" spans="1:38" ht="14" x14ac:dyDescent="0.2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</row>
    <row r="100" spans="1:38" ht="14" x14ac:dyDescent="0.2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</row>
    <row r="101" spans="1:38" ht="14" x14ac:dyDescent="0.2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</row>
    <row r="102" spans="1:38" ht="14" x14ac:dyDescent="0.2">
      <c r="A102" s="40"/>
      <c r="B102" s="53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54"/>
      <c r="T102" s="54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</row>
    <row r="103" spans="1:38" ht="14" x14ac:dyDescent="0.2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</row>
    <row r="104" spans="1:38" ht="14" x14ac:dyDescent="0.2">
      <c r="A104" s="36"/>
      <c r="B104" s="36"/>
      <c r="C104" s="36"/>
      <c r="D104" s="40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</row>
    <row r="105" spans="1:38" ht="14" x14ac:dyDescent="0.2">
      <c r="A105" s="36"/>
      <c r="B105" s="36"/>
      <c r="C105" s="36"/>
      <c r="D105" s="40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</row>
    <row r="106" spans="1:38" ht="14" x14ac:dyDescent="0.2">
      <c r="A106" s="36"/>
      <c r="B106" s="36"/>
      <c r="C106" s="36"/>
      <c r="D106" s="40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</row>
    <row r="107" spans="1:38" ht="14" x14ac:dyDescent="0.2">
      <c r="A107" s="36"/>
      <c r="B107" s="36"/>
      <c r="C107" s="36"/>
      <c r="D107" s="40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</row>
    <row r="108" spans="1:38" ht="14" x14ac:dyDescent="0.2">
      <c r="A108" s="36"/>
      <c r="B108" s="36"/>
      <c r="C108" s="36"/>
      <c r="D108" s="40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</row>
    <row r="109" spans="1:38" ht="14" x14ac:dyDescent="0.2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</row>
    <row r="110" spans="1:38" ht="14" x14ac:dyDescent="0.2">
      <c r="A110" s="34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U110" s="34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</row>
    <row r="111" spans="1:38" ht="14" x14ac:dyDescent="0.2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</row>
    <row r="112" spans="1:38" ht="14" x14ac:dyDescent="0.2">
      <c r="A112" s="36"/>
      <c r="B112" s="36"/>
      <c r="C112" s="36"/>
      <c r="D112" s="36"/>
      <c r="E112" s="36"/>
      <c r="F112" s="32"/>
      <c r="G112" s="32"/>
      <c r="H112" s="36"/>
      <c r="I112" s="36"/>
      <c r="J112" s="32"/>
      <c r="K112" s="32"/>
      <c r="L112" s="36"/>
      <c r="M112" s="36"/>
      <c r="N112" s="36"/>
      <c r="O112" s="36"/>
      <c r="P112" s="36"/>
      <c r="Q112" s="36"/>
      <c r="R112" s="36"/>
      <c r="U112" s="36"/>
      <c r="V112" s="55"/>
      <c r="W112" s="36"/>
      <c r="X112" s="36"/>
      <c r="Y112" s="36"/>
      <c r="Z112" s="32"/>
      <c r="AA112" s="32"/>
      <c r="AB112" s="36"/>
      <c r="AC112" s="36"/>
      <c r="AD112" s="32"/>
      <c r="AE112" s="32"/>
      <c r="AF112" s="36"/>
      <c r="AG112" s="36"/>
      <c r="AH112" s="36"/>
      <c r="AI112" s="36"/>
      <c r="AJ112" s="36"/>
      <c r="AK112" s="36"/>
      <c r="AL112" s="36"/>
    </row>
    <row r="113" spans="1:38" ht="14" x14ac:dyDescent="0.2">
      <c r="A113" s="36"/>
      <c r="B113" s="36"/>
      <c r="C113" s="36"/>
      <c r="D113" s="36"/>
      <c r="E113" s="36"/>
      <c r="F113" s="32"/>
      <c r="G113" s="32"/>
      <c r="H113" s="36"/>
      <c r="I113" s="36"/>
      <c r="J113" s="32"/>
      <c r="K113" s="32"/>
      <c r="L113" s="36"/>
      <c r="M113" s="36"/>
      <c r="N113" s="36"/>
      <c r="O113" s="36"/>
      <c r="P113" s="36"/>
      <c r="Q113" s="36"/>
      <c r="R113" s="36"/>
      <c r="U113" s="36"/>
      <c r="V113" s="55"/>
      <c r="W113" s="36"/>
      <c r="X113" s="36"/>
      <c r="Y113" s="36"/>
      <c r="Z113" s="32"/>
      <c r="AA113" s="32"/>
      <c r="AB113" s="36"/>
      <c r="AC113" s="36"/>
      <c r="AD113" s="32"/>
      <c r="AE113" s="32"/>
      <c r="AF113" s="36"/>
      <c r="AG113" s="36"/>
      <c r="AH113" s="36"/>
      <c r="AI113" s="36"/>
      <c r="AJ113" s="36"/>
      <c r="AK113" s="36"/>
      <c r="AL113" s="36"/>
    </row>
    <row r="114" spans="1:38" ht="14" x14ac:dyDescent="0.2">
      <c r="A114" s="36"/>
      <c r="B114" s="36"/>
      <c r="C114" s="36"/>
      <c r="D114" s="36"/>
      <c r="E114" s="36"/>
      <c r="F114" s="32"/>
      <c r="G114" s="32"/>
      <c r="H114" s="36"/>
      <c r="I114" s="36"/>
      <c r="J114" s="32"/>
      <c r="K114" s="32"/>
      <c r="L114" s="36"/>
      <c r="M114" s="36"/>
      <c r="N114" s="36"/>
      <c r="O114" s="36"/>
      <c r="P114" s="36"/>
      <c r="Q114" s="36"/>
      <c r="R114" s="36"/>
      <c r="U114" s="36"/>
      <c r="V114" s="55"/>
      <c r="W114" s="36"/>
      <c r="X114" s="36"/>
      <c r="Y114" s="36"/>
      <c r="Z114" s="32"/>
      <c r="AA114" s="32"/>
      <c r="AB114" s="36"/>
      <c r="AC114" s="36"/>
      <c r="AD114" s="32"/>
      <c r="AE114" s="32"/>
      <c r="AF114" s="36"/>
      <c r="AG114" s="36"/>
      <c r="AH114" s="36"/>
      <c r="AI114" s="36"/>
      <c r="AJ114" s="36"/>
      <c r="AK114" s="36"/>
      <c r="AL114" s="36"/>
    </row>
    <row r="115" spans="1:38" ht="14" x14ac:dyDescent="0.2">
      <c r="A115" s="36"/>
      <c r="B115" s="36"/>
      <c r="C115" s="36"/>
      <c r="D115" s="36"/>
      <c r="E115" s="36"/>
      <c r="F115" s="32"/>
      <c r="G115" s="32"/>
      <c r="H115" s="36"/>
      <c r="I115" s="36"/>
      <c r="J115" s="32"/>
      <c r="K115" s="32"/>
      <c r="L115" s="36"/>
      <c r="M115" s="36"/>
      <c r="N115" s="36"/>
      <c r="O115" s="36"/>
      <c r="P115" s="36"/>
      <c r="Q115" s="36"/>
      <c r="R115" s="36"/>
      <c r="U115" s="36"/>
      <c r="V115" s="55"/>
      <c r="W115" s="36"/>
      <c r="X115" s="36"/>
      <c r="Y115" s="36"/>
      <c r="Z115" s="32"/>
      <c r="AA115" s="32"/>
      <c r="AB115" s="36"/>
      <c r="AC115" s="36"/>
      <c r="AD115" s="32"/>
      <c r="AE115" s="32"/>
      <c r="AF115" s="36"/>
      <c r="AG115" s="36"/>
      <c r="AH115" s="36"/>
      <c r="AI115" s="36"/>
      <c r="AJ115" s="36"/>
      <c r="AK115" s="36"/>
      <c r="AL115" s="36"/>
    </row>
    <row r="116" spans="1:38" ht="14" x14ac:dyDescent="0.2">
      <c r="A116" s="36"/>
      <c r="B116" s="36"/>
      <c r="C116" s="36"/>
      <c r="D116" s="36"/>
      <c r="E116" s="36"/>
      <c r="F116" s="32"/>
      <c r="G116" s="32"/>
      <c r="H116" s="36"/>
      <c r="I116" s="36"/>
      <c r="J116" s="32"/>
      <c r="K116" s="32"/>
      <c r="L116" s="36"/>
      <c r="M116" s="36"/>
      <c r="N116" s="36"/>
      <c r="O116" s="36"/>
      <c r="P116" s="36"/>
      <c r="Q116" s="36"/>
      <c r="R116" s="36"/>
      <c r="U116" s="36"/>
      <c r="V116" s="55"/>
      <c r="W116" s="36"/>
      <c r="X116" s="36"/>
      <c r="Y116" s="36"/>
      <c r="Z116" s="32"/>
      <c r="AA116" s="32"/>
      <c r="AB116" s="36"/>
      <c r="AC116" s="36"/>
      <c r="AD116" s="32"/>
      <c r="AE116" s="32"/>
      <c r="AF116" s="36"/>
      <c r="AG116" s="36"/>
      <c r="AH116" s="36"/>
      <c r="AI116" s="36"/>
      <c r="AJ116" s="36"/>
      <c r="AK116" s="36"/>
      <c r="AL116" s="36"/>
    </row>
    <row r="117" spans="1:38" ht="14" x14ac:dyDescent="0.2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</row>
    <row r="118" spans="1:38" ht="14" x14ac:dyDescent="0.2">
      <c r="A118" s="36"/>
      <c r="B118" s="36"/>
      <c r="C118" s="36"/>
      <c r="D118" s="40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</row>
    <row r="119" spans="1:38" ht="14" x14ac:dyDescent="0.2">
      <c r="A119" s="36"/>
      <c r="B119" s="36"/>
      <c r="C119" s="36"/>
      <c r="D119" s="40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U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</row>
    <row r="120" spans="1:38" ht="14" x14ac:dyDescent="0.2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</row>
    <row r="121" spans="1:38" ht="14" x14ac:dyDescent="0.2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</row>
    <row r="122" spans="1:38" ht="14" x14ac:dyDescent="0.2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</row>
    <row r="123" spans="1:38" ht="14" x14ac:dyDescent="0.2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</row>
    <row r="124" spans="1:38" ht="14" x14ac:dyDescent="0.2">
      <c r="A124" s="36"/>
      <c r="B124" s="36"/>
      <c r="C124" s="36"/>
      <c r="D124" s="40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</row>
    <row r="125" spans="1:38" ht="14" x14ac:dyDescent="0.2">
      <c r="A125" s="36"/>
      <c r="B125" s="36"/>
      <c r="C125" s="36"/>
      <c r="D125" s="40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</row>
    <row r="126" spans="1:38" ht="14" x14ac:dyDescent="0.2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</row>
    <row r="127" spans="1:38" ht="14" x14ac:dyDescent="0.2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</row>
    <row r="128" spans="1:38" ht="14" x14ac:dyDescent="0.2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</row>
    <row r="129" spans="1:38" ht="14" x14ac:dyDescent="0.2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</row>
    <row r="130" spans="1:38" ht="14" x14ac:dyDescent="0.2">
      <c r="A130" s="36"/>
      <c r="B130" s="36"/>
      <c r="C130" s="36"/>
      <c r="D130" s="40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</row>
    <row r="131" spans="1:38" ht="14" x14ac:dyDescent="0.2">
      <c r="A131" s="36"/>
      <c r="B131" s="36"/>
      <c r="C131" s="36"/>
      <c r="D131" s="40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</row>
    <row r="132" spans="1:38" ht="14" x14ac:dyDescent="0.2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</row>
    <row r="133" spans="1:38" ht="14" x14ac:dyDescent="0.2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</row>
    <row r="134" spans="1:38" ht="14" x14ac:dyDescent="0.2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</row>
    <row r="135" spans="1:38" ht="14" x14ac:dyDescent="0.2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</row>
    <row r="136" spans="1:38" ht="14" x14ac:dyDescent="0.2">
      <c r="A136" s="36"/>
      <c r="B136" s="36"/>
      <c r="C136" s="36"/>
      <c r="D136" s="40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</row>
    <row r="137" spans="1:38" ht="14" x14ac:dyDescent="0.2">
      <c r="A137" s="36"/>
      <c r="B137" s="36"/>
      <c r="C137" s="36"/>
      <c r="D137" s="40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</row>
    <row r="138" spans="1:38" ht="14" x14ac:dyDescent="0.2">
      <c r="A138" s="36"/>
      <c r="B138" s="36"/>
      <c r="C138" s="36"/>
      <c r="D138" s="40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</row>
    <row r="139" spans="1:38" ht="14" x14ac:dyDescent="0.2">
      <c r="A139" s="36"/>
      <c r="B139" s="36"/>
      <c r="C139" s="36"/>
      <c r="D139" s="40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</row>
    <row r="140" spans="1:38" ht="14" x14ac:dyDescent="0.2">
      <c r="A140" s="36"/>
      <c r="B140" s="36"/>
      <c r="C140" s="36"/>
      <c r="D140" s="40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</row>
    <row r="141" spans="1:38" ht="14" x14ac:dyDescent="0.2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</row>
    <row r="142" spans="1:38" ht="14" x14ac:dyDescent="0.2">
      <c r="A142" s="36"/>
      <c r="B142" s="36"/>
      <c r="C142" s="36"/>
      <c r="D142" s="40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</row>
    <row r="143" spans="1:38" ht="14" x14ac:dyDescent="0.2">
      <c r="A143" s="36"/>
      <c r="B143" s="36"/>
      <c r="C143" s="36"/>
      <c r="D143" s="40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</row>
    <row r="144" spans="1:38" ht="14" x14ac:dyDescent="0.2">
      <c r="A144" s="36"/>
      <c r="B144" s="36"/>
      <c r="C144" s="36"/>
      <c r="D144" s="40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</row>
    <row r="145" spans="1:38" ht="14" x14ac:dyDescent="0.2">
      <c r="A145" s="36"/>
      <c r="B145" s="36"/>
      <c r="C145" s="36"/>
      <c r="D145" s="40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</row>
    <row r="146" spans="1:38" ht="14" x14ac:dyDescent="0.2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</row>
    <row r="147" spans="1:38" ht="14" x14ac:dyDescent="0.2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</row>
    <row r="148" spans="1:38" ht="14" x14ac:dyDescent="0.2">
      <c r="A148" s="36"/>
      <c r="B148" s="36"/>
      <c r="C148" s="36"/>
      <c r="D148" s="40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</row>
    <row r="149" spans="1:38" ht="14" x14ac:dyDescent="0.2">
      <c r="A149" s="36"/>
      <c r="B149" s="36"/>
      <c r="C149" s="36"/>
      <c r="D149" s="40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</row>
    <row r="150" spans="1:38" ht="14" x14ac:dyDescent="0.2">
      <c r="A150" s="36"/>
      <c r="B150" s="36"/>
      <c r="C150" s="36"/>
      <c r="D150" s="40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</row>
    <row r="151" spans="1:38" ht="14" x14ac:dyDescent="0.2">
      <c r="A151" s="36"/>
      <c r="B151" s="36"/>
      <c r="C151" s="36"/>
      <c r="D151" s="40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</row>
    <row r="152" spans="1:38" ht="14" x14ac:dyDescent="0.2">
      <c r="A152" s="36"/>
      <c r="B152" s="36"/>
      <c r="C152" s="36"/>
      <c r="D152" s="40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</row>
    <row r="153" spans="1:38" ht="14" x14ac:dyDescent="0.2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</row>
    <row r="154" spans="1:38" ht="14" x14ac:dyDescent="0.2">
      <c r="A154" s="34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U154" s="34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</row>
    <row r="155" spans="1:38" ht="14" x14ac:dyDescent="0.2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</row>
    <row r="156" spans="1:38" ht="14" x14ac:dyDescent="0.2">
      <c r="A156" s="36"/>
      <c r="B156" s="36"/>
      <c r="C156" s="36"/>
      <c r="D156" s="36"/>
      <c r="E156" s="36"/>
      <c r="F156" s="32"/>
      <c r="G156" s="32"/>
      <c r="H156" s="36"/>
      <c r="I156" s="36"/>
      <c r="J156" s="32"/>
      <c r="K156" s="32"/>
      <c r="L156" s="36"/>
      <c r="M156" s="36"/>
      <c r="N156" s="36"/>
      <c r="O156" s="36"/>
      <c r="P156" s="36"/>
      <c r="Q156" s="36"/>
      <c r="R156" s="36"/>
      <c r="U156" s="36"/>
      <c r="V156" s="36"/>
      <c r="W156" s="36"/>
      <c r="X156" s="36"/>
      <c r="Y156" s="36"/>
      <c r="Z156" s="32"/>
      <c r="AA156" s="32"/>
      <c r="AB156" s="36"/>
      <c r="AC156" s="36"/>
      <c r="AD156" s="32"/>
      <c r="AE156" s="32"/>
      <c r="AF156" s="36"/>
      <c r="AG156" s="36"/>
      <c r="AH156" s="36"/>
      <c r="AI156" s="36"/>
      <c r="AJ156" s="36"/>
      <c r="AK156" s="36"/>
      <c r="AL156" s="36"/>
    </row>
    <row r="157" spans="1:38" ht="14" x14ac:dyDescent="0.2">
      <c r="A157" s="36"/>
      <c r="B157" s="36"/>
      <c r="C157" s="36"/>
      <c r="D157" s="36"/>
      <c r="E157" s="36"/>
      <c r="F157" s="32"/>
      <c r="G157" s="32"/>
      <c r="H157" s="36"/>
      <c r="I157" s="36"/>
      <c r="J157" s="32"/>
      <c r="K157" s="32"/>
      <c r="L157" s="36"/>
      <c r="M157" s="36"/>
      <c r="N157" s="36"/>
      <c r="O157" s="36"/>
      <c r="P157" s="36"/>
      <c r="Q157" s="36"/>
      <c r="R157" s="36"/>
      <c r="U157" s="36"/>
      <c r="V157" s="36"/>
      <c r="W157" s="36"/>
      <c r="X157" s="36"/>
      <c r="Y157" s="36"/>
      <c r="Z157" s="32"/>
      <c r="AA157" s="32"/>
      <c r="AB157" s="36"/>
      <c r="AC157" s="36"/>
      <c r="AD157" s="32"/>
      <c r="AE157" s="32"/>
      <c r="AF157" s="36"/>
      <c r="AG157" s="36"/>
      <c r="AH157" s="36"/>
      <c r="AI157" s="36"/>
      <c r="AJ157" s="36"/>
      <c r="AK157" s="36"/>
      <c r="AL157" s="36"/>
    </row>
    <row r="158" spans="1:38" ht="14" x14ac:dyDescent="0.2">
      <c r="A158" s="36"/>
      <c r="B158" s="36"/>
      <c r="C158" s="36"/>
      <c r="D158" s="36"/>
      <c r="E158" s="36"/>
      <c r="F158" s="32"/>
      <c r="G158" s="32"/>
      <c r="H158" s="36"/>
      <c r="I158" s="36"/>
      <c r="J158" s="32"/>
      <c r="K158" s="32"/>
      <c r="L158" s="36"/>
      <c r="M158" s="36"/>
      <c r="N158" s="36"/>
      <c r="O158" s="36"/>
      <c r="P158" s="36"/>
      <c r="Q158" s="36"/>
      <c r="R158" s="36"/>
      <c r="U158" s="36"/>
      <c r="V158" s="36"/>
      <c r="W158" s="36"/>
      <c r="X158" s="36"/>
      <c r="Y158" s="36"/>
      <c r="Z158" s="32"/>
      <c r="AA158" s="32"/>
      <c r="AB158" s="36"/>
      <c r="AC158" s="36"/>
      <c r="AD158" s="32"/>
      <c r="AE158" s="32"/>
      <c r="AF158" s="36"/>
      <c r="AG158" s="36"/>
      <c r="AH158" s="36"/>
      <c r="AI158" s="36"/>
      <c r="AJ158" s="36"/>
      <c r="AK158" s="36"/>
      <c r="AL158" s="36"/>
    </row>
    <row r="159" spans="1:38" ht="14" x14ac:dyDescent="0.2">
      <c r="A159" s="36"/>
      <c r="B159" s="36"/>
      <c r="C159" s="36"/>
      <c r="D159" s="36"/>
      <c r="E159" s="36"/>
      <c r="F159" s="32"/>
      <c r="G159" s="32"/>
      <c r="H159" s="36"/>
      <c r="I159" s="36"/>
      <c r="J159" s="32"/>
      <c r="K159" s="32"/>
      <c r="L159" s="36"/>
      <c r="M159" s="36"/>
      <c r="N159" s="36"/>
      <c r="O159" s="36"/>
      <c r="P159" s="36"/>
      <c r="Q159" s="36"/>
      <c r="R159" s="36"/>
      <c r="U159" s="36"/>
      <c r="V159" s="36"/>
      <c r="W159" s="36"/>
      <c r="X159" s="36"/>
      <c r="Y159" s="36"/>
      <c r="Z159" s="32"/>
      <c r="AA159" s="32"/>
      <c r="AB159" s="36"/>
      <c r="AC159" s="36"/>
      <c r="AD159" s="32"/>
      <c r="AE159" s="32"/>
      <c r="AF159" s="36"/>
      <c r="AG159" s="36"/>
      <c r="AH159" s="36"/>
      <c r="AI159" s="36"/>
      <c r="AJ159" s="36"/>
      <c r="AK159" s="36"/>
      <c r="AL159" s="36"/>
    </row>
    <row r="160" spans="1:38" ht="14" x14ac:dyDescent="0.2">
      <c r="A160" s="36"/>
      <c r="B160" s="36"/>
      <c r="C160" s="36"/>
      <c r="D160" s="36"/>
      <c r="E160" s="36"/>
      <c r="F160" s="32"/>
      <c r="G160" s="32"/>
      <c r="H160" s="36"/>
      <c r="I160" s="36"/>
      <c r="J160" s="32"/>
      <c r="K160" s="32"/>
      <c r="L160" s="36"/>
      <c r="M160" s="36"/>
      <c r="N160" s="36"/>
      <c r="O160" s="36"/>
      <c r="P160" s="36"/>
      <c r="Q160" s="36"/>
      <c r="R160" s="36"/>
      <c r="U160" s="36"/>
      <c r="V160" s="36"/>
      <c r="W160" s="36"/>
      <c r="X160" s="36"/>
      <c r="Y160" s="36"/>
      <c r="Z160" s="32"/>
      <c r="AA160" s="32"/>
      <c r="AB160" s="36"/>
      <c r="AC160" s="36"/>
      <c r="AD160" s="32"/>
      <c r="AE160" s="32"/>
      <c r="AF160" s="36"/>
      <c r="AG160" s="36"/>
      <c r="AH160" s="36"/>
      <c r="AI160" s="36"/>
      <c r="AJ160" s="36"/>
      <c r="AK160" s="36"/>
      <c r="AL160" s="36"/>
    </row>
    <row r="161" spans="1:38" ht="14" x14ac:dyDescent="0.2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</row>
    <row r="162" spans="1:38" ht="14" x14ac:dyDescent="0.2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</row>
    <row r="163" spans="1:38" ht="14" x14ac:dyDescent="0.2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U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</row>
    <row r="164" spans="1:38" ht="14" x14ac:dyDescent="0.2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</row>
    <row r="165" spans="1:38" ht="14" x14ac:dyDescent="0.2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</row>
    <row r="166" spans="1:38" ht="14" x14ac:dyDescent="0.2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</row>
    <row r="167" spans="1:38" ht="14" x14ac:dyDescent="0.2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</row>
    <row r="168" spans="1:38" ht="14" x14ac:dyDescent="0.2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</row>
    <row r="169" spans="1:38" ht="14" x14ac:dyDescent="0.2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</row>
    <row r="170" spans="1:38" ht="14" x14ac:dyDescent="0.2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</row>
    <row r="171" spans="1:38" ht="14" x14ac:dyDescent="0.2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</row>
    <row r="172" spans="1:38" ht="14" x14ac:dyDescent="0.2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</row>
    <row r="173" spans="1:38" ht="14" x14ac:dyDescent="0.2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</row>
    <row r="174" spans="1:38" ht="14" x14ac:dyDescent="0.2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</row>
    <row r="175" spans="1:38" ht="14" x14ac:dyDescent="0.2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</row>
    <row r="176" spans="1:38" ht="14" x14ac:dyDescent="0.2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</row>
    <row r="177" spans="1:38" ht="14" x14ac:dyDescent="0.2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</row>
    <row r="178" spans="1:38" ht="14" x14ac:dyDescent="0.2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</row>
    <row r="179" spans="1:38" ht="14" x14ac:dyDescent="0.2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</row>
    <row r="180" spans="1:38" ht="14" x14ac:dyDescent="0.2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</row>
    <row r="181" spans="1:38" ht="14" x14ac:dyDescent="0.2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</row>
    <row r="182" spans="1:38" ht="14" x14ac:dyDescent="0.2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</row>
    <row r="183" spans="1:38" ht="14" x14ac:dyDescent="0.2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54"/>
      <c r="T183" s="54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</row>
    <row r="184" spans="1:38" ht="14" x14ac:dyDescent="0.2">
      <c r="A184" s="40"/>
      <c r="B184" s="56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4"/>
      <c r="T184" s="54"/>
      <c r="U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</row>
    <row r="185" spans="1:38" ht="14" x14ac:dyDescent="0.2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</row>
    <row r="186" spans="1:38" ht="14" x14ac:dyDescent="0.2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</row>
    <row r="187" spans="1:38" ht="14" x14ac:dyDescent="0.2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</row>
    <row r="188" spans="1:38" ht="14" x14ac:dyDescent="0.2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</row>
    <row r="189" spans="1:38" ht="14" x14ac:dyDescent="0.2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</row>
    <row r="190" spans="1:38" ht="14" x14ac:dyDescent="0.2">
      <c r="A190" s="40"/>
      <c r="B190" s="56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4"/>
      <c r="T190" s="54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</row>
    <row r="191" spans="1:38" ht="14" x14ac:dyDescent="0.2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</row>
    <row r="192" spans="1:38" ht="14" x14ac:dyDescent="0.2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</row>
    <row r="193" spans="1:38" ht="14" x14ac:dyDescent="0.2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</row>
    <row r="194" spans="1:38" ht="14" x14ac:dyDescent="0.2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</row>
    <row r="195" spans="1:38" ht="14" x14ac:dyDescent="0.2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</row>
    <row r="196" spans="1:38" ht="14" x14ac:dyDescent="0.2">
      <c r="A196" s="40"/>
      <c r="B196" s="56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4"/>
      <c r="T196" s="54"/>
      <c r="U196" s="36"/>
      <c r="V196" s="34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</row>
    <row r="197" spans="1:38" ht="14" x14ac:dyDescent="0.2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</row>
    <row r="198" spans="1:38" ht="14" x14ac:dyDescent="0.2">
      <c r="A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U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</row>
    <row r="199" spans="1:38" ht="14" x14ac:dyDescent="0.2">
      <c r="A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U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</row>
    <row r="200" spans="1:38" ht="14" x14ac:dyDescent="0.2">
      <c r="A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U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</row>
    <row r="201" spans="1:38" ht="14" x14ac:dyDescent="0.2">
      <c r="A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U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</row>
    <row r="202" spans="1:38" ht="14" x14ac:dyDescent="0.2">
      <c r="A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U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</row>
    <row r="203" spans="1:38" ht="14" x14ac:dyDescent="0.2">
      <c r="A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U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</row>
    <row r="204" spans="1:38" ht="14" x14ac:dyDescent="0.2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</row>
    <row r="205" spans="1:38" ht="14" x14ac:dyDescent="0.2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</row>
    <row r="206" spans="1:38" ht="14" x14ac:dyDescent="0.2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</row>
    <row r="207" spans="1:38" ht="14" x14ac:dyDescent="0.2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</row>
    <row r="208" spans="1:38" ht="14" x14ac:dyDescent="0.2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</row>
    <row r="209" spans="1:38" ht="14" x14ac:dyDescent="0.2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</row>
    <row r="210" spans="1:38" ht="14" x14ac:dyDescent="0.2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</row>
    <row r="211" spans="1:38" ht="14" x14ac:dyDescent="0.2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</row>
    <row r="212" spans="1:38" ht="14" x14ac:dyDescent="0.2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</row>
    <row r="213" spans="1:38" ht="14" x14ac:dyDescent="0.2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</row>
    <row r="214" spans="1:38" ht="14" x14ac:dyDescent="0.2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</row>
    <row r="215" spans="1:38" ht="14" x14ac:dyDescent="0.2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</row>
    <row r="216" spans="1:38" ht="14" x14ac:dyDescent="0.2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</row>
    <row r="217" spans="1:38" ht="14" x14ac:dyDescent="0.2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</row>
    <row r="218" spans="1:38" ht="14" x14ac:dyDescent="0.2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</row>
    <row r="219" spans="1:38" ht="14" x14ac:dyDescent="0.2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</row>
    <row r="220" spans="1:38" ht="14" x14ac:dyDescent="0.2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</row>
    <row r="221" spans="1:38" ht="14" x14ac:dyDescent="0.2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</row>
    <row r="222" spans="1:38" ht="14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</row>
    <row r="223" spans="1:38" ht="14" x14ac:dyDescent="0.2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</row>
    <row r="224" spans="1:38" ht="14" x14ac:dyDescent="0.2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</row>
    <row r="225" spans="1:38" ht="14" x14ac:dyDescent="0.2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</row>
    <row r="226" spans="1:38" ht="14" x14ac:dyDescent="0.2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</row>
    <row r="227" spans="1:38" ht="14" x14ac:dyDescent="0.2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</row>
    <row r="228" spans="1:38" ht="14" x14ac:dyDescent="0.2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</row>
    <row r="229" spans="1:38" ht="14" x14ac:dyDescent="0.2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</row>
    <row r="230" spans="1:38" ht="14" x14ac:dyDescent="0.2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</row>
    <row r="231" spans="1:38" ht="14" x14ac:dyDescent="0.2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</row>
    <row r="232" spans="1:38" ht="14" x14ac:dyDescent="0.2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</row>
    <row r="233" spans="1:38" ht="14" x14ac:dyDescent="0.2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</row>
    <row r="234" spans="1:38" ht="14" x14ac:dyDescent="0.2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</row>
    <row r="235" spans="1:38" ht="14" x14ac:dyDescent="0.2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</row>
    <row r="236" spans="1:38" ht="14" x14ac:dyDescent="0.2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</row>
    <row r="237" spans="1:38" ht="14" x14ac:dyDescent="0.2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</row>
    <row r="238" spans="1:38" ht="14" x14ac:dyDescent="0.2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</row>
    <row r="239" spans="1:38" ht="14" x14ac:dyDescent="0.2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</row>
    <row r="240" spans="1:38" ht="14" x14ac:dyDescent="0.2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</row>
    <row r="241" spans="1:38" ht="14" x14ac:dyDescent="0.2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</row>
    <row r="242" spans="1:38" ht="14" x14ac:dyDescent="0.2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</row>
    <row r="243" spans="1:38" ht="14" x14ac:dyDescent="0.2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</row>
    <row r="244" spans="1:38" ht="14" x14ac:dyDescent="0.2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</row>
    <row r="245" spans="1:38" ht="14" x14ac:dyDescent="0.2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</row>
    <row r="246" spans="1:38" ht="14" x14ac:dyDescent="0.2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</row>
    <row r="247" spans="1:38" ht="14" x14ac:dyDescent="0.2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</row>
    <row r="248" spans="1:38" ht="14" x14ac:dyDescent="0.2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</row>
    <row r="249" spans="1:38" ht="14" x14ac:dyDescent="0.2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</row>
    <row r="250" spans="1:38" ht="14" x14ac:dyDescent="0.2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</row>
    <row r="251" spans="1:38" ht="14" x14ac:dyDescent="0.2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</row>
    <row r="252" spans="1:38" ht="14" x14ac:dyDescent="0.2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</row>
    <row r="253" spans="1:38" ht="14" x14ac:dyDescent="0.2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</row>
    <row r="254" spans="1:38" ht="14" x14ac:dyDescent="0.2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</row>
    <row r="255" spans="1:38" ht="14" x14ac:dyDescent="0.2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</row>
    <row r="256" spans="1:38" ht="14" x14ac:dyDescent="0.2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</row>
    <row r="257" spans="1:38" ht="14" x14ac:dyDescent="0.2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</row>
    <row r="258" spans="1:38" ht="14" x14ac:dyDescent="0.2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</row>
    <row r="259" spans="1:38" ht="14" x14ac:dyDescent="0.2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</row>
    <row r="260" spans="1:38" ht="14" x14ac:dyDescent="0.2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</row>
    <row r="261" spans="1:38" ht="14" x14ac:dyDescent="0.2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</row>
    <row r="262" spans="1:38" ht="14" x14ac:dyDescent="0.2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</row>
    <row r="263" spans="1:38" ht="14" x14ac:dyDescent="0.2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</row>
    <row r="264" spans="1:38" ht="14" x14ac:dyDescent="0.2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</row>
    <row r="265" spans="1:38" ht="14" x14ac:dyDescent="0.2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</row>
    <row r="266" spans="1:38" ht="14" x14ac:dyDescent="0.2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</row>
    <row r="267" spans="1:38" ht="14" x14ac:dyDescent="0.2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</row>
    <row r="268" spans="1:38" ht="14" x14ac:dyDescent="0.2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</row>
    <row r="269" spans="1:38" ht="14" x14ac:dyDescent="0.2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</row>
    <row r="270" spans="1:38" ht="14" x14ac:dyDescent="0.2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</row>
    <row r="271" spans="1:38" ht="14" x14ac:dyDescent="0.2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</row>
    <row r="272" spans="1:38" ht="14" x14ac:dyDescent="0.2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</row>
    <row r="273" spans="1:38" ht="14" x14ac:dyDescent="0.2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</row>
    <row r="274" spans="1:38" ht="14" x14ac:dyDescent="0.2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</row>
    <row r="275" spans="1:38" ht="14" x14ac:dyDescent="0.2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</row>
    <row r="276" spans="1:38" ht="14" x14ac:dyDescent="0.2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</row>
    <row r="277" spans="1:38" ht="14" x14ac:dyDescent="0.2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</row>
    <row r="278" spans="1:38" ht="14" x14ac:dyDescent="0.2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</row>
    <row r="279" spans="1:38" ht="14" x14ac:dyDescent="0.2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</row>
    <row r="280" spans="1:38" ht="14" x14ac:dyDescent="0.2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</row>
    <row r="281" spans="1:38" ht="14" x14ac:dyDescent="0.2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</row>
    <row r="282" spans="1:38" ht="14" x14ac:dyDescent="0.2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</row>
    <row r="283" spans="1:38" ht="14" x14ac:dyDescent="0.2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2"/>
    </row>
    <row r="284" spans="1:38" ht="14" x14ac:dyDescent="0.2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2"/>
    </row>
    <row r="285" spans="1:38" ht="14" x14ac:dyDescent="0.2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2"/>
    </row>
    <row r="286" spans="1:38" ht="14" x14ac:dyDescent="0.2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2"/>
    </row>
    <row r="287" spans="1:38" ht="14" x14ac:dyDescent="0.2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2"/>
    </row>
    <row r="288" spans="1:38" ht="14" x14ac:dyDescent="0.2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</row>
    <row r="289" spans="1:38" ht="14" x14ac:dyDescent="0.2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  <c r="AK289" s="32"/>
      <c r="AL289" s="32"/>
    </row>
    <row r="290" spans="1:38" ht="14" x14ac:dyDescent="0.2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2"/>
    </row>
    <row r="291" spans="1:38" ht="14" x14ac:dyDescent="0.2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2"/>
    </row>
    <row r="292" spans="1:38" ht="14" x14ac:dyDescent="0.2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2"/>
    </row>
    <row r="293" spans="1:38" ht="14" x14ac:dyDescent="0.2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  <c r="AL293" s="32"/>
    </row>
    <row r="294" spans="1:38" ht="14" x14ac:dyDescent="0.2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  <c r="AL294" s="32"/>
    </row>
    <row r="295" spans="1:38" ht="14" x14ac:dyDescent="0.2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32"/>
    </row>
    <row r="296" spans="1:38" ht="14" x14ac:dyDescent="0.2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  <c r="AL296" s="32"/>
    </row>
    <row r="297" spans="1:38" ht="14" x14ac:dyDescent="0.2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2"/>
    </row>
    <row r="298" spans="1:38" ht="14" x14ac:dyDescent="0.2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  <c r="AL298" s="32"/>
    </row>
    <row r="299" spans="1:38" ht="14" x14ac:dyDescent="0.2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/>
      <c r="AJ299" s="32"/>
      <c r="AK299" s="32"/>
      <c r="AL299" s="32"/>
    </row>
    <row r="300" spans="1:38" ht="14" x14ac:dyDescent="0.2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2"/>
    </row>
    <row r="301" spans="1:38" ht="14" x14ac:dyDescent="0.2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/>
      <c r="AJ301" s="32"/>
      <c r="AK301" s="32"/>
      <c r="AL301" s="32"/>
    </row>
    <row r="302" spans="1:38" ht="14" x14ac:dyDescent="0.2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  <c r="AI302" s="32"/>
      <c r="AJ302" s="32"/>
      <c r="AK302" s="32"/>
      <c r="AL302" s="32"/>
    </row>
    <row r="303" spans="1:38" ht="14" x14ac:dyDescent="0.2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  <c r="AL303" s="32"/>
    </row>
    <row r="304" spans="1:38" ht="14" x14ac:dyDescent="0.2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  <c r="AI304" s="32"/>
      <c r="AJ304" s="32"/>
      <c r="AK304" s="32"/>
      <c r="AL304" s="32"/>
    </row>
    <row r="305" spans="1:38" ht="14" x14ac:dyDescent="0.2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  <c r="AK305" s="32"/>
      <c r="AL305" s="32"/>
    </row>
    <row r="306" spans="1:38" ht="14" x14ac:dyDescent="0.2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  <c r="AK306" s="32"/>
      <c r="AL306" s="32"/>
    </row>
    <row r="307" spans="1:38" ht="14" x14ac:dyDescent="0.2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  <c r="AI307" s="32"/>
      <c r="AJ307" s="32"/>
      <c r="AK307" s="32"/>
      <c r="AL307" s="32"/>
    </row>
    <row r="308" spans="1:38" ht="14" x14ac:dyDescent="0.2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  <c r="AK308" s="32"/>
      <c r="AL308" s="32"/>
    </row>
    <row r="309" spans="1:38" ht="14" x14ac:dyDescent="0.2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  <c r="AK309" s="32"/>
      <c r="AL309" s="32"/>
    </row>
    <row r="310" spans="1:38" ht="14" x14ac:dyDescent="0.2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  <c r="AI310" s="32"/>
      <c r="AJ310" s="32"/>
      <c r="AK310" s="32"/>
      <c r="AL310" s="32"/>
    </row>
    <row r="311" spans="1:38" ht="14" x14ac:dyDescent="0.2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  <c r="AK311" s="32"/>
      <c r="AL311" s="32"/>
    </row>
    <row r="312" spans="1:38" ht="14" x14ac:dyDescent="0.2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  <c r="AK312" s="32"/>
      <c r="AL312" s="32"/>
    </row>
    <row r="313" spans="1:38" ht="14" x14ac:dyDescent="0.2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  <c r="AI313" s="32"/>
      <c r="AJ313" s="32"/>
      <c r="AK313" s="32"/>
      <c r="AL313" s="32"/>
    </row>
    <row r="314" spans="1:38" ht="14" x14ac:dyDescent="0.2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  <c r="AI314" s="32"/>
      <c r="AJ314" s="32"/>
      <c r="AK314" s="32"/>
      <c r="AL314" s="32"/>
    </row>
    <row r="315" spans="1:38" ht="14" x14ac:dyDescent="0.2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  <c r="AI315" s="32"/>
      <c r="AJ315" s="32"/>
      <c r="AK315" s="32"/>
      <c r="AL315" s="32"/>
    </row>
    <row r="316" spans="1:38" ht="14" x14ac:dyDescent="0.2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  <c r="AI316" s="32"/>
      <c r="AJ316" s="32"/>
      <c r="AK316" s="32"/>
      <c r="AL316" s="32"/>
    </row>
    <row r="317" spans="1:38" ht="14" x14ac:dyDescent="0.2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  <c r="AI317" s="32"/>
      <c r="AJ317" s="32"/>
      <c r="AK317" s="32"/>
      <c r="AL317" s="32"/>
    </row>
    <row r="318" spans="1:38" ht="14" x14ac:dyDescent="0.2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  <c r="AI318" s="32"/>
      <c r="AJ318" s="32"/>
      <c r="AK318" s="32"/>
      <c r="AL318" s="32"/>
    </row>
    <row r="319" spans="1:38" ht="14" x14ac:dyDescent="0.2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  <c r="AI319" s="32"/>
      <c r="AJ319" s="32"/>
      <c r="AK319" s="32"/>
      <c r="AL319" s="32"/>
    </row>
    <row r="320" spans="1:38" ht="14" x14ac:dyDescent="0.2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  <c r="AK320" s="32"/>
      <c r="AL320" s="32"/>
    </row>
    <row r="321" spans="1:38" ht="14" x14ac:dyDescent="0.2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  <c r="AI321" s="32"/>
      <c r="AJ321" s="32"/>
      <c r="AK321" s="32"/>
      <c r="AL321" s="32"/>
    </row>
    <row r="322" spans="1:38" ht="14" x14ac:dyDescent="0.2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  <c r="AI322" s="32"/>
      <c r="AJ322" s="32"/>
      <c r="AK322" s="32"/>
      <c r="AL322" s="32"/>
    </row>
    <row r="323" spans="1:38" ht="14" x14ac:dyDescent="0.2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  <c r="AK323" s="32"/>
      <c r="AL323" s="32"/>
    </row>
    <row r="324" spans="1:38" ht="14" x14ac:dyDescent="0.2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  <c r="AI324" s="32"/>
      <c r="AJ324" s="32"/>
      <c r="AK324" s="32"/>
      <c r="AL324" s="32"/>
    </row>
    <row r="325" spans="1:38" ht="14" x14ac:dyDescent="0.2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  <c r="AI325" s="32"/>
      <c r="AJ325" s="32"/>
      <c r="AK325" s="32"/>
      <c r="AL325" s="32"/>
    </row>
    <row r="326" spans="1:38" ht="14" x14ac:dyDescent="0.2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  <c r="AI326" s="32"/>
      <c r="AJ326" s="32"/>
      <c r="AK326" s="32"/>
      <c r="AL326" s="32"/>
    </row>
    <row r="327" spans="1:38" ht="14" x14ac:dyDescent="0.2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  <c r="AI327" s="32"/>
      <c r="AJ327" s="32"/>
      <c r="AK327" s="32"/>
      <c r="AL327" s="32"/>
    </row>
    <row r="328" spans="1:38" ht="14" x14ac:dyDescent="0.2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  <c r="AI328" s="32"/>
      <c r="AJ328" s="32"/>
      <c r="AK328" s="32"/>
      <c r="AL328" s="32"/>
    </row>
    <row r="329" spans="1:38" ht="14" x14ac:dyDescent="0.2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  <c r="AI329" s="32"/>
      <c r="AJ329" s="32"/>
      <c r="AK329" s="32"/>
      <c r="AL329" s="32"/>
    </row>
    <row r="330" spans="1:38" ht="14" x14ac:dyDescent="0.2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  <c r="AI330" s="32"/>
      <c r="AJ330" s="32"/>
      <c r="AK330" s="32"/>
      <c r="AL330" s="32"/>
    </row>
    <row r="331" spans="1:38" ht="14" x14ac:dyDescent="0.2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  <c r="AI331" s="32"/>
      <c r="AJ331" s="32"/>
      <c r="AK331" s="32"/>
      <c r="AL331" s="32"/>
    </row>
    <row r="332" spans="1:38" ht="14" x14ac:dyDescent="0.2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  <c r="AI332" s="32"/>
      <c r="AJ332" s="32"/>
      <c r="AK332" s="32"/>
      <c r="AL332" s="32"/>
    </row>
    <row r="333" spans="1:38" ht="14" x14ac:dyDescent="0.2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  <c r="AI333" s="32"/>
      <c r="AJ333" s="32"/>
      <c r="AK333" s="32"/>
      <c r="AL333" s="32"/>
    </row>
    <row r="334" spans="1:38" ht="14" x14ac:dyDescent="0.2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  <c r="AI334" s="32"/>
      <c r="AJ334" s="32"/>
      <c r="AK334" s="32"/>
      <c r="AL334" s="32"/>
    </row>
    <row r="335" spans="1:38" ht="14" x14ac:dyDescent="0.2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</row>
    <row r="336" spans="1:38" ht="14" x14ac:dyDescent="0.2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2"/>
    </row>
    <row r="337" spans="1:38" ht="14" x14ac:dyDescent="0.2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2"/>
    </row>
    <row r="338" spans="1:38" ht="14" x14ac:dyDescent="0.2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32"/>
    </row>
    <row r="339" spans="1:38" ht="14" x14ac:dyDescent="0.2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32"/>
    </row>
    <row r="340" spans="1:38" ht="14" x14ac:dyDescent="0.2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2"/>
    </row>
    <row r="341" spans="1:38" ht="14" x14ac:dyDescent="0.2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  <c r="AL341" s="32"/>
    </row>
    <row r="342" spans="1:38" ht="14" x14ac:dyDescent="0.2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2"/>
    </row>
    <row r="343" spans="1:38" ht="14" x14ac:dyDescent="0.2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2"/>
    </row>
    <row r="344" spans="1:38" ht="14" x14ac:dyDescent="0.2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</row>
    <row r="345" spans="1:38" ht="14" x14ac:dyDescent="0.2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  <c r="AL345" s="32"/>
    </row>
    <row r="346" spans="1:38" ht="14" x14ac:dyDescent="0.2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32"/>
    </row>
    <row r="347" spans="1:38" ht="14" x14ac:dyDescent="0.2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  <c r="AI347" s="32"/>
      <c r="AJ347" s="32"/>
      <c r="AK347" s="32"/>
      <c r="AL347" s="32"/>
    </row>
    <row r="348" spans="1:38" ht="14" x14ac:dyDescent="0.2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  <c r="AI348" s="32"/>
      <c r="AJ348" s="32"/>
      <c r="AK348" s="32"/>
      <c r="AL348" s="32"/>
    </row>
    <row r="349" spans="1:38" ht="14" x14ac:dyDescent="0.2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  <c r="AI349" s="32"/>
      <c r="AJ349" s="32"/>
      <c r="AK349" s="32"/>
      <c r="AL349" s="32"/>
    </row>
    <row r="350" spans="1:38" ht="14" x14ac:dyDescent="0.2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  <c r="AI350" s="32"/>
      <c r="AJ350" s="32"/>
      <c r="AK350" s="32"/>
      <c r="AL350" s="32"/>
    </row>
    <row r="351" spans="1:38" ht="14" x14ac:dyDescent="0.2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  <c r="AI351" s="32"/>
      <c r="AJ351" s="32"/>
      <c r="AK351" s="32"/>
      <c r="AL351" s="32"/>
    </row>
    <row r="352" spans="1:38" ht="14" x14ac:dyDescent="0.2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  <c r="AI352" s="32"/>
      <c r="AJ352" s="32"/>
      <c r="AK352" s="32"/>
      <c r="AL352" s="32"/>
    </row>
    <row r="353" spans="1:38" ht="14" x14ac:dyDescent="0.2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  <c r="AI353" s="32"/>
      <c r="AJ353" s="32"/>
      <c r="AK353" s="32"/>
      <c r="AL353" s="32"/>
    </row>
    <row r="354" spans="1:38" ht="14" x14ac:dyDescent="0.2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  <c r="AL354" s="32"/>
    </row>
    <row r="355" spans="1:38" ht="14" x14ac:dyDescent="0.2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  <c r="AI355" s="32"/>
      <c r="AJ355" s="32"/>
      <c r="AK355" s="32"/>
      <c r="AL355" s="32"/>
    </row>
    <row r="356" spans="1:38" ht="14" x14ac:dyDescent="0.2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  <c r="AI356" s="32"/>
      <c r="AJ356" s="32"/>
      <c r="AK356" s="32"/>
      <c r="AL356" s="32"/>
    </row>
    <row r="357" spans="1:38" ht="14" x14ac:dyDescent="0.2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  <c r="AI357" s="32"/>
      <c r="AJ357" s="32"/>
      <c r="AK357" s="32"/>
      <c r="AL357" s="32"/>
    </row>
    <row r="358" spans="1:38" ht="14" x14ac:dyDescent="0.2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  <c r="AI358" s="32"/>
      <c r="AJ358" s="32"/>
      <c r="AK358" s="32"/>
      <c r="AL358" s="32"/>
    </row>
    <row r="359" spans="1:38" ht="14" x14ac:dyDescent="0.2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  <c r="AI359" s="32"/>
      <c r="AJ359" s="32"/>
      <c r="AK359" s="32"/>
      <c r="AL359" s="32"/>
    </row>
    <row r="360" spans="1:38" ht="14" x14ac:dyDescent="0.2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  <c r="AI360" s="32"/>
      <c r="AJ360" s="32"/>
      <c r="AK360" s="32"/>
      <c r="AL360" s="32"/>
    </row>
    <row r="361" spans="1:38" ht="14" x14ac:dyDescent="0.2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  <c r="AI361" s="32"/>
      <c r="AJ361" s="32"/>
      <c r="AK361" s="32"/>
      <c r="AL361" s="32"/>
    </row>
    <row r="362" spans="1:38" ht="14" x14ac:dyDescent="0.2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  <c r="AL362" s="32"/>
    </row>
    <row r="363" spans="1:38" ht="14" x14ac:dyDescent="0.2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  <c r="AI363" s="32"/>
      <c r="AJ363" s="32"/>
      <c r="AK363" s="32"/>
      <c r="AL363" s="32"/>
    </row>
    <row r="364" spans="1:38" ht="14" x14ac:dyDescent="0.2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  <c r="AI364" s="32"/>
      <c r="AJ364" s="32"/>
      <c r="AK364" s="32"/>
      <c r="AL364" s="32"/>
    </row>
    <row r="365" spans="1:38" ht="14" x14ac:dyDescent="0.2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  <c r="AI365" s="32"/>
      <c r="AJ365" s="32"/>
      <c r="AK365" s="32"/>
      <c r="AL365" s="32"/>
    </row>
    <row r="366" spans="1:38" ht="14" x14ac:dyDescent="0.2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  <c r="AK366" s="32"/>
      <c r="AL366" s="32"/>
    </row>
    <row r="367" spans="1:38" ht="14" x14ac:dyDescent="0.2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  <c r="AI367" s="32"/>
      <c r="AJ367" s="32"/>
      <c r="AK367" s="32"/>
      <c r="AL367" s="32"/>
    </row>
    <row r="368" spans="1:38" ht="14" x14ac:dyDescent="0.2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  <c r="AI368" s="32"/>
      <c r="AJ368" s="32"/>
      <c r="AK368" s="32"/>
      <c r="AL368" s="32"/>
    </row>
    <row r="369" spans="1:38" ht="14" x14ac:dyDescent="0.2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  <c r="AH369" s="32"/>
      <c r="AI369" s="32"/>
      <c r="AJ369" s="32"/>
      <c r="AK369" s="32"/>
      <c r="AL369" s="32"/>
    </row>
    <row r="370" spans="1:38" ht="14" x14ac:dyDescent="0.2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  <c r="AI370" s="32"/>
      <c r="AJ370" s="32"/>
      <c r="AK370" s="32"/>
      <c r="AL370" s="32"/>
    </row>
    <row r="371" spans="1:38" ht="14" x14ac:dyDescent="0.2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  <c r="AI371" s="32"/>
      <c r="AJ371" s="32"/>
      <c r="AK371" s="32"/>
      <c r="AL371" s="32"/>
    </row>
    <row r="372" spans="1:38" ht="14" x14ac:dyDescent="0.2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  <c r="AI372" s="32"/>
      <c r="AJ372" s="32"/>
      <c r="AK372" s="32"/>
      <c r="AL372" s="32"/>
    </row>
    <row r="373" spans="1:38" ht="14" x14ac:dyDescent="0.2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  <c r="AI373" s="32"/>
      <c r="AJ373" s="32"/>
      <c r="AK373" s="32"/>
      <c r="AL373" s="32"/>
    </row>
    <row r="374" spans="1:38" ht="14" x14ac:dyDescent="0.2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  <c r="AK374" s="32"/>
      <c r="AL374" s="32"/>
    </row>
    <row r="375" spans="1:38" ht="14" x14ac:dyDescent="0.2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  <c r="AI375" s="32"/>
      <c r="AJ375" s="32"/>
      <c r="AK375" s="32"/>
      <c r="AL375" s="32"/>
    </row>
    <row r="376" spans="1:38" ht="14" x14ac:dyDescent="0.2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  <c r="AI376" s="32"/>
      <c r="AJ376" s="32"/>
      <c r="AK376" s="32"/>
      <c r="AL376" s="32"/>
    </row>
    <row r="377" spans="1:38" ht="14" x14ac:dyDescent="0.2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  <c r="AI377" s="32"/>
      <c r="AJ377" s="32"/>
      <c r="AK377" s="32"/>
      <c r="AL377" s="32"/>
    </row>
    <row r="378" spans="1:38" ht="14" x14ac:dyDescent="0.2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  <c r="AG378" s="32"/>
      <c r="AH378" s="32"/>
      <c r="AI378" s="32"/>
      <c r="AJ378" s="32"/>
      <c r="AK378" s="32"/>
      <c r="AL378" s="32"/>
    </row>
    <row r="379" spans="1:38" ht="14" x14ac:dyDescent="0.2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  <c r="AI379" s="32"/>
      <c r="AJ379" s="32"/>
      <c r="AK379" s="32"/>
      <c r="AL379" s="32"/>
    </row>
    <row r="380" spans="1:38" ht="14" x14ac:dyDescent="0.2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  <c r="AI380" s="32"/>
      <c r="AJ380" s="32"/>
      <c r="AK380" s="32"/>
      <c r="AL380" s="32"/>
    </row>
    <row r="381" spans="1:38" ht="14" x14ac:dyDescent="0.2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  <c r="AG381" s="32"/>
      <c r="AH381" s="32"/>
      <c r="AI381" s="32"/>
      <c r="AJ381" s="32"/>
      <c r="AK381" s="32"/>
      <c r="AL381" s="32"/>
    </row>
    <row r="382" spans="1:38" ht="14" x14ac:dyDescent="0.2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  <c r="AI382" s="32"/>
      <c r="AJ382" s="32"/>
      <c r="AK382" s="32"/>
      <c r="AL382" s="32"/>
    </row>
    <row r="383" spans="1:38" ht="14" x14ac:dyDescent="0.2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  <c r="AI383" s="32"/>
      <c r="AJ383" s="32"/>
      <c r="AK383" s="32"/>
      <c r="AL383" s="32"/>
    </row>
    <row r="384" spans="1:38" ht="14" x14ac:dyDescent="0.2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  <c r="AF384" s="32"/>
      <c r="AG384" s="32"/>
      <c r="AH384" s="32"/>
      <c r="AI384" s="32"/>
      <c r="AJ384" s="32"/>
      <c r="AK384" s="32"/>
      <c r="AL384" s="32"/>
    </row>
    <row r="385" spans="1:38" ht="14" x14ac:dyDescent="0.2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  <c r="AI385" s="32"/>
      <c r="AJ385" s="32"/>
      <c r="AK385" s="32"/>
      <c r="AL385" s="32"/>
    </row>
    <row r="386" spans="1:38" ht="14" x14ac:dyDescent="0.2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  <c r="AI386" s="32"/>
      <c r="AJ386" s="32"/>
      <c r="AK386" s="32"/>
      <c r="AL386" s="32"/>
    </row>
    <row r="387" spans="1:38" ht="14" x14ac:dyDescent="0.2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  <c r="AI387" s="32"/>
      <c r="AJ387" s="32"/>
      <c r="AK387" s="32"/>
      <c r="AL387" s="32"/>
    </row>
    <row r="388" spans="1:38" ht="14" x14ac:dyDescent="0.2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  <c r="AG388" s="32"/>
      <c r="AH388" s="32"/>
      <c r="AI388" s="32"/>
      <c r="AJ388" s="32"/>
      <c r="AK388" s="32"/>
      <c r="AL388" s="32"/>
    </row>
    <row r="389" spans="1:38" ht="14" x14ac:dyDescent="0.2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  <c r="AG389" s="32"/>
      <c r="AH389" s="32"/>
      <c r="AI389" s="32"/>
      <c r="AJ389" s="32"/>
      <c r="AK389" s="32"/>
      <c r="AL389" s="32"/>
    </row>
    <row r="390" spans="1:38" ht="14" x14ac:dyDescent="0.2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  <c r="AF390" s="32"/>
      <c r="AG390" s="32"/>
      <c r="AH390" s="32"/>
      <c r="AI390" s="32"/>
      <c r="AJ390" s="32"/>
      <c r="AK390" s="32"/>
      <c r="AL390" s="32"/>
    </row>
    <row r="391" spans="1:38" ht="14" x14ac:dyDescent="0.2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  <c r="AI391" s="32"/>
      <c r="AJ391" s="32"/>
      <c r="AK391" s="32"/>
      <c r="AL391" s="32"/>
    </row>
    <row r="392" spans="1:38" ht="14" x14ac:dyDescent="0.2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  <c r="AG392" s="32"/>
      <c r="AH392" s="32"/>
      <c r="AI392" s="32"/>
      <c r="AJ392" s="32"/>
      <c r="AK392" s="32"/>
      <c r="AL392" s="32"/>
    </row>
    <row r="393" spans="1:38" ht="14" x14ac:dyDescent="0.2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  <c r="AF393" s="32"/>
      <c r="AG393" s="32"/>
      <c r="AH393" s="32"/>
      <c r="AI393" s="32"/>
      <c r="AJ393" s="32"/>
      <c r="AK393" s="32"/>
      <c r="AL393" s="32"/>
    </row>
    <row r="394" spans="1:38" ht="14" x14ac:dyDescent="0.2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  <c r="AF394" s="32"/>
      <c r="AG394" s="32"/>
      <c r="AH394" s="32"/>
      <c r="AI394" s="32"/>
      <c r="AJ394" s="32"/>
      <c r="AK394" s="32"/>
      <c r="AL394" s="32"/>
    </row>
    <row r="395" spans="1:38" ht="14" x14ac:dyDescent="0.2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  <c r="AG395" s="32"/>
      <c r="AH395" s="32"/>
      <c r="AI395" s="32"/>
      <c r="AJ395" s="32"/>
      <c r="AK395" s="32"/>
      <c r="AL395" s="32"/>
    </row>
    <row r="396" spans="1:38" ht="14" x14ac:dyDescent="0.2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  <c r="AF396" s="32"/>
      <c r="AG396" s="32"/>
      <c r="AH396" s="32"/>
      <c r="AI396" s="32"/>
      <c r="AJ396" s="32"/>
      <c r="AK396" s="32"/>
      <c r="AL396" s="32"/>
    </row>
    <row r="397" spans="1:38" ht="14" x14ac:dyDescent="0.2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  <c r="AF397" s="32"/>
      <c r="AG397" s="32"/>
      <c r="AH397" s="32"/>
      <c r="AI397" s="32"/>
      <c r="AJ397" s="32"/>
      <c r="AK397" s="32"/>
      <c r="AL397" s="32"/>
    </row>
    <row r="398" spans="1:38" ht="14" x14ac:dyDescent="0.2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  <c r="AH398" s="32"/>
      <c r="AI398" s="32"/>
      <c r="AJ398" s="32"/>
      <c r="AK398" s="32"/>
      <c r="AL398" s="32"/>
    </row>
    <row r="399" spans="1:38" ht="14" x14ac:dyDescent="0.2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  <c r="AF399" s="32"/>
      <c r="AG399" s="32"/>
      <c r="AH399" s="32"/>
      <c r="AI399" s="32"/>
      <c r="AJ399" s="32"/>
      <c r="AK399" s="32"/>
      <c r="AL399" s="32"/>
    </row>
    <row r="400" spans="1:38" ht="14" x14ac:dyDescent="0.2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  <c r="AF400" s="32"/>
      <c r="AG400" s="32"/>
      <c r="AH400" s="32"/>
      <c r="AI400" s="32"/>
      <c r="AJ400" s="32"/>
      <c r="AK400" s="32"/>
      <c r="AL400" s="32"/>
    </row>
    <row r="401" spans="1:38" ht="14" x14ac:dyDescent="0.2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2"/>
      <c r="AG401" s="32"/>
      <c r="AH401" s="32"/>
      <c r="AI401" s="32"/>
      <c r="AJ401" s="32"/>
      <c r="AK401" s="32"/>
      <c r="AL401" s="32"/>
    </row>
    <row r="402" spans="1:38" ht="14" x14ac:dyDescent="0.2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  <c r="AF402" s="32"/>
      <c r="AG402" s="32"/>
      <c r="AH402" s="32"/>
      <c r="AI402" s="32"/>
      <c r="AJ402" s="32"/>
      <c r="AK402" s="32"/>
      <c r="AL402" s="32"/>
    </row>
    <row r="403" spans="1:38" ht="14" x14ac:dyDescent="0.2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  <c r="AH403" s="32"/>
      <c r="AI403" s="32"/>
      <c r="AJ403" s="32"/>
      <c r="AK403" s="32"/>
      <c r="AL403" s="32"/>
    </row>
    <row r="404" spans="1:38" ht="14" x14ac:dyDescent="0.2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  <c r="AG404" s="32"/>
      <c r="AH404" s="32"/>
      <c r="AI404" s="32"/>
      <c r="AJ404" s="32"/>
      <c r="AK404" s="32"/>
      <c r="AL404" s="32"/>
    </row>
    <row r="405" spans="1:38" ht="14" x14ac:dyDescent="0.2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  <c r="AF405" s="32"/>
      <c r="AG405" s="32"/>
      <c r="AH405" s="32"/>
      <c r="AI405" s="32"/>
      <c r="AJ405" s="32"/>
      <c r="AK405" s="32"/>
      <c r="AL405" s="32"/>
    </row>
    <row r="406" spans="1:38" ht="14" x14ac:dyDescent="0.2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  <c r="AF406" s="32"/>
      <c r="AG406" s="32"/>
      <c r="AH406" s="32"/>
      <c r="AI406" s="32"/>
      <c r="AJ406" s="32"/>
      <c r="AK406" s="32"/>
      <c r="AL406" s="32"/>
    </row>
    <row r="407" spans="1:38" ht="14" x14ac:dyDescent="0.2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  <c r="AG407" s="32"/>
      <c r="AH407" s="32"/>
      <c r="AI407" s="32"/>
      <c r="AJ407" s="32"/>
      <c r="AK407" s="32"/>
      <c r="AL407" s="32"/>
    </row>
    <row r="408" spans="1:38" ht="14" x14ac:dyDescent="0.2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  <c r="AF408" s="32"/>
      <c r="AG408" s="32"/>
      <c r="AH408" s="32"/>
      <c r="AI408" s="32"/>
      <c r="AJ408" s="32"/>
      <c r="AK408" s="32"/>
      <c r="AL408" s="32"/>
    </row>
    <row r="409" spans="1:38" ht="14" x14ac:dyDescent="0.2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  <c r="AF409" s="32"/>
      <c r="AG409" s="32"/>
      <c r="AH409" s="32"/>
      <c r="AI409" s="32"/>
      <c r="AJ409" s="32"/>
      <c r="AK409" s="32"/>
      <c r="AL409" s="32"/>
    </row>
    <row r="410" spans="1:38" ht="14" x14ac:dyDescent="0.2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  <c r="AI410" s="32"/>
      <c r="AJ410" s="32"/>
      <c r="AK410" s="32"/>
      <c r="AL410" s="32"/>
    </row>
    <row r="411" spans="1:38" ht="14" x14ac:dyDescent="0.2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  <c r="AI411" s="32"/>
      <c r="AJ411" s="32"/>
      <c r="AK411" s="32"/>
      <c r="AL411" s="32"/>
    </row>
    <row r="412" spans="1:38" ht="14" x14ac:dyDescent="0.2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  <c r="AG412" s="32"/>
      <c r="AH412" s="32"/>
      <c r="AI412" s="32"/>
      <c r="AJ412" s="32"/>
      <c r="AK412" s="32"/>
      <c r="AL412" s="32"/>
    </row>
    <row r="413" spans="1:38" ht="14" x14ac:dyDescent="0.2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  <c r="AH413" s="32"/>
      <c r="AI413" s="32"/>
      <c r="AJ413" s="32"/>
      <c r="AK413" s="32"/>
      <c r="AL413" s="32"/>
    </row>
    <row r="414" spans="1:38" ht="14" x14ac:dyDescent="0.2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  <c r="AH414" s="32"/>
      <c r="AI414" s="32"/>
      <c r="AJ414" s="32"/>
      <c r="AK414" s="32"/>
      <c r="AL414" s="32"/>
    </row>
    <row r="415" spans="1:38" ht="14" x14ac:dyDescent="0.2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  <c r="AF415" s="32"/>
      <c r="AG415" s="32"/>
      <c r="AH415" s="32"/>
      <c r="AI415" s="32"/>
      <c r="AJ415" s="32"/>
      <c r="AK415" s="32"/>
      <c r="AL415" s="32"/>
    </row>
    <row r="416" spans="1:38" ht="14" x14ac:dyDescent="0.2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  <c r="AH416" s="32"/>
      <c r="AI416" s="32"/>
      <c r="AJ416" s="32"/>
      <c r="AK416" s="32"/>
      <c r="AL416" s="32"/>
    </row>
    <row r="417" spans="1:38" ht="14" x14ac:dyDescent="0.2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  <c r="AG417" s="32"/>
      <c r="AH417" s="32"/>
      <c r="AI417" s="32"/>
      <c r="AJ417" s="32"/>
      <c r="AK417" s="32"/>
      <c r="AL417" s="32"/>
    </row>
    <row r="418" spans="1:38" ht="14" x14ac:dyDescent="0.2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  <c r="AI418" s="32"/>
      <c r="AJ418" s="32"/>
      <c r="AK418" s="32"/>
      <c r="AL418" s="32"/>
    </row>
    <row r="419" spans="1:38" ht="14" x14ac:dyDescent="0.2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  <c r="AF419" s="32"/>
      <c r="AG419" s="32"/>
      <c r="AH419" s="32"/>
      <c r="AI419" s="32"/>
      <c r="AJ419" s="32"/>
      <c r="AK419" s="32"/>
      <c r="AL419" s="32"/>
    </row>
    <row r="420" spans="1:38" ht="14" x14ac:dyDescent="0.2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  <c r="AF420" s="32"/>
      <c r="AG420" s="32"/>
      <c r="AH420" s="32"/>
      <c r="AI420" s="32"/>
      <c r="AJ420" s="32"/>
      <c r="AK420" s="32"/>
      <c r="AL420" s="32"/>
    </row>
    <row r="421" spans="1:38" ht="14" x14ac:dyDescent="0.2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  <c r="AG421" s="32"/>
      <c r="AH421" s="32"/>
      <c r="AI421" s="32"/>
      <c r="AJ421" s="32"/>
      <c r="AK421" s="32"/>
      <c r="AL421" s="32"/>
    </row>
    <row r="422" spans="1:38" ht="14" x14ac:dyDescent="0.2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  <c r="AI422" s="32"/>
      <c r="AJ422" s="32"/>
      <c r="AK422" s="32"/>
      <c r="AL422" s="32"/>
    </row>
    <row r="423" spans="1:38" ht="14" x14ac:dyDescent="0.2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  <c r="AI423" s="32"/>
      <c r="AJ423" s="32"/>
      <c r="AK423" s="32"/>
      <c r="AL423" s="32"/>
    </row>
    <row r="424" spans="1:38" ht="14" x14ac:dyDescent="0.2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  <c r="AF424" s="32"/>
      <c r="AG424" s="32"/>
      <c r="AH424" s="32"/>
      <c r="AI424" s="32"/>
      <c r="AJ424" s="32"/>
      <c r="AK424" s="32"/>
      <c r="AL424" s="32"/>
    </row>
    <row r="425" spans="1:38" ht="14" x14ac:dyDescent="0.2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  <c r="AF425" s="32"/>
      <c r="AG425" s="32"/>
      <c r="AH425" s="32"/>
      <c r="AI425" s="32"/>
      <c r="AJ425" s="32"/>
      <c r="AK425" s="32"/>
      <c r="AL425" s="32"/>
    </row>
    <row r="426" spans="1:38" ht="14" x14ac:dyDescent="0.2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2"/>
      <c r="AG426" s="32"/>
      <c r="AH426" s="32"/>
      <c r="AI426" s="32"/>
      <c r="AJ426" s="32"/>
      <c r="AK426" s="32"/>
      <c r="AL426" s="32"/>
    </row>
    <row r="427" spans="1:38" ht="14" x14ac:dyDescent="0.2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2"/>
      <c r="AG427" s="32"/>
      <c r="AH427" s="32"/>
      <c r="AI427" s="32"/>
      <c r="AJ427" s="32"/>
      <c r="AK427" s="32"/>
      <c r="AL427" s="32"/>
    </row>
    <row r="428" spans="1:38" ht="14" x14ac:dyDescent="0.2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  <c r="AF428" s="32"/>
      <c r="AG428" s="32"/>
      <c r="AH428" s="32"/>
      <c r="AI428" s="32"/>
      <c r="AJ428" s="32"/>
      <c r="AK428" s="32"/>
      <c r="AL428" s="32"/>
    </row>
    <row r="429" spans="1:38" ht="14" x14ac:dyDescent="0.2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  <c r="AF429" s="32"/>
      <c r="AG429" s="32"/>
      <c r="AH429" s="32"/>
      <c r="AI429" s="32"/>
      <c r="AJ429" s="32"/>
      <c r="AK429" s="32"/>
      <c r="AL429" s="32"/>
    </row>
    <row r="430" spans="1:38" ht="14" x14ac:dyDescent="0.2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  <c r="AF430" s="32"/>
      <c r="AG430" s="32"/>
      <c r="AH430" s="32"/>
      <c r="AI430" s="32"/>
      <c r="AJ430" s="32"/>
      <c r="AK430" s="32"/>
      <c r="AL430" s="32"/>
    </row>
    <row r="431" spans="1:38" ht="14" x14ac:dyDescent="0.2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  <c r="AF431" s="32"/>
      <c r="AG431" s="32"/>
      <c r="AH431" s="32"/>
      <c r="AI431" s="32"/>
      <c r="AJ431" s="32"/>
      <c r="AK431" s="32"/>
      <c r="AL431" s="32"/>
    </row>
    <row r="432" spans="1:38" ht="14" x14ac:dyDescent="0.2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  <c r="AF432" s="32"/>
      <c r="AG432" s="32"/>
      <c r="AH432" s="32"/>
      <c r="AI432" s="32"/>
      <c r="AJ432" s="32"/>
      <c r="AK432" s="32"/>
      <c r="AL432" s="32"/>
    </row>
    <row r="433" spans="1:38" ht="14" x14ac:dyDescent="0.2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  <c r="AG433" s="32"/>
      <c r="AH433" s="32"/>
      <c r="AI433" s="32"/>
      <c r="AJ433" s="32"/>
      <c r="AK433" s="32"/>
      <c r="AL433" s="32"/>
    </row>
    <row r="434" spans="1:38" ht="14" x14ac:dyDescent="0.2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  <c r="AF434" s="32"/>
      <c r="AG434" s="32"/>
      <c r="AH434" s="32"/>
      <c r="AI434" s="32"/>
      <c r="AJ434" s="32"/>
      <c r="AK434" s="32"/>
      <c r="AL434" s="32"/>
    </row>
    <row r="435" spans="1:38" ht="14" x14ac:dyDescent="0.2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  <c r="AF435" s="32"/>
      <c r="AG435" s="32"/>
      <c r="AH435" s="32"/>
      <c r="AI435" s="32"/>
      <c r="AJ435" s="32"/>
      <c r="AK435" s="32"/>
      <c r="AL435" s="32"/>
    </row>
    <row r="436" spans="1:38" ht="14" x14ac:dyDescent="0.2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  <c r="AH436" s="32"/>
      <c r="AI436" s="32"/>
      <c r="AJ436" s="32"/>
      <c r="AK436" s="32"/>
      <c r="AL436" s="32"/>
    </row>
    <row r="437" spans="1:38" ht="14" x14ac:dyDescent="0.2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  <c r="AI437" s="32"/>
      <c r="AJ437" s="32"/>
      <c r="AK437" s="32"/>
      <c r="AL437" s="32"/>
    </row>
    <row r="438" spans="1:38" ht="14" x14ac:dyDescent="0.2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  <c r="AG438" s="32"/>
      <c r="AH438" s="32"/>
      <c r="AI438" s="32"/>
      <c r="AJ438" s="32"/>
      <c r="AK438" s="32"/>
      <c r="AL438" s="32"/>
    </row>
    <row r="439" spans="1:38" ht="14" x14ac:dyDescent="0.2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  <c r="AF439" s="32"/>
      <c r="AG439" s="32"/>
      <c r="AH439" s="32"/>
      <c r="AI439" s="32"/>
      <c r="AJ439" s="32"/>
      <c r="AK439" s="32"/>
      <c r="AL439" s="32"/>
    </row>
    <row r="440" spans="1:38" ht="14" x14ac:dyDescent="0.2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  <c r="AF440" s="32"/>
      <c r="AG440" s="32"/>
      <c r="AH440" s="32"/>
      <c r="AI440" s="32"/>
      <c r="AJ440" s="32"/>
      <c r="AK440" s="32"/>
      <c r="AL440" s="32"/>
    </row>
    <row r="441" spans="1:38" ht="14" x14ac:dyDescent="0.2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  <c r="AF441" s="32"/>
      <c r="AG441" s="32"/>
      <c r="AH441" s="32"/>
      <c r="AI441" s="32"/>
      <c r="AJ441" s="32"/>
      <c r="AK441" s="32"/>
      <c r="AL441" s="32"/>
    </row>
    <row r="442" spans="1:38" ht="14" x14ac:dyDescent="0.2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  <c r="AF442" s="32"/>
      <c r="AG442" s="32"/>
      <c r="AH442" s="32"/>
      <c r="AI442" s="32"/>
      <c r="AJ442" s="32"/>
      <c r="AK442" s="32"/>
      <c r="AL442" s="32"/>
    </row>
    <row r="443" spans="1:38" ht="14" x14ac:dyDescent="0.2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  <c r="AF443" s="32"/>
      <c r="AG443" s="32"/>
      <c r="AH443" s="32"/>
      <c r="AI443" s="32"/>
      <c r="AJ443" s="32"/>
      <c r="AK443" s="32"/>
      <c r="AL443" s="32"/>
    </row>
    <row r="444" spans="1:38" ht="14" x14ac:dyDescent="0.2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  <c r="AF444" s="32"/>
      <c r="AG444" s="32"/>
      <c r="AH444" s="32"/>
      <c r="AI444" s="32"/>
      <c r="AJ444" s="32"/>
      <c r="AK444" s="32"/>
      <c r="AL444" s="32"/>
    </row>
    <row r="445" spans="1:38" ht="14" x14ac:dyDescent="0.2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  <c r="AF445" s="32"/>
      <c r="AG445" s="32"/>
      <c r="AH445" s="32"/>
      <c r="AI445" s="32"/>
      <c r="AJ445" s="32"/>
      <c r="AK445" s="32"/>
      <c r="AL445" s="32"/>
    </row>
    <row r="446" spans="1:38" ht="14" x14ac:dyDescent="0.2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  <c r="AF446" s="32"/>
      <c r="AG446" s="32"/>
      <c r="AH446" s="32"/>
      <c r="AI446" s="32"/>
      <c r="AJ446" s="32"/>
      <c r="AK446" s="32"/>
      <c r="AL446" s="32"/>
    </row>
    <row r="447" spans="1:38" ht="14" x14ac:dyDescent="0.2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  <c r="AF447" s="32"/>
      <c r="AG447" s="32"/>
      <c r="AH447" s="32"/>
      <c r="AI447" s="32"/>
      <c r="AJ447" s="32"/>
      <c r="AK447" s="32"/>
      <c r="AL447" s="32"/>
    </row>
    <row r="448" spans="1:38" ht="14" x14ac:dyDescent="0.2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  <c r="AF448" s="32"/>
      <c r="AG448" s="32"/>
      <c r="AH448" s="32"/>
      <c r="AI448" s="32"/>
      <c r="AJ448" s="32"/>
      <c r="AK448" s="32"/>
      <c r="AL448" s="32"/>
    </row>
    <row r="449" spans="1:38" ht="14" x14ac:dyDescent="0.2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  <c r="AF449" s="32"/>
      <c r="AG449" s="32"/>
      <c r="AH449" s="32"/>
      <c r="AI449" s="32"/>
      <c r="AJ449" s="32"/>
      <c r="AK449" s="32"/>
      <c r="AL449" s="32"/>
    </row>
    <row r="450" spans="1:38" ht="14" x14ac:dyDescent="0.2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  <c r="AF450" s="32"/>
      <c r="AG450" s="32"/>
      <c r="AH450" s="32"/>
      <c r="AI450" s="32"/>
      <c r="AJ450" s="32"/>
      <c r="AK450" s="32"/>
      <c r="AL450" s="32"/>
    </row>
    <row r="451" spans="1:38" ht="14" x14ac:dyDescent="0.2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  <c r="AF451" s="32"/>
      <c r="AG451" s="32"/>
      <c r="AH451" s="32"/>
      <c r="AI451" s="32"/>
      <c r="AJ451" s="32"/>
      <c r="AK451" s="32"/>
      <c r="AL451" s="32"/>
    </row>
    <row r="452" spans="1:38" ht="14" x14ac:dyDescent="0.2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  <c r="AF452" s="32"/>
      <c r="AG452" s="32"/>
      <c r="AH452" s="32"/>
      <c r="AI452" s="32"/>
      <c r="AJ452" s="32"/>
      <c r="AK452" s="32"/>
      <c r="AL452" s="32"/>
    </row>
    <row r="453" spans="1:38" ht="14" x14ac:dyDescent="0.2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  <c r="AF453" s="32"/>
      <c r="AG453" s="32"/>
      <c r="AH453" s="32"/>
      <c r="AI453" s="32"/>
      <c r="AJ453" s="32"/>
      <c r="AK453" s="32"/>
      <c r="AL453" s="32"/>
    </row>
    <row r="454" spans="1:38" ht="14" x14ac:dyDescent="0.2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  <c r="AF454" s="32"/>
      <c r="AG454" s="32"/>
      <c r="AH454" s="32"/>
      <c r="AI454" s="32"/>
      <c r="AJ454" s="32"/>
      <c r="AK454" s="32"/>
      <c r="AL454" s="32"/>
    </row>
    <row r="455" spans="1:38" ht="14" x14ac:dyDescent="0.2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32"/>
      <c r="AG455" s="32"/>
      <c r="AH455" s="32"/>
      <c r="AI455" s="32"/>
      <c r="AJ455" s="32"/>
      <c r="AK455" s="32"/>
      <c r="AL455" s="32"/>
    </row>
    <row r="456" spans="1:38" ht="14" x14ac:dyDescent="0.2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  <c r="AG456" s="32"/>
      <c r="AH456" s="32"/>
      <c r="AI456" s="32"/>
      <c r="AJ456" s="32"/>
      <c r="AK456" s="32"/>
      <c r="AL456" s="32"/>
    </row>
    <row r="457" spans="1:38" ht="14" x14ac:dyDescent="0.2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  <c r="AF457" s="32"/>
      <c r="AG457" s="32"/>
      <c r="AH457" s="32"/>
      <c r="AI457" s="32"/>
      <c r="AJ457" s="32"/>
      <c r="AK457" s="32"/>
      <c r="AL457" s="32"/>
    </row>
    <row r="458" spans="1:38" ht="14" x14ac:dyDescent="0.2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  <c r="AF458" s="32"/>
      <c r="AG458" s="32"/>
      <c r="AH458" s="32"/>
      <c r="AI458" s="32"/>
      <c r="AJ458" s="32"/>
      <c r="AK458" s="32"/>
      <c r="AL458" s="32"/>
    </row>
    <row r="459" spans="1:38" ht="14" x14ac:dyDescent="0.2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  <c r="AF459" s="32"/>
      <c r="AG459" s="32"/>
      <c r="AH459" s="32"/>
      <c r="AI459" s="32"/>
      <c r="AJ459" s="32"/>
      <c r="AK459" s="32"/>
      <c r="AL459" s="32"/>
    </row>
    <row r="460" spans="1:38" ht="14" x14ac:dyDescent="0.2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  <c r="AF460" s="32"/>
      <c r="AG460" s="32"/>
      <c r="AH460" s="32"/>
      <c r="AI460" s="32"/>
      <c r="AJ460" s="32"/>
      <c r="AK460" s="32"/>
      <c r="AL460" s="32"/>
    </row>
    <row r="461" spans="1:38" ht="14" x14ac:dyDescent="0.2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  <c r="AH461" s="32"/>
      <c r="AI461" s="32"/>
      <c r="AJ461" s="32"/>
      <c r="AK461" s="32"/>
      <c r="AL461" s="32"/>
    </row>
    <row r="462" spans="1:38" ht="14" x14ac:dyDescent="0.2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  <c r="AI462" s="32"/>
      <c r="AJ462" s="32"/>
      <c r="AK462" s="32"/>
      <c r="AL462" s="32"/>
    </row>
    <row r="463" spans="1:38" ht="14" x14ac:dyDescent="0.2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  <c r="AE463" s="32"/>
      <c r="AF463" s="32"/>
      <c r="AG463" s="32"/>
      <c r="AH463" s="32"/>
      <c r="AI463" s="32"/>
      <c r="AJ463" s="32"/>
      <c r="AK463" s="32"/>
      <c r="AL463" s="32"/>
    </row>
    <row r="464" spans="1:38" ht="14" x14ac:dyDescent="0.2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  <c r="AF464" s="32"/>
      <c r="AG464" s="32"/>
      <c r="AH464" s="32"/>
      <c r="AI464" s="32"/>
      <c r="AJ464" s="32"/>
      <c r="AK464" s="32"/>
      <c r="AL464" s="32"/>
    </row>
    <row r="465" spans="1:38" ht="14" x14ac:dyDescent="0.2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  <c r="AF465" s="32"/>
      <c r="AG465" s="32"/>
      <c r="AH465" s="32"/>
      <c r="AI465" s="32"/>
      <c r="AJ465" s="32"/>
      <c r="AK465" s="32"/>
      <c r="AL465" s="32"/>
    </row>
    <row r="466" spans="1:38" ht="14" x14ac:dyDescent="0.2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  <c r="AG466" s="32"/>
      <c r="AH466" s="32"/>
      <c r="AI466" s="32"/>
      <c r="AJ466" s="32"/>
      <c r="AK466" s="32"/>
      <c r="AL466" s="32"/>
    </row>
    <row r="467" spans="1:38" ht="14" x14ac:dyDescent="0.2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  <c r="AF467" s="32"/>
      <c r="AG467" s="32"/>
      <c r="AH467" s="32"/>
      <c r="AI467" s="32"/>
      <c r="AJ467" s="32"/>
      <c r="AK467" s="32"/>
      <c r="AL467" s="32"/>
    </row>
    <row r="468" spans="1:38" ht="14" x14ac:dyDescent="0.2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  <c r="AF468" s="32"/>
      <c r="AG468" s="32"/>
      <c r="AH468" s="32"/>
      <c r="AI468" s="32"/>
      <c r="AJ468" s="32"/>
      <c r="AK468" s="32"/>
      <c r="AL468" s="32"/>
    </row>
    <row r="469" spans="1:38" ht="14" x14ac:dyDescent="0.2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32"/>
      <c r="AG469" s="32"/>
      <c r="AH469" s="32"/>
      <c r="AI469" s="32"/>
      <c r="AJ469" s="32"/>
      <c r="AK469" s="32"/>
      <c r="AL469" s="32"/>
    </row>
    <row r="470" spans="1:38" ht="14" x14ac:dyDescent="0.2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  <c r="AF470" s="32"/>
      <c r="AG470" s="32"/>
      <c r="AH470" s="32"/>
      <c r="AI470" s="32"/>
      <c r="AJ470" s="32"/>
      <c r="AK470" s="32"/>
      <c r="AL470" s="32"/>
    </row>
    <row r="471" spans="1:38" ht="14" x14ac:dyDescent="0.2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  <c r="AF471" s="32"/>
      <c r="AG471" s="32"/>
      <c r="AH471" s="32"/>
      <c r="AI471" s="32"/>
      <c r="AJ471" s="32"/>
      <c r="AK471" s="32"/>
      <c r="AL471" s="32"/>
    </row>
    <row r="472" spans="1:38" ht="14" x14ac:dyDescent="0.2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  <c r="AF472" s="32"/>
      <c r="AG472" s="32"/>
      <c r="AH472" s="32"/>
      <c r="AI472" s="32"/>
      <c r="AJ472" s="32"/>
      <c r="AK472" s="32"/>
      <c r="AL472" s="32"/>
    </row>
    <row r="473" spans="1:38" ht="14" x14ac:dyDescent="0.2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  <c r="AF473" s="32"/>
      <c r="AG473" s="32"/>
      <c r="AH473" s="32"/>
      <c r="AI473" s="32"/>
      <c r="AJ473" s="32"/>
      <c r="AK473" s="32"/>
      <c r="AL473" s="32"/>
    </row>
    <row r="474" spans="1:38" ht="14" x14ac:dyDescent="0.2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  <c r="AH474" s="32"/>
      <c r="AI474" s="32"/>
      <c r="AJ474" s="32"/>
      <c r="AK474" s="32"/>
      <c r="AL474" s="32"/>
    </row>
    <row r="475" spans="1:38" ht="14" x14ac:dyDescent="0.2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  <c r="AF475" s="32"/>
      <c r="AG475" s="32"/>
      <c r="AH475" s="32"/>
      <c r="AI475" s="32"/>
      <c r="AJ475" s="32"/>
      <c r="AK475" s="32"/>
      <c r="AL475" s="32"/>
    </row>
    <row r="476" spans="1:38" ht="14" x14ac:dyDescent="0.2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  <c r="AF476" s="32"/>
      <c r="AG476" s="32"/>
      <c r="AH476" s="32"/>
      <c r="AI476" s="32"/>
      <c r="AJ476" s="32"/>
      <c r="AK476" s="32"/>
      <c r="AL476" s="32"/>
    </row>
    <row r="477" spans="1:38" ht="14" x14ac:dyDescent="0.2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  <c r="AG477" s="32"/>
      <c r="AH477" s="32"/>
      <c r="AI477" s="32"/>
      <c r="AJ477" s="32"/>
      <c r="AK477" s="32"/>
      <c r="AL477" s="32"/>
    </row>
    <row r="478" spans="1:38" ht="14" x14ac:dyDescent="0.2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  <c r="AF478" s="32"/>
      <c r="AG478" s="32"/>
      <c r="AH478" s="32"/>
      <c r="AI478" s="32"/>
      <c r="AJ478" s="32"/>
      <c r="AK478" s="32"/>
      <c r="AL478" s="32"/>
    </row>
    <row r="479" spans="1:38" ht="14" x14ac:dyDescent="0.2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32"/>
      <c r="AG479" s="32"/>
      <c r="AH479" s="32"/>
      <c r="AI479" s="32"/>
      <c r="AJ479" s="32"/>
      <c r="AK479" s="32"/>
      <c r="AL479" s="32"/>
    </row>
    <row r="480" spans="1:38" ht="14" x14ac:dyDescent="0.2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  <c r="AF480" s="32"/>
      <c r="AG480" s="32"/>
      <c r="AH480" s="32"/>
      <c r="AI480" s="32"/>
      <c r="AJ480" s="32"/>
      <c r="AK480" s="32"/>
      <c r="AL480" s="32"/>
    </row>
    <row r="481" spans="1:38" ht="14" x14ac:dyDescent="0.2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  <c r="AF481" s="32"/>
      <c r="AG481" s="32"/>
      <c r="AH481" s="32"/>
      <c r="AI481" s="32"/>
      <c r="AJ481" s="32"/>
      <c r="AK481" s="32"/>
      <c r="AL481" s="32"/>
    </row>
    <row r="482" spans="1:38" ht="14" x14ac:dyDescent="0.2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  <c r="AF482" s="32"/>
      <c r="AG482" s="32"/>
      <c r="AH482" s="32"/>
      <c r="AI482" s="32"/>
      <c r="AJ482" s="32"/>
      <c r="AK482" s="32"/>
      <c r="AL482" s="32"/>
    </row>
    <row r="483" spans="1:38" ht="14" x14ac:dyDescent="0.2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  <c r="AF483" s="32"/>
      <c r="AG483" s="32"/>
      <c r="AH483" s="32"/>
      <c r="AI483" s="32"/>
      <c r="AJ483" s="32"/>
      <c r="AK483" s="32"/>
      <c r="AL483" s="32"/>
    </row>
    <row r="484" spans="1:38" ht="14" x14ac:dyDescent="0.2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  <c r="AF484" s="32"/>
      <c r="AG484" s="32"/>
      <c r="AH484" s="32"/>
      <c r="AI484" s="32"/>
      <c r="AJ484" s="32"/>
      <c r="AK484" s="32"/>
      <c r="AL484" s="32"/>
    </row>
    <row r="485" spans="1:38" ht="14" x14ac:dyDescent="0.2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  <c r="AG485" s="32"/>
      <c r="AH485" s="32"/>
      <c r="AI485" s="32"/>
      <c r="AJ485" s="32"/>
      <c r="AK485" s="32"/>
      <c r="AL485" s="32"/>
    </row>
    <row r="486" spans="1:38" ht="14" x14ac:dyDescent="0.2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  <c r="AF486" s="32"/>
      <c r="AG486" s="32"/>
      <c r="AH486" s="32"/>
      <c r="AI486" s="32"/>
      <c r="AJ486" s="32"/>
      <c r="AK486" s="32"/>
      <c r="AL486" s="32"/>
    </row>
    <row r="487" spans="1:38" ht="14" x14ac:dyDescent="0.2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  <c r="AF487" s="32"/>
      <c r="AG487" s="32"/>
      <c r="AH487" s="32"/>
      <c r="AI487" s="32"/>
      <c r="AJ487" s="32"/>
      <c r="AK487" s="32"/>
      <c r="AL487" s="32"/>
    </row>
    <row r="488" spans="1:38" ht="14" x14ac:dyDescent="0.2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  <c r="AF488" s="32"/>
      <c r="AG488" s="32"/>
      <c r="AH488" s="32"/>
      <c r="AI488" s="32"/>
      <c r="AJ488" s="32"/>
      <c r="AK488" s="32"/>
      <c r="AL488" s="32"/>
    </row>
    <row r="489" spans="1:38" ht="14" x14ac:dyDescent="0.2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  <c r="AK489" s="32"/>
      <c r="AL489" s="32"/>
    </row>
    <row r="490" spans="1:38" ht="14" x14ac:dyDescent="0.2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  <c r="AI490" s="32"/>
      <c r="AJ490" s="32"/>
      <c r="AK490" s="32"/>
      <c r="AL490" s="32"/>
    </row>
    <row r="491" spans="1:38" ht="14" x14ac:dyDescent="0.2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  <c r="AI491" s="32"/>
      <c r="AJ491" s="32"/>
      <c r="AK491" s="32"/>
      <c r="AL491" s="32"/>
    </row>
    <row r="492" spans="1:38" ht="14" x14ac:dyDescent="0.2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  <c r="AI492" s="32"/>
      <c r="AJ492" s="32"/>
      <c r="AK492" s="32"/>
      <c r="AL492" s="32"/>
    </row>
    <row r="493" spans="1:38" ht="14" x14ac:dyDescent="0.2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  <c r="AI493" s="32"/>
      <c r="AJ493" s="32"/>
      <c r="AK493" s="32"/>
      <c r="AL493" s="32"/>
    </row>
    <row r="494" spans="1:38" ht="14" x14ac:dyDescent="0.2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  <c r="AI494" s="32"/>
      <c r="AJ494" s="32"/>
      <c r="AK494" s="32"/>
      <c r="AL494" s="32"/>
    </row>
    <row r="495" spans="1:38" ht="14" x14ac:dyDescent="0.2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  <c r="AI495" s="32"/>
      <c r="AJ495" s="32"/>
      <c r="AK495" s="32"/>
      <c r="AL495" s="32"/>
    </row>
    <row r="496" spans="1:38" ht="14" x14ac:dyDescent="0.2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  <c r="AI496" s="32"/>
      <c r="AJ496" s="32"/>
      <c r="AK496" s="32"/>
      <c r="AL496" s="32"/>
    </row>
    <row r="497" spans="1:38" ht="14" x14ac:dyDescent="0.2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  <c r="AI497" s="32"/>
      <c r="AJ497" s="32"/>
      <c r="AK497" s="32"/>
      <c r="AL497" s="32"/>
    </row>
    <row r="498" spans="1:38" ht="14" x14ac:dyDescent="0.2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  <c r="AI498" s="32"/>
      <c r="AJ498" s="32"/>
      <c r="AK498" s="32"/>
      <c r="AL498" s="32"/>
    </row>
    <row r="499" spans="1:38" ht="14" x14ac:dyDescent="0.2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  <c r="AK499" s="32"/>
      <c r="AL499" s="32"/>
    </row>
    <row r="500" spans="1:38" ht="14" x14ac:dyDescent="0.2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  <c r="AI500" s="32"/>
      <c r="AJ500" s="32"/>
      <c r="AK500" s="32"/>
      <c r="AL500" s="32"/>
    </row>
    <row r="501" spans="1:38" ht="14" x14ac:dyDescent="0.2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  <c r="AE501" s="32"/>
      <c r="AF501" s="32"/>
      <c r="AG501" s="32"/>
      <c r="AH501" s="32"/>
      <c r="AI501" s="32"/>
      <c r="AJ501" s="32"/>
      <c r="AK501" s="32"/>
      <c r="AL501" s="32"/>
    </row>
    <row r="502" spans="1:38" ht="14" x14ac:dyDescent="0.2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  <c r="AE502" s="32"/>
      <c r="AF502" s="32"/>
      <c r="AG502" s="32"/>
      <c r="AH502" s="32"/>
      <c r="AI502" s="32"/>
      <c r="AJ502" s="32"/>
      <c r="AK502" s="32"/>
      <c r="AL502" s="32"/>
    </row>
    <row r="503" spans="1:38" ht="14" x14ac:dyDescent="0.2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  <c r="AE503" s="32"/>
      <c r="AF503" s="32"/>
      <c r="AG503" s="32"/>
      <c r="AH503" s="32"/>
      <c r="AI503" s="32"/>
      <c r="AJ503" s="32"/>
      <c r="AK503" s="32"/>
      <c r="AL503" s="32"/>
    </row>
    <row r="504" spans="1:38" ht="14" x14ac:dyDescent="0.2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  <c r="AE504" s="32"/>
      <c r="AF504" s="32"/>
      <c r="AG504" s="32"/>
      <c r="AH504" s="32"/>
      <c r="AI504" s="32"/>
      <c r="AJ504" s="32"/>
      <c r="AK504" s="32"/>
      <c r="AL504" s="32"/>
    </row>
    <row r="505" spans="1:38" ht="14" x14ac:dyDescent="0.2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  <c r="AE505" s="32"/>
      <c r="AF505" s="32"/>
      <c r="AG505" s="32"/>
      <c r="AH505" s="32"/>
      <c r="AI505" s="32"/>
      <c r="AJ505" s="32"/>
      <c r="AK505" s="32"/>
      <c r="AL505" s="32"/>
    </row>
    <row r="506" spans="1:38" ht="14" x14ac:dyDescent="0.2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  <c r="AG506" s="32"/>
      <c r="AH506" s="32"/>
      <c r="AI506" s="32"/>
      <c r="AJ506" s="32"/>
      <c r="AK506" s="32"/>
      <c r="AL506" s="32"/>
    </row>
    <row r="507" spans="1:38" ht="14" x14ac:dyDescent="0.2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  <c r="AE507" s="32"/>
      <c r="AF507" s="32"/>
      <c r="AG507" s="32"/>
      <c r="AH507" s="32"/>
      <c r="AI507" s="32"/>
      <c r="AJ507" s="32"/>
      <c r="AK507" s="32"/>
      <c r="AL507" s="32"/>
    </row>
    <row r="508" spans="1:38" ht="14" x14ac:dyDescent="0.2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  <c r="AE508" s="32"/>
      <c r="AF508" s="32"/>
      <c r="AG508" s="32"/>
      <c r="AH508" s="32"/>
      <c r="AI508" s="32"/>
      <c r="AJ508" s="32"/>
      <c r="AK508" s="32"/>
      <c r="AL508" s="32"/>
    </row>
    <row r="509" spans="1:38" ht="14" x14ac:dyDescent="0.2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  <c r="AF509" s="32"/>
      <c r="AG509" s="32"/>
      <c r="AH509" s="32"/>
      <c r="AI509" s="32"/>
      <c r="AJ509" s="32"/>
      <c r="AK509" s="32"/>
      <c r="AL509" s="32"/>
    </row>
    <row r="510" spans="1:38" ht="14" x14ac:dyDescent="0.2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  <c r="AF510" s="32"/>
      <c r="AG510" s="32"/>
      <c r="AH510" s="32"/>
      <c r="AI510" s="32"/>
      <c r="AJ510" s="32"/>
      <c r="AK510" s="32"/>
      <c r="AL510" s="32"/>
    </row>
    <row r="511" spans="1:38" ht="14" x14ac:dyDescent="0.2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32"/>
      <c r="AG511" s="32"/>
      <c r="AH511" s="32"/>
      <c r="AI511" s="32"/>
      <c r="AJ511" s="32"/>
      <c r="AK511" s="32"/>
      <c r="AL511" s="32"/>
    </row>
    <row r="512" spans="1:38" ht="14" x14ac:dyDescent="0.2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  <c r="AF512" s="32"/>
      <c r="AG512" s="32"/>
      <c r="AH512" s="32"/>
      <c r="AI512" s="32"/>
      <c r="AJ512" s="32"/>
      <c r="AK512" s="32"/>
      <c r="AL512" s="32"/>
    </row>
    <row r="513" spans="1:38" ht="14" x14ac:dyDescent="0.2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  <c r="AF513" s="32"/>
      <c r="AG513" s="32"/>
      <c r="AH513" s="32"/>
      <c r="AI513" s="32"/>
      <c r="AJ513" s="32"/>
      <c r="AK513" s="32"/>
      <c r="AL513" s="32"/>
    </row>
    <row r="514" spans="1:38" ht="14" x14ac:dyDescent="0.2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  <c r="AF514" s="32"/>
      <c r="AG514" s="32"/>
      <c r="AH514" s="32"/>
      <c r="AI514" s="32"/>
      <c r="AJ514" s="32"/>
      <c r="AK514" s="32"/>
      <c r="AL514" s="32"/>
    </row>
    <row r="515" spans="1:38" ht="14" x14ac:dyDescent="0.2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  <c r="AF515" s="32"/>
      <c r="AG515" s="32"/>
      <c r="AH515" s="32"/>
      <c r="AI515" s="32"/>
      <c r="AJ515" s="32"/>
      <c r="AK515" s="32"/>
      <c r="AL515" s="32"/>
    </row>
    <row r="516" spans="1:38" ht="14" x14ac:dyDescent="0.2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  <c r="AE516" s="32"/>
      <c r="AF516" s="32"/>
      <c r="AG516" s="32"/>
      <c r="AH516" s="32"/>
      <c r="AI516" s="32"/>
      <c r="AJ516" s="32"/>
      <c r="AK516" s="32"/>
      <c r="AL516" s="32"/>
    </row>
    <row r="517" spans="1:38" ht="14" x14ac:dyDescent="0.2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2"/>
      <c r="AF517" s="32"/>
      <c r="AG517" s="32"/>
      <c r="AH517" s="32"/>
      <c r="AI517" s="32"/>
      <c r="AJ517" s="32"/>
      <c r="AK517" s="32"/>
      <c r="AL517" s="32"/>
    </row>
    <row r="518" spans="1:38" ht="14" x14ac:dyDescent="0.2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  <c r="AF518" s="32"/>
      <c r="AG518" s="32"/>
      <c r="AH518" s="32"/>
      <c r="AI518" s="32"/>
      <c r="AJ518" s="32"/>
      <c r="AK518" s="32"/>
      <c r="AL518" s="32"/>
    </row>
    <row r="519" spans="1:38" ht="14" x14ac:dyDescent="0.2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  <c r="AF519" s="32"/>
      <c r="AG519" s="32"/>
      <c r="AH519" s="32"/>
      <c r="AI519" s="32"/>
      <c r="AJ519" s="32"/>
      <c r="AK519" s="32"/>
      <c r="AL519" s="32"/>
    </row>
    <row r="520" spans="1:38" ht="14" x14ac:dyDescent="0.2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  <c r="AF520" s="32"/>
      <c r="AG520" s="32"/>
      <c r="AH520" s="32"/>
      <c r="AI520" s="32"/>
      <c r="AJ520" s="32"/>
      <c r="AK520" s="32"/>
      <c r="AL520" s="32"/>
    </row>
    <row r="521" spans="1:38" ht="14" x14ac:dyDescent="0.2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  <c r="AE521" s="32"/>
      <c r="AF521" s="32"/>
      <c r="AG521" s="32"/>
      <c r="AH521" s="32"/>
      <c r="AI521" s="32"/>
      <c r="AJ521" s="32"/>
      <c r="AK521" s="32"/>
      <c r="AL521" s="32"/>
    </row>
    <row r="522" spans="1:38" ht="14" x14ac:dyDescent="0.2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  <c r="AF522" s="32"/>
      <c r="AG522" s="32"/>
      <c r="AH522" s="32"/>
      <c r="AI522" s="32"/>
      <c r="AJ522" s="32"/>
      <c r="AK522" s="32"/>
      <c r="AL522" s="32"/>
    </row>
    <row r="523" spans="1:38" ht="14" x14ac:dyDescent="0.2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  <c r="AE523" s="32"/>
      <c r="AF523" s="32"/>
      <c r="AG523" s="32"/>
      <c r="AH523" s="32"/>
      <c r="AI523" s="32"/>
      <c r="AJ523" s="32"/>
      <c r="AK523" s="32"/>
      <c r="AL523" s="32"/>
    </row>
    <row r="524" spans="1:38" ht="14" x14ac:dyDescent="0.2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  <c r="AF524" s="32"/>
      <c r="AG524" s="32"/>
      <c r="AH524" s="32"/>
      <c r="AI524" s="32"/>
      <c r="AJ524" s="32"/>
      <c r="AK524" s="32"/>
      <c r="AL524" s="32"/>
    </row>
    <row r="525" spans="1:38" ht="14" x14ac:dyDescent="0.2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  <c r="AF525" s="32"/>
      <c r="AG525" s="32"/>
      <c r="AH525" s="32"/>
      <c r="AI525" s="32"/>
      <c r="AJ525" s="32"/>
      <c r="AK525" s="32"/>
      <c r="AL525" s="32"/>
    </row>
    <row r="526" spans="1:38" ht="14" x14ac:dyDescent="0.2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  <c r="AG526" s="32"/>
      <c r="AH526" s="32"/>
      <c r="AI526" s="32"/>
      <c r="AJ526" s="32"/>
      <c r="AK526" s="32"/>
      <c r="AL526" s="32"/>
    </row>
    <row r="527" spans="1:38" ht="14" x14ac:dyDescent="0.2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2"/>
      <c r="AF527" s="32"/>
      <c r="AG527" s="32"/>
      <c r="AH527" s="32"/>
      <c r="AI527" s="32"/>
      <c r="AJ527" s="32"/>
      <c r="AK527" s="32"/>
      <c r="AL527" s="32"/>
    </row>
    <row r="528" spans="1:38" ht="14" x14ac:dyDescent="0.2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  <c r="AE528" s="32"/>
      <c r="AF528" s="32"/>
      <c r="AG528" s="32"/>
      <c r="AH528" s="32"/>
      <c r="AI528" s="32"/>
      <c r="AJ528" s="32"/>
      <c r="AK528" s="32"/>
      <c r="AL528" s="32"/>
    </row>
    <row r="529" spans="1:38" ht="14" x14ac:dyDescent="0.2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2"/>
      <c r="AF529" s="32"/>
      <c r="AG529" s="32"/>
      <c r="AH529" s="32"/>
      <c r="AI529" s="32"/>
      <c r="AJ529" s="32"/>
      <c r="AK529" s="32"/>
      <c r="AL529" s="32"/>
    </row>
    <row r="530" spans="1:38" ht="14" x14ac:dyDescent="0.2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  <c r="AF530" s="32"/>
      <c r="AG530" s="32"/>
      <c r="AH530" s="32"/>
      <c r="AI530" s="32"/>
      <c r="AJ530" s="32"/>
      <c r="AK530" s="32"/>
      <c r="AL530" s="32"/>
    </row>
    <row r="531" spans="1:38" ht="14" x14ac:dyDescent="0.2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  <c r="AE531" s="32"/>
      <c r="AF531" s="32"/>
      <c r="AG531" s="32"/>
      <c r="AH531" s="32"/>
      <c r="AI531" s="32"/>
      <c r="AJ531" s="32"/>
      <c r="AK531" s="32"/>
      <c r="AL531" s="32"/>
    </row>
    <row r="532" spans="1:38" ht="14" x14ac:dyDescent="0.2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  <c r="AE532" s="32"/>
      <c r="AF532" s="32"/>
      <c r="AG532" s="32"/>
      <c r="AH532" s="32"/>
      <c r="AI532" s="32"/>
      <c r="AJ532" s="32"/>
      <c r="AK532" s="32"/>
      <c r="AL532" s="32"/>
    </row>
    <row r="533" spans="1:38" ht="14" x14ac:dyDescent="0.2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  <c r="AE533" s="32"/>
      <c r="AF533" s="32"/>
      <c r="AG533" s="32"/>
      <c r="AH533" s="32"/>
      <c r="AI533" s="32"/>
      <c r="AJ533" s="32"/>
      <c r="AK533" s="32"/>
      <c r="AL533" s="32"/>
    </row>
    <row r="534" spans="1:38" ht="14" x14ac:dyDescent="0.2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  <c r="AF534" s="32"/>
      <c r="AG534" s="32"/>
      <c r="AH534" s="32"/>
      <c r="AI534" s="32"/>
      <c r="AJ534" s="32"/>
      <c r="AK534" s="32"/>
      <c r="AL534" s="32"/>
    </row>
    <row r="535" spans="1:38" ht="14" x14ac:dyDescent="0.2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  <c r="AF535" s="32"/>
      <c r="AG535" s="32"/>
      <c r="AH535" s="32"/>
      <c r="AI535" s="32"/>
      <c r="AJ535" s="32"/>
      <c r="AK535" s="32"/>
      <c r="AL535" s="32"/>
    </row>
    <row r="536" spans="1:38" ht="14" x14ac:dyDescent="0.2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  <c r="AE536" s="32"/>
      <c r="AF536" s="32"/>
      <c r="AG536" s="32"/>
      <c r="AH536" s="32"/>
      <c r="AI536" s="32"/>
      <c r="AJ536" s="32"/>
      <c r="AK536" s="32"/>
      <c r="AL536" s="32"/>
    </row>
    <row r="537" spans="1:38" ht="14" x14ac:dyDescent="0.2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  <c r="AF537" s="32"/>
      <c r="AG537" s="32"/>
      <c r="AH537" s="32"/>
      <c r="AI537" s="32"/>
      <c r="AJ537" s="32"/>
      <c r="AK537" s="32"/>
      <c r="AL537" s="32"/>
    </row>
    <row r="538" spans="1:38" ht="14" x14ac:dyDescent="0.2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  <c r="AF538" s="32"/>
      <c r="AG538" s="32"/>
      <c r="AH538" s="32"/>
      <c r="AI538" s="32"/>
      <c r="AJ538" s="32"/>
      <c r="AK538" s="32"/>
      <c r="AL538" s="32"/>
    </row>
    <row r="539" spans="1:38" ht="14" x14ac:dyDescent="0.2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  <c r="AF539" s="32"/>
      <c r="AG539" s="32"/>
      <c r="AH539" s="32"/>
      <c r="AI539" s="32"/>
      <c r="AJ539" s="32"/>
      <c r="AK539" s="32"/>
      <c r="AL539" s="32"/>
    </row>
    <row r="540" spans="1:38" ht="14" x14ac:dyDescent="0.2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  <c r="AE540" s="32"/>
      <c r="AF540" s="32"/>
      <c r="AG540" s="32"/>
      <c r="AH540" s="32"/>
      <c r="AI540" s="32"/>
      <c r="AJ540" s="32"/>
      <c r="AK540" s="32"/>
      <c r="AL540" s="32"/>
    </row>
    <row r="541" spans="1:38" ht="14" x14ac:dyDescent="0.2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2"/>
      <c r="AF541" s="32"/>
      <c r="AG541" s="32"/>
      <c r="AH541" s="32"/>
      <c r="AI541" s="32"/>
      <c r="AJ541" s="32"/>
      <c r="AK541" s="32"/>
      <c r="AL541" s="32"/>
    </row>
    <row r="542" spans="1:38" ht="14" x14ac:dyDescent="0.2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  <c r="AF542" s="32"/>
      <c r="AG542" s="32"/>
      <c r="AH542" s="32"/>
      <c r="AI542" s="32"/>
      <c r="AJ542" s="32"/>
      <c r="AK542" s="32"/>
      <c r="AL542" s="32"/>
    </row>
    <row r="543" spans="1:38" ht="14" x14ac:dyDescent="0.2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  <c r="AE543" s="32"/>
      <c r="AF543" s="32"/>
      <c r="AG543" s="32"/>
      <c r="AH543" s="32"/>
      <c r="AI543" s="32"/>
      <c r="AJ543" s="32"/>
      <c r="AK543" s="32"/>
      <c r="AL543" s="32"/>
    </row>
    <row r="544" spans="1:38" ht="14" x14ac:dyDescent="0.2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  <c r="AE544" s="32"/>
      <c r="AF544" s="32"/>
      <c r="AG544" s="32"/>
      <c r="AH544" s="32"/>
      <c r="AI544" s="32"/>
      <c r="AJ544" s="32"/>
      <c r="AK544" s="32"/>
      <c r="AL544" s="32"/>
    </row>
    <row r="545" spans="1:38" ht="14" x14ac:dyDescent="0.2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  <c r="AE545" s="32"/>
      <c r="AF545" s="32"/>
      <c r="AG545" s="32"/>
      <c r="AH545" s="32"/>
      <c r="AI545" s="32"/>
      <c r="AJ545" s="32"/>
      <c r="AK545" s="32"/>
      <c r="AL545" s="32"/>
    </row>
    <row r="546" spans="1:38" ht="14" x14ac:dyDescent="0.2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  <c r="AF546" s="32"/>
      <c r="AG546" s="32"/>
      <c r="AH546" s="32"/>
      <c r="AI546" s="32"/>
      <c r="AJ546" s="32"/>
      <c r="AK546" s="32"/>
      <c r="AL546" s="32"/>
    </row>
    <row r="547" spans="1:38" ht="14" x14ac:dyDescent="0.2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  <c r="AE547" s="32"/>
      <c r="AF547" s="32"/>
      <c r="AG547" s="32"/>
      <c r="AH547" s="32"/>
      <c r="AI547" s="32"/>
      <c r="AJ547" s="32"/>
      <c r="AK547" s="32"/>
      <c r="AL547" s="32"/>
    </row>
    <row r="548" spans="1:38" ht="14" x14ac:dyDescent="0.2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  <c r="AE548" s="32"/>
      <c r="AF548" s="32"/>
      <c r="AG548" s="32"/>
      <c r="AH548" s="32"/>
      <c r="AI548" s="32"/>
      <c r="AJ548" s="32"/>
      <c r="AK548" s="32"/>
      <c r="AL548" s="32"/>
    </row>
    <row r="549" spans="1:38" ht="14" x14ac:dyDescent="0.2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  <c r="AE549" s="32"/>
      <c r="AF549" s="32"/>
      <c r="AG549" s="32"/>
      <c r="AH549" s="32"/>
      <c r="AI549" s="32"/>
      <c r="AJ549" s="32"/>
      <c r="AK549" s="32"/>
      <c r="AL549" s="32"/>
    </row>
    <row r="550" spans="1:38" ht="14" x14ac:dyDescent="0.2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  <c r="AE550" s="32"/>
      <c r="AF550" s="32"/>
      <c r="AG550" s="32"/>
      <c r="AH550" s="32"/>
      <c r="AI550" s="32"/>
      <c r="AJ550" s="32"/>
      <c r="AK550" s="32"/>
      <c r="AL550" s="32"/>
    </row>
    <row r="551" spans="1:38" ht="14" x14ac:dyDescent="0.2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  <c r="AE551" s="32"/>
      <c r="AF551" s="32"/>
      <c r="AG551" s="32"/>
      <c r="AH551" s="32"/>
      <c r="AI551" s="32"/>
      <c r="AJ551" s="32"/>
      <c r="AK551" s="32"/>
      <c r="AL551" s="32"/>
    </row>
    <row r="552" spans="1:38" ht="14" x14ac:dyDescent="0.2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  <c r="AE552" s="32"/>
      <c r="AF552" s="32"/>
      <c r="AG552" s="32"/>
      <c r="AH552" s="32"/>
      <c r="AI552" s="32"/>
      <c r="AJ552" s="32"/>
      <c r="AK552" s="32"/>
      <c r="AL552" s="32"/>
    </row>
    <row r="553" spans="1:38" ht="14" x14ac:dyDescent="0.2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  <c r="AE553" s="32"/>
      <c r="AF553" s="32"/>
      <c r="AG553" s="32"/>
      <c r="AH553" s="32"/>
      <c r="AI553" s="32"/>
      <c r="AJ553" s="32"/>
      <c r="AK553" s="32"/>
      <c r="AL553" s="32"/>
    </row>
    <row r="554" spans="1:38" ht="14" x14ac:dyDescent="0.2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  <c r="AE554" s="32"/>
      <c r="AF554" s="32"/>
      <c r="AG554" s="32"/>
      <c r="AH554" s="32"/>
      <c r="AI554" s="32"/>
      <c r="AJ554" s="32"/>
      <c r="AK554" s="32"/>
      <c r="AL554" s="32"/>
    </row>
    <row r="555" spans="1:38" ht="14" x14ac:dyDescent="0.2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  <c r="AE555" s="32"/>
      <c r="AF555" s="32"/>
      <c r="AG555" s="32"/>
      <c r="AH555" s="32"/>
      <c r="AI555" s="32"/>
      <c r="AJ555" s="32"/>
      <c r="AK555" s="32"/>
      <c r="AL555" s="32"/>
    </row>
    <row r="556" spans="1:38" ht="14" x14ac:dyDescent="0.2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  <c r="AE556" s="32"/>
      <c r="AF556" s="32"/>
      <c r="AG556" s="32"/>
      <c r="AH556" s="32"/>
      <c r="AI556" s="32"/>
      <c r="AJ556" s="32"/>
      <c r="AK556" s="32"/>
      <c r="AL556" s="32"/>
    </row>
    <row r="557" spans="1:38" ht="14" x14ac:dyDescent="0.2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  <c r="AE557" s="32"/>
      <c r="AF557" s="32"/>
      <c r="AG557" s="32"/>
      <c r="AH557" s="32"/>
      <c r="AI557" s="32"/>
      <c r="AJ557" s="32"/>
      <c r="AK557" s="32"/>
      <c r="AL557" s="32"/>
    </row>
    <row r="558" spans="1:38" ht="14" x14ac:dyDescent="0.2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  <c r="AE558" s="32"/>
      <c r="AF558" s="32"/>
      <c r="AG558" s="32"/>
      <c r="AH558" s="32"/>
      <c r="AI558" s="32"/>
      <c r="AJ558" s="32"/>
      <c r="AK558" s="32"/>
      <c r="AL558" s="32"/>
    </row>
    <row r="559" spans="1:38" ht="14" x14ac:dyDescent="0.2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2"/>
      <c r="AF559" s="32"/>
      <c r="AG559" s="32"/>
      <c r="AH559" s="32"/>
      <c r="AI559" s="32"/>
      <c r="AJ559" s="32"/>
      <c r="AK559" s="32"/>
      <c r="AL559" s="32"/>
    </row>
    <row r="560" spans="1:38" ht="14" x14ac:dyDescent="0.2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  <c r="AE560" s="32"/>
      <c r="AF560" s="32"/>
      <c r="AG560" s="32"/>
      <c r="AH560" s="32"/>
      <c r="AI560" s="32"/>
      <c r="AJ560" s="32"/>
      <c r="AK560" s="32"/>
      <c r="AL560" s="32"/>
    </row>
    <row r="561" spans="1:38" ht="14" x14ac:dyDescent="0.2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  <c r="AE561" s="32"/>
      <c r="AF561" s="32"/>
      <c r="AG561" s="32"/>
      <c r="AH561" s="32"/>
      <c r="AI561" s="32"/>
      <c r="AJ561" s="32"/>
      <c r="AK561" s="32"/>
      <c r="AL561" s="32"/>
    </row>
    <row r="562" spans="1:38" ht="14" x14ac:dyDescent="0.2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  <c r="AE562" s="32"/>
      <c r="AF562" s="32"/>
      <c r="AG562" s="32"/>
      <c r="AH562" s="32"/>
      <c r="AI562" s="32"/>
      <c r="AJ562" s="32"/>
      <c r="AK562" s="32"/>
      <c r="AL562" s="32"/>
    </row>
    <row r="563" spans="1:38" ht="14" x14ac:dyDescent="0.2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32"/>
      <c r="AE563" s="32"/>
      <c r="AF563" s="32"/>
      <c r="AG563" s="32"/>
      <c r="AH563" s="32"/>
      <c r="AI563" s="32"/>
      <c r="AJ563" s="32"/>
      <c r="AK563" s="32"/>
      <c r="AL563" s="32"/>
    </row>
    <row r="564" spans="1:38" ht="14" x14ac:dyDescent="0.2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32"/>
      <c r="AE564" s="32"/>
      <c r="AF564" s="32"/>
      <c r="AG564" s="32"/>
      <c r="AH564" s="32"/>
      <c r="AI564" s="32"/>
      <c r="AJ564" s="32"/>
      <c r="AK564" s="32"/>
      <c r="AL564" s="32"/>
    </row>
    <row r="565" spans="1:38" ht="14" x14ac:dyDescent="0.2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  <c r="AE565" s="32"/>
      <c r="AF565" s="32"/>
      <c r="AG565" s="32"/>
      <c r="AH565" s="32"/>
      <c r="AI565" s="32"/>
      <c r="AJ565" s="32"/>
      <c r="AK565" s="32"/>
      <c r="AL565" s="32"/>
    </row>
    <row r="566" spans="1:38" ht="14" x14ac:dyDescent="0.2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  <c r="AE566" s="32"/>
      <c r="AF566" s="32"/>
      <c r="AG566" s="32"/>
      <c r="AH566" s="32"/>
      <c r="AI566" s="32"/>
      <c r="AJ566" s="32"/>
      <c r="AK566" s="32"/>
      <c r="AL566" s="32"/>
    </row>
    <row r="567" spans="1:38" ht="14" x14ac:dyDescent="0.2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  <c r="AE567" s="32"/>
      <c r="AF567" s="32"/>
      <c r="AG567" s="32"/>
      <c r="AH567" s="32"/>
      <c r="AI567" s="32"/>
      <c r="AJ567" s="32"/>
      <c r="AK567" s="32"/>
      <c r="AL567" s="32"/>
    </row>
    <row r="568" spans="1:38" ht="14" x14ac:dyDescent="0.2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32"/>
      <c r="AE568" s="32"/>
      <c r="AF568" s="32"/>
      <c r="AG568" s="32"/>
      <c r="AH568" s="32"/>
      <c r="AI568" s="32"/>
      <c r="AJ568" s="32"/>
      <c r="AK568" s="32"/>
      <c r="AL568" s="32"/>
    </row>
    <row r="569" spans="1:38" ht="14" x14ac:dyDescent="0.2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  <c r="AE569" s="32"/>
      <c r="AF569" s="32"/>
      <c r="AG569" s="32"/>
      <c r="AH569" s="32"/>
      <c r="AI569" s="32"/>
      <c r="AJ569" s="32"/>
      <c r="AK569" s="32"/>
      <c r="AL569" s="32"/>
    </row>
    <row r="570" spans="1:38" ht="14" x14ac:dyDescent="0.2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  <c r="AE570" s="32"/>
      <c r="AF570" s="32"/>
      <c r="AG570" s="32"/>
      <c r="AH570" s="32"/>
      <c r="AI570" s="32"/>
      <c r="AJ570" s="32"/>
      <c r="AK570" s="32"/>
      <c r="AL570" s="32"/>
    </row>
    <row r="571" spans="1:38" ht="14" x14ac:dyDescent="0.2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  <c r="AE571" s="32"/>
      <c r="AF571" s="32"/>
      <c r="AG571" s="32"/>
      <c r="AH571" s="32"/>
      <c r="AI571" s="32"/>
      <c r="AJ571" s="32"/>
      <c r="AK571" s="32"/>
      <c r="AL571" s="32"/>
    </row>
    <row r="572" spans="1:38" ht="14" x14ac:dyDescent="0.2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  <c r="AE572" s="32"/>
      <c r="AF572" s="32"/>
      <c r="AG572" s="32"/>
      <c r="AH572" s="32"/>
      <c r="AI572" s="32"/>
      <c r="AJ572" s="32"/>
      <c r="AK572" s="32"/>
      <c r="AL572" s="32"/>
    </row>
    <row r="573" spans="1:38" ht="14" x14ac:dyDescent="0.2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2"/>
      <c r="AF573" s="32"/>
      <c r="AG573" s="32"/>
      <c r="AH573" s="32"/>
      <c r="AI573" s="32"/>
      <c r="AJ573" s="32"/>
      <c r="AK573" s="32"/>
      <c r="AL573" s="32"/>
    </row>
    <row r="574" spans="1:38" ht="14" x14ac:dyDescent="0.2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  <c r="AE574" s="32"/>
      <c r="AF574" s="32"/>
      <c r="AG574" s="32"/>
      <c r="AH574" s="32"/>
      <c r="AI574" s="32"/>
      <c r="AJ574" s="32"/>
      <c r="AK574" s="32"/>
      <c r="AL574" s="32"/>
    </row>
    <row r="575" spans="1:38" ht="14" x14ac:dyDescent="0.2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  <c r="AF575" s="32"/>
      <c r="AG575" s="32"/>
      <c r="AH575" s="32"/>
      <c r="AI575" s="32"/>
      <c r="AJ575" s="32"/>
      <c r="AK575" s="32"/>
      <c r="AL575" s="32"/>
    </row>
    <row r="576" spans="1:38" ht="14" x14ac:dyDescent="0.2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  <c r="AE576" s="32"/>
      <c r="AF576" s="32"/>
      <c r="AG576" s="32"/>
      <c r="AH576" s="32"/>
      <c r="AI576" s="32"/>
      <c r="AJ576" s="32"/>
      <c r="AK576" s="32"/>
      <c r="AL576" s="32"/>
    </row>
    <row r="577" spans="1:38" ht="14" x14ac:dyDescent="0.2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U577" s="32"/>
      <c r="V577" s="32"/>
      <c r="W577" s="32"/>
      <c r="X577" s="32"/>
      <c r="Y577" s="32"/>
      <c r="Z577" s="32"/>
      <c r="AA577" s="32"/>
      <c r="AB577" s="32"/>
      <c r="AC577" s="32"/>
      <c r="AD577" s="32"/>
      <c r="AE577" s="32"/>
      <c r="AF577" s="32"/>
      <c r="AG577" s="32"/>
      <c r="AH577" s="32"/>
      <c r="AI577" s="32"/>
      <c r="AJ577" s="32"/>
      <c r="AK577" s="32"/>
      <c r="AL577" s="32"/>
    </row>
    <row r="578" spans="1:38" ht="14" x14ac:dyDescent="0.2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32"/>
      <c r="AE578" s="32"/>
      <c r="AF578" s="32"/>
      <c r="AG578" s="32"/>
      <c r="AH578" s="32"/>
      <c r="AI578" s="32"/>
      <c r="AJ578" s="32"/>
      <c r="AK578" s="32"/>
      <c r="AL578" s="32"/>
    </row>
    <row r="579" spans="1:38" ht="14" x14ac:dyDescent="0.2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U579" s="32"/>
      <c r="V579" s="32"/>
      <c r="W579" s="32"/>
      <c r="X579" s="32"/>
      <c r="Y579" s="32"/>
      <c r="Z579" s="32"/>
      <c r="AA579" s="32"/>
      <c r="AB579" s="32"/>
      <c r="AC579" s="32"/>
      <c r="AD579" s="32"/>
      <c r="AE579" s="32"/>
      <c r="AF579" s="32"/>
      <c r="AG579" s="32"/>
      <c r="AH579" s="32"/>
      <c r="AI579" s="32"/>
      <c r="AJ579" s="32"/>
      <c r="AK579" s="32"/>
      <c r="AL579" s="32"/>
    </row>
    <row r="580" spans="1:38" ht="14" x14ac:dyDescent="0.2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U580" s="32"/>
      <c r="V580" s="32"/>
      <c r="W580" s="32"/>
      <c r="X580" s="32"/>
      <c r="Y580" s="32"/>
      <c r="Z580" s="32"/>
      <c r="AA580" s="32"/>
      <c r="AB580" s="32"/>
      <c r="AC580" s="32"/>
      <c r="AD580" s="32"/>
      <c r="AE580" s="32"/>
      <c r="AF580" s="32"/>
      <c r="AG580" s="32"/>
      <c r="AH580" s="32"/>
      <c r="AI580" s="32"/>
      <c r="AJ580" s="32"/>
      <c r="AK580" s="32"/>
      <c r="AL580" s="32"/>
    </row>
    <row r="581" spans="1:38" ht="14" x14ac:dyDescent="0.2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32"/>
      <c r="AE581" s="32"/>
      <c r="AF581" s="32"/>
      <c r="AG581" s="32"/>
      <c r="AH581" s="32"/>
      <c r="AI581" s="32"/>
      <c r="AJ581" s="32"/>
      <c r="AK581" s="32"/>
      <c r="AL581" s="32"/>
    </row>
    <row r="582" spans="1:38" ht="14" x14ac:dyDescent="0.2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  <c r="AE582" s="32"/>
      <c r="AF582" s="32"/>
      <c r="AG582" s="32"/>
      <c r="AH582" s="32"/>
      <c r="AI582" s="32"/>
      <c r="AJ582" s="32"/>
      <c r="AK582" s="32"/>
      <c r="AL582" s="32"/>
    </row>
    <row r="583" spans="1:38" ht="14" x14ac:dyDescent="0.2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U583" s="32"/>
      <c r="V583" s="32"/>
      <c r="W583" s="32"/>
      <c r="X583" s="32"/>
      <c r="Y583" s="32"/>
      <c r="Z583" s="32"/>
      <c r="AA583" s="32"/>
      <c r="AB583" s="32"/>
      <c r="AC583" s="32"/>
      <c r="AD583" s="32"/>
      <c r="AE583" s="32"/>
      <c r="AF583" s="32"/>
      <c r="AG583" s="32"/>
      <c r="AH583" s="32"/>
      <c r="AI583" s="32"/>
      <c r="AJ583" s="32"/>
      <c r="AK583" s="32"/>
      <c r="AL583" s="32"/>
    </row>
    <row r="584" spans="1:38" ht="14" x14ac:dyDescent="0.2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32"/>
      <c r="AE584" s="32"/>
      <c r="AF584" s="32"/>
      <c r="AG584" s="32"/>
      <c r="AH584" s="32"/>
      <c r="AI584" s="32"/>
      <c r="AJ584" s="32"/>
      <c r="AK584" s="32"/>
      <c r="AL584" s="32"/>
    </row>
    <row r="585" spans="1:38" ht="14" x14ac:dyDescent="0.2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32"/>
      <c r="AE585" s="32"/>
      <c r="AF585" s="32"/>
      <c r="AG585" s="32"/>
      <c r="AH585" s="32"/>
      <c r="AI585" s="32"/>
      <c r="AJ585" s="32"/>
      <c r="AK585" s="32"/>
      <c r="AL585" s="32"/>
    </row>
    <row r="586" spans="1:38" ht="14" x14ac:dyDescent="0.2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32"/>
      <c r="AE586" s="32"/>
      <c r="AF586" s="32"/>
      <c r="AG586" s="32"/>
      <c r="AH586" s="32"/>
      <c r="AI586" s="32"/>
      <c r="AJ586" s="32"/>
      <c r="AK586" s="32"/>
      <c r="AL586" s="32"/>
    </row>
    <row r="587" spans="1:38" ht="14" x14ac:dyDescent="0.2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  <c r="AE587" s="32"/>
      <c r="AF587" s="32"/>
      <c r="AG587" s="32"/>
      <c r="AH587" s="32"/>
      <c r="AI587" s="32"/>
      <c r="AJ587" s="32"/>
      <c r="AK587" s="32"/>
      <c r="AL587" s="32"/>
    </row>
    <row r="588" spans="1:38" ht="14" x14ac:dyDescent="0.2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  <c r="AE588" s="32"/>
      <c r="AF588" s="32"/>
      <c r="AG588" s="32"/>
      <c r="AH588" s="32"/>
      <c r="AI588" s="32"/>
      <c r="AJ588" s="32"/>
      <c r="AK588" s="32"/>
      <c r="AL588" s="32"/>
    </row>
    <row r="589" spans="1:38" ht="14" x14ac:dyDescent="0.2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U589" s="32"/>
      <c r="V589" s="32"/>
      <c r="W589" s="32"/>
      <c r="X589" s="32"/>
      <c r="Y589" s="32"/>
      <c r="Z589" s="32"/>
      <c r="AA589" s="32"/>
      <c r="AB589" s="32"/>
      <c r="AC589" s="32"/>
      <c r="AD589" s="32"/>
      <c r="AE589" s="32"/>
      <c r="AF589" s="32"/>
      <c r="AG589" s="32"/>
      <c r="AH589" s="32"/>
      <c r="AI589" s="32"/>
      <c r="AJ589" s="32"/>
      <c r="AK589" s="32"/>
      <c r="AL589" s="32"/>
    </row>
    <row r="590" spans="1:38" ht="14" x14ac:dyDescent="0.2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32"/>
      <c r="AE590" s="32"/>
      <c r="AF590" s="32"/>
      <c r="AG590" s="32"/>
      <c r="AH590" s="32"/>
      <c r="AI590" s="32"/>
      <c r="AJ590" s="32"/>
      <c r="AK590" s="32"/>
      <c r="AL590" s="32"/>
    </row>
    <row r="591" spans="1:38" ht="14" x14ac:dyDescent="0.2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32"/>
      <c r="AE591" s="32"/>
      <c r="AF591" s="32"/>
      <c r="AG591" s="32"/>
      <c r="AH591" s="32"/>
      <c r="AI591" s="32"/>
      <c r="AJ591" s="32"/>
      <c r="AK591" s="32"/>
      <c r="AL591" s="32"/>
    </row>
    <row r="592" spans="1:38" ht="14" x14ac:dyDescent="0.2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32"/>
      <c r="AE592" s="32"/>
      <c r="AF592" s="32"/>
      <c r="AG592" s="32"/>
      <c r="AH592" s="32"/>
      <c r="AI592" s="32"/>
      <c r="AJ592" s="32"/>
      <c r="AK592" s="32"/>
      <c r="AL592" s="32"/>
    </row>
    <row r="593" spans="1:38" ht="14" x14ac:dyDescent="0.2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32"/>
      <c r="AE593" s="32"/>
      <c r="AF593" s="32"/>
      <c r="AG593" s="32"/>
      <c r="AH593" s="32"/>
      <c r="AI593" s="32"/>
      <c r="AJ593" s="32"/>
      <c r="AK593" s="32"/>
      <c r="AL593" s="32"/>
    </row>
    <row r="594" spans="1:38" ht="14" x14ac:dyDescent="0.2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32"/>
      <c r="AE594" s="32"/>
      <c r="AF594" s="32"/>
      <c r="AG594" s="32"/>
      <c r="AH594" s="32"/>
      <c r="AI594" s="32"/>
      <c r="AJ594" s="32"/>
      <c r="AK594" s="32"/>
      <c r="AL594" s="32"/>
    </row>
    <row r="595" spans="1:38" ht="14" x14ac:dyDescent="0.2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  <c r="AE595" s="32"/>
      <c r="AF595" s="32"/>
      <c r="AG595" s="32"/>
      <c r="AH595" s="32"/>
      <c r="AI595" s="32"/>
      <c r="AJ595" s="32"/>
      <c r="AK595" s="32"/>
      <c r="AL595" s="32"/>
    </row>
    <row r="596" spans="1:38" ht="14" x14ac:dyDescent="0.2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U596" s="32"/>
      <c r="V596" s="32"/>
      <c r="W596" s="32"/>
      <c r="X596" s="32"/>
      <c r="Y596" s="32"/>
      <c r="Z596" s="32"/>
      <c r="AA596" s="32"/>
      <c r="AB596" s="32"/>
      <c r="AC596" s="32"/>
      <c r="AD596" s="32"/>
      <c r="AE596" s="32"/>
      <c r="AF596" s="32"/>
      <c r="AG596" s="32"/>
      <c r="AH596" s="32"/>
      <c r="AI596" s="32"/>
      <c r="AJ596" s="32"/>
      <c r="AK596" s="32"/>
      <c r="AL596" s="32"/>
    </row>
    <row r="597" spans="1:38" ht="14" x14ac:dyDescent="0.2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U597" s="32"/>
      <c r="V597" s="32"/>
      <c r="W597" s="32"/>
      <c r="X597" s="32"/>
      <c r="Y597" s="32"/>
      <c r="Z597" s="32"/>
      <c r="AA597" s="32"/>
      <c r="AB597" s="32"/>
      <c r="AC597" s="32"/>
      <c r="AD597" s="32"/>
      <c r="AE597" s="32"/>
      <c r="AF597" s="32"/>
      <c r="AG597" s="32"/>
      <c r="AH597" s="32"/>
      <c r="AI597" s="32"/>
      <c r="AJ597" s="32"/>
      <c r="AK597" s="32"/>
      <c r="AL597" s="32"/>
    </row>
    <row r="598" spans="1:38" ht="14" x14ac:dyDescent="0.2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U598" s="32"/>
      <c r="V598" s="32"/>
      <c r="W598" s="32"/>
      <c r="X598" s="32"/>
      <c r="Y598" s="32"/>
      <c r="Z598" s="32"/>
      <c r="AA598" s="32"/>
      <c r="AB598" s="32"/>
      <c r="AC598" s="32"/>
      <c r="AD598" s="32"/>
      <c r="AE598" s="32"/>
      <c r="AF598" s="32"/>
      <c r="AG598" s="32"/>
      <c r="AH598" s="32"/>
      <c r="AI598" s="32"/>
      <c r="AJ598" s="32"/>
      <c r="AK598" s="32"/>
      <c r="AL598" s="32"/>
    </row>
    <row r="599" spans="1:38" ht="14" x14ac:dyDescent="0.2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  <c r="AE599" s="32"/>
      <c r="AF599" s="32"/>
      <c r="AG599" s="32"/>
      <c r="AH599" s="32"/>
      <c r="AI599" s="32"/>
      <c r="AJ599" s="32"/>
      <c r="AK599" s="32"/>
      <c r="AL599" s="32"/>
    </row>
    <row r="600" spans="1:38" ht="14" x14ac:dyDescent="0.2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  <c r="AE600" s="32"/>
      <c r="AF600" s="32"/>
      <c r="AG600" s="32"/>
      <c r="AH600" s="32"/>
      <c r="AI600" s="32"/>
      <c r="AJ600" s="32"/>
      <c r="AK600" s="32"/>
      <c r="AL600" s="32"/>
    </row>
    <row r="601" spans="1:38" ht="14" x14ac:dyDescent="0.2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U601" s="32"/>
      <c r="V601" s="32"/>
      <c r="W601" s="32"/>
      <c r="X601" s="32"/>
      <c r="Y601" s="32"/>
      <c r="Z601" s="32"/>
      <c r="AA601" s="32"/>
      <c r="AB601" s="32"/>
      <c r="AC601" s="32"/>
      <c r="AD601" s="32"/>
      <c r="AE601" s="32"/>
      <c r="AF601" s="32"/>
      <c r="AG601" s="32"/>
      <c r="AH601" s="32"/>
      <c r="AI601" s="32"/>
      <c r="AJ601" s="32"/>
      <c r="AK601" s="32"/>
      <c r="AL601" s="32"/>
    </row>
    <row r="602" spans="1:38" ht="14" x14ac:dyDescent="0.2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  <c r="AE602" s="32"/>
      <c r="AF602" s="32"/>
      <c r="AG602" s="32"/>
      <c r="AH602" s="32"/>
      <c r="AI602" s="32"/>
      <c r="AJ602" s="32"/>
      <c r="AK602" s="32"/>
      <c r="AL602" s="32"/>
    </row>
    <row r="603" spans="1:38" ht="14" x14ac:dyDescent="0.2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32"/>
      <c r="AE603" s="32"/>
      <c r="AF603" s="32"/>
      <c r="AG603" s="32"/>
      <c r="AH603" s="32"/>
      <c r="AI603" s="32"/>
      <c r="AJ603" s="32"/>
      <c r="AK603" s="32"/>
      <c r="AL603" s="32"/>
    </row>
    <row r="604" spans="1:38" ht="14" x14ac:dyDescent="0.2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32"/>
      <c r="AE604" s="32"/>
      <c r="AF604" s="32"/>
      <c r="AG604" s="32"/>
      <c r="AH604" s="32"/>
      <c r="AI604" s="32"/>
      <c r="AJ604" s="32"/>
      <c r="AK604" s="32"/>
      <c r="AL604" s="32"/>
    </row>
    <row r="605" spans="1:38" ht="14" x14ac:dyDescent="0.2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U605" s="32"/>
      <c r="V605" s="32"/>
      <c r="W605" s="32"/>
      <c r="X605" s="32"/>
      <c r="Y605" s="32"/>
      <c r="Z605" s="32"/>
      <c r="AA605" s="32"/>
      <c r="AB605" s="32"/>
      <c r="AC605" s="32"/>
      <c r="AD605" s="32"/>
      <c r="AE605" s="32"/>
      <c r="AF605" s="32"/>
      <c r="AG605" s="32"/>
      <c r="AH605" s="32"/>
      <c r="AI605" s="32"/>
      <c r="AJ605" s="32"/>
      <c r="AK605" s="32"/>
      <c r="AL605" s="32"/>
    </row>
    <row r="606" spans="1:38" ht="14" x14ac:dyDescent="0.2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U606" s="32"/>
      <c r="V606" s="32"/>
      <c r="W606" s="32"/>
      <c r="X606" s="32"/>
      <c r="Y606" s="32"/>
      <c r="Z606" s="32"/>
      <c r="AA606" s="32"/>
      <c r="AB606" s="32"/>
      <c r="AC606" s="32"/>
      <c r="AD606" s="32"/>
      <c r="AE606" s="32"/>
      <c r="AF606" s="32"/>
      <c r="AG606" s="32"/>
      <c r="AH606" s="32"/>
      <c r="AI606" s="32"/>
      <c r="AJ606" s="32"/>
      <c r="AK606" s="32"/>
      <c r="AL606" s="32"/>
    </row>
    <row r="607" spans="1:38" ht="14" x14ac:dyDescent="0.2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U607" s="32"/>
      <c r="V607" s="32"/>
      <c r="W607" s="32"/>
      <c r="X607" s="32"/>
      <c r="Y607" s="32"/>
      <c r="Z607" s="32"/>
      <c r="AA607" s="32"/>
      <c r="AB607" s="32"/>
      <c r="AC607" s="32"/>
      <c r="AD607" s="32"/>
      <c r="AE607" s="32"/>
      <c r="AF607" s="32"/>
      <c r="AG607" s="32"/>
      <c r="AH607" s="32"/>
      <c r="AI607" s="32"/>
      <c r="AJ607" s="32"/>
      <c r="AK607" s="32"/>
      <c r="AL607" s="32"/>
    </row>
    <row r="608" spans="1:38" ht="14" x14ac:dyDescent="0.2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U608" s="32"/>
      <c r="V608" s="32"/>
      <c r="W608" s="32"/>
      <c r="X608" s="32"/>
      <c r="Y608" s="32"/>
      <c r="Z608" s="32"/>
      <c r="AA608" s="32"/>
      <c r="AB608" s="32"/>
      <c r="AC608" s="32"/>
      <c r="AD608" s="32"/>
      <c r="AE608" s="32"/>
      <c r="AF608" s="32"/>
      <c r="AG608" s="32"/>
      <c r="AH608" s="32"/>
      <c r="AI608" s="32"/>
      <c r="AJ608" s="32"/>
      <c r="AK608" s="32"/>
      <c r="AL608" s="32"/>
    </row>
    <row r="609" spans="1:38" ht="14" x14ac:dyDescent="0.2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32"/>
      <c r="AE609" s="32"/>
      <c r="AF609" s="32"/>
      <c r="AG609" s="32"/>
      <c r="AH609" s="32"/>
      <c r="AI609" s="32"/>
      <c r="AJ609" s="32"/>
      <c r="AK609" s="32"/>
      <c r="AL609" s="32"/>
    </row>
    <row r="610" spans="1:38" ht="14" x14ac:dyDescent="0.2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  <c r="AE610" s="32"/>
      <c r="AF610" s="32"/>
      <c r="AG610" s="32"/>
      <c r="AH610" s="32"/>
      <c r="AI610" s="32"/>
      <c r="AJ610" s="32"/>
      <c r="AK610" s="32"/>
      <c r="AL610" s="32"/>
    </row>
    <row r="611" spans="1:38" ht="14" x14ac:dyDescent="0.2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  <c r="AE611" s="32"/>
      <c r="AF611" s="32"/>
      <c r="AG611" s="32"/>
      <c r="AH611" s="32"/>
      <c r="AI611" s="32"/>
      <c r="AJ611" s="32"/>
      <c r="AK611" s="32"/>
      <c r="AL611" s="32"/>
    </row>
    <row r="612" spans="1:38" ht="14" x14ac:dyDescent="0.2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  <c r="AE612" s="32"/>
      <c r="AF612" s="32"/>
      <c r="AG612" s="32"/>
      <c r="AH612" s="32"/>
      <c r="AI612" s="32"/>
      <c r="AJ612" s="32"/>
      <c r="AK612" s="32"/>
      <c r="AL612" s="32"/>
    </row>
    <row r="613" spans="1:38" ht="14" x14ac:dyDescent="0.2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32"/>
      <c r="AE613" s="32"/>
      <c r="AF613" s="32"/>
      <c r="AG613" s="32"/>
      <c r="AH613" s="32"/>
      <c r="AI613" s="32"/>
      <c r="AJ613" s="32"/>
      <c r="AK613" s="32"/>
      <c r="AL613" s="32"/>
    </row>
    <row r="614" spans="1:38" ht="14" x14ac:dyDescent="0.2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32"/>
      <c r="AE614" s="32"/>
      <c r="AF614" s="32"/>
      <c r="AG614" s="32"/>
      <c r="AH614" s="32"/>
      <c r="AI614" s="32"/>
      <c r="AJ614" s="32"/>
      <c r="AK614" s="32"/>
      <c r="AL614" s="32"/>
    </row>
    <row r="615" spans="1:38" ht="14" x14ac:dyDescent="0.2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32"/>
      <c r="AE615" s="32"/>
      <c r="AF615" s="32"/>
      <c r="AG615" s="32"/>
      <c r="AH615" s="32"/>
      <c r="AI615" s="32"/>
      <c r="AJ615" s="32"/>
      <c r="AK615" s="32"/>
      <c r="AL615" s="32"/>
    </row>
    <row r="616" spans="1:38" ht="14" x14ac:dyDescent="0.2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  <c r="AE616" s="32"/>
      <c r="AF616" s="32"/>
      <c r="AG616" s="32"/>
      <c r="AH616" s="32"/>
      <c r="AI616" s="32"/>
      <c r="AJ616" s="32"/>
      <c r="AK616" s="32"/>
      <c r="AL616" s="32"/>
    </row>
    <row r="617" spans="1:38" ht="14" x14ac:dyDescent="0.2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U617" s="32"/>
      <c r="V617" s="32"/>
      <c r="W617" s="32"/>
      <c r="X617" s="32"/>
      <c r="Y617" s="32"/>
      <c r="Z617" s="32"/>
      <c r="AA617" s="32"/>
      <c r="AB617" s="32"/>
      <c r="AC617" s="32"/>
      <c r="AD617" s="32"/>
      <c r="AE617" s="32"/>
      <c r="AF617" s="32"/>
      <c r="AG617" s="32"/>
      <c r="AH617" s="32"/>
      <c r="AI617" s="32"/>
      <c r="AJ617" s="32"/>
      <c r="AK617" s="32"/>
      <c r="AL617" s="32"/>
    </row>
    <row r="618" spans="1:38" ht="14" x14ac:dyDescent="0.2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U618" s="32"/>
      <c r="V618" s="32"/>
      <c r="W618" s="32"/>
      <c r="X618" s="32"/>
      <c r="Y618" s="32"/>
      <c r="Z618" s="32"/>
      <c r="AA618" s="32"/>
      <c r="AB618" s="32"/>
      <c r="AC618" s="32"/>
      <c r="AD618" s="32"/>
      <c r="AE618" s="32"/>
      <c r="AF618" s="32"/>
      <c r="AG618" s="32"/>
      <c r="AH618" s="32"/>
      <c r="AI618" s="32"/>
      <c r="AJ618" s="32"/>
      <c r="AK618" s="32"/>
      <c r="AL618" s="32"/>
    </row>
    <row r="619" spans="1:38" ht="14" x14ac:dyDescent="0.2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U619" s="32"/>
      <c r="V619" s="32"/>
      <c r="W619" s="32"/>
      <c r="X619" s="32"/>
      <c r="Y619" s="32"/>
      <c r="Z619" s="32"/>
      <c r="AA619" s="32"/>
      <c r="AB619" s="32"/>
      <c r="AC619" s="32"/>
      <c r="AD619" s="32"/>
      <c r="AE619" s="32"/>
      <c r="AF619" s="32"/>
      <c r="AG619" s="32"/>
      <c r="AH619" s="32"/>
      <c r="AI619" s="32"/>
      <c r="AJ619" s="32"/>
      <c r="AK619" s="32"/>
      <c r="AL619" s="32"/>
    </row>
    <row r="620" spans="1:38" ht="14" x14ac:dyDescent="0.2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32"/>
      <c r="AE620" s="32"/>
      <c r="AF620" s="32"/>
      <c r="AG620" s="32"/>
      <c r="AH620" s="32"/>
      <c r="AI620" s="32"/>
      <c r="AJ620" s="32"/>
      <c r="AK620" s="32"/>
      <c r="AL620" s="32"/>
    </row>
    <row r="621" spans="1:38" ht="14" x14ac:dyDescent="0.2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U621" s="32"/>
      <c r="V621" s="32"/>
      <c r="W621" s="32"/>
      <c r="X621" s="32"/>
      <c r="Y621" s="32"/>
      <c r="Z621" s="32"/>
      <c r="AA621" s="32"/>
      <c r="AB621" s="32"/>
      <c r="AC621" s="32"/>
      <c r="AD621" s="32"/>
      <c r="AE621" s="32"/>
      <c r="AF621" s="32"/>
      <c r="AG621" s="32"/>
      <c r="AH621" s="32"/>
      <c r="AI621" s="32"/>
      <c r="AJ621" s="32"/>
      <c r="AK621" s="32"/>
      <c r="AL621" s="32"/>
    </row>
    <row r="622" spans="1:38" ht="14" x14ac:dyDescent="0.2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U622" s="32"/>
      <c r="V622" s="32"/>
      <c r="W622" s="32"/>
      <c r="X622" s="32"/>
      <c r="Y622" s="32"/>
      <c r="Z622" s="32"/>
      <c r="AA622" s="32"/>
      <c r="AB622" s="32"/>
      <c r="AC622" s="32"/>
      <c r="AD622" s="32"/>
      <c r="AE622" s="32"/>
      <c r="AF622" s="32"/>
      <c r="AG622" s="32"/>
      <c r="AH622" s="32"/>
      <c r="AI622" s="32"/>
      <c r="AJ622" s="32"/>
      <c r="AK622" s="32"/>
      <c r="AL622" s="32"/>
    </row>
    <row r="623" spans="1:38" ht="14" x14ac:dyDescent="0.2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  <c r="AE623" s="32"/>
      <c r="AF623" s="32"/>
      <c r="AG623" s="32"/>
      <c r="AH623" s="32"/>
      <c r="AI623" s="32"/>
      <c r="AJ623" s="32"/>
      <c r="AK623" s="32"/>
      <c r="AL623" s="32"/>
    </row>
    <row r="624" spans="1:38" ht="14" x14ac:dyDescent="0.2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  <c r="AE624" s="32"/>
      <c r="AF624" s="32"/>
      <c r="AG624" s="32"/>
      <c r="AH624" s="32"/>
      <c r="AI624" s="32"/>
      <c r="AJ624" s="32"/>
      <c r="AK624" s="32"/>
      <c r="AL624" s="32"/>
    </row>
    <row r="625" spans="1:38" ht="14" x14ac:dyDescent="0.2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U625" s="32"/>
      <c r="V625" s="32"/>
      <c r="W625" s="32"/>
      <c r="X625" s="32"/>
      <c r="Y625" s="32"/>
      <c r="Z625" s="32"/>
      <c r="AA625" s="32"/>
      <c r="AB625" s="32"/>
      <c r="AC625" s="32"/>
      <c r="AD625" s="32"/>
      <c r="AE625" s="32"/>
      <c r="AF625" s="32"/>
      <c r="AG625" s="32"/>
      <c r="AH625" s="32"/>
      <c r="AI625" s="32"/>
      <c r="AJ625" s="32"/>
      <c r="AK625" s="32"/>
      <c r="AL625" s="32"/>
    </row>
    <row r="626" spans="1:38" ht="14" x14ac:dyDescent="0.2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U626" s="32"/>
      <c r="V626" s="32"/>
      <c r="W626" s="32"/>
      <c r="X626" s="32"/>
      <c r="Y626" s="32"/>
      <c r="Z626" s="32"/>
      <c r="AA626" s="32"/>
      <c r="AB626" s="32"/>
      <c r="AC626" s="32"/>
      <c r="AD626" s="32"/>
      <c r="AE626" s="32"/>
      <c r="AF626" s="32"/>
      <c r="AG626" s="32"/>
      <c r="AH626" s="32"/>
      <c r="AI626" s="32"/>
      <c r="AJ626" s="32"/>
      <c r="AK626" s="32"/>
      <c r="AL626" s="32"/>
    </row>
    <row r="627" spans="1:38" ht="14" x14ac:dyDescent="0.2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U627" s="32"/>
      <c r="V627" s="32"/>
      <c r="W627" s="32"/>
      <c r="X627" s="32"/>
      <c r="Y627" s="32"/>
      <c r="Z627" s="32"/>
      <c r="AA627" s="32"/>
      <c r="AB627" s="32"/>
      <c r="AC627" s="32"/>
      <c r="AD627" s="32"/>
      <c r="AE627" s="32"/>
      <c r="AF627" s="32"/>
      <c r="AG627" s="32"/>
      <c r="AH627" s="32"/>
      <c r="AI627" s="32"/>
      <c r="AJ627" s="32"/>
      <c r="AK627" s="32"/>
      <c r="AL627" s="32"/>
    </row>
    <row r="628" spans="1:38" ht="14" x14ac:dyDescent="0.2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U628" s="32"/>
      <c r="V628" s="32"/>
      <c r="W628" s="32"/>
      <c r="X628" s="32"/>
      <c r="Y628" s="32"/>
      <c r="Z628" s="32"/>
      <c r="AA628" s="32"/>
      <c r="AB628" s="32"/>
      <c r="AC628" s="32"/>
      <c r="AD628" s="32"/>
      <c r="AE628" s="32"/>
      <c r="AF628" s="32"/>
      <c r="AG628" s="32"/>
      <c r="AH628" s="32"/>
      <c r="AI628" s="32"/>
      <c r="AJ628" s="32"/>
      <c r="AK628" s="32"/>
      <c r="AL628" s="32"/>
    </row>
    <row r="629" spans="1:38" ht="14" x14ac:dyDescent="0.2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U629" s="32"/>
      <c r="V629" s="32"/>
      <c r="W629" s="32"/>
      <c r="X629" s="32"/>
      <c r="Y629" s="32"/>
      <c r="Z629" s="32"/>
      <c r="AA629" s="32"/>
      <c r="AB629" s="32"/>
      <c r="AC629" s="32"/>
      <c r="AD629" s="32"/>
      <c r="AE629" s="32"/>
      <c r="AF629" s="32"/>
      <c r="AG629" s="32"/>
      <c r="AH629" s="32"/>
      <c r="AI629" s="32"/>
      <c r="AJ629" s="32"/>
      <c r="AK629" s="32"/>
      <c r="AL629" s="32"/>
    </row>
    <row r="630" spans="1:38" ht="14" x14ac:dyDescent="0.2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U630" s="32"/>
      <c r="V630" s="32"/>
      <c r="W630" s="32"/>
      <c r="X630" s="32"/>
      <c r="Y630" s="32"/>
      <c r="Z630" s="32"/>
      <c r="AA630" s="32"/>
      <c r="AB630" s="32"/>
      <c r="AC630" s="32"/>
      <c r="AD630" s="32"/>
      <c r="AE630" s="32"/>
      <c r="AF630" s="32"/>
      <c r="AG630" s="32"/>
      <c r="AH630" s="32"/>
      <c r="AI630" s="32"/>
      <c r="AJ630" s="32"/>
      <c r="AK630" s="32"/>
      <c r="AL630" s="32"/>
    </row>
    <row r="631" spans="1:38" ht="14" x14ac:dyDescent="0.2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U631" s="32"/>
      <c r="V631" s="32"/>
      <c r="W631" s="32"/>
      <c r="X631" s="32"/>
      <c r="Y631" s="32"/>
      <c r="Z631" s="32"/>
      <c r="AA631" s="32"/>
      <c r="AB631" s="32"/>
      <c r="AC631" s="32"/>
      <c r="AD631" s="32"/>
      <c r="AE631" s="32"/>
      <c r="AF631" s="32"/>
      <c r="AG631" s="32"/>
      <c r="AH631" s="32"/>
      <c r="AI631" s="32"/>
      <c r="AJ631" s="32"/>
      <c r="AK631" s="32"/>
      <c r="AL631" s="32"/>
    </row>
    <row r="632" spans="1:38" ht="14" x14ac:dyDescent="0.2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U632" s="32"/>
      <c r="V632" s="32"/>
      <c r="W632" s="32"/>
      <c r="X632" s="32"/>
      <c r="Y632" s="32"/>
      <c r="Z632" s="32"/>
      <c r="AA632" s="32"/>
      <c r="AB632" s="32"/>
      <c r="AC632" s="32"/>
      <c r="AD632" s="32"/>
      <c r="AE632" s="32"/>
      <c r="AF632" s="32"/>
      <c r="AG632" s="32"/>
      <c r="AH632" s="32"/>
      <c r="AI632" s="32"/>
      <c r="AJ632" s="32"/>
      <c r="AK632" s="32"/>
      <c r="AL632" s="32"/>
    </row>
    <row r="633" spans="1:38" ht="14" x14ac:dyDescent="0.2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  <c r="AE633" s="32"/>
      <c r="AF633" s="32"/>
      <c r="AG633" s="32"/>
      <c r="AH633" s="32"/>
      <c r="AI633" s="32"/>
      <c r="AJ633" s="32"/>
      <c r="AK633" s="32"/>
      <c r="AL633" s="32"/>
    </row>
    <row r="634" spans="1:38" ht="14" x14ac:dyDescent="0.2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U634" s="32"/>
      <c r="V634" s="32"/>
      <c r="W634" s="32"/>
      <c r="X634" s="32"/>
      <c r="Y634" s="32"/>
      <c r="Z634" s="32"/>
      <c r="AA634" s="32"/>
      <c r="AB634" s="32"/>
      <c r="AC634" s="32"/>
      <c r="AD634" s="32"/>
      <c r="AE634" s="32"/>
      <c r="AF634" s="32"/>
      <c r="AG634" s="32"/>
      <c r="AH634" s="32"/>
      <c r="AI634" s="32"/>
      <c r="AJ634" s="32"/>
      <c r="AK634" s="32"/>
      <c r="AL634" s="32"/>
    </row>
    <row r="635" spans="1:38" ht="14" x14ac:dyDescent="0.2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  <c r="AE635" s="32"/>
      <c r="AF635" s="32"/>
      <c r="AG635" s="32"/>
      <c r="AH635" s="32"/>
      <c r="AI635" s="32"/>
      <c r="AJ635" s="32"/>
      <c r="AK635" s="32"/>
      <c r="AL635" s="32"/>
    </row>
    <row r="636" spans="1:38" ht="14" x14ac:dyDescent="0.2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32"/>
      <c r="AE636" s="32"/>
      <c r="AF636" s="32"/>
      <c r="AG636" s="32"/>
      <c r="AH636" s="32"/>
      <c r="AI636" s="32"/>
      <c r="AJ636" s="32"/>
      <c r="AK636" s="32"/>
      <c r="AL636" s="32"/>
    </row>
    <row r="637" spans="1:38" ht="14" x14ac:dyDescent="0.2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32"/>
      <c r="AE637" s="32"/>
      <c r="AF637" s="32"/>
      <c r="AG637" s="32"/>
      <c r="AH637" s="32"/>
      <c r="AI637" s="32"/>
      <c r="AJ637" s="32"/>
      <c r="AK637" s="32"/>
      <c r="AL637" s="32"/>
    </row>
    <row r="638" spans="1:38" ht="14" x14ac:dyDescent="0.2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32"/>
      <c r="AE638" s="32"/>
      <c r="AF638" s="32"/>
      <c r="AG638" s="32"/>
      <c r="AH638" s="32"/>
      <c r="AI638" s="32"/>
      <c r="AJ638" s="32"/>
      <c r="AK638" s="32"/>
      <c r="AL638" s="32"/>
    </row>
    <row r="639" spans="1:38" ht="14" x14ac:dyDescent="0.2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  <c r="AE639" s="32"/>
      <c r="AF639" s="32"/>
      <c r="AG639" s="32"/>
      <c r="AH639" s="32"/>
      <c r="AI639" s="32"/>
      <c r="AJ639" s="32"/>
      <c r="AK639" s="32"/>
      <c r="AL639" s="32"/>
    </row>
    <row r="640" spans="1:38" ht="14" x14ac:dyDescent="0.2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  <c r="AE640" s="32"/>
      <c r="AF640" s="32"/>
      <c r="AG640" s="32"/>
      <c r="AH640" s="32"/>
      <c r="AI640" s="32"/>
      <c r="AJ640" s="32"/>
      <c r="AK640" s="32"/>
      <c r="AL640" s="32"/>
    </row>
    <row r="641" spans="1:38" ht="14" x14ac:dyDescent="0.2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  <c r="AE641" s="32"/>
      <c r="AF641" s="32"/>
      <c r="AG641" s="32"/>
      <c r="AH641" s="32"/>
      <c r="AI641" s="32"/>
      <c r="AJ641" s="32"/>
      <c r="AK641" s="32"/>
      <c r="AL641" s="32"/>
    </row>
    <row r="642" spans="1:38" ht="14" x14ac:dyDescent="0.2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  <c r="AE642" s="32"/>
      <c r="AF642" s="32"/>
      <c r="AG642" s="32"/>
      <c r="AH642" s="32"/>
      <c r="AI642" s="32"/>
      <c r="AJ642" s="32"/>
      <c r="AK642" s="32"/>
      <c r="AL642" s="32"/>
    </row>
    <row r="643" spans="1:38" ht="14" x14ac:dyDescent="0.2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  <c r="AE643" s="32"/>
      <c r="AF643" s="32"/>
      <c r="AG643" s="32"/>
      <c r="AH643" s="32"/>
      <c r="AI643" s="32"/>
      <c r="AJ643" s="32"/>
      <c r="AK643" s="32"/>
      <c r="AL643" s="32"/>
    </row>
    <row r="644" spans="1:38" ht="14" x14ac:dyDescent="0.2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  <c r="AE644" s="32"/>
      <c r="AF644" s="32"/>
      <c r="AG644" s="32"/>
      <c r="AH644" s="32"/>
      <c r="AI644" s="32"/>
      <c r="AJ644" s="32"/>
      <c r="AK644" s="32"/>
      <c r="AL644" s="32"/>
    </row>
    <row r="645" spans="1:38" ht="14" x14ac:dyDescent="0.2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32"/>
      <c r="AE645" s="32"/>
      <c r="AF645" s="32"/>
      <c r="AG645" s="32"/>
      <c r="AH645" s="32"/>
      <c r="AI645" s="32"/>
      <c r="AJ645" s="32"/>
      <c r="AK645" s="32"/>
      <c r="AL645" s="32"/>
    </row>
    <row r="646" spans="1:38" ht="14" x14ac:dyDescent="0.2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U646" s="32"/>
      <c r="V646" s="32"/>
      <c r="W646" s="32"/>
      <c r="X646" s="32"/>
      <c r="Y646" s="32"/>
      <c r="Z646" s="32"/>
      <c r="AA646" s="32"/>
      <c r="AB646" s="32"/>
      <c r="AC646" s="32"/>
      <c r="AD646" s="32"/>
      <c r="AE646" s="32"/>
      <c r="AF646" s="32"/>
      <c r="AG646" s="32"/>
      <c r="AH646" s="32"/>
      <c r="AI646" s="32"/>
      <c r="AJ646" s="32"/>
      <c r="AK646" s="32"/>
      <c r="AL646" s="32"/>
    </row>
    <row r="647" spans="1:38" ht="14" x14ac:dyDescent="0.2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  <c r="AE647" s="32"/>
      <c r="AF647" s="32"/>
      <c r="AG647" s="32"/>
      <c r="AH647" s="32"/>
      <c r="AI647" s="32"/>
      <c r="AJ647" s="32"/>
      <c r="AK647" s="32"/>
      <c r="AL647" s="32"/>
    </row>
    <row r="648" spans="1:38" ht="14" x14ac:dyDescent="0.2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  <c r="AE648" s="32"/>
      <c r="AF648" s="32"/>
      <c r="AG648" s="32"/>
      <c r="AH648" s="32"/>
      <c r="AI648" s="32"/>
      <c r="AJ648" s="32"/>
      <c r="AK648" s="32"/>
      <c r="AL648" s="32"/>
    </row>
    <row r="649" spans="1:38" ht="14" x14ac:dyDescent="0.2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U649" s="32"/>
      <c r="V649" s="32"/>
      <c r="W649" s="32"/>
      <c r="X649" s="32"/>
      <c r="Y649" s="32"/>
      <c r="Z649" s="32"/>
      <c r="AA649" s="32"/>
      <c r="AB649" s="32"/>
      <c r="AC649" s="32"/>
      <c r="AD649" s="32"/>
      <c r="AE649" s="32"/>
      <c r="AF649" s="32"/>
      <c r="AG649" s="32"/>
      <c r="AH649" s="32"/>
      <c r="AI649" s="32"/>
      <c r="AJ649" s="32"/>
      <c r="AK649" s="32"/>
      <c r="AL649" s="32"/>
    </row>
    <row r="650" spans="1:38" ht="14" x14ac:dyDescent="0.2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U650" s="32"/>
      <c r="V650" s="32"/>
      <c r="W650" s="32"/>
      <c r="X650" s="32"/>
      <c r="Y650" s="32"/>
      <c r="Z650" s="32"/>
      <c r="AA650" s="32"/>
      <c r="AB650" s="32"/>
      <c r="AC650" s="32"/>
      <c r="AD650" s="32"/>
      <c r="AE650" s="32"/>
      <c r="AF650" s="32"/>
      <c r="AG650" s="32"/>
      <c r="AH650" s="32"/>
      <c r="AI650" s="32"/>
      <c r="AJ650" s="32"/>
      <c r="AK650" s="32"/>
      <c r="AL650" s="32"/>
    </row>
    <row r="651" spans="1:38" ht="14" x14ac:dyDescent="0.2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U651" s="32"/>
      <c r="V651" s="32"/>
      <c r="W651" s="32"/>
      <c r="X651" s="32"/>
      <c r="Y651" s="32"/>
      <c r="Z651" s="32"/>
      <c r="AA651" s="32"/>
      <c r="AB651" s="32"/>
      <c r="AC651" s="32"/>
      <c r="AD651" s="32"/>
      <c r="AE651" s="32"/>
      <c r="AF651" s="32"/>
      <c r="AG651" s="32"/>
      <c r="AH651" s="32"/>
      <c r="AI651" s="32"/>
      <c r="AJ651" s="32"/>
      <c r="AK651" s="32"/>
      <c r="AL651" s="32"/>
    </row>
    <row r="652" spans="1:38" ht="14" x14ac:dyDescent="0.2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U652" s="32"/>
      <c r="V652" s="32"/>
      <c r="W652" s="32"/>
      <c r="X652" s="32"/>
      <c r="Y652" s="32"/>
      <c r="Z652" s="32"/>
      <c r="AA652" s="32"/>
      <c r="AB652" s="32"/>
      <c r="AC652" s="32"/>
      <c r="AD652" s="32"/>
      <c r="AE652" s="32"/>
      <c r="AF652" s="32"/>
      <c r="AG652" s="32"/>
      <c r="AH652" s="32"/>
      <c r="AI652" s="32"/>
      <c r="AJ652" s="32"/>
      <c r="AK652" s="32"/>
      <c r="AL652" s="32"/>
    </row>
    <row r="653" spans="1:38" ht="14" x14ac:dyDescent="0.2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U653" s="32"/>
      <c r="V653" s="32"/>
      <c r="W653" s="32"/>
      <c r="X653" s="32"/>
      <c r="Y653" s="32"/>
      <c r="Z653" s="32"/>
      <c r="AA653" s="32"/>
      <c r="AB653" s="32"/>
      <c r="AC653" s="32"/>
      <c r="AD653" s="32"/>
      <c r="AE653" s="32"/>
      <c r="AF653" s="32"/>
      <c r="AG653" s="32"/>
      <c r="AH653" s="32"/>
      <c r="AI653" s="32"/>
      <c r="AJ653" s="32"/>
      <c r="AK653" s="32"/>
      <c r="AL653" s="32"/>
    </row>
    <row r="654" spans="1:38" ht="14" x14ac:dyDescent="0.2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U654" s="32"/>
      <c r="V654" s="32"/>
      <c r="W654" s="32"/>
      <c r="X654" s="32"/>
      <c r="Y654" s="32"/>
      <c r="Z654" s="32"/>
      <c r="AA654" s="32"/>
      <c r="AB654" s="32"/>
      <c r="AC654" s="32"/>
      <c r="AD654" s="32"/>
      <c r="AE654" s="32"/>
      <c r="AF654" s="32"/>
      <c r="AG654" s="32"/>
      <c r="AH654" s="32"/>
      <c r="AI654" s="32"/>
      <c r="AJ654" s="32"/>
      <c r="AK654" s="32"/>
      <c r="AL654" s="32"/>
    </row>
    <row r="655" spans="1:38" ht="14" x14ac:dyDescent="0.2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U655" s="32"/>
      <c r="V655" s="32"/>
      <c r="W655" s="32"/>
      <c r="X655" s="32"/>
      <c r="Y655" s="32"/>
      <c r="Z655" s="32"/>
      <c r="AA655" s="32"/>
      <c r="AB655" s="32"/>
      <c r="AC655" s="32"/>
      <c r="AD655" s="32"/>
      <c r="AE655" s="32"/>
      <c r="AF655" s="32"/>
      <c r="AG655" s="32"/>
      <c r="AH655" s="32"/>
      <c r="AI655" s="32"/>
      <c r="AJ655" s="32"/>
      <c r="AK655" s="32"/>
      <c r="AL655" s="32"/>
    </row>
    <row r="656" spans="1:38" ht="14" x14ac:dyDescent="0.2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U656" s="32"/>
      <c r="V656" s="32"/>
      <c r="W656" s="32"/>
      <c r="X656" s="32"/>
      <c r="Y656" s="32"/>
      <c r="Z656" s="32"/>
      <c r="AA656" s="32"/>
      <c r="AB656" s="32"/>
      <c r="AC656" s="32"/>
      <c r="AD656" s="32"/>
      <c r="AE656" s="32"/>
      <c r="AF656" s="32"/>
      <c r="AG656" s="32"/>
      <c r="AH656" s="32"/>
      <c r="AI656" s="32"/>
      <c r="AJ656" s="32"/>
      <c r="AK656" s="32"/>
      <c r="AL656" s="32"/>
    </row>
    <row r="657" spans="1:38" ht="14" x14ac:dyDescent="0.2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U657" s="32"/>
      <c r="V657" s="32"/>
      <c r="W657" s="32"/>
      <c r="X657" s="32"/>
      <c r="Y657" s="32"/>
      <c r="Z657" s="32"/>
      <c r="AA657" s="32"/>
      <c r="AB657" s="32"/>
      <c r="AC657" s="32"/>
      <c r="AD657" s="32"/>
      <c r="AE657" s="32"/>
      <c r="AF657" s="32"/>
      <c r="AG657" s="32"/>
      <c r="AH657" s="32"/>
      <c r="AI657" s="32"/>
      <c r="AJ657" s="32"/>
      <c r="AK657" s="32"/>
      <c r="AL657" s="32"/>
    </row>
    <row r="658" spans="1:38" ht="14" x14ac:dyDescent="0.2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U658" s="32"/>
      <c r="V658" s="32"/>
      <c r="W658" s="32"/>
      <c r="X658" s="32"/>
      <c r="Y658" s="32"/>
      <c r="Z658" s="32"/>
      <c r="AA658" s="32"/>
      <c r="AB658" s="32"/>
      <c r="AC658" s="32"/>
      <c r="AD658" s="32"/>
      <c r="AE658" s="32"/>
      <c r="AF658" s="32"/>
      <c r="AG658" s="32"/>
      <c r="AH658" s="32"/>
      <c r="AI658" s="32"/>
      <c r="AJ658" s="32"/>
      <c r="AK658" s="32"/>
      <c r="AL658" s="32"/>
    </row>
    <row r="659" spans="1:38" ht="14" x14ac:dyDescent="0.2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U659" s="32"/>
      <c r="V659" s="32"/>
      <c r="W659" s="32"/>
      <c r="X659" s="32"/>
      <c r="Y659" s="32"/>
      <c r="Z659" s="32"/>
      <c r="AA659" s="32"/>
      <c r="AB659" s="32"/>
      <c r="AC659" s="32"/>
      <c r="AD659" s="32"/>
      <c r="AE659" s="32"/>
      <c r="AF659" s="32"/>
      <c r="AG659" s="32"/>
      <c r="AH659" s="32"/>
      <c r="AI659" s="32"/>
      <c r="AJ659" s="32"/>
      <c r="AK659" s="32"/>
      <c r="AL659" s="32"/>
    </row>
    <row r="660" spans="1:38" ht="14" x14ac:dyDescent="0.2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U660" s="32"/>
      <c r="V660" s="32"/>
      <c r="W660" s="32"/>
      <c r="X660" s="32"/>
      <c r="Y660" s="32"/>
      <c r="Z660" s="32"/>
      <c r="AA660" s="32"/>
      <c r="AB660" s="32"/>
      <c r="AC660" s="32"/>
      <c r="AD660" s="32"/>
      <c r="AE660" s="32"/>
      <c r="AF660" s="32"/>
      <c r="AG660" s="32"/>
      <c r="AH660" s="32"/>
      <c r="AI660" s="32"/>
      <c r="AJ660" s="32"/>
      <c r="AK660" s="32"/>
      <c r="AL660" s="32"/>
    </row>
    <row r="661" spans="1:38" ht="14" x14ac:dyDescent="0.2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U661" s="32"/>
      <c r="V661" s="32"/>
      <c r="W661" s="32"/>
      <c r="X661" s="32"/>
      <c r="Y661" s="32"/>
      <c r="Z661" s="32"/>
      <c r="AA661" s="32"/>
      <c r="AB661" s="32"/>
      <c r="AC661" s="32"/>
      <c r="AD661" s="32"/>
      <c r="AE661" s="32"/>
      <c r="AF661" s="32"/>
      <c r="AG661" s="32"/>
      <c r="AH661" s="32"/>
      <c r="AI661" s="32"/>
      <c r="AJ661" s="32"/>
      <c r="AK661" s="32"/>
      <c r="AL661" s="32"/>
    </row>
    <row r="662" spans="1:38" ht="14" x14ac:dyDescent="0.2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32"/>
      <c r="AE662" s="32"/>
      <c r="AF662" s="32"/>
      <c r="AG662" s="32"/>
      <c r="AH662" s="32"/>
      <c r="AI662" s="32"/>
      <c r="AJ662" s="32"/>
      <c r="AK662" s="32"/>
      <c r="AL662" s="32"/>
    </row>
    <row r="663" spans="1:38" ht="14" x14ac:dyDescent="0.2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32"/>
      <c r="AE663" s="32"/>
      <c r="AF663" s="32"/>
      <c r="AG663" s="32"/>
      <c r="AH663" s="32"/>
      <c r="AI663" s="32"/>
      <c r="AJ663" s="32"/>
      <c r="AK663" s="32"/>
      <c r="AL663" s="32"/>
    </row>
    <row r="664" spans="1:38" ht="14" x14ac:dyDescent="0.2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U664" s="32"/>
      <c r="V664" s="32"/>
      <c r="W664" s="32"/>
      <c r="X664" s="32"/>
      <c r="Y664" s="32"/>
      <c r="Z664" s="32"/>
      <c r="AA664" s="32"/>
      <c r="AB664" s="32"/>
      <c r="AC664" s="32"/>
      <c r="AD664" s="32"/>
      <c r="AE664" s="32"/>
      <c r="AF664" s="32"/>
      <c r="AG664" s="32"/>
      <c r="AH664" s="32"/>
      <c r="AI664" s="32"/>
      <c r="AJ664" s="32"/>
      <c r="AK664" s="32"/>
      <c r="AL664" s="32"/>
    </row>
    <row r="665" spans="1:38" ht="14" x14ac:dyDescent="0.2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U665" s="32"/>
      <c r="V665" s="32"/>
      <c r="W665" s="32"/>
      <c r="X665" s="32"/>
      <c r="Y665" s="32"/>
      <c r="Z665" s="32"/>
      <c r="AA665" s="32"/>
      <c r="AB665" s="32"/>
      <c r="AC665" s="32"/>
      <c r="AD665" s="32"/>
      <c r="AE665" s="32"/>
      <c r="AF665" s="32"/>
      <c r="AG665" s="32"/>
      <c r="AH665" s="32"/>
      <c r="AI665" s="32"/>
      <c r="AJ665" s="32"/>
      <c r="AK665" s="32"/>
      <c r="AL665" s="32"/>
    </row>
    <row r="666" spans="1:38" ht="14" x14ac:dyDescent="0.2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U666" s="32"/>
      <c r="V666" s="32"/>
      <c r="W666" s="32"/>
      <c r="X666" s="32"/>
      <c r="Y666" s="32"/>
      <c r="Z666" s="32"/>
      <c r="AA666" s="32"/>
      <c r="AB666" s="32"/>
      <c r="AC666" s="32"/>
      <c r="AD666" s="32"/>
      <c r="AE666" s="32"/>
      <c r="AF666" s="32"/>
      <c r="AG666" s="32"/>
      <c r="AH666" s="32"/>
      <c r="AI666" s="32"/>
      <c r="AJ666" s="32"/>
      <c r="AK666" s="32"/>
      <c r="AL666" s="32"/>
    </row>
    <row r="667" spans="1:38" ht="14" x14ac:dyDescent="0.2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U667" s="32"/>
      <c r="V667" s="32"/>
      <c r="W667" s="32"/>
      <c r="X667" s="32"/>
      <c r="Y667" s="32"/>
      <c r="Z667" s="32"/>
      <c r="AA667" s="32"/>
      <c r="AB667" s="32"/>
      <c r="AC667" s="32"/>
      <c r="AD667" s="32"/>
      <c r="AE667" s="32"/>
      <c r="AF667" s="32"/>
      <c r="AG667" s="32"/>
      <c r="AH667" s="32"/>
      <c r="AI667" s="32"/>
      <c r="AJ667" s="32"/>
      <c r="AK667" s="32"/>
      <c r="AL667" s="32"/>
    </row>
    <row r="668" spans="1:38" ht="14" x14ac:dyDescent="0.2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U668" s="32"/>
      <c r="V668" s="32"/>
      <c r="W668" s="32"/>
      <c r="X668" s="32"/>
      <c r="Y668" s="32"/>
      <c r="Z668" s="32"/>
      <c r="AA668" s="32"/>
      <c r="AB668" s="32"/>
      <c r="AC668" s="32"/>
      <c r="AD668" s="32"/>
      <c r="AE668" s="32"/>
      <c r="AF668" s="32"/>
      <c r="AG668" s="32"/>
      <c r="AH668" s="32"/>
      <c r="AI668" s="32"/>
      <c r="AJ668" s="32"/>
      <c r="AK668" s="32"/>
      <c r="AL668" s="32"/>
    </row>
    <row r="669" spans="1:38" ht="14" x14ac:dyDescent="0.2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U669" s="32"/>
      <c r="V669" s="32"/>
      <c r="W669" s="32"/>
      <c r="X669" s="32"/>
      <c r="Y669" s="32"/>
      <c r="Z669" s="32"/>
      <c r="AA669" s="32"/>
      <c r="AB669" s="32"/>
      <c r="AC669" s="32"/>
      <c r="AD669" s="32"/>
      <c r="AE669" s="32"/>
      <c r="AF669" s="32"/>
      <c r="AG669" s="32"/>
      <c r="AH669" s="32"/>
      <c r="AI669" s="32"/>
      <c r="AJ669" s="32"/>
      <c r="AK669" s="32"/>
      <c r="AL669" s="32"/>
    </row>
    <row r="670" spans="1:38" ht="14" x14ac:dyDescent="0.2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U670" s="32"/>
      <c r="V670" s="32"/>
      <c r="W670" s="32"/>
      <c r="X670" s="32"/>
      <c r="Y670" s="32"/>
      <c r="Z670" s="32"/>
      <c r="AA670" s="32"/>
      <c r="AB670" s="32"/>
      <c r="AC670" s="32"/>
      <c r="AD670" s="32"/>
      <c r="AE670" s="32"/>
      <c r="AF670" s="32"/>
      <c r="AG670" s="32"/>
      <c r="AH670" s="32"/>
      <c r="AI670" s="32"/>
      <c r="AJ670" s="32"/>
      <c r="AK670" s="32"/>
      <c r="AL670" s="32"/>
    </row>
    <row r="671" spans="1:38" ht="14" x14ac:dyDescent="0.2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U671" s="32"/>
      <c r="V671" s="32"/>
      <c r="W671" s="32"/>
      <c r="X671" s="32"/>
      <c r="Y671" s="32"/>
      <c r="Z671" s="32"/>
      <c r="AA671" s="32"/>
      <c r="AB671" s="32"/>
      <c r="AC671" s="32"/>
      <c r="AD671" s="32"/>
      <c r="AE671" s="32"/>
      <c r="AF671" s="32"/>
      <c r="AG671" s="32"/>
      <c r="AH671" s="32"/>
      <c r="AI671" s="32"/>
      <c r="AJ671" s="32"/>
      <c r="AK671" s="32"/>
      <c r="AL671" s="32"/>
    </row>
    <row r="672" spans="1:38" ht="14" x14ac:dyDescent="0.2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U672" s="32"/>
      <c r="V672" s="32"/>
      <c r="W672" s="32"/>
      <c r="X672" s="32"/>
      <c r="Y672" s="32"/>
      <c r="Z672" s="32"/>
      <c r="AA672" s="32"/>
      <c r="AB672" s="32"/>
      <c r="AC672" s="32"/>
      <c r="AD672" s="32"/>
      <c r="AE672" s="32"/>
      <c r="AF672" s="32"/>
      <c r="AG672" s="32"/>
      <c r="AH672" s="32"/>
      <c r="AI672" s="32"/>
      <c r="AJ672" s="32"/>
      <c r="AK672" s="32"/>
      <c r="AL672" s="32"/>
    </row>
    <row r="673" spans="1:38" ht="14" x14ac:dyDescent="0.2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U673" s="32"/>
      <c r="V673" s="32"/>
      <c r="W673" s="32"/>
      <c r="X673" s="32"/>
      <c r="Y673" s="32"/>
      <c r="Z673" s="32"/>
      <c r="AA673" s="32"/>
      <c r="AB673" s="32"/>
      <c r="AC673" s="32"/>
      <c r="AD673" s="32"/>
      <c r="AE673" s="32"/>
      <c r="AF673" s="32"/>
      <c r="AG673" s="32"/>
      <c r="AH673" s="32"/>
      <c r="AI673" s="32"/>
      <c r="AJ673" s="32"/>
      <c r="AK673" s="32"/>
      <c r="AL673" s="32"/>
    </row>
    <row r="674" spans="1:38" ht="14" x14ac:dyDescent="0.2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  <c r="AE674" s="32"/>
      <c r="AF674" s="32"/>
      <c r="AG674" s="32"/>
      <c r="AH674" s="32"/>
      <c r="AI674" s="32"/>
      <c r="AJ674" s="32"/>
      <c r="AK674" s="32"/>
      <c r="AL674" s="32"/>
    </row>
    <row r="675" spans="1:38" ht="14" x14ac:dyDescent="0.2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U675" s="32"/>
      <c r="V675" s="32"/>
      <c r="W675" s="32"/>
      <c r="X675" s="32"/>
      <c r="Y675" s="32"/>
      <c r="Z675" s="32"/>
      <c r="AA675" s="32"/>
      <c r="AB675" s="32"/>
      <c r="AC675" s="32"/>
      <c r="AD675" s="32"/>
      <c r="AE675" s="32"/>
      <c r="AF675" s="32"/>
      <c r="AG675" s="32"/>
      <c r="AH675" s="32"/>
      <c r="AI675" s="32"/>
      <c r="AJ675" s="32"/>
      <c r="AK675" s="32"/>
      <c r="AL675" s="32"/>
    </row>
    <row r="676" spans="1:38" ht="14" x14ac:dyDescent="0.2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U676" s="32"/>
      <c r="V676" s="32"/>
      <c r="W676" s="32"/>
      <c r="X676" s="32"/>
      <c r="Y676" s="32"/>
      <c r="Z676" s="32"/>
      <c r="AA676" s="32"/>
      <c r="AB676" s="32"/>
      <c r="AC676" s="32"/>
      <c r="AD676" s="32"/>
      <c r="AE676" s="32"/>
      <c r="AF676" s="32"/>
      <c r="AG676" s="32"/>
      <c r="AH676" s="32"/>
      <c r="AI676" s="32"/>
      <c r="AJ676" s="32"/>
      <c r="AK676" s="32"/>
      <c r="AL676" s="32"/>
    </row>
    <row r="677" spans="1:38" ht="14" x14ac:dyDescent="0.2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U677" s="32"/>
      <c r="V677" s="32"/>
      <c r="W677" s="32"/>
      <c r="X677" s="32"/>
      <c r="Y677" s="32"/>
      <c r="Z677" s="32"/>
      <c r="AA677" s="32"/>
      <c r="AB677" s="32"/>
      <c r="AC677" s="32"/>
      <c r="AD677" s="32"/>
      <c r="AE677" s="32"/>
      <c r="AF677" s="32"/>
      <c r="AG677" s="32"/>
      <c r="AH677" s="32"/>
      <c r="AI677" s="32"/>
      <c r="AJ677" s="32"/>
      <c r="AK677" s="32"/>
      <c r="AL677" s="32"/>
    </row>
    <row r="678" spans="1:38" ht="14" x14ac:dyDescent="0.2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U678" s="32"/>
      <c r="V678" s="32"/>
      <c r="W678" s="32"/>
      <c r="X678" s="32"/>
      <c r="Y678" s="32"/>
      <c r="Z678" s="32"/>
      <c r="AA678" s="32"/>
      <c r="AB678" s="32"/>
      <c r="AC678" s="32"/>
      <c r="AD678" s="32"/>
      <c r="AE678" s="32"/>
      <c r="AF678" s="32"/>
      <c r="AG678" s="32"/>
      <c r="AH678" s="32"/>
      <c r="AI678" s="32"/>
      <c r="AJ678" s="32"/>
      <c r="AK678" s="32"/>
      <c r="AL678" s="32"/>
    </row>
    <row r="679" spans="1:38" ht="14" x14ac:dyDescent="0.2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  <c r="AE679" s="32"/>
      <c r="AF679" s="32"/>
      <c r="AG679" s="32"/>
      <c r="AH679" s="32"/>
      <c r="AI679" s="32"/>
      <c r="AJ679" s="32"/>
      <c r="AK679" s="32"/>
      <c r="AL679" s="32"/>
    </row>
    <row r="680" spans="1:38" ht="14" x14ac:dyDescent="0.2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U680" s="32"/>
      <c r="V680" s="32"/>
      <c r="W680" s="32"/>
      <c r="X680" s="32"/>
      <c r="Y680" s="32"/>
      <c r="Z680" s="32"/>
      <c r="AA680" s="32"/>
      <c r="AB680" s="32"/>
      <c r="AC680" s="32"/>
      <c r="AD680" s="32"/>
      <c r="AE680" s="32"/>
      <c r="AF680" s="32"/>
      <c r="AG680" s="32"/>
      <c r="AH680" s="32"/>
      <c r="AI680" s="32"/>
      <c r="AJ680" s="32"/>
      <c r="AK680" s="32"/>
      <c r="AL680" s="32"/>
    </row>
    <row r="681" spans="1:38" ht="14" x14ac:dyDescent="0.2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U681" s="32"/>
      <c r="V681" s="32"/>
      <c r="W681" s="32"/>
      <c r="X681" s="32"/>
      <c r="Y681" s="32"/>
      <c r="Z681" s="32"/>
      <c r="AA681" s="32"/>
      <c r="AB681" s="32"/>
      <c r="AC681" s="32"/>
      <c r="AD681" s="32"/>
      <c r="AE681" s="32"/>
      <c r="AF681" s="32"/>
      <c r="AG681" s="32"/>
      <c r="AH681" s="32"/>
      <c r="AI681" s="32"/>
      <c r="AJ681" s="32"/>
      <c r="AK681" s="32"/>
      <c r="AL681" s="32"/>
    </row>
    <row r="682" spans="1:38" ht="14" x14ac:dyDescent="0.2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U682" s="32"/>
      <c r="V682" s="32"/>
      <c r="W682" s="32"/>
      <c r="X682" s="32"/>
      <c r="Y682" s="32"/>
      <c r="Z682" s="32"/>
      <c r="AA682" s="32"/>
      <c r="AB682" s="32"/>
      <c r="AC682" s="32"/>
      <c r="AD682" s="32"/>
      <c r="AE682" s="32"/>
      <c r="AF682" s="32"/>
      <c r="AG682" s="32"/>
      <c r="AH682" s="32"/>
      <c r="AI682" s="32"/>
      <c r="AJ682" s="32"/>
      <c r="AK682" s="32"/>
      <c r="AL682" s="32"/>
    </row>
    <row r="683" spans="1:38" ht="14" x14ac:dyDescent="0.2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U683" s="32"/>
      <c r="V683" s="32"/>
      <c r="W683" s="32"/>
      <c r="X683" s="32"/>
      <c r="Y683" s="32"/>
      <c r="Z683" s="32"/>
      <c r="AA683" s="32"/>
      <c r="AB683" s="32"/>
      <c r="AC683" s="32"/>
      <c r="AD683" s="32"/>
      <c r="AE683" s="32"/>
      <c r="AF683" s="32"/>
      <c r="AG683" s="32"/>
      <c r="AH683" s="32"/>
      <c r="AI683" s="32"/>
      <c r="AJ683" s="32"/>
      <c r="AK683" s="32"/>
      <c r="AL683" s="32"/>
    </row>
    <row r="684" spans="1:38" ht="14" x14ac:dyDescent="0.2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U684" s="32"/>
      <c r="V684" s="32"/>
      <c r="W684" s="32"/>
      <c r="X684" s="32"/>
      <c r="Y684" s="32"/>
      <c r="Z684" s="32"/>
      <c r="AA684" s="32"/>
      <c r="AB684" s="32"/>
      <c r="AC684" s="32"/>
      <c r="AD684" s="32"/>
      <c r="AE684" s="32"/>
      <c r="AF684" s="32"/>
      <c r="AG684" s="32"/>
      <c r="AH684" s="32"/>
      <c r="AI684" s="32"/>
      <c r="AJ684" s="32"/>
      <c r="AK684" s="32"/>
      <c r="AL684" s="32"/>
    </row>
    <row r="685" spans="1:38" ht="14" x14ac:dyDescent="0.2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U685" s="32"/>
      <c r="V685" s="32"/>
      <c r="W685" s="32"/>
      <c r="X685" s="32"/>
      <c r="Y685" s="32"/>
      <c r="Z685" s="32"/>
      <c r="AA685" s="32"/>
      <c r="AB685" s="32"/>
      <c r="AC685" s="32"/>
      <c r="AD685" s="32"/>
      <c r="AE685" s="32"/>
      <c r="AF685" s="32"/>
      <c r="AG685" s="32"/>
      <c r="AH685" s="32"/>
      <c r="AI685" s="32"/>
      <c r="AJ685" s="32"/>
      <c r="AK685" s="32"/>
      <c r="AL685" s="32"/>
    </row>
    <row r="686" spans="1:38" ht="14" x14ac:dyDescent="0.2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  <c r="AE686" s="32"/>
      <c r="AF686" s="32"/>
      <c r="AG686" s="32"/>
      <c r="AH686" s="32"/>
      <c r="AI686" s="32"/>
      <c r="AJ686" s="32"/>
      <c r="AK686" s="32"/>
      <c r="AL686" s="32"/>
    </row>
    <row r="687" spans="1:38" ht="14" x14ac:dyDescent="0.2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32"/>
      <c r="AE687" s="32"/>
      <c r="AF687" s="32"/>
      <c r="AG687" s="32"/>
      <c r="AH687" s="32"/>
      <c r="AI687" s="32"/>
      <c r="AJ687" s="32"/>
      <c r="AK687" s="32"/>
      <c r="AL687" s="32"/>
    </row>
    <row r="688" spans="1:38" ht="14" x14ac:dyDescent="0.2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U688" s="32"/>
      <c r="V688" s="32"/>
      <c r="W688" s="32"/>
      <c r="X688" s="32"/>
      <c r="Y688" s="32"/>
      <c r="Z688" s="32"/>
      <c r="AA688" s="32"/>
      <c r="AB688" s="32"/>
      <c r="AC688" s="32"/>
      <c r="AD688" s="32"/>
      <c r="AE688" s="32"/>
      <c r="AF688" s="32"/>
      <c r="AG688" s="32"/>
      <c r="AH688" s="32"/>
      <c r="AI688" s="32"/>
      <c r="AJ688" s="32"/>
      <c r="AK688" s="32"/>
      <c r="AL688" s="32"/>
    </row>
    <row r="689" spans="1:38" ht="14" x14ac:dyDescent="0.2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32"/>
      <c r="AE689" s="32"/>
      <c r="AF689" s="32"/>
      <c r="AG689" s="32"/>
      <c r="AH689" s="32"/>
      <c r="AI689" s="32"/>
      <c r="AJ689" s="32"/>
      <c r="AK689" s="32"/>
      <c r="AL689" s="32"/>
    </row>
    <row r="690" spans="1:38" ht="14" x14ac:dyDescent="0.2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32"/>
      <c r="AE690" s="32"/>
      <c r="AF690" s="32"/>
      <c r="AG690" s="32"/>
      <c r="AH690" s="32"/>
      <c r="AI690" s="32"/>
      <c r="AJ690" s="32"/>
      <c r="AK690" s="32"/>
      <c r="AL690" s="32"/>
    </row>
    <row r="691" spans="1:38" ht="14" x14ac:dyDescent="0.2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U691" s="32"/>
      <c r="V691" s="32"/>
      <c r="W691" s="32"/>
      <c r="X691" s="32"/>
      <c r="Y691" s="32"/>
      <c r="Z691" s="32"/>
      <c r="AA691" s="32"/>
      <c r="AB691" s="32"/>
      <c r="AC691" s="32"/>
      <c r="AD691" s="32"/>
      <c r="AE691" s="32"/>
      <c r="AF691" s="32"/>
      <c r="AG691" s="32"/>
      <c r="AH691" s="32"/>
      <c r="AI691" s="32"/>
      <c r="AJ691" s="32"/>
      <c r="AK691" s="32"/>
      <c r="AL691" s="32"/>
    </row>
    <row r="692" spans="1:38" ht="14" x14ac:dyDescent="0.2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U692" s="32"/>
      <c r="V692" s="32"/>
      <c r="W692" s="32"/>
      <c r="X692" s="32"/>
      <c r="Y692" s="32"/>
      <c r="Z692" s="32"/>
      <c r="AA692" s="32"/>
      <c r="AB692" s="32"/>
      <c r="AC692" s="32"/>
      <c r="AD692" s="32"/>
      <c r="AE692" s="32"/>
      <c r="AF692" s="32"/>
      <c r="AG692" s="32"/>
      <c r="AH692" s="32"/>
      <c r="AI692" s="32"/>
      <c r="AJ692" s="32"/>
      <c r="AK692" s="32"/>
      <c r="AL692" s="32"/>
    </row>
    <row r="693" spans="1:38" ht="14" x14ac:dyDescent="0.2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U693" s="32"/>
      <c r="V693" s="32"/>
      <c r="W693" s="32"/>
      <c r="X693" s="32"/>
      <c r="Y693" s="32"/>
      <c r="Z693" s="32"/>
      <c r="AA693" s="32"/>
      <c r="AB693" s="32"/>
      <c r="AC693" s="32"/>
      <c r="AD693" s="32"/>
      <c r="AE693" s="32"/>
      <c r="AF693" s="32"/>
      <c r="AG693" s="32"/>
      <c r="AH693" s="32"/>
      <c r="AI693" s="32"/>
      <c r="AJ693" s="32"/>
      <c r="AK693" s="32"/>
      <c r="AL693" s="32"/>
    </row>
    <row r="694" spans="1:38" ht="14" x14ac:dyDescent="0.2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U694" s="32"/>
      <c r="V694" s="32"/>
      <c r="W694" s="32"/>
      <c r="X694" s="32"/>
      <c r="Y694" s="32"/>
      <c r="Z694" s="32"/>
      <c r="AA694" s="32"/>
      <c r="AB694" s="32"/>
      <c r="AC694" s="32"/>
      <c r="AD694" s="32"/>
      <c r="AE694" s="32"/>
      <c r="AF694" s="32"/>
      <c r="AG694" s="32"/>
      <c r="AH694" s="32"/>
      <c r="AI694" s="32"/>
      <c r="AJ694" s="32"/>
      <c r="AK694" s="32"/>
      <c r="AL694" s="32"/>
    </row>
    <row r="695" spans="1:38" ht="14" x14ac:dyDescent="0.2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U695" s="32"/>
      <c r="V695" s="32"/>
      <c r="W695" s="32"/>
      <c r="X695" s="32"/>
      <c r="Y695" s="32"/>
      <c r="Z695" s="32"/>
      <c r="AA695" s="32"/>
      <c r="AB695" s="32"/>
      <c r="AC695" s="32"/>
      <c r="AD695" s="32"/>
      <c r="AE695" s="32"/>
      <c r="AF695" s="32"/>
      <c r="AG695" s="32"/>
      <c r="AH695" s="32"/>
      <c r="AI695" s="32"/>
      <c r="AJ695" s="32"/>
      <c r="AK695" s="32"/>
      <c r="AL695" s="32"/>
    </row>
    <row r="696" spans="1:38" ht="14" x14ac:dyDescent="0.2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U696" s="32"/>
      <c r="V696" s="32"/>
      <c r="W696" s="32"/>
      <c r="X696" s="32"/>
      <c r="Y696" s="32"/>
      <c r="Z696" s="32"/>
      <c r="AA696" s="32"/>
      <c r="AB696" s="32"/>
      <c r="AC696" s="32"/>
      <c r="AD696" s="32"/>
      <c r="AE696" s="32"/>
      <c r="AF696" s="32"/>
      <c r="AG696" s="32"/>
      <c r="AH696" s="32"/>
      <c r="AI696" s="32"/>
      <c r="AJ696" s="32"/>
      <c r="AK696" s="32"/>
      <c r="AL696" s="32"/>
    </row>
    <row r="697" spans="1:38" ht="14" x14ac:dyDescent="0.2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U697" s="32"/>
      <c r="V697" s="32"/>
      <c r="W697" s="32"/>
      <c r="X697" s="32"/>
      <c r="Y697" s="32"/>
      <c r="Z697" s="32"/>
      <c r="AA697" s="32"/>
      <c r="AB697" s="32"/>
      <c r="AC697" s="32"/>
      <c r="AD697" s="32"/>
      <c r="AE697" s="32"/>
      <c r="AF697" s="32"/>
      <c r="AG697" s="32"/>
      <c r="AH697" s="32"/>
      <c r="AI697" s="32"/>
      <c r="AJ697" s="32"/>
      <c r="AK697" s="32"/>
      <c r="AL697" s="32"/>
    </row>
    <row r="698" spans="1:38" ht="14" x14ac:dyDescent="0.2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U698" s="32"/>
      <c r="V698" s="32"/>
      <c r="W698" s="32"/>
      <c r="X698" s="32"/>
      <c r="Y698" s="32"/>
      <c r="Z698" s="32"/>
      <c r="AA698" s="32"/>
      <c r="AB698" s="32"/>
      <c r="AC698" s="32"/>
      <c r="AD698" s="32"/>
      <c r="AE698" s="32"/>
      <c r="AF698" s="32"/>
      <c r="AG698" s="32"/>
      <c r="AH698" s="32"/>
      <c r="AI698" s="32"/>
      <c r="AJ698" s="32"/>
      <c r="AK698" s="32"/>
      <c r="AL698" s="32"/>
    </row>
    <row r="699" spans="1:38" ht="14" x14ac:dyDescent="0.2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U699" s="32"/>
      <c r="V699" s="32"/>
      <c r="W699" s="32"/>
      <c r="X699" s="32"/>
      <c r="Y699" s="32"/>
      <c r="Z699" s="32"/>
      <c r="AA699" s="32"/>
      <c r="AB699" s="32"/>
      <c r="AC699" s="32"/>
      <c r="AD699" s="32"/>
      <c r="AE699" s="32"/>
      <c r="AF699" s="32"/>
      <c r="AG699" s="32"/>
      <c r="AH699" s="32"/>
      <c r="AI699" s="32"/>
      <c r="AJ699" s="32"/>
      <c r="AK699" s="32"/>
      <c r="AL699" s="32"/>
    </row>
    <row r="700" spans="1:38" ht="14" x14ac:dyDescent="0.2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U700" s="32"/>
      <c r="V700" s="32"/>
      <c r="W700" s="32"/>
      <c r="X700" s="32"/>
      <c r="Y700" s="32"/>
      <c r="Z700" s="32"/>
      <c r="AA700" s="32"/>
      <c r="AB700" s="32"/>
      <c r="AC700" s="32"/>
      <c r="AD700" s="32"/>
      <c r="AE700" s="32"/>
      <c r="AF700" s="32"/>
      <c r="AG700" s="32"/>
      <c r="AH700" s="32"/>
      <c r="AI700" s="32"/>
      <c r="AJ700" s="32"/>
      <c r="AK700" s="32"/>
      <c r="AL700" s="32"/>
    </row>
    <row r="701" spans="1:38" ht="14" x14ac:dyDescent="0.2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U701" s="32"/>
      <c r="V701" s="32"/>
      <c r="W701" s="32"/>
      <c r="X701" s="32"/>
      <c r="Y701" s="32"/>
      <c r="Z701" s="32"/>
      <c r="AA701" s="32"/>
      <c r="AB701" s="32"/>
      <c r="AC701" s="32"/>
      <c r="AD701" s="32"/>
      <c r="AE701" s="32"/>
      <c r="AF701" s="32"/>
      <c r="AG701" s="32"/>
      <c r="AH701" s="32"/>
      <c r="AI701" s="32"/>
      <c r="AJ701" s="32"/>
      <c r="AK701" s="32"/>
      <c r="AL701" s="32"/>
    </row>
    <row r="702" spans="1:38" ht="14" x14ac:dyDescent="0.2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U702" s="32"/>
      <c r="V702" s="32"/>
      <c r="W702" s="32"/>
      <c r="X702" s="32"/>
      <c r="Y702" s="32"/>
      <c r="Z702" s="32"/>
      <c r="AA702" s="32"/>
      <c r="AB702" s="32"/>
      <c r="AC702" s="32"/>
      <c r="AD702" s="32"/>
      <c r="AE702" s="32"/>
      <c r="AF702" s="32"/>
      <c r="AG702" s="32"/>
      <c r="AH702" s="32"/>
      <c r="AI702" s="32"/>
      <c r="AJ702" s="32"/>
      <c r="AK702" s="32"/>
      <c r="AL702" s="32"/>
    </row>
    <row r="703" spans="1:38" ht="14" x14ac:dyDescent="0.2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U703" s="32"/>
      <c r="V703" s="32"/>
      <c r="W703" s="32"/>
      <c r="X703" s="32"/>
      <c r="Y703" s="32"/>
      <c r="Z703" s="32"/>
      <c r="AA703" s="32"/>
      <c r="AB703" s="32"/>
      <c r="AC703" s="32"/>
      <c r="AD703" s="32"/>
      <c r="AE703" s="32"/>
      <c r="AF703" s="32"/>
      <c r="AG703" s="32"/>
      <c r="AH703" s="32"/>
      <c r="AI703" s="32"/>
      <c r="AJ703" s="32"/>
      <c r="AK703" s="32"/>
      <c r="AL703" s="32"/>
    </row>
    <row r="704" spans="1:38" ht="14" x14ac:dyDescent="0.2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U704" s="32"/>
      <c r="V704" s="32"/>
      <c r="W704" s="32"/>
      <c r="X704" s="32"/>
      <c r="Y704" s="32"/>
      <c r="Z704" s="32"/>
      <c r="AA704" s="32"/>
      <c r="AB704" s="32"/>
      <c r="AC704" s="32"/>
      <c r="AD704" s="32"/>
      <c r="AE704" s="32"/>
      <c r="AF704" s="32"/>
      <c r="AG704" s="32"/>
      <c r="AH704" s="32"/>
      <c r="AI704" s="32"/>
      <c r="AJ704" s="32"/>
      <c r="AK704" s="32"/>
      <c r="AL704" s="32"/>
    </row>
    <row r="705" spans="1:38" ht="14" x14ac:dyDescent="0.2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U705" s="32"/>
      <c r="V705" s="32"/>
      <c r="W705" s="32"/>
      <c r="X705" s="32"/>
      <c r="Y705" s="32"/>
      <c r="Z705" s="32"/>
      <c r="AA705" s="32"/>
      <c r="AB705" s="32"/>
      <c r="AC705" s="32"/>
      <c r="AD705" s="32"/>
      <c r="AE705" s="32"/>
      <c r="AF705" s="32"/>
      <c r="AG705" s="32"/>
      <c r="AH705" s="32"/>
      <c r="AI705" s="32"/>
      <c r="AJ705" s="32"/>
      <c r="AK705" s="32"/>
      <c r="AL705" s="32"/>
    </row>
    <row r="706" spans="1:38" ht="14" x14ac:dyDescent="0.2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U706" s="32"/>
      <c r="V706" s="32"/>
      <c r="W706" s="32"/>
      <c r="X706" s="32"/>
      <c r="Y706" s="32"/>
      <c r="Z706" s="32"/>
      <c r="AA706" s="32"/>
      <c r="AB706" s="32"/>
      <c r="AC706" s="32"/>
      <c r="AD706" s="32"/>
      <c r="AE706" s="32"/>
      <c r="AF706" s="32"/>
      <c r="AG706" s="32"/>
      <c r="AH706" s="32"/>
      <c r="AI706" s="32"/>
      <c r="AJ706" s="32"/>
      <c r="AK706" s="32"/>
      <c r="AL706" s="32"/>
    </row>
    <row r="707" spans="1:38" ht="14" x14ac:dyDescent="0.2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U707" s="32"/>
      <c r="V707" s="32"/>
      <c r="W707" s="32"/>
      <c r="X707" s="32"/>
      <c r="Y707" s="32"/>
      <c r="Z707" s="32"/>
      <c r="AA707" s="32"/>
      <c r="AB707" s="32"/>
      <c r="AC707" s="32"/>
      <c r="AD707" s="32"/>
      <c r="AE707" s="32"/>
      <c r="AF707" s="32"/>
      <c r="AG707" s="32"/>
      <c r="AH707" s="32"/>
      <c r="AI707" s="32"/>
      <c r="AJ707" s="32"/>
      <c r="AK707" s="32"/>
      <c r="AL707" s="32"/>
    </row>
    <row r="708" spans="1:38" ht="14" x14ac:dyDescent="0.2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U708" s="32"/>
      <c r="V708" s="32"/>
      <c r="W708" s="32"/>
      <c r="X708" s="32"/>
      <c r="Y708" s="32"/>
      <c r="Z708" s="32"/>
      <c r="AA708" s="32"/>
      <c r="AB708" s="32"/>
      <c r="AC708" s="32"/>
      <c r="AD708" s="32"/>
      <c r="AE708" s="32"/>
      <c r="AF708" s="32"/>
      <c r="AG708" s="32"/>
      <c r="AH708" s="32"/>
      <c r="AI708" s="32"/>
      <c r="AJ708" s="32"/>
      <c r="AK708" s="32"/>
      <c r="AL708" s="32"/>
    </row>
    <row r="709" spans="1:38" ht="14" x14ac:dyDescent="0.2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U709" s="32"/>
      <c r="V709" s="32"/>
      <c r="W709" s="32"/>
      <c r="X709" s="32"/>
      <c r="Y709" s="32"/>
      <c r="Z709" s="32"/>
      <c r="AA709" s="32"/>
      <c r="AB709" s="32"/>
      <c r="AC709" s="32"/>
      <c r="AD709" s="32"/>
      <c r="AE709" s="32"/>
      <c r="AF709" s="32"/>
      <c r="AG709" s="32"/>
      <c r="AH709" s="32"/>
      <c r="AI709" s="32"/>
      <c r="AJ709" s="32"/>
      <c r="AK709" s="32"/>
      <c r="AL709" s="32"/>
    </row>
    <row r="710" spans="1:38" ht="14" x14ac:dyDescent="0.2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U710" s="32"/>
      <c r="V710" s="32"/>
      <c r="W710" s="32"/>
      <c r="X710" s="32"/>
      <c r="Y710" s="32"/>
      <c r="Z710" s="32"/>
      <c r="AA710" s="32"/>
      <c r="AB710" s="32"/>
      <c r="AC710" s="32"/>
      <c r="AD710" s="32"/>
      <c r="AE710" s="32"/>
      <c r="AF710" s="32"/>
      <c r="AG710" s="32"/>
      <c r="AH710" s="32"/>
      <c r="AI710" s="32"/>
      <c r="AJ710" s="32"/>
      <c r="AK710" s="32"/>
      <c r="AL710" s="32"/>
    </row>
    <row r="711" spans="1:38" ht="14" x14ac:dyDescent="0.2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U711" s="32"/>
      <c r="V711" s="32"/>
      <c r="W711" s="32"/>
      <c r="X711" s="32"/>
      <c r="Y711" s="32"/>
      <c r="Z711" s="32"/>
      <c r="AA711" s="32"/>
      <c r="AB711" s="32"/>
      <c r="AC711" s="32"/>
      <c r="AD711" s="32"/>
      <c r="AE711" s="32"/>
      <c r="AF711" s="32"/>
      <c r="AG711" s="32"/>
      <c r="AH711" s="32"/>
      <c r="AI711" s="32"/>
      <c r="AJ711" s="32"/>
      <c r="AK711" s="32"/>
      <c r="AL711" s="32"/>
    </row>
    <row r="712" spans="1:38" ht="14" x14ac:dyDescent="0.2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U712" s="32"/>
      <c r="V712" s="32"/>
      <c r="W712" s="32"/>
      <c r="X712" s="32"/>
      <c r="Y712" s="32"/>
      <c r="Z712" s="32"/>
      <c r="AA712" s="32"/>
      <c r="AB712" s="32"/>
      <c r="AC712" s="32"/>
      <c r="AD712" s="32"/>
      <c r="AE712" s="32"/>
      <c r="AF712" s="32"/>
      <c r="AG712" s="32"/>
      <c r="AH712" s="32"/>
      <c r="AI712" s="32"/>
      <c r="AJ712" s="32"/>
      <c r="AK712" s="32"/>
      <c r="AL712" s="32"/>
    </row>
    <row r="713" spans="1:38" ht="14" x14ac:dyDescent="0.2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U713" s="32"/>
      <c r="V713" s="32"/>
      <c r="W713" s="32"/>
      <c r="X713" s="32"/>
      <c r="Y713" s="32"/>
      <c r="Z713" s="32"/>
      <c r="AA713" s="32"/>
      <c r="AB713" s="32"/>
      <c r="AC713" s="32"/>
      <c r="AD713" s="32"/>
      <c r="AE713" s="32"/>
      <c r="AF713" s="32"/>
      <c r="AG713" s="32"/>
      <c r="AH713" s="32"/>
      <c r="AI713" s="32"/>
      <c r="AJ713" s="32"/>
      <c r="AK713" s="32"/>
      <c r="AL713" s="32"/>
    </row>
    <row r="714" spans="1:38" ht="14" x14ac:dyDescent="0.2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U714" s="32"/>
      <c r="V714" s="32"/>
      <c r="W714" s="32"/>
      <c r="X714" s="32"/>
      <c r="Y714" s="32"/>
      <c r="Z714" s="32"/>
      <c r="AA714" s="32"/>
      <c r="AB714" s="32"/>
      <c r="AC714" s="32"/>
      <c r="AD714" s="32"/>
      <c r="AE714" s="32"/>
      <c r="AF714" s="32"/>
      <c r="AG714" s="32"/>
      <c r="AH714" s="32"/>
      <c r="AI714" s="32"/>
      <c r="AJ714" s="32"/>
      <c r="AK714" s="32"/>
      <c r="AL714" s="32"/>
    </row>
    <row r="715" spans="1:38" ht="14" x14ac:dyDescent="0.2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U715" s="32"/>
      <c r="V715" s="32"/>
      <c r="W715" s="32"/>
      <c r="X715" s="32"/>
      <c r="Y715" s="32"/>
      <c r="Z715" s="32"/>
      <c r="AA715" s="32"/>
      <c r="AB715" s="32"/>
      <c r="AC715" s="32"/>
      <c r="AD715" s="32"/>
      <c r="AE715" s="32"/>
      <c r="AF715" s="32"/>
      <c r="AG715" s="32"/>
      <c r="AH715" s="32"/>
      <c r="AI715" s="32"/>
      <c r="AJ715" s="32"/>
      <c r="AK715" s="32"/>
      <c r="AL715" s="32"/>
    </row>
    <row r="716" spans="1:38" ht="14" x14ac:dyDescent="0.2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U716" s="32"/>
      <c r="V716" s="32"/>
      <c r="W716" s="32"/>
      <c r="X716" s="32"/>
      <c r="Y716" s="32"/>
      <c r="Z716" s="32"/>
      <c r="AA716" s="32"/>
      <c r="AB716" s="32"/>
      <c r="AC716" s="32"/>
      <c r="AD716" s="32"/>
      <c r="AE716" s="32"/>
      <c r="AF716" s="32"/>
      <c r="AG716" s="32"/>
      <c r="AH716" s="32"/>
      <c r="AI716" s="32"/>
      <c r="AJ716" s="32"/>
      <c r="AK716" s="32"/>
      <c r="AL716" s="32"/>
    </row>
    <row r="717" spans="1:38" ht="14" x14ac:dyDescent="0.2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U717" s="32"/>
      <c r="V717" s="32"/>
      <c r="W717" s="32"/>
      <c r="X717" s="32"/>
      <c r="Y717" s="32"/>
      <c r="Z717" s="32"/>
      <c r="AA717" s="32"/>
      <c r="AB717" s="32"/>
      <c r="AC717" s="32"/>
      <c r="AD717" s="32"/>
      <c r="AE717" s="32"/>
      <c r="AF717" s="32"/>
      <c r="AG717" s="32"/>
      <c r="AH717" s="32"/>
      <c r="AI717" s="32"/>
      <c r="AJ717" s="32"/>
      <c r="AK717" s="32"/>
      <c r="AL717" s="32"/>
    </row>
    <row r="718" spans="1:38" ht="14" x14ac:dyDescent="0.2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U718" s="32"/>
      <c r="V718" s="32"/>
      <c r="W718" s="32"/>
      <c r="X718" s="32"/>
      <c r="Y718" s="32"/>
      <c r="Z718" s="32"/>
      <c r="AA718" s="32"/>
      <c r="AB718" s="32"/>
      <c r="AC718" s="32"/>
      <c r="AD718" s="32"/>
      <c r="AE718" s="32"/>
      <c r="AF718" s="32"/>
      <c r="AG718" s="32"/>
      <c r="AH718" s="32"/>
      <c r="AI718" s="32"/>
      <c r="AJ718" s="32"/>
      <c r="AK718" s="32"/>
      <c r="AL718" s="32"/>
    </row>
    <row r="719" spans="1:38" ht="14" x14ac:dyDescent="0.2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U719" s="32"/>
      <c r="V719" s="32"/>
      <c r="W719" s="32"/>
      <c r="X719" s="32"/>
      <c r="Y719" s="32"/>
      <c r="Z719" s="32"/>
      <c r="AA719" s="32"/>
      <c r="AB719" s="32"/>
      <c r="AC719" s="32"/>
      <c r="AD719" s="32"/>
      <c r="AE719" s="32"/>
      <c r="AF719" s="32"/>
      <c r="AG719" s="32"/>
      <c r="AH719" s="32"/>
      <c r="AI719" s="32"/>
      <c r="AJ719" s="32"/>
      <c r="AK719" s="32"/>
      <c r="AL719" s="32"/>
    </row>
    <row r="720" spans="1:38" ht="14" x14ac:dyDescent="0.2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U720" s="32"/>
      <c r="V720" s="32"/>
      <c r="W720" s="32"/>
      <c r="X720" s="32"/>
      <c r="Y720" s="32"/>
      <c r="Z720" s="32"/>
      <c r="AA720" s="32"/>
      <c r="AB720" s="32"/>
      <c r="AC720" s="32"/>
      <c r="AD720" s="32"/>
      <c r="AE720" s="32"/>
      <c r="AF720" s="32"/>
      <c r="AG720" s="32"/>
      <c r="AH720" s="32"/>
      <c r="AI720" s="32"/>
      <c r="AJ720" s="32"/>
      <c r="AK720" s="32"/>
      <c r="AL720" s="32"/>
    </row>
    <row r="721" spans="1:38" ht="14" x14ac:dyDescent="0.2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U721" s="32"/>
      <c r="V721" s="32"/>
      <c r="W721" s="32"/>
      <c r="X721" s="32"/>
      <c r="Y721" s="32"/>
      <c r="Z721" s="32"/>
      <c r="AA721" s="32"/>
      <c r="AB721" s="32"/>
      <c r="AC721" s="32"/>
      <c r="AD721" s="32"/>
      <c r="AE721" s="32"/>
      <c r="AF721" s="32"/>
      <c r="AG721" s="32"/>
      <c r="AH721" s="32"/>
      <c r="AI721" s="32"/>
      <c r="AJ721" s="32"/>
      <c r="AK721" s="32"/>
      <c r="AL721" s="32"/>
    </row>
    <row r="722" spans="1:38" ht="14" x14ac:dyDescent="0.2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U722" s="32"/>
      <c r="V722" s="32"/>
      <c r="W722" s="32"/>
      <c r="X722" s="32"/>
      <c r="Y722" s="32"/>
      <c r="Z722" s="32"/>
      <c r="AA722" s="32"/>
      <c r="AB722" s="32"/>
      <c r="AC722" s="32"/>
      <c r="AD722" s="32"/>
      <c r="AE722" s="32"/>
      <c r="AF722" s="32"/>
      <c r="AG722" s="32"/>
      <c r="AH722" s="32"/>
      <c r="AI722" s="32"/>
      <c r="AJ722" s="32"/>
      <c r="AK722" s="32"/>
      <c r="AL722" s="32"/>
    </row>
    <row r="723" spans="1:38" ht="14" x14ac:dyDescent="0.2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U723" s="32"/>
      <c r="V723" s="32"/>
      <c r="W723" s="32"/>
      <c r="X723" s="32"/>
      <c r="Y723" s="32"/>
      <c r="Z723" s="32"/>
      <c r="AA723" s="32"/>
      <c r="AB723" s="32"/>
      <c r="AC723" s="32"/>
      <c r="AD723" s="32"/>
      <c r="AE723" s="32"/>
      <c r="AF723" s="32"/>
      <c r="AG723" s="32"/>
      <c r="AH723" s="32"/>
      <c r="AI723" s="32"/>
      <c r="AJ723" s="32"/>
      <c r="AK723" s="32"/>
      <c r="AL723" s="32"/>
    </row>
    <row r="724" spans="1:38" ht="14" x14ac:dyDescent="0.2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U724" s="32"/>
      <c r="V724" s="32"/>
      <c r="W724" s="32"/>
      <c r="X724" s="32"/>
      <c r="Y724" s="32"/>
      <c r="Z724" s="32"/>
      <c r="AA724" s="32"/>
      <c r="AB724" s="32"/>
      <c r="AC724" s="32"/>
      <c r="AD724" s="32"/>
      <c r="AE724" s="32"/>
      <c r="AF724" s="32"/>
      <c r="AG724" s="32"/>
      <c r="AH724" s="32"/>
      <c r="AI724" s="32"/>
      <c r="AJ724" s="32"/>
      <c r="AK724" s="32"/>
      <c r="AL724" s="32"/>
    </row>
    <row r="725" spans="1:38" ht="14" x14ac:dyDescent="0.2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U725" s="32"/>
      <c r="V725" s="32"/>
      <c r="W725" s="32"/>
      <c r="X725" s="32"/>
      <c r="Y725" s="32"/>
      <c r="Z725" s="32"/>
      <c r="AA725" s="32"/>
      <c r="AB725" s="32"/>
      <c r="AC725" s="32"/>
      <c r="AD725" s="32"/>
      <c r="AE725" s="32"/>
      <c r="AF725" s="32"/>
      <c r="AG725" s="32"/>
      <c r="AH725" s="32"/>
      <c r="AI725" s="32"/>
      <c r="AJ725" s="32"/>
      <c r="AK725" s="32"/>
      <c r="AL725" s="32"/>
    </row>
    <row r="726" spans="1:38" ht="14" x14ac:dyDescent="0.2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U726" s="32"/>
      <c r="V726" s="32"/>
      <c r="W726" s="32"/>
      <c r="X726" s="32"/>
      <c r="Y726" s="32"/>
      <c r="Z726" s="32"/>
      <c r="AA726" s="32"/>
      <c r="AB726" s="32"/>
      <c r="AC726" s="32"/>
      <c r="AD726" s="32"/>
      <c r="AE726" s="32"/>
      <c r="AF726" s="32"/>
      <c r="AG726" s="32"/>
      <c r="AH726" s="32"/>
      <c r="AI726" s="32"/>
      <c r="AJ726" s="32"/>
      <c r="AK726" s="32"/>
      <c r="AL726" s="32"/>
    </row>
    <row r="727" spans="1:38" ht="14" x14ac:dyDescent="0.2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U727" s="32"/>
      <c r="V727" s="32"/>
      <c r="W727" s="32"/>
      <c r="X727" s="32"/>
      <c r="Y727" s="32"/>
      <c r="Z727" s="32"/>
      <c r="AA727" s="32"/>
      <c r="AB727" s="32"/>
      <c r="AC727" s="32"/>
      <c r="AD727" s="32"/>
      <c r="AE727" s="32"/>
      <c r="AF727" s="32"/>
      <c r="AG727" s="32"/>
      <c r="AH727" s="32"/>
      <c r="AI727" s="32"/>
      <c r="AJ727" s="32"/>
      <c r="AK727" s="32"/>
      <c r="AL727" s="32"/>
    </row>
    <row r="728" spans="1:38" ht="14" x14ac:dyDescent="0.2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U728" s="32"/>
      <c r="V728" s="32"/>
      <c r="W728" s="32"/>
      <c r="X728" s="32"/>
      <c r="Y728" s="32"/>
      <c r="Z728" s="32"/>
      <c r="AA728" s="32"/>
      <c r="AB728" s="32"/>
      <c r="AC728" s="32"/>
      <c r="AD728" s="32"/>
      <c r="AE728" s="32"/>
      <c r="AF728" s="32"/>
      <c r="AG728" s="32"/>
      <c r="AH728" s="32"/>
      <c r="AI728" s="32"/>
      <c r="AJ728" s="32"/>
      <c r="AK728" s="32"/>
      <c r="AL728" s="32"/>
    </row>
    <row r="729" spans="1:38" ht="14" x14ac:dyDescent="0.2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U729" s="32"/>
      <c r="V729" s="32"/>
      <c r="W729" s="32"/>
      <c r="X729" s="32"/>
      <c r="Y729" s="32"/>
      <c r="Z729" s="32"/>
      <c r="AA729" s="32"/>
      <c r="AB729" s="32"/>
      <c r="AC729" s="32"/>
      <c r="AD729" s="32"/>
      <c r="AE729" s="32"/>
      <c r="AF729" s="32"/>
      <c r="AG729" s="32"/>
      <c r="AH729" s="32"/>
      <c r="AI729" s="32"/>
      <c r="AJ729" s="32"/>
      <c r="AK729" s="32"/>
      <c r="AL729" s="32"/>
    </row>
    <row r="730" spans="1:38" ht="14" x14ac:dyDescent="0.2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U730" s="32"/>
      <c r="V730" s="32"/>
      <c r="W730" s="32"/>
      <c r="X730" s="32"/>
      <c r="Y730" s="32"/>
      <c r="Z730" s="32"/>
      <c r="AA730" s="32"/>
      <c r="AB730" s="32"/>
      <c r="AC730" s="32"/>
      <c r="AD730" s="32"/>
      <c r="AE730" s="32"/>
      <c r="AF730" s="32"/>
      <c r="AG730" s="32"/>
      <c r="AH730" s="32"/>
      <c r="AI730" s="32"/>
      <c r="AJ730" s="32"/>
      <c r="AK730" s="32"/>
      <c r="AL730" s="32"/>
    </row>
    <row r="731" spans="1:38" ht="14" x14ac:dyDescent="0.2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U731" s="32"/>
      <c r="V731" s="32"/>
      <c r="W731" s="32"/>
      <c r="X731" s="32"/>
      <c r="Y731" s="32"/>
      <c r="Z731" s="32"/>
      <c r="AA731" s="32"/>
      <c r="AB731" s="32"/>
      <c r="AC731" s="32"/>
      <c r="AD731" s="32"/>
      <c r="AE731" s="32"/>
      <c r="AF731" s="32"/>
      <c r="AG731" s="32"/>
      <c r="AH731" s="32"/>
      <c r="AI731" s="32"/>
      <c r="AJ731" s="32"/>
      <c r="AK731" s="32"/>
      <c r="AL731" s="32"/>
    </row>
    <row r="732" spans="1:38" ht="14" x14ac:dyDescent="0.2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U732" s="32"/>
      <c r="V732" s="32"/>
      <c r="W732" s="32"/>
      <c r="X732" s="32"/>
      <c r="Y732" s="32"/>
      <c r="Z732" s="32"/>
      <c r="AA732" s="32"/>
      <c r="AB732" s="32"/>
      <c r="AC732" s="32"/>
      <c r="AD732" s="32"/>
      <c r="AE732" s="32"/>
      <c r="AF732" s="32"/>
      <c r="AG732" s="32"/>
      <c r="AH732" s="32"/>
      <c r="AI732" s="32"/>
      <c r="AJ732" s="32"/>
      <c r="AK732" s="32"/>
      <c r="AL732" s="32"/>
    </row>
    <row r="733" spans="1:38" ht="14" x14ac:dyDescent="0.2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U733" s="32"/>
      <c r="V733" s="32"/>
      <c r="W733" s="32"/>
      <c r="X733" s="32"/>
      <c r="Y733" s="32"/>
      <c r="Z733" s="32"/>
      <c r="AA733" s="32"/>
      <c r="AB733" s="32"/>
      <c r="AC733" s="32"/>
      <c r="AD733" s="32"/>
      <c r="AE733" s="32"/>
      <c r="AF733" s="32"/>
      <c r="AG733" s="32"/>
      <c r="AH733" s="32"/>
      <c r="AI733" s="32"/>
      <c r="AJ733" s="32"/>
      <c r="AK733" s="32"/>
      <c r="AL733" s="32"/>
    </row>
    <row r="734" spans="1:38" ht="14" x14ac:dyDescent="0.2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U734" s="32"/>
      <c r="V734" s="32"/>
      <c r="W734" s="32"/>
      <c r="X734" s="32"/>
      <c r="Y734" s="32"/>
      <c r="Z734" s="32"/>
      <c r="AA734" s="32"/>
      <c r="AB734" s="32"/>
      <c r="AC734" s="32"/>
      <c r="AD734" s="32"/>
      <c r="AE734" s="32"/>
      <c r="AF734" s="32"/>
      <c r="AG734" s="32"/>
      <c r="AH734" s="32"/>
      <c r="AI734" s="32"/>
      <c r="AJ734" s="32"/>
      <c r="AK734" s="32"/>
      <c r="AL734" s="32"/>
    </row>
    <row r="735" spans="1:38" ht="14" x14ac:dyDescent="0.2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U735" s="32"/>
      <c r="V735" s="32"/>
      <c r="W735" s="32"/>
      <c r="X735" s="32"/>
      <c r="Y735" s="32"/>
      <c r="Z735" s="32"/>
      <c r="AA735" s="32"/>
      <c r="AB735" s="32"/>
      <c r="AC735" s="32"/>
      <c r="AD735" s="32"/>
      <c r="AE735" s="32"/>
      <c r="AF735" s="32"/>
      <c r="AG735" s="32"/>
      <c r="AH735" s="32"/>
      <c r="AI735" s="32"/>
      <c r="AJ735" s="32"/>
      <c r="AK735" s="32"/>
      <c r="AL735" s="32"/>
    </row>
    <row r="736" spans="1:38" ht="14" x14ac:dyDescent="0.2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U736" s="32"/>
      <c r="V736" s="32"/>
      <c r="W736" s="32"/>
      <c r="X736" s="32"/>
      <c r="Y736" s="32"/>
      <c r="Z736" s="32"/>
      <c r="AA736" s="32"/>
      <c r="AB736" s="32"/>
      <c r="AC736" s="32"/>
      <c r="AD736" s="32"/>
      <c r="AE736" s="32"/>
      <c r="AF736" s="32"/>
      <c r="AG736" s="32"/>
      <c r="AH736" s="32"/>
      <c r="AI736" s="32"/>
      <c r="AJ736" s="32"/>
      <c r="AK736" s="32"/>
      <c r="AL736" s="32"/>
    </row>
    <row r="737" spans="1:38" ht="14" x14ac:dyDescent="0.2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U737" s="32"/>
      <c r="V737" s="32"/>
      <c r="W737" s="32"/>
      <c r="X737" s="32"/>
      <c r="Y737" s="32"/>
      <c r="Z737" s="32"/>
      <c r="AA737" s="32"/>
      <c r="AB737" s="32"/>
      <c r="AC737" s="32"/>
      <c r="AD737" s="32"/>
      <c r="AE737" s="32"/>
      <c r="AF737" s="32"/>
      <c r="AG737" s="32"/>
      <c r="AH737" s="32"/>
      <c r="AI737" s="32"/>
      <c r="AJ737" s="32"/>
      <c r="AK737" s="32"/>
      <c r="AL737" s="32"/>
    </row>
    <row r="738" spans="1:38" ht="14" x14ac:dyDescent="0.2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U738" s="32"/>
      <c r="V738" s="32"/>
      <c r="W738" s="32"/>
      <c r="X738" s="32"/>
      <c r="Y738" s="32"/>
      <c r="Z738" s="32"/>
      <c r="AA738" s="32"/>
      <c r="AB738" s="32"/>
      <c r="AC738" s="32"/>
      <c r="AD738" s="32"/>
      <c r="AE738" s="32"/>
      <c r="AF738" s="32"/>
      <c r="AG738" s="32"/>
      <c r="AH738" s="32"/>
      <c r="AI738" s="32"/>
      <c r="AJ738" s="32"/>
      <c r="AK738" s="32"/>
      <c r="AL738" s="32"/>
    </row>
    <row r="739" spans="1:38" ht="14" x14ac:dyDescent="0.2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U739" s="32"/>
      <c r="V739" s="32"/>
      <c r="W739" s="32"/>
      <c r="X739" s="32"/>
      <c r="Y739" s="32"/>
      <c r="Z739" s="32"/>
      <c r="AA739" s="32"/>
      <c r="AB739" s="32"/>
      <c r="AC739" s="32"/>
      <c r="AD739" s="32"/>
      <c r="AE739" s="32"/>
      <c r="AF739" s="32"/>
      <c r="AG739" s="32"/>
      <c r="AH739" s="32"/>
      <c r="AI739" s="32"/>
      <c r="AJ739" s="32"/>
      <c r="AK739" s="32"/>
      <c r="AL739" s="32"/>
    </row>
    <row r="740" spans="1:38" ht="14" x14ac:dyDescent="0.2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U740" s="32"/>
      <c r="V740" s="32"/>
      <c r="W740" s="32"/>
      <c r="X740" s="32"/>
      <c r="Y740" s="32"/>
      <c r="Z740" s="32"/>
      <c r="AA740" s="32"/>
      <c r="AB740" s="32"/>
      <c r="AC740" s="32"/>
      <c r="AD740" s="32"/>
      <c r="AE740" s="32"/>
      <c r="AF740" s="32"/>
      <c r="AG740" s="32"/>
      <c r="AH740" s="32"/>
      <c r="AI740" s="32"/>
      <c r="AJ740" s="32"/>
      <c r="AK740" s="32"/>
      <c r="AL740" s="32"/>
    </row>
    <row r="741" spans="1:38" ht="14" x14ac:dyDescent="0.2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U741" s="32"/>
      <c r="V741" s="32"/>
      <c r="W741" s="32"/>
      <c r="X741" s="32"/>
      <c r="Y741" s="32"/>
      <c r="Z741" s="32"/>
      <c r="AA741" s="32"/>
      <c r="AB741" s="32"/>
      <c r="AC741" s="32"/>
      <c r="AD741" s="32"/>
      <c r="AE741" s="32"/>
      <c r="AF741" s="32"/>
      <c r="AG741" s="32"/>
      <c r="AH741" s="32"/>
      <c r="AI741" s="32"/>
      <c r="AJ741" s="32"/>
      <c r="AK741" s="32"/>
      <c r="AL741" s="32"/>
    </row>
    <row r="742" spans="1:38" ht="14" x14ac:dyDescent="0.2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U742" s="32"/>
      <c r="V742" s="32"/>
      <c r="W742" s="32"/>
      <c r="X742" s="32"/>
      <c r="Y742" s="32"/>
      <c r="Z742" s="32"/>
      <c r="AA742" s="32"/>
      <c r="AB742" s="32"/>
      <c r="AC742" s="32"/>
      <c r="AD742" s="32"/>
      <c r="AE742" s="32"/>
      <c r="AF742" s="32"/>
      <c r="AG742" s="32"/>
      <c r="AH742" s="32"/>
      <c r="AI742" s="32"/>
      <c r="AJ742" s="32"/>
      <c r="AK742" s="32"/>
      <c r="AL742" s="32"/>
    </row>
    <row r="743" spans="1:38" ht="14" x14ac:dyDescent="0.2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U743" s="32"/>
      <c r="V743" s="32"/>
      <c r="W743" s="32"/>
      <c r="X743" s="32"/>
      <c r="Y743" s="32"/>
      <c r="Z743" s="32"/>
      <c r="AA743" s="32"/>
      <c r="AB743" s="32"/>
      <c r="AC743" s="32"/>
      <c r="AD743" s="32"/>
      <c r="AE743" s="32"/>
      <c r="AF743" s="32"/>
      <c r="AG743" s="32"/>
      <c r="AH743" s="32"/>
      <c r="AI743" s="32"/>
      <c r="AJ743" s="32"/>
      <c r="AK743" s="32"/>
      <c r="AL743" s="32"/>
    </row>
    <row r="744" spans="1:38" ht="14" x14ac:dyDescent="0.2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U744" s="32"/>
      <c r="V744" s="32"/>
      <c r="W744" s="32"/>
      <c r="X744" s="32"/>
      <c r="Y744" s="32"/>
      <c r="Z744" s="32"/>
      <c r="AA744" s="32"/>
      <c r="AB744" s="32"/>
      <c r="AC744" s="32"/>
      <c r="AD744" s="32"/>
      <c r="AE744" s="32"/>
      <c r="AF744" s="32"/>
      <c r="AG744" s="32"/>
      <c r="AH744" s="32"/>
      <c r="AI744" s="32"/>
      <c r="AJ744" s="32"/>
      <c r="AK744" s="32"/>
      <c r="AL744" s="32"/>
    </row>
    <row r="745" spans="1:38" ht="14" x14ac:dyDescent="0.2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U745" s="32"/>
      <c r="V745" s="32"/>
      <c r="W745" s="32"/>
      <c r="X745" s="32"/>
      <c r="Y745" s="32"/>
      <c r="Z745" s="32"/>
      <c r="AA745" s="32"/>
      <c r="AB745" s="32"/>
      <c r="AC745" s="32"/>
      <c r="AD745" s="32"/>
      <c r="AE745" s="32"/>
      <c r="AF745" s="32"/>
      <c r="AG745" s="32"/>
      <c r="AH745" s="32"/>
      <c r="AI745" s="32"/>
      <c r="AJ745" s="32"/>
      <c r="AK745" s="32"/>
      <c r="AL745" s="32"/>
    </row>
    <row r="746" spans="1:38" ht="14" x14ac:dyDescent="0.2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U746" s="32"/>
      <c r="V746" s="32"/>
      <c r="W746" s="32"/>
      <c r="X746" s="32"/>
      <c r="Y746" s="32"/>
      <c r="Z746" s="32"/>
      <c r="AA746" s="32"/>
      <c r="AB746" s="32"/>
      <c r="AC746" s="32"/>
      <c r="AD746" s="32"/>
      <c r="AE746" s="32"/>
      <c r="AF746" s="32"/>
      <c r="AG746" s="32"/>
      <c r="AH746" s="32"/>
      <c r="AI746" s="32"/>
      <c r="AJ746" s="32"/>
      <c r="AK746" s="32"/>
      <c r="AL746" s="32"/>
    </row>
    <row r="747" spans="1:38" ht="14" x14ac:dyDescent="0.2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U747" s="32"/>
      <c r="V747" s="32"/>
      <c r="W747" s="32"/>
      <c r="X747" s="32"/>
      <c r="Y747" s="32"/>
      <c r="Z747" s="32"/>
      <c r="AA747" s="32"/>
      <c r="AB747" s="32"/>
      <c r="AC747" s="32"/>
      <c r="AD747" s="32"/>
      <c r="AE747" s="32"/>
      <c r="AF747" s="32"/>
      <c r="AG747" s="32"/>
      <c r="AH747" s="32"/>
      <c r="AI747" s="32"/>
      <c r="AJ747" s="32"/>
      <c r="AK747" s="32"/>
      <c r="AL747" s="32"/>
    </row>
    <row r="748" spans="1:38" ht="14" x14ac:dyDescent="0.2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U748" s="32"/>
      <c r="V748" s="32"/>
      <c r="W748" s="32"/>
      <c r="X748" s="32"/>
      <c r="Y748" s="32"/>
      <c r="Z748" s="32"/>
      <c r="AA748" s="32"/>
      <c r="AB748" s="32"/>
      <c r="AC748" s="32"/>
      <c r="AD748" s="32"/>
      <c r="AE748" s="32"/>
      <c r="AF748" s="32"/>
      <c r="AG748" s="32"/>
      <c r="AH748" s="32"/>
      <c r="AI748" s="32"/>
      <c r="AJ748" s="32"/>
      <c r="AK748" s="32"/>
      <c r="AL748" s="32"/>
    </row>
    <row r="749" spans="1:38" ht="14" x14ac:dyDescent="0.2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  <c r="AE749" s="32"/>
      <c r="AF749" s="32"/>
      <c r="AG749" s="32"/>
      <c r="AH749" s="32"/>
      <c r="AI749" s="32"/>
      <c r="AJ749" s="32"/>
      <c r="AK749" s="32"/>
      <c r="AL749" s="32"/>
    </row>
    <row r="750" spans="1:38" ht="14" x14ac:dyDescent="0.2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U750" s="32"/>
      <c r="V750" s="32"/>
      <c r="W750" s="32"/>
      <c r="X750" s="32"/>
      <c r="Y750" s="32"/>
      <c r="Z750" s="32"/>
      <c r="AA750" s="32"/>
      <c r="AB750" s="32"/>
      <c r="AC750" s="32"/>
      <c r="AD750" s="32"/>
      <c r="AE750" s="32"/>
      <c r="AF750" s="32"/>
      <c r="AG750" s="32"/>
      <c r="AH750" s="32"/>
      <c r="AI750" s="32"/>
      <c r="AJ750" s="32"/>
      <c r="AK750" s="32"/>
      <c r="AL750" s="32"/>
    </row>
    <row r="751" spans="1:38" ht="14" x14ac:dyDescent="0.2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U751" s="32"/>
      <c r="V751" s="32"/>
      <c r="W751" s="32"/>
      <c r="X751" s="32"/>
      <c r="Y751" s="32"/>
      <c r="Z751" s="32"/>
      <c r="AA751" s="32"/>
      <c r="AB751" s="32"/>
      <c r="AC751" s="32"/>
      <c r="AD751" s="32"/>
      <c r="AE751" s="32"/>
      <c r="AF751" s="32"/>
      <c r="AG751" s="32"/>
      <c r="AH751" s="32"/>
      <c r="AI751" s="32"/>
      <c r="AJ751" s="32"/>
      <c r="AK751" s="32"/>
      <c r="AL751" s="32"/>
    </row>
    <row r="752" spans="1:38" ht="14" x14ac:dyDescent="0.2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U752" s="32"/>
      <c r="V752" s="32"/>
      <c r="W752" s="32"/>
      <c r="X752" s="32"/>
      <c r="Y752" s="32"/>
      <c r="Z752" s="32"/>
      <c r="AA752" s="32"/>
      <c r="AB752" s="32"/>
      <c r="AC752" s="32"/>
      <c r="AD752" s="32"/>
      <c r="AE752" s="32"/>
      <c r="AF752" s="32"/>
      <c r="AG752" s="32"/>
      <c r="AH752" s="32"/>
      <c r="AI752" s="32"/>
      <c r="AJ752" s="32"/>
      <c r="AK752" s="32"/>
      <c r="AL752" s="32"/>
    </row>
    <row r="753" spans="1:38" ht="14" x14ac:dyDescent="0.2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U753" s="32"/>
      <c r="V753" s="32"/>
      <c r="W753" s="32"/>
      <c r="X753" s="32"/>
      <c r="Y753" s="32"/>
      <c r="Z753" s="32"/>
      <c r="AA753" s="32"/>
      <c r="AB753" s="32"/>
      <c r="AC753" s="32"/>
      <c r="AD753" s="32"/>
      <c r="AE753" s="32"/>
      <c r="AF753" s="32"/>
      <c r="AG753" s="32"/>
      <c r="AH753" s="32"/>
      <c r="AI753" s="32"/>
      <c r="AJ753" s="32"/>
      <c r="AK753" s="32"/>
      <c r="AL753" s="32"/>
    </row>
    <row r="754" spans="1:38" ht="14" x14ac:dyDescent="0.2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U754" s="32"/>
      <c r="V754" s="32"/>
      <c r="W754" s="32"/>
      <c r="X754" s="32"/>
      <c r="Y754" s="32"/>
      <c r="Z754" s="32"/>
      <c r="AA754" s="32"/>
      <c r="AB754" s="32"/>
      <c r="AC754" s="32"/>
      <c r="AD754" s="32"/>
      <c r="AE754" s="32"/>
      <c r="AF754" s="32"/>
      <c r="AG754" s="32"/>
      <c r="AH754" s="32"/>
      <c r="AI754" s="32"/>
      <c r="AJ754" s="32"/>
      <c r="AK754" s="32"/>
      <c r="AL754" s="32"/>
    </row>
    <row r="755" spans="1:38" ht="14" x14ac:dyDescent="0.2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U755" s="32"/>
      <c r="V755" s="32"/>
      <c r="W755" s="32"/>
      <c r="X755" s="32"/>
      <c r="Y755" s="32"/>
      <c r="Z755" s="32"/>
      <c r="AA755" s="32"/>
      <c r="AB755" s="32"/>
      <c r="AC755" s="32"/>
      <c r="AD755" s="32"/>
      <c r="AE755" s="32"/>
      <c r="AF755" s="32"/>
      <c r="AG755" s="32"/>
      <c r="AH755" s="32"/>
      <c r="AI755" s="32"/>
      <c r="AJ755" s="32"/>
      <c r="AK755" s="32"/>
      <c r="AL755" s="32"/>
    </row>
    <row r="756" spans="1:38" ht="14" x14ac:dyDescent="0.2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U756" s="32"/>
      <c r="V756" s="32"/>
      <c r="W756" s="32"/>
      <c r="X756" s="32"/>
      <c r="Y756" s="32"/>
      <c r="Z756" s="32"/>
      <c r="AA756" s="32"/>
      <c r="AB756" s="32"/>
      <c r="AC756" s="32"/>
      <c r="AD756" s="32"/>
      <c r="AE756" s="32"/>
      <c r="AF756" s="32"/>
      <c r="AG756" s="32"/>
      <c r="AH756" s="32"/>
      <c r="AI756" s="32"/>
      <c r="AJ756" s="32"/>
      <c r="AK756" s="32"/>
      <c r="AL756" s="32"/>
    </row>
    <row r="757" spans="1:38" ht="14" x14ac:dyDescent="0.2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U757" s="32"/>
      <c r="V757" s="32"/>
      <c r="W757" s="32"/>
      <c r="X757" s="32"/>
      <c r="Y757" s="32"/>
      <c r="Z757" s="32"/>
      <c r="AA757" s="32"/>
      <c r="AB757" s="32"/>
      <c r="AC757" s="32"/>
      <c r="AD757" s="32"/>
      <c r="AE757" s="32"/>
      <c r="AF757" s="32"/>
      <c r="AG757" s="32"/>
      <c r="AH757" s="32"/>
      <c r="AI757" s="32"/>
      <c r="AJ757" s="32"/>
      <c r="AK757" s="32"/>
      <c r="AL757" s="32"/>
    </row>
    <row r="758" spans="1:38" ht="14" x14ac:dyDescent="0.2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U758" s="32"/>
      <c r="V758" s="32"/>
      <c r="W758" s="32"/>
      <c r="X758" s="32"/>
      <c r="Y758" s="32"/>
      <c r="Z758" s="32"/>
      <c r="AA758" s="32"/>
      <c r="AB758" s="32"/>
      <c r="AC758" s="32"/>
      <c r="AD758" s="32"/>
      <c r="AE758" s="32"/>
      <c r="AF758" s="32"/>
      <c r="AG758" s="32"/>
      <c r="AH758" s="32"/>
      <c r="AI758" s="32"/>
      <c r="AJ758" s="32"/>
      <c r="AK758" s="32"/>
      <c r="AL758" s="32"/>
    </row>
    <row r="759" spans="1:38" ht="14" x14ac:dyDescent="0.2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U759" s="32"/>
      <c r="V759" s="32"/>
      <c r="W759" s="32"/>
      <c r="X759" s="32"/>
      <c r="Y759" s="32"/>
      <c r="Z759" s="32"/>
      <c r="AA759" s="32"/>
      <c r="AB759" s="32"/>
      <c r="AC759" s="32"/>
      <c r="AD759" s="32"/>
      <c r="AE759" s="32"/>
      <c r="AF759" s="32"/>
      <c r="AG759" s="32"/>
      <c r="AH759" s="32"/>
      <c r="AI759" s="32"/>
      <c r="AJ759" s="32"/>
      <c r="AK759" s="32"/>
      <c r="AL759" s="32"/>
    </row>
    <row r="760" spans="1:38" ht="14" x14ac:dyDescent="0.2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U760" s="32"/>
      <c r="V760" s="32"/>
      <c r="W760" s="32"/>
      <c r="X760" s="32"/>
      <c r="Y760" s="32"/>
      <c r="Z760" s="32"/>
      <c r="AA760" s="32"/>
      <c r="AB760" s="32"/>
      <c r="AC760" s="32"/>
      <c r="AD760" s="32"/>
      <c r="AE760" s="32"/>
      <c r="AF760" s="32"/>
      <c r="AG760" s="32"/>
      <c r="AH760" s="32"/>
      <c r="AI760" s="32"/>
      <c r="AJ760" s="32"/>
      <c r="AK760" s="32"/>
      <c r="AL760" s="32"/>
    </row>
    <row r="761" spans="1:38" ht="14" x14ac:dyDescent="0.2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U761" s="32"/>
      <c r="V761" s="32"/>
      <c r="W761" s="32"/>
      <c r="X761" s="32"/>
      <c r="Y761" s="32"/>
      <c r="Z761" s="32"/>
      <c r="AA761" s="32"/>
      <c r="AB761" s="32"/>
      <c r="AC761" s="32"/>
      <c r="AD761" s="32"/>
      <c r="AE761" s="32"/>
      <c r="AF761" s="32"/>
      <c r="AG761" s="32"/>
      <c r="AH761" s="32"/>
      <c r="AI761" s="32"/>
      <c r="AJ761" s="32"/>
      <c r="AK761" s="32"/>
      <c r="AL761" s="32"/>
    </row>
    <row r="762" spans="1:38" ht="14" x14ac:dyDescent="0.2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U762" s="32"/>
      <c r="V762" s="32"/>
      <c r="W762" s="32"/>
      <c r="X762" s="32"/>
      <c r="Y762" s="32"/>
      <c r="Z762" s="32"/>
      <c r="AA762" s="32"/>
      <c r="AB762" s="32"/>
      <c r="AC762" s="32"/>
      <c r="AD762" s="32"/>
      <c r="AE762" s="32"/>
      <c r="AF762" s="32"/>
      <c r="AG762" s="32"/>
      <c r="AH762" s="32"/>
      <c r="AI762" s="32"/>
      <c r="AJ762" s="32"/>
      <c r="AK762" s="32"/>
      <c r="AL762" s="32"/>
    </row>
    <row r="763" spans="1:38" ht="14" x14ac:dyDescent="0.2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U763" s="32"/>
      <c r="V763" s="32"/>
      <c r="W763" s="32"/>
      <c r="X763" s="32"/>
      <c r="Y763" s="32"/>
      <c r="Z763" s="32"/>
      <c r="AA763" s="32"/>
      <c r="AB763" s="32"/>
      <c r="AC763" s="32"/>
      <c r="AD763" s="32"/>
      <c r="AE763" s="32"/>
      <c r="AF763" s="32"/>
      <c r="AG763" s="32"/>
      <c r="AH763" s="32"/>
      <c r="AI763" s="32"/>
      <c r="AJ763" s="32"/>
      <c r="AK763" s="32"/>
      <c r="AL763" s="32"/>
    </row>
    <row r="764" spans="1:38" ht="14" x14ac:dyDescent="0.2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U764" s="32"/>
      <c r="V764" s="32"/>
      <c r="W764" s="32"/>
      <c r="X764" s="32"/>
      <c r="Y764" s="32"/>
      <c r="Z764" s="32"/>
      <c r="AA764" s="32"/>
      <c r="AB764" s="32"/>
      <c r="AC764" s="32"/>
      <c r="AD764" s="32"/>
      <c r="AE764" s="32"/>
      <c r="AF764" s="32"/>
      <c r="AG764" s="32"/>
      <c r="AH764" s="32"/>
      <c r="AI764" s="32"/>
      <c r="AJ764" s="32"/>
      <c r="AK764" s="32"/>
      <c r="AL764" s="32"/>
    </row>
    <row r="765" spans="1:38" ht="14" x14ac:dyDescent="0.2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U765" s="32"/>
      <c r="V765" s="32"/>
      <c r="W765" s="32"/>
      <c r="X765" s="32"/>
      <c r="Y765" s="32"/>
      <c r="Z765" s="32"/>
      <c r="AA765" s="32"/>
      <c r="AB765" s="32"/>
      <c r="AC765" s="32"/>
      <c r="AD765" s="32"/>
      <c r="AE765" s="32"/>
      <c r="AF765" s="32"/>
      <c r="AG765" s="32"/>
      <c r="AH765" s="32"/>
      <c r="AI765" s="32"/>
      <c r="AJ765" s="32"/>
      <c r="AK765" s="32"/>
      <c r="AL765" s="32"/>
    </row>
    <row r="766" spans="1:38" ht="14" x14ac:dyDescent="0.2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U766" s="32"/>
      <c r="V766" s="32"/>
      <c r="W766" s="32"/>
      <c r="X766" s="32"/>
      <c r="Y766" s="32"/>
      <c r="Z766" s="32"/>
      <c r="AA766" s="32"/>
      <c r="AB766" s="32"/>
      <c r="AC766" s="32"/>
      <c r="AD766" s="32"/>
      <c r="AE766" s="32"/>
      <c r="AF766" s="32"/>
      <c r="AG766" s="32"/>
      <c r="AH766" s="32"/>
      <c r="AI766" s="32"/>
      <c r="AJ766" s="32"/>
      <c r="AK766" s="32"/>
      <c r="AL766" s="32"/>
    </row>
    <row r="767" spans="1:38" ht="14" x14ac:dyDescent="0.2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U767" s="32"/>
      <c r="V767" s="32"/>
      <c r="W767" s="32"/>
      <c r="X767" s="32"/>
      <c r="Y767" s="32"/>
      <c r="Z767" s="32"/>
      <c r="AA767" s="32"/>
      <c r="AB767" s="32"/>
      <c r="AC767" s="32"/>
      <c r="AD767" s="32"/>
      <c r="AE767" s="32"/>
      <c r="AF767" s="32"/>
      <c r="AG767" s="32"/>
      <c r="AH767" s="32"/>
      <c r="AI767" s="32"/>
      <c r="AJ767" s="32"/>
      <c r="AK767" s="32"/>
      <c r="AL767" s="32"/>
    </row>
    <row r="768" spans="1:38" ht="14" x14ac:dyDescent="0.2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U768" s="32"/>
      <c r="V768" s="32"/>
      <c r="W768" s="32"/>
      <c r="X768" s="32"/>
      <c r="Y768" s="32"/>
      <c r="Z768" s="32"/>
      <c r="AA768" s="32"/>
      <c r="AB768" s="32"/>
      <c r="AC768" s="32"/>
      <c r="AD768" s="32"/>
      <c r="AE768" s="32"/>
      <c r="AF768" s="32"/>
      <c r="AG768" s="32"/>
      <c r="AH768" s="32"/>
      <c r="AI768" s="32"/>
      <c r="AJ768" s="32"/>
      <c r="AK768" s="32"/>
      <c r="AL768" s="32"/>
    </row>
    <row r="769" spans="1:38" ht="14" x14ac:dyDescent="0.2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U769" s="32"/>
      <c r="V769" s="32"/>
      <c r="W769" s="32"/>
      <c r="X769" s="32"/>
      <c r="Y769" s="32"/>
      <c r="Z769" s="32"/>
      <c r="AA769" s="32"/>
      <c r="AB769" s="32"/>
      <c r="AC769" s="32"/>
      <c r="AD769" s="32"/>
      <c r="AE769" s="32"/>
      <c r="AF769" s="32"/>
      <c r="AG769" s="32"/>
      <c r="AH769" s="32"/>
      <c r="AI769" s="32"/>
      <c r="AJ769" s="32"/>
      <c r="AK769" s="32"/>
      <c r="AL769" s="32"/>
    </row>
    <row r="770" spans="1:38" ht="14" x14ac:dyDescent="0.2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U770" s="32"/>
      <c r="V770" s="32"/>
      <c r="W770" s="32"/>
      <c r="X770" s="32"/>
      <c r="Y770" s="32"/>
      <c r="Z770" s="32"/>
      <c r="AA770" s="32"/>
      <c r="AB770" s="32"/>
      <c r="AC770" s="32"/>
      <c r="AD770" s="32"/>
      <c r="AE770" s="32"/>
      <c r="AF770" s="32"/>
      <c r="AG770" s="32"/>
      <c r="AH770" s="32"/>
      <c r="AI770" s="32"/>
      <c r="AJ770" s="32"/>
      <c r="AK770" s="32"/>
      <c r="AL770" s="32"/>
    </row>
    <row r="771" spans="1:38" ht="14" x14ac:dyDescent="0.2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U771" s="32"/>
      <c r="V771" s="32"/>
      <c r="W771" s="32"/>
      <c r="X771" s="32"/>
      <c r="Y771" s="32"/>
      <c r="Z771" s="32"/>
      <c r="AA771" s="32"/>
      <c r="AB771" s="32"/>
      <c r="AC771" s="32"/>
      <c r="AD771" s="32"/>
      <c r="AE771" s="32"/>
      <c r="AF771" s="32"/>
      <c r="AG771" s="32"/>
      <c r="AH771" s="32"/>
      <c r="AI771" s="32"/>
      <c r="AJ771" s="32"/>
      <c r="AK771" s="32"/>
      <c r="AL771" s="32"/>
    </row>
    <row r="772" spans="1:38" ht="14" x14ac:dyDescent="0.2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U772" s="32"/>
      <c r="V772" s="32"/>
      <c r="W772" s="32"/>
      <c r="X772" s="32"/>
      <c r="Y772" s="32"/>
      <c r="Z772" s="32"/>
      <c r="AA772" s="32"/>
      <c r="AB772" s="32"/>
      <c r="AC772" s="32"/>
      <c r="AD772" s="32"/>
      <c r="AE772" s="32"/>
      <c r="AF772" s="32"/>
      <c r="AG772" s="32"/>
      <c r="AH772" s="32"/>
      <c r="AI772" s="32"/>
      <c r="AJ772" s="32"/>
      <c r="AK772" s="32"/>
      <c r="AL772" s="32"/>
    </row>
    <row r="773" spans="1:38" ht="14" x14ac:dyDescent="0.2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U773" s="32"/>
      <c r="V773" s="32"/>
      <c r="W773" s="32"/>
      <c r="X773" s="32"/>
      <c r="Y773" s="32"/>
      <c r="Z773" s="32"/>
      <c r="AA773" s="32"/>
      <c r="AB773" s="32"/>
      <c r="AC773" s="32"/>
      <c r="AD773" s="32"/>
      <c r="AE773" s="32"/>
      <c r="AF773" s="32"/>
      <c r="AG773" s="32"/>
      <c r="AH773" s="32"/>
      <c r="AI773" s="32"/>
      <c r="AJ773" s="32"/>
      <c r="AK773" s="32"/>
      <c r="AL773" s="32"/>
    </row>
    <row r="774" spans="1:38" ht="14" x14ac:dyDescent="0.2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U774" s="32"/>
      <c r="V774" s="32"/>
      <c r="W774" s="32"/>
      <c r="X774" s="32"/>
      <c r="Y774" s="32"/>
      <c r="Z774" s="32"/>
      <c r="AA774" s="32"/>
      <c r="AB774" s="32"/>
      <c r="AC774" s="32"/>
      <c r="AD774" s="32"/>
      <c r="AE774" s="32"/>
      <c r="AF774" s="32"/>
      <c r="AG774" s="32"/>
      <c r="AH774" s="32"/>
      <c r="AI774" s="32"/>
      <c r="AJ774" s="32"/>
      <c r="AK774" s="32"/>
      <c r="AL774" s="32"/>
    </row>
    <row r="775" spans="1:38" ht="14" x14ac:dyDescent="0.2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U775" s="32"/>
      <c r="V775" s="32"/>
      <c r="W775" s="32"/>
      <c r="X775" s="32"/>
      <c r="Y775" s="32"/>
      <c r="Z775" s="32"/>
      <c r="AA775" s="32"/>
      <c r="AB775" s="32"/>
      <c r="AC775" s="32"/>
      <c r="AD775" s="32"/>
      <c r="AE775" s="32"/>
      <c r="AF775" s="32"/>
      <c r="AG775" s="32"/>
      <c r="AH775" s="32"/>
      <c r="AI775" s="32"/>
      <c r="AJ775" s="32"/>
      <c r="AK775" s="32"/>
      <c r="AL775" s="32"/>
    </row>
    <row r="776" spans="1:38" ht="14" x14ac:dyDescent="0.2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U776" s="32"/>
      <c r="V776" s="32"/>
      <c r="W776" s="32"/>
      <c r="X776" s="32"/>
      <c r="Y776" s="32"/>
      <c r="Z776" s="32"/>
      <c r="AA776" s="32"/>
      <c r="AB776" s="32"/>
      <c r="AC776" s="32"/>
      <c r="AD776" s="32"/>
      <c r="AE776" s="32"/>
      <c r="AF776" s="32"/>
      <c r="AG776" s="32"/>
      <c r="AH776" s="32"/>
      <c r="AI776" s="32"/>
      <c r="AJ776" s="32"/>
      <c r="AK776" s="32"/>
      <c r="AL776" s="32"/>
    </row>
    <row r="777" spans="1:38" ht="14" x14ac:dyDescent="0.2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U777" s="32"/>
      <c r="V777" s="32"/>
      <c r="W777" s="32"/>
      <c r="X777" s="32"/>
      <c r="Y777" s="32"/>
      <c r="Z777" s="32"/>
      <c r="AA777" s="32"/>
      <c r="AB777" s="32"/>
      <c r="AC777" s="32"/>
      <c r="AD777" s="32"/>
      <c r="AE777" s="32"/>
      <c r="AF777" s="32"/>
      <c r="AG777" s="32"/>
      <c r="AH777" s="32"/>
      <c r="AI777" s="32"/>
      <c r="AJ777" s="32"/>
      <c r="AK777" s="32"/>
      <c r="AL777" s="32"/>
    </row>
    <row r="778" spans="1:38" ht="14" x14ac:dyDescent="0.2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U778" s="32"/>
      <c r="V778" s="32"/>
      <c r="W778" s="32"/>
      <c r="X778" s="32"/>
      <c r="Y778" s="32"/>
      <c r="Z778" s="32"/>
      <c r="AA778" s="32"/>
      <c r="AB778" s="32"/>
      <c r="AC778" s="32"/>
      <c r="AD778" s="32"/>
      <c r="AE778" s="32"/>
      <c r="AF778" s="32"/>
      <c r="AG778" s="32"/>
      <c r="AH778" s="32"/>
      <c r="AI778" s="32"/>
      <c r="AJ778" s="32"/>
      <c r="AK778" s="32"/>
      <c r="AL778" s="32"/>
    </row>
    <row r="779" spans="1:38" ht="14" x14ac:dyDescent="0.2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U779" s="32"/>
      <c r="V779" s="32"/>
      <c r="W779" s="32"/>
      <c r="X779" s="32"/>
      <c r="Y779" s="32"/>
      <c r="Z779" s="32"/>
      <c r="AA779" s="32"/>
      <c r="AB779" s="32"/>
      <c r="AC779" s="32"/>
      <c r="AD779" s="32"/>
      <c r="AE779" s="32"/>
      <c r="AF779" s="32"/>
      <c r="AG779" s="32"/>
      <c r="AH779" s="32"/>
      <c r="AI779" s="32"/>
      <c r="AJ779" s="32"/>
      <c r="AK779" s="32"/>
      <c r="AL779" s="32"/>
    </row>
    <row r="780" spans="1:38" ht="14" x14ac:dyDescent="0.2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U780" s="32"/>
      <c r="V780" s="32"/>
      <c r="W780" s="32"/>
      <c r="X780" s="32"/>
      <c r="Y780" s="32"/>
      <c r="Z780" s="32"/>
      <c r="AA780" s="32"/>
      <c r="AB780" s="32"/>
      <c r="AC780" s="32"/>
      <c r="AD780" s="32"/>
      <c r="AE780" s="32"/>
      <c r="AF780" s="32"/>
      <c r="AG780" s="32"/>
      <c r="AH780" s="32"/>
      <c r="AI780" s="32"/>
      <c r="AJ780" s="32"/>
      <c r="AK780" s="32"/>
      <c r="AL780" s="32"/>
    </row>
    <row r="781" spans="1:38" ht="14" x14ac:dyDescent="0.2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U781" s="32"/>
      <c r="V781" s="32"/>
      <c r="W781" s="32"/>
      <c r="X781" s="32"/>
      <c r="Y781" s="32"/>
      <c r="Z781" s="32"/>
      <c r="AA781" s="32"/>
      <c r="AB781" s="32"/>
      <c r="AC781" s="32"/>
      <c r="AD781" s="32"/>
      <c r="AE781" s="32"/>
      <c r="AF781" s="32"/>
      <c r="AG781" s="32"/>
      <c r="AH781" s="32"/>
      <c r="AI781" s="32"/>
      <c r="AJ781" s="32"/>
      <c r="AK781" s="32"/>
      <c r="AL781" s="32"/>
    </row>
    <row r="782" spans="1:38" ht="14" x14ac:dyDescent="0.2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U782" s="32"/>
      <c r="V782" s="32"/>
      <c r="W782" s="32"/>
      <c r="X782" s="32"/>
      <c r="Y782" s="32"/>
      <c r="Z782" s="32"/>
      <c r="AA782" s="32"/>
      <c r="AB782" s="32"/>
      <c r="AC782" s="32"/>
      <c r="AD782" s="32"/>
      <c r="AE782" s="32"/>
      <c r="AF782" s="32"/>
      <c r="AG782" s="32"/>
      <c r="AH782" s="32"/>
      <c r="AI782" s="32"/>
      <c r="AJ782" s="32"/>
      <c r="AK782" s="32"/>
      <c r="AL782" s="32"/>
    </row>
    <row r="783" spans="1:38" ht="14" x14ac:dyDescent="0.2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U783" s="32"/>
      <c r="V783" s="32"/>
      <c r="W783" s="32"/>
      <c r="X783" s="32"/>
      <c r="Y783" s="32"/>
      <c r="Z783" s="32"/>
      <c r="AA783" s="32"/>
      <c r="AB783" s="32"/>
      <c r="AC783" s="32"/>
      <c r="AD783" s="32"/>
      <c r="AE783" s="32"/>
      <c r="AF783" s="32"/>
      <c r="AG783" s="32"/>
      <c r="AH783" s="32"/>
      <c r="AI783" s="32"/>
      <c r="AJ783" s="32"/>
      <c r="AK783" s="32"/>
      <c r="AL783" s="32"/>
    </row>
    <row r="784" spans="1:38" ht="14" x14ac:dyDescent="0.2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U784" s="32"/>
      <c r="V784" s="32"/>
      <c r="W784" s="32"/>
      <c r="X784" s="32"/>
      <c r="Y784" s="32"/>
      <c r="Z784" s="32"/>
      <c r="AA784" s="32"/>
      <c r="AB784" s="32"/>
      <c r="AC784" s="32"/>
      <c r="AD784" s="32"/>
      <c r="AE784" s="32"/>
      <c r="AF784" s="32"/>
      <c r="AG784" s="32"/>
      <c r="AH784" s="32"/>
      <c r="AI784" s="32"/>
      <c r="AJ784" s="32"/>
      <c r="AK784" s="32"/>
      <c r="AL784" s="32"/>
    </row>
    <row r="785" spans="1:38" ht="14" x14ac:dyDescent="0.2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U785" s="32"/>
      <c r="V785" s="32"/>
      <c r="W785" s="32"/>
      <c r="X785" s="32"/>
      <c r="Y785" s="32"/>
      <c r="Z785" s="32"/>
      <c r="AA785" s="32"/>
      <c r="AB785" s="32"/>
      <c r="AC785" s="32"/>
      <c r="AD785" s="32"/>
      <c r="AE785" s="32"/>
      <c r="AF785" s="32"/>
      <c r="AG785" s="32"/>
      <c r="AH785" s="32"/>
      <c r="AI785" s="32"/>
      <c r="AJ785" s="32"/>
      <c r="AK785" s="32"/>
      <c r="AL785" s="32"/>
    </row>
    <row r="786" spans="1:38" ht="14" x14ac:dyDescent="0.2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U786" s="32"/>
      <c r="V786" s="32"/>
      <c r="W786" s="32"/>
      <c r="X786" s="32"/>
      <c r="Y786" s="32"/>
      <c r="Z786" s="32"/>
      <c r="AA786" s="32"/>
      <c r="AB786" s="32"/>
      <c r="AC786" s="32"/>
      <c r="AD786" s="32"/>
      <c r="AE786" s="32"/>
      <c r="AF786" s="32"/>
      <c r="AG786" s="32"/>
      <c r="AH786" s="32"/>
      <c r="AI786" s="32"/>
      <c r="AJ786" s="32"/>
      <c r="AK786" s="32"/>
      <c r="AL786" s="32"/>
    </row>
    <row r="787" spans="1:38" ht="14" x14ac:dyDescent="0.2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U787" s="32"/>
      <c r="V787" s="32"/>
      <c r="W787" s="32"/>
      <c r="X787" s="32"/>
      <c r="Y787" s="32"/>
      <c r="Z787" s="32"/>
      <c r="AA787" s="32"/>
      <c r="AB787" s="32"/>
      <c r="AC787" s="32"/>
      <c r="AD787" s="32"/>
      <c r="AE787" s="32"/>
      <c r="AF787" s="32"/>
      <c r="AG787" s="32"/>
      <c r="AH787" s="32"/>
      <c r="AI787" s="32"/>
      <c r="AJ787" s="32"/>
      <c r="AK787" s="32"/>
      <c r="AL787" s="32"/>
    </row>
    <row r="788" spans="1:38" ht="14" x14ac:dyDescent="0.2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U788" s="32"/>
      <c r="V788" s="32"/>
      <c r="W788" s="32"/>
      <c r="X788" s="32"/>
      <c r="Y788" s="32"/>
      <c r="Z788" s="32"/>
      <c r="AA788" s="32"/>
      <c r="AB788" s="32"/>
      <c r="AC788" s="32"/>
      <c r="AD788" s="32"/>
      <c r="AE788" s="32"/>
      <c r="AF788" s="32"/>
      <c r="AG788" s="32"/>
      <c r="AH788" s="32"/>
      <c r="AI788" s="32"/>
      <c r="AJ788" s="32"/>
      <c r="AK788" s="32"/>
      <c r="AL788" s="32"/>
    </row>
    <row r="789" spans="1:38" ht="14" x14ac:dyDescent="0.2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U789" s="32"/>
      <c r="V789" s="32"/>
      <c r="W789" s="32"/>
      <c r="X789" s="32"/>
      <c r="Y789" s="32"/>
      <c r="Z789" s="32"/>
      <c r="AA789" s="32"/>
      <c r="AB789" s="32"/>
      <c r="AC789" s="32"/>
      <c r="AD789" s="32"/>
      <c r="AE789" s="32"/>
      <c r="AF789" s="32"/>
      <c r="AG789" s="32"/>
      <c r="AH789" s="32"/>
      <c r="AI789" s="32"/>
      <c r="AJ789" s="32"/>
      <c r="AK789" s="32"/>
      <c r="AL789" s="32"/>
    </row>
    <row r="790" spans="1:38" ht="14" x14ac:dyDescent="0.2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U790" s="32"/>
      <c r="V790" s="32"/>
      <c r="W790" s="32"/>
      <c r="X790" s="32"/>
      <c r="Y790" s="32"/>
      <c r="Z790" s="32"/>
      <c r="AA790" s="32"/>
      <c r="AB790" s="32"/>
      <c r="AC790" s="32"/>
      <c r="AD790" s="32"/>
      <c r="AE790" s="32"/>
      <c r="AF790" s="32"/>
      <c r="AG790" s="32"/>
      <c r="AH790" s="32"/>
      <c r="AI790" s="32"/>
      <c r="AJ790" s="32"/>
      <c r="AK790" s="32"/>
      <c r="AL790" s="32"/>
    </row>
    <row r="791" spans="1:38" ht="14" x14ac:dyDescent="0.2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U791" s="32"/>
      <c r="V791" s="32"/>
      <c r="W791" s="32"/>
      <c r="X791" s="32"/>
      <c r="Y791" s="32"/>
      <c r="Z791" s="32"/>
      <c r="AA791" s="32"/>
      <c r="AB791" s="32"/>
      <c r="AC791" s="32"/>
      <c r="AD791" s="32"/>
      <c r="AE791" s="32"/>
      <c r="AF791" s="32"/>
      <c r="AG791" s="32"/>
      <c r="AH791" s="32"/>
      <c r="AI791" s="32"/>
      <c r="AJ791" s="32"/>
      <c r="AK791" s="32"/>
      <c r="AL791" s="32"/>
    </row>
    <row r="792" spans="1:38" ht="14" x14ac:dyDescent="0.2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U792" s="32"/>
      <c r="V792" s="32"/>
      <c r="W792" s="32"/>
      <c r="X792" s="32"/>
      <c r="Y792" s="32"/>
      <c r="Z792" s="32"/>
      <c r="AA792" s="32"/>
      <c r="AB792" s="32"/>
      <c r="AC792" s="32"/>
      <c r="AD792" s="32"/>
      <c r="AE792" s="32"/>
      <c r="AF792" s="32"/>
      <c r="AG792" s="32"/>
      <c r="AH792" s="32"/>
      <c r="AI792" s="32"/>
      <c r="AJ792" s="32"/>
      <c r="AK792" s="32"/>
      <c r="AL792" s="32"/>
    </row>
    <row r="793" spans="1:38" ht="14" x14ac:dyDescent="0.2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U793" s="32"/>
      <c r="V793" s="32"/>
      <c r="W793" s="32"/>
      <c r="X793" s="32"/>
      <c r="Y793" s="32"/>
      <c r="Z793" s="32"/>
      <c r="AA793" s="32"/>
      <c r="AB793" s="32"/>
      <c r="AC793" s="32"/>
      <c r="AD793" s="32"/>
      <c r="AE793" s="32"/>
      <c r="AF793" s="32"/>
      <c r="AG793" s="32"/>
      <c r="AH793" s="32"/>
      <c r="AI793" s="32"/>
      <c r="AJ793" s="32"/>
      <c r="AK793" s="32"/>
      <c r="AL793" s="32"/>
    </row>
    <row r="794" spans="1:38" ht="14" x14ac:dyDescent="0.2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U794" s="32"/>
      <c r="V794" s="32"/>
      <c r="W794" s="32"/>
      <c r="X794" s="32"/>
      <c r="Y794" s="32"/>
      <c r="Z794" s="32"/>
      <c r="AA794" s="32"/>
      <c r="AB794" s="32"/>
      <c r="AC794" s="32"/>
      <c r="AD794" s="32"/>
      <c r="AE794" s="32"/>
      <c r="AF794" s="32"/>
      <c r="AG794" s="32"/>
      <c r="AH794" s="32"/>
      <c r="AI794" s="32"/>
      <c r="AJ794" s="32"/>
      <c r="AK794" s="32"/>
      <c r="AL794" s="32"/>
    </row>
    <row r="795" spans="1:38" ht="14" x14ac:dyDescent="0.2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U795" s="32"/>
      <c r="V795" s="32"/>
      <c r="W795" s="32"/>
      <c r="X795" s="32"/>
      <c r="Y795" s="32"/>
      <c r="Z795" s="32"/>
      <c r="AA795" s="32"/>
      <c r="AB795" s="32"/>
      <c r="AC795" s="32"/>
      <c r="AD795" s="32"/>
      <c r="AE795" s="32"/>
      <c r="AF795" s="32"/>
      <c r="AG795" s="32"/>
      <c r="AH795" s="32"/>
      <c r="AI795" s="32"/>
      <c r="AJ795" s="32"/>
      <c r="AK795" s="32"/>
      <c r="AL795" s="32"/>
    </row>
    <row r="796" spans="1:38" ht="14" x14ac:dyDescent="0.2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U796" s="32"/>
      <c r="V796" s="32"/>
      <c r="W796" s="32"/>
      <c r="X796" s="32"/>
      <c r="Y796" s="32"/>
      <c r="Z796" s="32"/>
      <c r="AA796" s="32"/>
      <c r="AB796" s="32"/>
      <c r="AC796" s="32"/>
      <c r="AD796" s="32"/>
      <c r="AE796" s="32"/>
      <c r="AF796" s="32"/>
      <c r="AG796" s="32"/>
      <c r="AH796" s="32"/>
      <c r="AI796" s="32"/>
      <c r="AJ796" s="32"/>
      <c r="AK796" s="32"/>
      <c r="AL796" s="32"/>
    </row>
    <row r="797" spans="1:38" ht="14" x14ac:dyDescent="0.2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U797" s="32"/>
      <c r="V797" s="32"/>
      <c r="W797" s="32"/>
      <c r="X797" s="32"/>
      <c r="Y797" s="32"/>
      <c r="Z797" s="32"/>
      <c r="AA797" s="32"/>
      <c r="AB797" s="32"/>
      <c r="AC797" s="32"/>
      <c r="AD797" s="32"/>
      <c r="AE797" s="32"/>
      <c r="AF797" s="32"/>
      <c r="AG797" s="32"/>
      <c r="AH797" s="32"/>
      <c r="AI797" s="32"/>
      <c r="AJ797" s="32"/>
      <c r="AK797" s="32"/>
      <c r="AL797" s="32"/>
    </row>
    <row r="798" spans="1:38" ht="14" x14ac:dyDescent="0.2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U798" s="32"/>
      <c r="V798" s="32"/>
      <c r="W798" s="32"/>
      <c r="X798" s="32"/>
      <c r="Y798" s="32"/>
      <c r="Z798" s="32"/>
      <c r="AA798" s="32"/>
      <c r="AB798" s="32"/>
      <c r="AC798" s="32"/>
      <c r="AD798" s="32"/>
      <c r="AE798" s="32"/>
      <c r="AF798" s="32"/>
      <c r="AG798" s="32"/>
      <c r="AH798" s="32"/>
      <c r="AI798" s="32"/>
      <c r="AJ798" s="32"/>
      <c r="AK798" s="32"/>
      <c r="AL798" s="32"/>
    </row>
    <row r="799" spans="1:38" ht="14" x14ac:dyDescent="0.2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U799" s="32"/>
      <c r="V799" s="32"/>
      <c r="W799" s="32"/>
      <c r="X799" s="32"/>
      <c r="Y799" s="32"/>
      <c r="Z799" s="32"/>
      <c r="AA799" s="32"/>
      <c r="AB799" s="32"/>
      <c r="AC799" s="32"/>
      <c r="AD799" s="32"/>
      <c r="AE799" s="32"/>
      <c r="AF799" s="32"/>
      <c r="AG799" s="32"/>
      <c r="AH799" s="32"/>
      <c r="AI799" s="32"/>
      <c r="AJ799" s="32"/>
      <c r="AK799" s="32"/>
      <c r="AL799" s="32"/>
    </row>
    <row r="800" spans="1:38" ht="14" x14ac:dyDescent="0.2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U800" s="32"/>
      <c r="V800" s="32"/>
      <c r="W800" s="32"/>
      <c r="X800" s="32"/>
      <c r="Y800" s="32"/>
      <c r="Z800" s="32"/>
      <c r="AA800" s="32"/>
      <c r="AB800" s="32"/>
      <c r="AC800" s="32"/>
      <c r="AD800" s="32"/>
      <c r="AE800" s="32"/>
      <c r="AF800" s="32"/>
      <c r="AG800" s="32"/>
      <c r="AH800" s="32"/>
      <c r="AI800" s="32"/>
      <c r="AJ800" s="32"/>
      <c r="AK800" s="32"/>
      <c r="AL800" s="32"/>
    </row>
    <row r="801" spans="1:38" ht="14" x14ac:dyDescent="0.2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U801" s="32"/>
      <c r="V801" s="32"/>
      <c r="W801" s="32"/>
      <c r="X801" s="32"/>
      <c r="Y801" s="32"/>
      <c r="Z801" s="32"/>
      <c r="AA801" s="32"/>
      <c r="AB801" s="32"/>
      <c r="AC801" s="32"/>
      <c r="AD801" s="32"/>
      <c r="AE801" s="32"/>
      <c r="AF801" s="32"/>
      <c r="AG801" s="32"/>
      <c r="AH801" s="32"/>
      <c r="AI801" s="32"/>
      <c r="AJ801" s="32"/>
      <c r="AK801" s="32"/>
      <c r="AL801" s="32"/>
    </row>
    <row r="802" spans="1:38" ht="14" x14ac:dyDescent="0.2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U802" s="32"/>
      <c r="V802" s="32"/>
      <c r="W802" s="32"/>
      <c r="X802" s="32"/>
      <c r="Y802" s="32"/>
      <c r="Z802" s="32"/>
      <c r="AA802" s="32"/>
      <c r="AB802" s="32"/>
      <c r="AC802" s="32"/>
      <c r="AD802" s="32"/>
      <c r="AE802" s="32"/>
      <c r="AF802" s="32"/>
      <c r="AG802" s="32"/>
      <c r="AH802" s="32"/>
      <c r="AI802" s="32"/>
      <c r="AJ802" s="32"/>
      <c r="AK802" s="32"/>
      <c r="AL802" s="32"/>
    </row>
    <row r="803" spans="1:38" ht="14" x14ac:dyDescent="0.2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U803" s="32"/>
      <c r="V803" s="32"/>
      <c r="W803" s="32"/>
      <c r="X803" s="32"/>
      <c r="Y803" s="32"/>
      <c r="Z803" s="32"/>
      <c r="AA803" s="32"/>
      <c r="AB803" s="32"/>
      <c r="AC803" s="32"/>
      <c r="AD803" s="32"/>
      <c r="AE803" s="32"/>
      <c r="AF803" s="32"/>
      <c r="AG803" s="32"/>
      <c r="AH803" s="32"/>
      <c r="AI803" s="32"/>
      <c r="AJ803" s="32"/>
      <c r="AK803" s="32"/>
      <c r="AL803" s="32"/>
    </row>
    <row r="804" spans="1:38" ht="14" x14ac:dyDescent="0.2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U804" s="32"/>
      <c r="V804" s="32"/>
      <c r="W804" s="32"/>
      <c r="X804" s="32"/>
      <c r="Y804" s="32"/>
      <c r="Z804" s="32"/>
      <c r="AA804" s="32"/>
      <c r="AB804" s="32"/>
      <c r="AC804" s="32"/>
      <c r="AD804" s="32"/>
      <c r="AE804" s="32"/>
      <c r="AF804" s="32"/>
      <c r="AG804" s="32"/>
      <c r="AH804" s="32"/>
      <c r="AI804" s="32"/>
      <c r="AJ804" s="32"/>
      <c r="AK804" s="32"/>
      <c r="AL804" s="32"/>
    </row>
    <row r="805" spans="1:38" ht="14" x14ac:dyDescent="0.2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U805" s="32"/>
      <c r="V805" s="32"/>
      <c r="W805" s="32"/>
      <c r="X805" s="32"/>
      <c r="Y805" s="32"/>
      <c r="Z805" s="32"/>
      <c r="AA805" s="32"/>
      <c r="AB805" s="32"/>
      <c r="AC805" s="32"/>
      <c r="AD805" s="32"/>
      <c r="AE805" s="32"/>
      <c r="AF805" s="32"/>
      <c r="AG805" s="32"/>
      <c r="AH805" s="32"/>
      <c r="AI805" s="32"/>
      <c r="AJ805" s="32"/>
      <c r="AK805" s="32"/>
      <c r="AL805" s="32"/>
    </row>
    <row r="806" spans="1:38" ht="14" x14ac:dyDescent="0.2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U806" s="32"/>
      <c r="V806" s="32"/>
      <c r="W806" s="32"/>
      <c r="X806" s="32"/>
      <c r="Y806" s="32"/>
      <c r="Z806" s="32"/>
      <c r="AA806" s="32"/>
      <c r="AB806" s="32"/>
      <c r="AC806" s="32"/>
      <c r="AD806" s="32"/>
      <c r="AE806" s="32"/>
      <c r="AF806" s="32"/>
      <c r="AG806" s="32"/>
      <c r="AH806" s="32"/>
      <c r="AI806" s="32"/>
      <c r="AJ806" s="32"/>
      <c r="AK806" s="32"/>
      <c r="AL806" s="32"/>
    </row>
    <row r="807" spans="1:38" ht="14" x14ac:dyDescent="0.2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U807" s="32"/>
      <c r="V807" s="32"/>
      <c r="W807" s="32"/>
      <c r="X807" s="32"/>
      <c r="Y807" s="32"/>
      <c r="Z807" s="32"/>
      <c r="AA807" s="32"/>
      <c r="AB807" s="32"/>
      <c r="AC807" s="32"/>
      <c r="AD807" s="32"/>
      <c r="AE807" s="32"/>
      <c r="AF807" s="32"/>
      <c r="AG807" s="32"/>
      <c r="AH807" s="32"/>
      <c r="AI807" s="32"/>
      <c r="AJ807" s="32"/>
      <c r="AK807" s="32"/>
      <c r="AL807" s="32"/>
    </row>
    <row r="808" spans="1:38" ht="14" x14ac:dyDescent="0.2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U808" s="32"/>
      <c r="V808" s="32"/>
      <c r="W808" s="32"/>
      <c r="X808" s="32"/>
      <c r="Y808" s="32"/>
      <c r="Z808" s="32"/>
      <c r="AA808" s="32"/>
      <c r="AB808" s="32"/>
      <c r="AC808" s="32"/>
      <c r="AD808" s="32"/>
      <c r="AE808" s="32"/>
      <c r="AF808" s="32"/>
      <c r="AG808" s="32"/>
      <c r="AH808" s="32"/>
      <c r="AI808" s="32"/>
      <c r="AJ808" s="32"/>
      <c r="AK808" s="32"/>
      <c r="AL808" s="32"/>
    </row>
    <row r="809" spans="1:38" ht="14" x14ac:dyDescent="0.2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U809" s="32"/>
      <c r="V809" s="32"/>
      <c r="W809" s="32"/>
      <c r="X809" s="32"/>
      <c r="Y809" s="32"/>
      <c r="Z809" s="32"/>
      <c r="AA809" s="32"/>
      <c r="AB809" s="32"/>
      <c r="AC809" s="32"/>
      <c r="AD809" s="32"/>
      <c r="AE809" s="32"/>
      <c r="AF809" s="32"/>
      <c r="AG809" s="32"/>
      <c r="AH809" s="32"/>
      <c r="AI809" s="32"/>
      <c r="AJ809" s="32"/>
      <c r="AK809" s="32"/>
      <c r="AL809" s="32"/>
    </row>
    <row r="810" spans="1:38" ht="14" x14ac:dyDescent="0.2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U810" s="32"/>
      <c r="V810" s="32"/>
      <c r="W810" s="32"/>
      <c r="X810" s="32"/>
      <c r="Y810" s="32"/>
      <c r="Z810" s="32"/>
      <c r="AA810" s="32"/>
      <c r="AB810" s="32"/>
      <c r="AC810" s="32"/>
      <c r="AD810" s="32"/>
      <c r="AE810" s="32"/>
      <c r="AF810" s="32"/>
      <c r="AG810" s="32"/>
      <c r="AH810" s="32"/>
      <c r="AI810" s="32"/>
      <c r="AJ810" s="32"/>
      <c r="AK810" s="32"/>
      <c r="AL810" s="32"/>
    </row>
    <row r="811" spans="1:38" ht="14" x14ac:dyDescent="0.2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U811" s="32"/>
      <c r="V811" s="32"/>
      <c r="W811" s="32"/>
      <c r="X811" s="32"/>
      <c r="Y811" s="32"/>
      <c r="Z811" s="32"/>
      <c r="AA811" s="32"/>
      <c r="AB811" s="32"/>
      <c r="AC811" s="32"/>
      <c r="AD811" s="32"/>
      <c r="AE811" s="32"/>
      <c r="AF811" s="32"/>
      <c r="AG811" s="32"/>
      <c r="AH811" s="32"/>
      <c r="AI811" s="32"/>
      <c r="AJ811" s="32"/>
      <c r="AK811" s="32"/>
      <c r="AL811" s="32"/>
    </row>
    <row r="812" spans="1:38" ht="14" x14ac:dyDescent="0.2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U812" s="32"/>
      <c r="V812" s="32"/>
      <c r="W812" s="32"/>
      <c r="X812" s="32"/>
      <c r="Y812" s="32"/>
      <c r="Z812" s="32"/>
      <c r="AA812" s="32"/>
      <c r="AB812" s="32"/>
      <c r="AC812" s="32"/>
      <c r="AD812" s="32"/>
      <c r="AE812" s="32"/>
      <c r="AF812" s="32"/>
      <c r="AG812" s="32"/>
      <c r="AH812" s="32"/>
      <c r="AI812" s="32"/>
      <c r="AJ812" s="32"/>
      <c r="AK812" s="32"/>
      <c r="AL812" s="32"/>
    </row>
    <row r="813" spans="1:38" ht="14" x14ac:dyDescent="0.2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U813" s="32"/>
      <c r="V813" s="32"/>
      <c r="W813" s="32"/>
      <c r="X813" s="32"/>
      <c r="Y813" s="32"/>
      <c r="Z813" s="32"/>
      <c r="AA813" s="32"/>
      <c r="AB813" s="32"/>
      <c r="AC813" s="32"/>
      <c r="AD813" s="32"/>
      <c r="AE813" s="32"/>
      <c r="AF813" s="32"/>
      <c r="AG813" s="32"/>
      <c r="AH813" s="32"/>
      <c r="AI813" s="32"/>
      <c r="AJ813" s="32"/>
      <c r="AK813" s="32"/>
      <c r="AL813" s="32"/>
    </row>
    <row r="814" spans="1:38" ht="14" x14ac:dyDescent="0.2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U814" s="32"/>
      <c r="V814" s="32"/>
      <c r="W814" s="32"/>
      <c r="X814" s="32"/>
      <c r="Y814" s="32"/>
      <c r="Z814" s="32"/>
      <c r="AA814" s="32"/>
      <c r="AB814" s="32"/>
      <c r="AC814" s="32"/>
      <c r="AD814" s="32"/>
      <c r="AE814" s="32"/>
      <c r="AF814" s="32"/>
      <c r="AG814" s="32"/>
      <c r="AH814" s="32"/>
      <c r="AI814" s="32"/>
      <c r="AJ814" s="32"/>
      <c r="AK814" s="32"/>
      <c r="AL814" s="32"/>
    </row>
    <row r="815" spans="1:38" ht="14" x14ac:dyDescent="0.2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U815" s="32"/>
      <c r="V815" s="32"/>
      <c r="W815" s="32"/>
      <c r="X815" s="32"/>
      <c r="Y815" s="32"/>
      <c r="Z815" s="32"/>
      <c r="AA815" s="32"/>
      <c r="AB815" s="32"/>
      <c r="AC815" s="32"/>
      <c r="AD815" s="32"/>
      <c r="AE815" s="32"/>
      <c r="AF815" s="32"/>
      <c r="AG815" s="32"/>
      <c r="AH815" s="32"/>
      <c r="AI815" s="32"/>
      <c r="AJ815" s="32"/>
      <c r="AK815" s="32"/>
      <c r="AL815" s="32"/>
    </row>
    <row r="816" spans="1:38" ht="14" x14ac:dyDescent="0.2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U816" s="32"/>
      <c r="V816" s="32"/>
      <c r="W816" s="32"/>
      <c r="X816" s="32"/>
      <c r="Y816" s="32"/>
      <c r="Z816" s="32"/>
      <c r="AA816" s="32"/>
      <c r="AB816" s="32"/>
      <c r="AC816" s="32"/>
      <c r="AD816" s="32"/>
      <c r="AE816" s="32"/>
      <c r="AF816" s="32"/>
      <c r="AG816" s="32"/>
      <c r="AH816" s="32"/>
      <c r="AI816" s="32"/>
      <c r="AJ816" s="32"/>
      <c r="AK816" s="32"/>
      <c r="AL816" s="32"/>
    </row>
    <row r="817" spans="1:38" ht="14" x14ac:dyDescent="0.2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U817" s="32"/>
      <c r="V817" s="32"/>
      <c r="W817" s="32"/>
      <c r="X817" s="32"/>
      <c r="Y817" s="32"/>
      <c r="Z817" s="32"/>
      <c r="AA817" s="32"/>
      <c r="AB817" s="32"/>
      <c r="AC817" s="32"/>
      <c r="AD817" s="32"/>
      <c r="AE817" s="32"/>
      <c r="AF817" s="32"/>
      <c r="AG817" s="32"/>
      <c r="AH817" s="32"/>
      <c r="AI817" s="32"/>
      <c r="AJ817" s="32"/>
      <c r="AK817" s="32"/>
      <c r="AL817" s="32"/>
    </row>
    <row r="818" spans="1:38" ht="14" x14ac:dyDescent="0.2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U818" s="32"/>
      <c r="V818" s="32"/>
      <c r="W818" s="32"/>
      <c r="X818" s="32"/>
      <c r="Y818" s="32"/>
      <c r="Z818" s="32"/>
      <c r="AA818" s="32"/>
      <c r="AB818" s="32"/>
      <c r="AC818" s="32"/>
      <c r="AD818" s="32"/>
      <c r="AE818" s="32"/>
      <c r="AF818" s="32"/>
      <c r="AG818" s="32"/>
      <c r="AH818" s="32"/>
      <c r="AI818" s="32"/>
      <c r="AJ818" s="32"/>
      <c r="AK818" s="32"/>
      <c r="AL818" s="32"/>
    </row>
    <row r="819" spans="1:38" ht="14" x14ac:dyDescent="0.2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U819" s="32"/>
      <c r="V819" s="32"/>
      <c r="W819" s="32"/>
      <c r="X819" s="32"/>
      <c r="Y819" s="32"/>
      <c r="Z819" s="32"/>
      <c r="AA819" s="32"/>
      <c r="AB819" s="32"/>
      <c r="AC819" s="32"/>
      <c r="AD819" s="32"/>
      <c r="AE819" s="32"/>
      <c r="AF819" s="32"/>
      <c r="AG819" s="32"/>
      <c r="AH819" s="32"/>
      <c r="AI819" s="32"/>
      <c r="AJ819" s="32"/>
      <c r="AK819" s="32"/>
      <c r="AL819" s="32"/>
    </row>
    <row r="820" spans="1:38" ht="14" x14ac:dyDescent="0.2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U820" s="32"/>
      <c r="V820" s="32"/>
      <c r="W820" s="32"/>
      <c r="X820" s="32"/>
      <c r="Y820" s="32"/>
      <c r="Z820" s="32"/>
      <c r="AA820" s="32"/>
      <c r="AB820" s="32"/>
      <c r="AC820" s="32"/>
      <c r="AD820" s="32"/>
      <c r="AE820" s="32"/>
      <c r="AF820" s="32"/>
      <c r="AG820" s="32"/>
      <c r="AH820" s="32"/>
      <c r="AI820" s="32"/>
      <c r="AJ820" s="32"/>
      <c r="AK820" s="32"/>
      <c r="AL820" s="32"/>
    </row>
    <row r="821" spans="1:38" ht="14" x14ac:dyDescent="0.2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U821" s="32"/>
      <c r="V821" s="32"/>
      <c r="W821" s="32"/>
      <c r="X821" s="32"/>
      <c r="Y821" s="32"/>
      <c r="Z821" s="32"/>
      <c r="AA821" s="32"/>
      <c r="AB821" s="32"/>
      <c r="AC821" s="32"/>
      <c r="AD821" s="32"/>
      <c r="AE821" s="32"/>
      <c r="AF821" s="32"/>
      <c r="AG821" s="32"/>
      <c r="AH821" s="32"/>
      <c r="AI821" s="32"/>
      <c r="AJ821" s="32"/>
      <c r="AK821" s="32"/>
      <c r="AL821" s="32"/>
    </row>
    <row r="822" spans="1:38" ht="14" x14ac:dyDescent="0.2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U822" s="32"/>
      <c r="V822" s="32"/>
      <c r="W822" s="32"/>
      <c r="X822" s="32"/>
      <c r="Y822" s="32"/>
      <c r="Z822" s="32"/>
      <c r="AA822" s="32"/>
      <c r="AB822" s="32"/>
      <c r="AC822" s="32"/>
      <c r="AD822" s="32"/>
      <c r="AE822" s="32"/>
      <c r="AF822" s="32"/>
      <c r="AG822" s="32"/>
      <c r="AH822" s="32"/>
      <c r="AI822" s="32"/>
      <c r="AJ822" s="32"/>
      <c r="AK822" s="32"/>
      <c r="AL822" s="32"/>
    </row>
    <row r="823" spans="1:38" ht="14" x14ac:dyDescent="0.2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U823" s="32"/>
      <c r="V823" s="32"/>
      <c r="W823" s="32"/>
      <c r="X823" s="32"/>
      <c r="Y823" s="32"/>
      <c r="Z823" s="32"/>
      <c r="AA823" s="32"/>
      <c r="AB823" s="32"/>
      <c r="AC823" s="32"/>
      <c r="AD823" s="32"/>
      <c r="AE823" s="32"/>
      <c r="AF823" s="32"/>
      <c r="AG823" s="32"/>
      <c r="AH823" s="32"/>
      <c r="AI823" s="32"/>
      <c r="AJ823" s="32"/>
      <c r="AK823" s="32"/>
      <c r="AL823" s="32"/>
    </row>
    <row r="824" spans="1:38" ht="14" x14ac:dyDescent="0.2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U824" s="32"/>
      <c r="V824" s="32"/>
      <c r="W824" s="32"/>
      <c r="X824" s="32"/>
      <c r="Y824" s="32"/>
      <c r="Z824" s="32"/>
      <c r="AA824" s="32"/>
      <c r="AB824" s="32"/>
      <c r="AC824" s="32"/>
      <c r="AD824" s="32"/>
      <c r="AE824" s="32"/>
      <c r="AF824" s="32"/>
      <c r="AG824" s="32"/>
      <c r="AH824" s="32"/>
      <c r="AI824" s="32"/>
      <c r="AJ824" s="32"/>
      <c r="AK824" s="32"/>
      <c r="AL824" s="32"/>
    </row>
    <row r="825" spans="1:38" ht="14" x14ac:dyDescent="0.2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U825" s="32"/>
      <c r="V825" s="32"/>
      <c r="W825" s="32"/>
      <c r="X825" s="32"/>
      <c r="Y825" s="32"/>
      <c r="Z825" s="32"/>
      <c r="AA825" s="32"/>
      <c r="AB825" s="32"/>
      <c r="AC825" s="32"/>
      <c r="AD825" s="32"/>
      <c r="AE825" s="32"/>
      <c r="AF825" s="32"/>
      <c r="AG825" s="32"/>
      <c r="AH825" s="32"/>
      <c r="AI825" s="32"/>
      <c r="AJ825" s="32"/>
      <c r="AK825" s="32"/>
      <c r="AL825" s="32"/>
    </row>
    <row r="826" spans="1:38" ht="14" x14ac:dyDescent="0.2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U826" s="32"/>
      <c r="V826" s="32"/>
      <c r="W826" s="32"/>
      <c r="X826" s="32"/>
      <c r="Y826" s="32"/>
      <c r="Z826" s="32"/>
      <c r="AA826" s="32"/>
      <c r="AB826" s="32"/>
      <c r="AC826" s="32"/>
      <c r="AD826" s="32"/>
      <c r="AE826" s="32"/>
      <c r="AF826" s="32"/>
      <c r="AG826" s="32"/>
      <c r="AH826" s="32"/>
      <c r="AI826" s="32"/>
      <c r="AJ826" s="32"/>
      <c r="AK826" s="32"/>
      <c r="AL826" s="32"/>
    </row>
    <row r="827" spans="1:38" ht="14" x14ac:dyDescent="0.2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U827" s="32"/>
      <c r="V827" s="32"/>
      <c r="W827" s="32"/>
      <c r="X827" s="32"/>
      <c r="Y827" s="32"/>
      <c r="Z827" s="32"/>
      <c r="AA827" s="32"/>
      <c r="AB827" s="32"/>
      <c r="AC827" s="32"/>
      <c r="AD827" s="32"/>
      <c r="AE827" s="32"/>
      <c r="AF827" s="32"/>
      <c r="AG827" s="32"/>
      <c r="AH827" s="32"/>
      <c r="AI827" s="32"/>
      <c r="AJ827" s="32"/>
      <c r="AK827" s="32"/>
      <c r="AL827" s="32"/>
    </row>
    <row r="828" spans="1:38" ht="14" x14ac:dyDescent="0.2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U828" s="32"/>
      <c r="V828" s="32"/>
      <c r="W828" s="32"/>
      <c r="X828" s="32"/>
      <c r="Y828" s="32"/>
      <c r="Z828" s="32"/>
      <c r="AA828" s="32"/>
      <c r="AB828" s="32"/>
      <c r="AC828" s="32"/>
      <c r="AD828" s="32"/>
      <c r="AE828" s="32"/>
      <c r="AF828" s="32"/>
      <c r="AG828" s="32"/>
      <c r="AH828" s="32"/>
      <c r="AI828" s="32"/>
      <c r="AJ828" s="32"/>
      <c r="AK828" s="32"/>
      <c r="AL828" s="32"/>
    </row>
    <row r="829" spans="1:38" ht="14" x14ac:dyDescent="0.2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U829" s="32"/>
      <c r="V829" s="32"/>
      <c r="W829" s="32"/>
      <c r="X829" s="32"/>
      <c r="Y829" s="32"/>
      <c r="Z829" s="32"/>
      <c r="AA829" s="32"/>
      <c r="AB829" s="32"/>
      <c r="AC829" s="32"/>
      <c r="AD829" s="32"/>
      <c r="AE829" s="32"/>
      <c r="AF829" s="32"/>
      <c r="AG829" s="32"/>
      <c r="AH829" s="32"/>
      <c r="AI829" s="32"/>
      <c r="AJ829" s="32"/>
      <c r="AK829" s="32"/>
      <c r="AL829" s="32"/>
    </row>
    <row r="830" spans="1:38" ht="14" x14ac:dyDescent="0.2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U830" s="32"/>
      <c r="V830" s="32"/>
      <c r="W830" s="32"/>
      <c r="X830" s="32"/>
      <c r="Y830" s="32"/>
      <c r="Z830" s="32"/>
      <c r="AA830" s="32"/>
      <c r="AB830" s="32"/>
      <c r="AC830" s="32"/>
      <c r="AD830" s="32"/>
      <c r="AE830" s="32"/>
      <c r="AF830" s="32"/>
      <c r="AG830" s="32"/>
      <c r="AH830" s="32"/>
      <c r="AI830" s="32"/>
      <c r="AJ830" s="32"/>
      <c r="AK830" s="32"/>
      <c r="AL830" s="32"/>
    </row>
    <row r="831" spans="1:38" ht="14" x14ac:dyDescent="0.2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U831" s="32"/>
      <c r="V831" s="32"/>
      <c r="W831" s="32"/>
      <c r="X831" s="32"/>
      <c r="Y831" s="32"/>
      <c r="Z831" s="32"/>
      <c r="AA831" s="32"/>
      <c r="AB831" s="32"/>
      <c r="AC831" s="32"/>
      <c r="AD831" s="32"/>
      <c r="AE831" s="32"/>
      <c r="AF831" s="32"/>
      <c r="AG831" s="32"/>
      <c r="AH831" s="32"/>
      <c r="AI831" s="32"/>
      <c r="AJ831" s="32"/>
      <c r="AK831" s="32"/>
      <c r="AL831" s="32"/>
    </row>
    <row r="832" spans="1:38" ht="14" x14ac:dyDescent="0.2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U832" s="32"/>
      <c r="V832" s="32"/>
      <c r="W832" s="32"/>
      <c r="X832" s="32"/>
      <c r="Y832" s="32"/>
      <c r="Z832" s="32"/>
      <c r="AA832" s="32"/>
      <c r="AB832" s="32"/>
      <c r="AC832" s="32"/>
      <c r="AD832" s="32"/>
      <c r="AE832" s="32"/>
      <c r="AF832" s="32"/>
      <c r="AG832" s="32"/>
      <c r="AH832" s="32"/>
      <c r="AI832" s="32"/>
      <c r="AJ832" s="32"/>
      <c r="AK832" s="32"/>
      <c r="AL832" s="32"/>
    </row>
    <row r="833" spans="1:38" ht="14" x14ac:dyDescent="0.2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U833" s="32"/>
      <c r="V833" s="32"/>
      <c r="W833" s="32"/>
      <c r="X833" s="32"/>
      <c r="Y833" s="32"/>
      <c r="Z833" s="32"/>
      <c r="AA833" s="32"/>
      <c r="AB833" s="32"/>
      <c r="AC833" s="32"/>
      <c r="AD833" s="32"/>
      <c r="AE833" s="32"/>
      <c r="AF833" s="32"/>
      <c r="AG833" s="32"/>
      <c r="AH833" s="32"/>
      <c r="AI833" s="32"/>
      <c r="AJ833" s="32"/>
      <c r="AK833" s="32"/>
      <c r="AL833" s="32"/>
    </row>
    <row r="834" spans="1:38" ht="14" x14ac:dyDescent="0.2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U834" s="32"/>
      <c r="V834" s="32"/>
      <c r="W834" s="32"/>
      <c r="X834" s="32"/>
      <c r="Y834" s="32"/>
      <c r="Z834" s="32"/>
      <c r="AA834" s="32"/>
      <c r="AB834" s="32"/>
      <c r="AC834" s="32"/>
      <c r="AD834" s="32"/>
      <c r="AE834" s="32"/>
      <c r="AF834" s="32"/>
      <c r="AG834" s="32"/>
      <c r="AH834" s="32"/>
      <c r="AI834" s="32"/>
      <c r="AJ834" s="32"/>
      <c r="AK834" s="32"/>
      <c r="AL834" s="32"/>
    </row>
    <row r="835" spans="1:38" ht="14" x14ac:dyDescent="0.2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U835" s="32"/>
      <c r="V835" s="32"/>
      <c r="W835" s="32"/>
      <c r="X835" s="32"/>
      <c r="Y835" s="32"/>
      <c r="Z835" s="32"/>
      <c r="AA835" s="32"/>
      <c r="AB835" s="32"/>
      <c r="AC835" s="32"/>
      <c r="AD835" s="32"/>
      <c r="AE835" s="32"/>
      <c r="AF835" s="32"/>
      <c r="AG835" s="32"/>
      <c r="AH835" s="32"/>
      <c r="AI835" s="32"/>
      <c r="AJ835" s="32"/>
      <c r="AK835" s="32"/>
      <c r="AL835" s="32"/>
    </row>
    <row r="836" spans="1:38" ht="14" x14ac:dyDescent="0.2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U836" s="32"/>
      <c r="V836" s="32"/>
      <c r="W836" s="32"/>
      <c r="X836" s="32"/>
      <c r="Y836" s="32"/>
      <c r="Z836" s="32"/>
      <c r="AA836" s="32"/>
      <c r="AB836" s="32"/>
      <c r="AC836" s="32"/>
      <c r="AD836" s="32"/>
      <c r="AE836" s="32"/>
      <c r="AF836" s="32"/>
      <c r="AG836" s="32"/>
      <c r="AH836" s="32"/>
      <c r="AI836" s="32"/>
      <c r="AJ836" s="32"/>
      <c r="AK836" s="32"/>
      <c r="AL836" s="32"/>
    </row>
    <row r="837" spans="1:38" ht="14" x14ac:dyDescent="0.2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U837" s="32"/>
      <c r="V837" s="32"/>
      <c r="W837" s="32"/>
      <c r="X837" s="32"/>
      <c r="Y837" s="32"/>
      <c r="Z837" s="32"/>
      <c r="AA837" s="32"/>
      <c r="AB837" s="32"/>
      <c r="AC837" s="32"/>
      <c r="AD837" s="32"/>
      <c r="AE837" s="32"/>
      <c r="AF837" s="32"/>
      <c r="AG837" s="32"/>
      <c r="AH837" s="32"/>
      <c r="AI837" s="32"/>
      <c r="AJ837" s="32"/>
      <c r="AK837" s="32"/>
      <c r="AL837" s="32"/>
    </row>
    <row r="838" spans="1:38" ht="14" x14ac:dyDescent="0.2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U838" s="32"/>
      <c r="V838" s="32"/>
      <c r="W838" s="32"/>
      <c r="X838" s="32"/>
      <c r="Y838" s="32"/>
      <c r="Z838" s="32"/>
      <c r="AA838" s="32"/>
      <c r="AB838" s="32"/>
      <c r="AC838" s="32"/>
      <c r="AD838" s="32"/>
      <c r="AE838" s="32"/>
      <c r="AF838" s="32"/>
      <c r="AG838" s="32"/>
      <c r="AH838" s="32"/>
      <c r="AI838" s="32"/>
      <c r="AJ838" s="32"/>
      <c r="AK838" s="32"/>
      <c r="AL838" s="32"/>
    </row>
    <row r="839" spans="1:38" ht="14" x14ac:dyDescent="0.2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U839" s="32"/>
      <c r="V839" s="32"/>
      <c r="W839" s="32"/>
      <c r="X839" s="32"/>
      <c r="Y839" s="32"/>
      <c r="Z839" s="32"/>
      <c r="AA839" s="32"/>
      <c r="AB839" s="32"/>
      <c r="AC839" s="32"/>
      <c r="AD839" s="32"/>
      <c r="AE839" s="32"/>
      <c r="AF839" s="32"/>
      <c r="AG839" s="32"/>
      <c r="AH839" s="32"/>
      <c r="AI839" s="32"/>
      <c r="AJ839" s="32"/>
      <c r="AK839" s="32"/>
      <c r="AL839" s="32"/>
    </row>
    <row r="840" spans="1:38" ht="14" x14ac:dyDescent="0.2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U840" s="32"/>
      <c r="V840" s="32"/>
      <c r="W840" s="32"/>
      <c r="X840" s="32"/>
      <c r="Y840" s="32"/>
      <c r="Z840" s="32"/>
      <c r="AA840" s="32"/>
      <c r="AB840" s="32"/>
      <c r="AC840" s="32"/>
      <c r="AD840" s="32"/>
      <c r="AE840" s="32"/>
      <c r="AF840" s="32"/>
      <c r="AG840" s="32"/>
      <c r="AH840" s="32"/>
      <c r="AI840" s="32"/>
      <c r="AJ840" s="32"/>
      <c r="AK840" s="32"/>
      <c r="AL840" s="32"/>
    </row>
    <row r="841" spans="1:38" ht="14" x14ac:dyDescent="0.2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U841" s="32"/>
      <c r="V841" s="32"/>
      <c r="W841" s="32"/>
      <c r="X841" s="32"/>
      <c r="Y841" s="32"/>
      <c r="Z841" s="32"/>
      <c r="AA841" s="32"/>
      <c r="AB841" s="32"/>
      <c r="AC841" s="32"/>
      <c r="AD841" s="32"/>
      <c r="AE841" s="32"/>
      <c r="AF841" s="32"/>
      <c r="AG841" s="32"/>
      <c r="AH841" s="32"/>
      <c r="AI841" s="32"/>
      <c r="AJ841" s="32"/>
      <c r="AK841" s="32"/>
      <c r="AL841" s="32"/>
    </row>
    <row r="842" spans="1:38" ht="14" x14ac:dyDescent="0.2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U842" s="32"/>
      <c r="V842" s="32"/>
      <c r="W842" s="32"/>
      <c r="X842" s="32"/>
      <c r="Y842" s="32"/>
      <c r="Z842" s="32"/>
      <c r="AA842" s="32"/>
      <c r="AB842" s="32"/>
      <c r="AC842" s="32"/>
      <c r="AD842" s="32"/>
      <c r="AE842" s="32"/>
      <c r="AF842" s="32"/>
      <c r="AG842" s="32"/>
      <c r="AH842" s="32"/>
      <c r="AI842" s="32"/>
      <c r="AJ842" s="32"/>
      <c r="AK842" s="32"/>
      <c r="AL842" s="32"/>
    </row>
    <row r="843" spans="1:38" ht="14" x14ac:dyDescent="0.2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U843" s="32"/>
      <c r="V843" s="32"/>
      <c r="W843" s="32"/>
      <c r="X843" s="32"/>
      <c r="Y843" s="32"/>
      <c r="Z843" s="32"/>
      <c r="AA843" s="32"/>
      <c r="AB843" s="32"/>
      <c r="AC843" s="32"/>
      <c r="AD843" s="32"/>
      <c r="AE843" s="32"/>
      <c r="AF843" s="32"/>
      <c r="AG843" s="32"/>
      <c r="AH843" s="32"/>
      <c r="AI843" s="32"/>
      <c r="AJ843" s="32"/>
      <c r="AK843" s="32"/>
      <c r="AL843" s="32"/>
    </row>
    <row r="844" spans="1:38" ht="14" x14ac:dyDescent="0.2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U844" s="32"/>
      <c r="V844" s="32"/>
      <c r="W844" s="32"/>
      <c r="X844" s="32"/>
      <c r="Y844" s="32"/>
      <c r="Z844" s="32"/>
      <c r="AA844" s="32"/>
      <c r="AB844" s="32"/>
      <c r="AC844" s="32"/>
      <c r="AD844" s="32"/>
      <c r="AE844" s="32"/>
      <c r="AF844" s="32"/>
      <c r="AG844" s="32"/>
      <c r="AH844" s="32"/>
      <c r="AI844" s="32"/>
      <c r="AJ844" s="32"/>
      <c r="AK844" s="32"/>
      <c r="AL844" s="32"/>
    </row>
    <row r="845" spans="1:38" ht="14" x14ac:dyDescent="0.2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U845" s="32"/>
      <c r="V845" s="32"/>
      <c r="W845" s="32"/>
      <c r="X845" s="32"/>
      <c r="Y845" s="32"/>
      <c r="Z845" s="32"/>
      <c r="AA845" s="32"/>
      <c r="AB845" s="32"/>
      <c r="AC845" s="32"/>
      <c r="AD845" s="32"/>
      <c r="AE845" s="32"/>
      <c r="AF845" s="32"/>
      <c r="AG845" s="32"/>
      <c r="AH845" s="32"/>
      <c r="AI845" s="32"/>
      <c r="AJ845" s="32"/>
      <c r="AK845" s="32"/>
      <c r="AL845" s="32"/>
    </row>
    <row r="846" spans="1:38" ht="14" x14ac:dyDescent="0.2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U846" s="32"/>
      <c r="V846" s="32"/>
      <c r="W846" s="32"/>
      <c r="X846" s="32"/>
      <c r="Y846" s="32"/>
      <c r="Z846" s="32"/>
      <c r="AA846" s="32"/>
      <c r="AB846" s="32"/>
      <c r="AC846" s="32"/>
      <c r="AD846" s="32"/>
      <c r="AE846" s="32"/>
      <c r="AF846" s="32"/>
      <c r="AG846" s="32"/>
      <c r="AH846" s="32"/>
      <c r="AI846" s="32"/>
      <c r="AJ846" s="32"/>
      <c r="AK846" s="32"/>
      <c r="AL846" s="32"/>
    </row>
    <row r="847" spans="1:38" ht="14" x14ac:dyDescent="0.2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U847" s="32"/>
      <c r="V847" s="32"/>
      <c r="W847" s="32"/>
      <c r="X847" s="32"/>
      <c r="Y847" s="32"/>
      <c r="Z847" s="32"/>
      <c r="AA847" s="32"/>
      <c r="AB847" s="32"/>
      <c r="AC847" s="32"/>
      <c r="AD847" s="32"/>
      <c r="AE847" s="32"/>
      <c r="AF847" s="32"/>
      <c r="AG847" s="32"/>
      <c r="AH847" s="32"/>
      <c r="AI847" s="32"/>
      <c r="AJ847" s="32"/>
      <c r="AK847" s="32"/>
      <c r="AL847" s="32"/>
    </row>
    <row r="848" spans="1:38" ht="14" x14ac:dyDescent="0.2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U848" s="32"/>
      <c r="V848" s="32"/>
      <c r="W848" s="32"/>
      <c r="X848" s="32"/>
      <c r="Y848" s="32"/>
      <c r="Z848" s="32"/>
      <c r="AA848" s="32"/>
      <c r="AB848" s="32"/>
      <c r="AC848" s="32"/>
      <c r="AD848" s="32"/>
      <c r="AE848" s="32"/>
      <c r="AF848" s="32"/>
      <c r="AG848" s="32"/>
      <c r="AH848" s="32"/>
      <c r="AI848" s="32"/>
      <c r="AJ848" s="32"/>
      <c r="AK848" s="32"/>
      <c r="AL848" s="32"/>
    </row>
    <row r="849" spans="1:38" ht="14" x14ac:dyDescent="0.2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U849" s="32"/>
      <c r="V849" s="32"/>
      <c r="W849" s="32"/>
      <c r="X849" s="32"/>
      <c r="Y849" s="32"/>
      <c r="Z849" s="32"/>
      <c r="AA849" s="32"/>
      <c r="AB849" s="32"/>
      <c r="AC849" s="32"/>
      <c r="AD849" s="32"/>
      <c r="AE849" s="32"/>
      <c r="AF849" s="32"/>
      <c r="AG849" s="32"/>
      <c r="AH849" s="32"/>
      <c r="AI849" s="32"/>
      <c r="AJ849" s="32"/>
      <c r="AK849" s="32"/>
      <c r="AL849" s="32"/>
    </row>
    <row r="850" spans="1:38" ht="14" x14ac:dyDescent="0.2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U850" s="32"/>
      <c r="V850" s="32"/>
      <c r="W850" s="32"/>
      <c r="X850" s="32"/>
      <c r="Y850" s="32"/>
      <c r="Z850" s="32"/>
      <c r="AA850" s="32"/>
      <c r="AB850" s="32"/>
      <c r="AC850" s="32"/>
      <c r="AD850" s="32"/>
      <c r="AE850" s="32"/>
      <c r="AF850" s="32"/>
      <c r="AG850" s="32"/>
      <c r="AH850" s="32"/>
      <c r="AI850" s="32"/>
      <c r="AJ850" s="32"/>
      <c r="AK850" s="32"/>
      <c r="AL850" s="32"/>
    </row>
    <row r="851" spans="1:38" ht="14" x14ac:dyDescent="0.2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U851" s="32"/>
      <c r="V851" s="32"/>
      <c r="W851" s="32"/>
      <c r="X851" s="32"/>
      <c r="Y851" s="32"/>
      <c r="Z851" s="32"/>
      <c r="AA851" s="32"/>
      <c r="AB851" s="32"/>
      <c r="AC851" s="32"/>
      <c r="AD851" s="32"/>
      <c r="AE851" s="32"/>
      <c r="AF851" s="32"/>
      <c r="AG851" s="32"/>
      <c r="AH851" s="32"/>
      <c r="AI851" s="32"/>
      <c r="AJ851" s="32"/>
      <c r="AK851" s="32"/>
      <c r="AL851" s="32"/>
    </row>
    <row r="852" spans="1:38" ht="14" x14ac:dyDescent="0.2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U852" s="32"/>
      <c r="V852" s="32"/>
      <c r="W852" s="32"/>
      <c r="X852" s="32"/>
      <c r="Y852" s="32"/>
      <c r="Z852" s="32"/>
      <c r="AA852" s="32"/>
      <c r="AB852" s="32"/>
      <c r="AC852" s="32"/>
      <c r="AD852" s="32"/>
      <c r="AE852" s="32"/>
      <c r="AF852" s="32"/>
      <c r="AG852" s="32"/>
      <c r="AH852" s="32"/>
      <c r="AI852" s="32"/>
      <c r="AJ852" s="32"/>
      <c r="AK852" s="32"/>
      <c r="AL852" s="32"/>
    </row>
    <row r="853" spans="1:38" ht="14" x14ac:dyDescent="0.2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U853" s="32"/>
      <c r="V853" s="32"/>
      <c r="W853" s="32"/>
      <c r="X853" s="32"/>
      <c r="Y853" s="32"/>
      <c r="Z853" s="32"/>
      <c r="AA853" s="32"/>
      <c r="AB853" s="32"/>
      <c r="AC853" s="32"/>
      <c r="AD853" s="32"/>
      <c r="AE853" s="32"/>
      <c r="AF853" s="32"/>
      <c r="AG853" s="32"/>
      <c r="AH853" s="32"/>
      <c r="AI853" s="32"/>
      <c r="AJ853" s="32"/>
      <c r="AK853" s="32"/>
      <c r="AL853" s="32"/>
    </row>
    <row r="854" spans="1:38" ht="14" x14ac:dyDescent="0.2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U854" s="32"/>
      <c r="V854" s="32"/>
      <c r="W854" s="32"/>
      <c r="X854" s="32"/>
      <c r="Y854" s="32"/>
      <c r="Z854" s="32"/>
      <c r="AA854" s="32"/>
      <c r="AB854" s="32"/>
      <c r="AC854" s="32"/>
      <c r="AD854" s="32"/>
      <c r="AE854" s="32"/>
      <c r="AF854" s="32"/>
      <c r="AG854" s="32"/>
      <c r="AH854" s="32"/>
      <c r="AI854" s="32"/>
      <c r="AJ854" s="32"/>
      <c r="AK854" s="32"/>
      <c r="AL854" s="32"/>
    </row>
    <row r="855" spans="1:38" ht="14" x14ac:dyDescent="0.2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U855" s="32"/>
      <c r="V855" s="32"/>
      <c r="W855" s="32"/>
      <c r="X855" s="32"/>
      <c r="Y855" s="32"/>
      <c r="Z855" s="32"/>
      <c r="AA855" s="32"/>
      <c r="AB855" s="32"/>
      <c r="AC855" s="32"/>
      <c r="AD855" s="32"/>
      <c r="AE855" s="32"/>
      <c r="AF855" s="32"/>
      <c r="AG855" s="32"/>
      <c r="AH855" s="32"/>
      <c r="AI855" s="32"/>
      <c r="AJ855" s="32"/>
      <c r="AK855" s="32"/>
      <c r="AL855" s="32"/>
    </row>
    <row r="856" spans="1:38" ht="14" x14ac:dyDescent="0.2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U856" s="32"/>
      <c r="V856" s="32"/>
      <c r="W856" s="32"/>
      <c r="X856" s="32"/>
      <c r="Y856" s="32"/>
      <c r="Z856" s="32"/>
      <c r="AA856" s="32"/>
      <c r="AB856" s="32"/>
      <c r="AC856" s="32"/>
      <c r="AD856" s="32"/>
      <c r="AE856" s="32"/>
      <c r="AF856" s="32"/>
      <c r="AG856" s="32"/>
      <c r="AH856" s="32"/>
      <c r="AI856" s="32"/>
      <c r="AJ856" s="32"/>
      <c r="AK856" s="32"/>
      <c r="AL856" s="32"/>
    </row>
    <row r="857" spans="1:38" ht="14" x14ac:dyDescent="0.2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U857" s="32"/>
      <c r="V857" s="32"/>
      <c r="W857" s="32"/>
      <c r="X857" s="32"/>
      <c r="Y857" s="32"/>
      <c r="Z857" s="32"/>
      <c r="AA857" s="32"/>
      <c r="AB857" s="32"/>
      <c r="AC857" s="32"/>
      <c r="AD857" s="32"/>
      <c r="AE857" s="32"/>
      <c r="AF857" s="32"/>
      <c r="AG857" s="32"/>
      <c r="AH857" s="32"/>
      <c r="AI857" s="32"/>
      <c r="AJ857" s="32"/>
      <c r="AK857" s="32"/>
      <c r="AL857" s="32"/>
    </row>
    <row r="858" spans="1:38" ht="14" x14ac:dyDescent="0.2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U858" s="32"/>
      <c r="V858" s="32"/>
      <c r="W858" s="32"/>
      <c r="X858" s="32"/>
      <c r="Y858" s="32"/>
      <c r="Z858" s="32"/>
      <c r="AA858" s="32"/>
      <c r="AB858" s="32"/>
      <c r="AC858" s="32"/>
      <c r="AD858" s="32"/>
      <c r="AE858" s="32"/>
      <c r="AF858" s="32"/>
      <c r="AG858" s="32"/>
      <c r="AH858" s="32"/>
      <c r="AI858" s="32"/>
      <c r="AJ858" s="32"/>
      <c r="AK858" s="32"/>
      <c r="AL858" s="32"/>
    </row>
    <row r="859" spans="1:38" ht="14" x14ac:dyDescent="0.2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U859" s="32"/>
      <c r="V859" s="32"/>
      <c r="W859" s="32"/>
      <c r="X859" s="32"/>
      <c r="Y859" s="32"/>
      <c r="Z859" s="32"/>
      <c r="AA859" s="32"/>
      <c r="AB859" s="32"/>
      <c r="AC859" s="32"/>
      <c r="AD859" s="32"/>
      <c r="AE859" s="32"/>
      <c r="AF859" s="32"/>
      <c r="AG859" s="32"/>
      <c r="AH859" s="32"/>
      <c r="AI859" s="32"/>
      <c r="AJ859" s="32"/>
      <c r="AK859" s="32"/>
      <c r="AL859" s="32"/>
    </row>
    <row r="860" spans="1:38" ht="14" x14ac:dyDescent="0.2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U860" s="32"/>
      <c r="V860" s="32"/>
      <c r="W860" s="32"/>
      <c r="X860" s="32"/>
      <c r="Y860" s="32"/>
      <c r="Z860" s="32"/>
      <c r="AA860" s="32"/>
      <c r="AB860" s="32"/>
      <c r="AC860" s="32"/>
      <c r="AD860" s="32"/>
      <c r="AE860" s="32"/>
      <c r="AF860" s="32"/>
      <c r="AG860" s="32"/>
      <c r="AH860" s="32"/>
      <c r="AI860" s="32"/>
      <c r="AJ860" s="32"/>
      <c r="AK860" s="32"/>
      <c r="AL860" s="32"/>
    </row>
    <row r="861" spans="1:38" ht="14" x14ac:dyDescent="0.2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U861" s="32"/>
      <c r="V861" s="32"/>
      <c r="W861" s="32"/>
      <c r="X861" s="32"/>
      <c r="Y861" s="32"/>
      <c r="Z861" s="32"/>
      <c r="AA861" s="32"/>
      <c r="AB861" s="32"/>
      <c r="AC861" s="32"/>
      <c r="AD861" s="32"/>
      <c r="AE861" s="32"/>
      <c r="AF861" s="32"/>
      <c r="AG861" s="32"/>
      <c r="AH861" s="32"/>
      <c r="AI861" s="32"/>
      <c r="AJ861" s="32"/>
      <c r="AK861" s="32"/>
      <c r="AL861" s="32"/>
    </row>
    <row r="862" spans="1:38" ht="14" x14ac:dyDescent="0.2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U862" s="32"/>
      <c r="V862" s="32"/>
      <c r="W862" s="32"/>
      <c r="X862" s="32"/>
      <c r="Y862" s="32"/>
      <c r="Z862" s="32"/>
      <c r="AA862" s="32"/>
      <c r="AB862" s="32"/>
      <c r="AC862" s="32"/>
      <c r="AD862" s="32"/>
      <c r="AE862" s="32"/>
      <c r="AF862" s="32"/>
      <c r="AG862" s="32"/>
      <c r="AH862" s="32"/>
      <c r="AI862" s="32"/>
      <c r="AJ862" s="32"/>
      <c r="AK862" s="32"/>
      <c r="AL862" s="32"/>
    </row>
    <row r="863" spans="1:38" ht="14" x14ac:dyDescent="0.2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U863" s="32"/>
      <c r="V863" s="32"/>
      <c r="W863" s="32"/>
      <c r="X863" s="32"/>
      <c r="Y863" s="32"/>
      <c r="Z863" s="32"/>
      <c r="AA863" s="32"/>
      <c r="AB863" s="32"/>
      <c r="AC863" s="32"/>
      <c r="AD863" s="32"/>
      <c r="AE863" s="32"/>
      <c r="AF863" s="32"/>
      <c r="AG863" s="32"/>
      <c r="AH863" s="32"/>
      <c r="AI863" s="32"/>
      <c r="AJ863" s="32"/>
      <c r="AK863" s="32"/>
      <c r="AL863" s="32"/>
    </row>
    <row r="864" spans="1:38" ht="14" x14ac:dyDescent="0.2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U864" s="32"/>
      <c r="V864" s="32"/>
      <c r="W864" s="32"/>
      <c r="X864" s="32"/>
      <c r="Y864" s="32"/>
      <c r="Z864" s="32"/>
      <c r="AA864" s="32"/>
      <c r="AB864" s="32"/>
      <c r="AC864" s="32"/>
      <c r="AD864" s="32"/>
      <c r="AE864" s="32"/>
      <c r="AF864" s="32"/>
      <c r="AG864" s="32"/>
      <c r="AH864" s="32"/>
      <c r="AI864" s="32"/>
      <c r="AJ864" s="32"/>
      <c r="AK864" s="32"/>
      <c r="AL864" s="32"/>
    </row>
    <row r="865" spans="1:38" ht="14" x14ac:dyDescent="0.2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U865" s="32"/>
      <c r="V865" s="32"/>
      <c r="W865" s="32"/>
      <c r="X865" s="32"/>
      <c r="Y865" s="32"/>
      <c r="Z865" s="32"/>
      <c r="AA865" s="32"/>
      <c r="AB865" s="32"/>
      <c r="AC865" s="32"/>
      <c r="AD865" s="32"/>
      <c r="AE865" s="32"/>
      <c r="AF865" s="32"/>
      <c r="AG865" s="32"/>
      <c r="AH865" s="32"/>
      <c r="AI865" s="32"/>
      <c r="AJ865" s="32"/>
      <c r="AK865" s="32"/>
      <c r="AL865" s="32"/>
    </row>
    <row r="866" spans="1:38" ht="14" x14ac:dyDescent="0.2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U866" s="32"/>
      <c r="V866" s="32"/>
      <c r="W866" s="32"/>
      <c r="X866" s="32"/>
      <c r="Y866" s="32"/>
      <c r="Z866" s="32"/>
      <c r="AA866" s="32"/>
      <c r="AB866" s="32"/>
      <c r="AC866" s="32"/>
      <c r="AD866" s="32"/>
      <c r="AE866" s="32"/>
      <c r="AF866" s="32"/>
      <c r="AG866" s="32"/>
      <c r="AH866" s="32"/>
      <c r="AI866" s="32"/>
      <c r="AJ866" s="32"/>
      <c r="AK866" s="32"/>
      <c r="AL866" s="32"/>
    </row>
    <row r="867" spans="1:38" ht="14" x14ac:dyDescent="0.2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U867" s="32"/>
      <c r="V867" s="32"/>
      <c r="W867" s="32"/>
      <c r="X867" s="32"/>
      <c r="Y867" s="32"/>
      <c r="Z867" s="32"/>
      <c r="AA867" s="32"/>
      <c r="AB867" s="32"/>
      <c r="AC867" s="32"/>
      <c r="AD867" s="32"/>
      <c r="AE867" s="32"/>
      <c r="AF867" s="32"/>
      <c r="AG867" s="32"/>
      <c r="AH867" s="32"/>
      <c r="AI867" s="32"/>
      <c r="AJ867" s="32"/>
      <c r="AK867" s="32"/>
      <c r="AL867" s="32"/>
    </row>
    <row r="868" spans="1:38" ht="14" x14ac:dyDescent="0.2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U868" s="32"/>
      <c r="V868" s="32"/>
      <c r="W868" s="32"/>
      <c r="X868" s="32"/>
      <c r="Y868" s="32"/>
      <c r="Z868" s="32"/>
      <c r="AA868" s="32"/>
      <c r="AB868" s="32"/>
      <c r="AC868" s="32"/>
      <c r="AD868" s="32"/>
      <c r="AE868" s="32"/>
      <c r="AF868" s="32"/>
      <c r="AG868" s="32"/>
      <c r="AH868" s="32"/>
      <c r="AI868" s="32"/>
      <c r="AJ868" s="32"/>
      <c r="AK868" s="32"/>
      <c r="AL868" s="32"/>
    </row>
    <row r="869" spans="1:38" ht="14" x14ac:dyDescent="0.2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U869" s="32"/>
      <c r="V869" s="32"/>
      <c r="W869" s="32"/>
      <c r="X869" s="32"/>
      <c r="Y869" s="32"/>
      <c r="Z869" s="32"/>
      <c r="AA869" s="32"/>
      <c r="AB869" s="32"/>
      <c r="AC869" s="32"/>
      <c r="AD869" s="32"/>
      <c r="AE869" s="32"/>
      <c r="AF869" s="32"/>
      <c r="AG869" s="32"/>
      <c r="AH869" s="32"/>
      <c r="AI869" s="32"/>
      <c r="AJ869" s="32"/>
      <c r="AK869" s="32"/>
      <c r="AL869" s="32"/>
    </row>
    <row r="870" spans="1:38" ht="14" x14ac:dyDescent="0.2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U870" s="32"/>
      <c r="V870" s="32"/>
      <c r="W870" s="32"/>
      <c r="X870" s="32"/>
      <c r="Y870" s="32"/>
      <c r="Z870" s="32"/>
      <c r="AA870" s="32"/>
      <c r="AB870" s="32"/>
      <c r="AC870" s="32"/>
      <c r="AD870" s="32"/>
      <c r="AE870" s="32"/>
      <c r="AF870" s="32"/>
      <c r="AG870" s="32"/>
      <c r="AH870" s="32"/>
      <c r="AI870" s="32"/>
      <c r="AJ870" s="32"/>
      <c r="AK870" s="32"/>
      <c r="AL870" s="32"/>
    </row>
    <row r="871" spans="1:38" ht="14" x14ac:dyDescent="0.2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U871" s="32"/>
      <c r="V871" s="32"/>
      <c r="W871" s="32"/>
      <c r="X871" s="32"/>
      <c r="Y871" s="32"/>
      <c r="Z871" s="32"/>
      <c r="AA871" s="32"/>
      <c r="AB871" s="32"/>
      <c r="AC871" s="32"/>
      <c r="AD871" s="32"/>
      <c r="AE871" s="32"/>
      <c r="AF871" s="32"/>
      <c r="AG871" s="32"/>
      <c r="AH871" s="32"/>
      <c r="AI871" s="32"/>
      <c r="AJ871" s="32"/>
      <c r="AK871" s="32"/>
      <c r="AL871" s="32"/>
    </row>
    <row r="872" spans="1:38" ht="14" x14ac:dyDescent="0.2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U872" s="32"/>
      <c r="V872" s="32"/>
      <c r="W872" s="32"/>
      <c r="X872" s="32"/>
      <c r="Y872" s="32"/>
      <c r="Z872" s="32"/>
      <c r="AA872" s="32"/>
      <c r="AB872" s="32"/>
      <c r="AC872" s="32"/>
      <c r="AD872" s="32"/>
      <c r="AE872" s="32"/>
      <c r="AF872" s="32"/>
      <c r="AG872" s="32"/>
      <c r="AH872" s="32"/>
      <c r="AI872" s="32"/>
      <c r="AJ872" s="32"/>
      <c r="AK872" s="32"/>
      <c r="AL872" s="32"/>
    </row>
    <row r="873" spans="1:38" ht="14" x14ac:dyDescent="0.2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U873" s="32"/>
      <c r="V873" s="32"/>
      <c r="W873" s="32"/>
      <c r="X873" s="32"/>
      <c r="Y873" s="32"/>
      <c r="Z873" s="32"/>
      <c r="AA873" s="32"/>
      <c r="AB873" s="32"/>
      <c r="AC873" s="32"/>
      <c r="AD873" s="32"/>
      <c r="AE873" s="32"/>
      <c r="AF873" s="32"/>
      <c r="AG873" s="32"/>
      <c r="AH873" s="32"/>
      <c r="AI873" s="32"/>
      <c r="AJ873" s="32"/>
      <c r="AK873" s="32"/>
      <c r="AL873" s="32"/>
    </row>
    <row r="874" spans="1:38" ht="14" x14ac:dyDescent="0.2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U874" s="32"/>
      <c r="V874" s="32"/>
      <c r="W874" s="32"/>
      <c r="X874" s="32"/>
      <c r="Y874" s="32"/>
      <c r="Z874" s="32"/>
      <c r="AA874" s="32"/>
      <c r="AB874" s="32"/>
      <c r="AC874" s="32"/>
      <c r="AD874" s="32"/>
      <c r="AE874" s="32"/>
      <c r="AF874" s="32"/>
      <c r="AG874" s="32"/>
      <c r="AH874" s="32"/>
      <c r="AI874" s="32"/>
      <c r="AJ874" s="32"/>
      <c r="AK874" s="32"/>
      <c r="AL874" s="32"/>
    </row>
    <row r="875" spans="1:38" ht="14" x14ac:dyDescent="0.2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U875" s="32"/>
      <c r="V875" s="32"/>
      <c r="W875" s="32"/>
      <c r="X875" s="32"/>
      <c r="Y875" s="32"/>
      <c r="Z875" s="32"/>
      <c r="AA875" s="32"/>
      <c r="AB875" s="32"/>
      <c r="AC875" s="32"/>
      <c r="AD875" s="32"/>
      <c r="AE875" s="32"/>
      <c r="AF875" s="32"/>
      <c r="AG875" s="32"/>
      <c r="AH875" s="32"/>
      <c r="AI875" s="32"/>
      <c r="AJ875" s="32"/>
      <c r="AK875" s="32"/>
      <c r="AL875" s="32"/>
    </row>
    <row r="876" spans="1:38" ht="14" x14ac:dyDescent="0.2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U876" s="32"/>
      <c r="V876" s="32"/>
      <c r="W876" s="32"/>
      <c r="X876" s="32"/>
      <c r="Y876" s="32"/>
      <c r="Z876" s="32"/>
      <c r="AA876" s="32"/>
      <c r="AB876" s="32"/>
      <c r="AC876" s="32"/>
      <c r="AD876" s="32"/>
      <c r="AE876" s="32"/>
      <c r="AF876" s="32"/>
      <c r="AG876" s="32"/>
      <c r="AH876" s="32"/>
      <c r="AI876" s="32"/>
      <c r="AJ876" s="32"/>
      <c r="AK876" s="32"/>
      <c r="AL876" s="32"/>
    </row>
    <row r="877" spans="1:38" ht="14" x14ac:dyDescent="0.2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U877" s="32"/>
      <c r="V877" s="32"/>
      <c r="W877" s="32"/>
      <c r="X877" s="32"/>
      <c r="Y877" s="32"/>
      <c r="Z877" s="32"/>
      <c r="AA877" s="32"/>
      <c r="AB877" s="32"/>
      <c r="AC877" s="32"/>
      <c r="AD877" s="32"/>
      <c r="AE877" s="32"/>
      <c r="AF877" s="32"/>
      <c r="AG877" s="32"/>
      <c r="AH877" s="32"/>
      <c r="AI877" s="32"/>
      <c r="AJ877" s="32"/>
      <c r="AK877" s="32"/>
      <c r="AL877" s="32"/>
    </row>
    <row r="878" spans="1:38" ht="14" x14ac:dyDescent="0.2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U878" s="32"/>
      <c r="V878" s="32"/>
      <c r="W878" s="32"/>
      <c r="X878" s="32"/>
      <c r="Y878" s="32"/>
      <c r="Z878" s="32"/>
      <c r="AA878" s="32"/>
      <c r="AB878" s="32"/>
      <c r="AC878" s="32"/>
      <c r="AD878" s="32"/>
      <c r="AE878" s="32"/>
      <c r="AF878" s="32"/>
      <c r="AG878" s="32"/>
      <c r="AH878" s="32"/>
      <c r="AI878" s="32"/>
      <c r="AJ878" s="32"/>
      <c r="AK878" s="32"/>
      <c r="AL878" s="32"/>
    </row>
    <row r="879" spans="1:38" ht="14" x14ac:dyDescent="0.2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U879" s="32"/>
      <c r="V879" s="32"/>
      <c r="W879" s="32"/>
      <c r="X879" s="32"/>
      <c r="Y879" s="32"/>
      <c r="Z879" s="32"/>
      <c r="AA879" s="32"/>
      <c r="AB879" s="32"/>
      <c r="AC879" s="32"/>
      <c r="AD879" s="32"/>
      <c r="AE879" s="32"/>
      <c r="AF879" s="32"/>
      <c r="AG879" s="32"/>
      <c r="AH879" s="32"/>
      <c r="AI879" s="32"/>
      <c r="AJ879" s="32"/>
      <c r="AK879" s="32"/>
      <c r="AL879" s="32"/>
    </row>
    <row r="880" spans="1:38" ht="14" x14ac:dyDescent="0.2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U880" s="32"/>
      <c r="V880" s="32"/>
      <c r="W880" s="32"/>
      <c r="X880" s="32"/>
      <c r="Y880" s="32"/>
      <c r="Z880" s="32"/>
      <c r="AA880" s="32"/>
      <c r="AB880" s="32"/>
      <c r="AC880" s="32"/>
      <c r="AD880" s="32"/>
      <c r="AE880" s="32"/>
      <c r="AF880" s="32"/>
      <c r="AG880" s="32"/>
      <c r="AH880" s="32"/>
      <c r="AI880" s="32"/>
      <c r="AJ880" s="32"/>
      <c r="AK880" s="32"/>
      <c r="AL880" s="32"/>
    </row>
    <row r="881" spans="1:38" ht="14" x14ac:dyDescent="0.2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U881" s="32"/>
      <c r="V881" s="32"/>
      <c r="W881" s="32"/>
      <c r="X881" s="32"/>
      <c r="Y881" s="32"/>
      <c r="Z881" s="32"/>
      <c r="AA881" s="32"/>
      <c r="AB881" s="32"/>
      <c r="AC881" s="32"/>
      <c r="AD881" s="32"/>
      <c r="AE881" s="32"/>
      <c r="AF881" s="32"/>
      <c r="AG881" s="32"/>
      <c r="AH881" s="32"/>
      <c r="AI881" s="32"/>
      <c r="AJ881" s="32"/>
      <c r="AK881" s="32"/>
      <c r="AL881" s="32"/>
    </row>
    <row r="882" spans="1:38" ht="14" x14ac:dyDescent="0.2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U882" s="32"/>
      <c r="V882" s="32"/>
      <c r="W882" s="32"/>
      <c r="X882" s="32"/>
      <c r="Y882" s="32"/>
      <c r="Z882" s="32"/>
      <c r="AA882" s="32"/>
      <c r="AB882" s="32"/>
      <c r="AC882" s="32"/>
      <c r="AD882" s="32"/>
      <c r="AE882" s="32"/>
      <c r="AF882" s="32"/>
      <c r="AG882" s="32"/>
      <c r="AH882" s="32"/>
      <c r="AI882" s="32"/>
      <c r="AJ882" s="32"/>
      <c r="AK882" s="32"/>
      <c r="AL882" s="32"/>
    </row>
    <row r="883" spans="1:38" ht="14" x14ac:dyDescent="0.2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U883" s="32"/>
      <c r="V883" s="32"/>
      <c r="W883" s="32"/>
      <c r="X883" s="32"/>
      <c r="Y883" s="32"/>
      <c r="Z883" s="32"/>
      <c r="AA883" s="32"/>
      <c r="AB883" s="32"/>
      <c r="AC883" s="32"/>
      <c r="AD883" s="32"/>
      <c r="AE883" s="32"/>
      <c r="AF883" s="32"/>
      <c r="AG883" s="32"/>
      <c r="AH883" s="32"/>
      <c r="AI883" s="32"/>
      <c r="AJ883" s="32"/>
      <c r="AK883" s="32"/>
      <c r="AL883" s="32"/>
    </row>
    <row r="884" spans="1:38" ht="14" x14ac:dyDescent="0.2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U884" s="32"/>
      <c r="V884" s="32"/>
      <c r="W884" s="32"/>
      <c r="X884" s="32"/>
      <c r="Y884" s="32"/>
      <c r="Z884" s="32"/>
      <c r="AA884" s="32"/>
      <c r="AB884" s="32"/>
      <c r="AC884" s="32"/>
      <c r="AD884" s="32"/>
      <c r="AE884" s="32"/>
      <c r="AF884" s="32"/>
      <c r="AG884" s="32"/>
      <c r="AH884" s="32"/>
      <c r="AI884" s="32"/>
      <c r="AJ884" s="32"/>
      <c r="AK884" s="32"/>
      <c r="AL884" s="32"/>
    </row>
    <row r="885" spans="1:38" ht="14" x14ac:dyDescent="0.2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U885" s="32"/>
      <c r="V885" s="32"/>
      <c r="W885" s="32"/>
      <c r="X885" s="32"/>
      <c r="Y885" s="32"/>
      <c r="Z885" s="32"/>
      <c r="AA885" s="32"/>
      <c r="AB885" s="32"/>
      <c r="AC885" s="32"/>
      <c r="AD885" s="32"/>
      <c r="AE885" s="32"/>
      <c r="AF885" s="32"/>
      <c r="AG885" s="32"/>
      <c r="AH885" s="32"/>
      <c r="AI885" s="32"/>
      <c r="AJ885" s="32"/>
      <c r="AK885" s="32"/>
      <c r="AL885" s="32"/>
    </row>
    <row r="886" spans="1:38" ht="14" x14ac:dyDescent="0.2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U886" s="32"/>
      <c r="V886" s="32"/>
      <c r="W886" s="32"/>
      <c r="X886" s="32"/>
      <c r="Y886" s="32"/>
      <c r="Z886" s="32"/>
      <c r="AA886" s="32"/>
      <c r="AB886" s="32"/>
      <c r="AC886" s="32"/>
      <c r="AD886" s="32"/>
      <c r="AE886" s="32"/>
      <c r="AF886" s="32"/>
      <c r="AG886" s="32"/>
      <c r="AH886" s="32"/>
      <c r="AI886" s="32"/>
      <c r="AJ886" s="32"/>
      <c r="AK886" s="32"/>
      <c r="AL886" s="32"/>
    </row>
    <row r="887" spans="1:38" ht="14" x14ac:dyDescent="0.2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32"/>
      <c r="AE887" s="32"/>
      <c r="AF887" s="32"/>
      <c r="AG887" s="32"/>
      <c r="AH887" s="32"/>
      <c r="AI887" s="32"/>
      <c r="AJ887" s="32"/>
      <c r="AK887" s="32"/>
      <c r="AL887" s="32"/>
    </row>
    <row r="888" spans="1:38" ht="14" x14ac:dyDescent="0.2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U888" s="32"/>
      <c r="V888" s="32"/>
      <c r="W888" s="32"/>
      <c r="X888" s="32"/>
      <c r="Y888" s="32"/>
      <c r="Z888" s="32"/>
      <c r="AA888" s="32"/>
      <c r="AB888" s="32"/>
      <c r="AC888" s="32"/>
      <c r="AD888" s="32"/>
      <c r="AE888" s="32"/>
      <c r="AF888" s="32"/>
      <c r="AG888" s="32"/>
      <c r="AH888" s="32"/>
      <c r="AI888" s="32"/>
      <c r="AJ888" s="32"/>
      <c r="AK888" s="32"/>
      <c r="AL888" s="32"/>
    </row>
    <row r="889" spans="1:38" ht="14" x14ac:dyDescent="0.2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U889" s="32"/>
      <c r="V889" s="32"/>
      <c r="W889" s="32"/>
      <c r="X889" s="32"/>
      <c r="Y889" s="32"/>
      <c r="Z889" s="32"/>
      <c r="AA889" s="32"/>
      <c r="AB889" s="32"/>
      <c r="AC889" s="32"/>
      <c r="AD889" s="32"/>
      <c r="AE889" s="32"/>
      <c r="AF889" s="32"/>
      <c r="AG889" s="32"/>
      <c r="AH889" s="32"/>
      <c r="AI889" s="32"/>
      <c r="AJ889" s="32"/>
      <c r="AK889" s="32"/>
      <c r="AL889" s="32"/>
    </row>
    <row r="890" spans="1:38" ht="14" x14ac:dyDescent="0.2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U890" s="32"/>
      <c r="V890" s="32"/>
      <c r="W890" s="32"/>
      <c r="X890" s="32"/>
      <c r="Y890" s="32"/>
      <c r="Z890" s="32"/>
      <c r="AA890" s="32"/>
      <c r="AB890" s="32"/>
      <c r="AC890" s="32"/>
      <c r="AD890" s="32"/>
      <c r="AE890" s="32"/>
      <c r="AF890" s="32"/>
      <c r="AG890" s="32"/>
      <c r="AH890" s="32"/>
      <c r="AI890" s="32"/>
      <c r="AJ890" s="32"/>
      <c r="AK890" s="32"/>
      <c r="AL890" s="32"/>
    </row>
    <row r="891" spans="1:38" ht="14" x14ac:dyDescent="0.2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U891" s="32"/>
      <c r="V891" s="32"/>
      <c r="W891" s="32"/>
      <c r="X891" s="32"/>
      <c r="Y891" s="32"/>
      <c r="Z891" s="32"/>
      <c r="AA891" s="32"/>
      <c r="AB891" s="32"/>
      <c r="AC891" s="32"/>
      <c r="AD891" s="32"/>
      <c r="AE891" s="32"/>
      <c r="AF891" s="32"/>
      <c r="AG891" s="32"/>
      <c r="AH891" s="32"/>
      <c r="AI891" s="32"/>
      <c r="AJ891" s="32"/>
      <c r="AK891" s="32"/>
      <c r="AL891" s="32"/>
    </row>
    <row r="892" spans="1:38" ht="14" x14ac:dyDescent="0.2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U892" s="32"/>
      <c r="V892" s="32"/>
      <c r="W892" s="32"/>
      <c r="X892" s="32"/>
      <c r="Y892" s="32"/>
      <c r="Z892" s="32"/>
      <c r="AA892" s="32"/>
      <c r="AB892" s="32"/>
      <c r="AC892" s="32"/>
      <c r="AD892" s="32"/>
      <c r="AE892" s="32"/>
      <c r="AF892" s="32"/>
      <c r="AG892" s="32"/>
      <c r="AH892" s="32"/>
      <c r="AI892" s="32"/>
      <c r="AJ892" s="32"/>
      <c r="AK892" s="32"/>
      <c r="AL892" s="32"/>
    </row>
    <row r="893" spans="1:38" ht="14" x14ac:dyDescent="0.2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U893" s="32"/>
      <c r="V893" s="32"/>
      <c r="W893" s="32"/>
      <c r="X893" s="32"/>
      <c r="Y893" s="32"/>
      <c r="Z893" s="32"/>
      <c r="AA893" s="32"/>
      <c r="AB893" s="32"/>
      <c r="AC893" s="32"/>
      <c r="AD893" s="32"/>
      <c r="AE893" s="32"/>
      <c r="AF893" s="32"/>
      <c r="AG893" s="32"/>
      <c r="AH893" s="32"/>
      <c r="AI893" s="32"/>
      <c r="AJ893" s="32"/>
      <c r="AK893" s="32"/>
      <c r="AL893" s="32"/>
    </row>
    <row r="894" spans="1:38" ht="14" x14ac:dyDescent="0.2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U894" s="32"/>
      <c r="V894" s="32"/>
      <c r="W894" s="32"/>
      <c r="X894" s="32"/>
      <c r="Y894" s="32"/>
      <c r="Z894" s="32"/>
      <c r="AA894" s="32"/>
      <c r="AB894" s="32"/>
      <c r="AC894" s="32"/>
      <c r="AD894" s="32"/>
      <c r="AE894" s="32"/>
      <c r="AF894" s="32"/>
      <c r="AG894" s="32"/>
      <c r="AH894" s="32"/>
      <c r="AI894" s="32"/>
      <c r="AJ894" s="32"/>
      <c r="AK894" s="32"/>
      <c r="AL894" s="32"/>
    </row>
    <row r="895" spans="1:38" ht="14" x14ac:dyDescent="0.2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U895" s="32"/>
      <c r="V895" s="32"/>
      <c r="W895" s="32"/>
      <c r="X895" s="32"/>
      <c r="Y895" s="32"/>
      <c r="Z895" s="32"/>
      <c r="AA895" s="32"/>
      <c r="AB895" s="32"/>
      <c r="AC895" s="32"/>
      <c r="AD895" s="32"/>
      <c r="AE895" s="32"/>
      <c r="AF895" s="32"/>
      <c r="AG895" s="32"/>
      <c r="AH895" s="32"/>
      <c r="AI895" s="32"/>
      <c r="AJ895" s="32"/>
      <c r="AK895" s="32"/>
      <c r="AL895" s="32"/>
    </row>
    <row r="896" spans="1:38" ht="14" x14ac:dyDescent="0.2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U896" s="32"/>
      <c r="V896" s="32"/>
      <c r="W896" s="32"/>
      <c r="X896" s="32"/>
      <c r="Y896" s="32"/>
      <c r="Z896" s="32"/>
      <c r="AA896" s="32"/>
      <c r="AB896" s="32"/>
      <c r="AC896" s="32"/>
      <c r="AD896" s="32"/>
      <c r="AE896" s="32"/>
      <c r="AF896" s="32"/>
      <c r="AG896" s="32"/>
      <c r="AH896" s="32"/>
      <c r="AI896" s="32"/>
      <c r="AJ896" s="32"/>
      <c r="AK896" s="32"/>
      <c r="AL896" s="32"/>
    </row>
    <row r="897" spans="1:38" ht="14" x14ac:dyDescent="0.2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U897" s="32"/>
      <c r="V897" s="32"/>
      <c r="W897" s="32"/>
      <c r="X897" s="32"/>
      <c r="Y897" s="32"/>
      <c r="Z897" s="32"/>
      <c r="AA897" s="32"/>
      <c r="AB897" s="32"/>
      <c r="AC897" s="32"/>
      <c r="AD897" s="32"/>
      <c r="AE897" s="32"/>
      <c r="AF897" s="32"/>
      <c r="AG897" s="32"/>
      <c r="AH897" s="32"/>
      <c r="AI897" s="32"/>
      <c r="AJ897" s="32"/>
      <c r="AK897" s="32"/>
      <c r="AL897" s="32"/>
    </row>
    <row r="898" spans="1:38" ht="14" x14ac:dyDescent="0.2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U898" s="32"/>
      <c r="V898" s="32"/>
      <c r="W898" s="32"/>
      <c r="X898" s="32"/>
      <c r="Y898" s="32"/>
      <c r="Z898" s="32"/>
      <c r="AA898" s="32"/>
      <c r="AB898" s="32"/>
      <c r="AC898" s="32"/>
      <c r="AD898" s="32"/>
      <c r="AE898" s="32"/>
      <c r="AF898" s="32"/>
      <c r="AG898" s="32"/>
      <c r="AH898" s="32"/>
      <c r="AI898" s="32"/>
      <c r="AJ898" s="32"/>
      <c r="AK898" s="32"/>
      <c r="AL898" s="32"/>
    </row>
    <row r="899" spans="1:38" ht="14" x14ac:dyDescent="0.2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U899" s="32"/>
      <c r="V899" s="32"/>
      <c r="W899" s="32"/>
      <c r="X899" s="32"/>
      <c r="Y899" s="32"/>
      <c r="Z899" s="32"/>
      <c r="AA899" s="32"/>
      <c r="AB899" s="32"/>
      <c r="AC899" s="32"/>
      <c r="AD899" s="32"/>
      <c r="AE899" s="32"/>
      <c r="AF899" s="32"/>
      <c r="AG899" s="32"/>
      <c r="AH899" s="32"/>
      <c r="AI899" s="32"/>
      <c r="AJ899" s="32"/>
      <c r="AK899" s="32"/>
      <c r="AL899" s="32"/>
    </row>
    <row r="900" spans="1:38" ht="14" x14ac:dyDescent="0.2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U900" s="32"/>
      <c r="V900" s="32"/>
      <c r="W900" s="32"/>
      <c r="X900" s="32"/>
      <c r="Y900" s="32"/>
      <c r="Z900" s="32"/>
      <c r="AA900" s="32"/>
      <c r="AB900" s="32"/>
      <c r="AC900" s="32"/>
      <c r="AD900" s="32"/>
      <c r="AE900" s="32"/>
      <c r="AF900" s="32"/>
      <c r="AG900" s="32"/>
      <c r="AH900" s="32"/>
      <c r="AI900" s="32"/>
      <c r="AJ900" s="32"/>
      <c r="AK900" s="32"/>
      <c r="AL900" s="32"/>
    </row>
    <row r="901" spans="1:38" ht="14" x14ac:dyDescent="0.2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U901" s="32"/>
      <c r="V901" s="32"/>
      <c r="W901" s="32"/>
      <c r="X901" s="32"/>
      <c r="Y901" s="32"/>
      <c r="Z901" s="32"/>
      <c r="AA901" s="32"/>
      <c r="AB901" s="32"/>
      <c r="AC901" s="32"/>
      <c r="AD901" s="32"/>
      <c r="AE901" s="32"/>
      <c r="AF901" s="32"/>
      <c r="AG901" s="32"/>
      <c r="AH901" s="32"/>
      <c r="AI901" s="32"/>
      <c r="AJ901" s="32"/>
      <c r="AK901" s="32"/>
      <c r="AL901" s="32"/>
    </row>
    <row r="902" spans="1:38" ht="14" x14ac:dyDescent="0.2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U902" s="32"/>
      <c r="V902" s="32"/>
      <c r="W902" s="32"/>
      <c r="X902" s="32"/>
      <c r="Y902" s="32"/>
      <c r="Z902" s="32"/>
      <c r="AA902" s="32"/>
      <c r="AB902" s="32"/>
      <c r="AC902" s="32"/>
      <c r="AD902" s="32"/>
      <c r="AE902" s="32"/>
      <c r="AF902" s="32"/>
      <c r="AG902" s="32"/>
      <c r="AH902" s="32"/>
      <c r="AI902" s="32"/>
      <c r="AJ902" s="32"/>
      <c r="AK902" s="32"/>
      <c r="AL902" s="32"/>
    </row>
    <row r="903" spans="1:38" ht="14" x14ac:dyDescent="0.2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U903" s="32"/>
      <c r="V903" s="32"/>
      <c r="W903" s="32"/>
      <c r="X903" s="32"/>
      <c r="Y903" s="32"/>
      <c r="Z903" s="32"/>
      <c r="AA903" s="32"/>
      <c r="AB903" s="32"/>
      <c r="AC903" s="32"/>
      <c r="AD903" s="32"/>
      <c r="AE903" s="32"/>
      <c r="AF903" s="32"/>
      <c r="AG903" s="32"/>
      <c r="AH903" s="32"/>
      <c r="AI903" s="32"/>
      <c r="AJ903" s="32"/>
      <c r="AK903" s="32"/>
      <c r="AL903" s="32"/>
    </row>
    <row r="904" spans="1:38" ht="14" x14ac:dyDescent="0.2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U904" s="32"/>
      <c r="V904" s="32"/>
      <c r="W904" s="32"/>
      <c r="X904" s="32"/>
      <c r="Y904" s="32"/>
      <c r="Z904" s="32"/>
      <c r="AA904" s="32"/>
      <c r="AB904" s="32"/>
      <c r="AC904" s="32"/>
      <c r="AD904" s="32"/>
      <c r="AE904" s="32"/>
      <c r="AF904" s="32"/>
      <c r="AG904" s="32"/>
      <c r="AH904" s="32"/>
      <c r="AI904" s="32"/>
      <c r="AJ904" s="32"/>
      <c r="AK904" s="32"/>
      <c r="AL904" s="32"/>
    </row>
    <row r="905" spans="1:38" ht="14" x14ac:dyDescent="0.2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U905" s="32"/>
      <c r="V905" s="32"/>
      <c r="W905" s="32"/>
      <c r="X905" s="32"/>
      <c r="Y905" s="32"/>
      <c r="Z905" s="32"/>
      <c r="AA905" s="32"/>
      <c r="AB905" s="32"/>
      <c r="AC905" s="32"/>
      <c r="AD905" s="32"/>
      <c r="AE905" s="32"/>
      <c r="AF905" s="32"/>
      <c r="AG905" s="32"/>
      <c r="AH905" s="32"/>
      <c r="AI905" s="32"/>
      <c r="AJ905" s="32"/>
      <c r="AK905" s="32"/>
      <c r="AL905" s="32"/>
    </row>
    <row r="906" spans="1:38" ht="14" x14ac:dyDescent="0.2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U906" s="32"/>
      <c r="V906" s="32"/>
      <c r="W906" s="32"/>
      <c r="X906" s="32"/>
      <c r="Y906" s="32"/>
      <c r="Z906" s="32"/>
      <c r="AA906" s="32"/>
      <c r="AB906" s="32"/>
      <c r="AC906" s="32"/>
      <c r="AD906" s="32"/>
      <c r="AE906" s="32"/>
      <c r="AF906" s="32"/>
      <c r="AG906" s="32"/>
      <c r="AH906" s="32"/>
      <c r="AI906" s="32"/>
      <c r="AJ906" s="32"/>
      <c r="AK906" s="32"/>
      <c r="AL906" s="32"/>
    </row>
    <row r="907" spans="1:38" ht="14" x14ac:dyDescent="0.2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U907" s="32"/>
      <c r="V907" s="32"/>
      <c r="W907" s="32"/>
      <c r="X907" s="32"/>
      <c r="Y907" s="32"/>
      <c r="Z907" s="32"/>
      <c r="AA907" s="32"/>
      <c r="AB907" s="32"/>
      <c r="AC907" s="32"/>
      <c r="AD907" s="32"/>
      <c r="AE907" s="32"/>
      <c r="AF907" s="32"/>
      <c r="AG907" s="32"/>
      <c r="AH907" s="32"/>
      <c r="AI907" s="32"/>
      <c r="AJ907" s="32"/>
      <c r="AK907" s="32"/>
      <c r="AL907" s="32"/>
    </row>
    <row r="908" spans="1:38" ht="14" x14ac:dyDescent="0.2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U908" s="32"/>
      <c r="V908" s="32"/>
      <c r="W908" s="32"/>
      <c r="X908" s="32"/>
      <c r="Y908" s="32"/>
      <c r="Z908" s="32"/>
      <c r="AA908" s="32"/>
      <c r="AB908" s="32"/>
      <c r="AC908" s="32"/>
      <c r="AD908" s="32"/>
      <c r="AE908" s="32"/>
      <c r="AF908" s="32"/>
      <c r="AG908" s="32"/>
      <c r="AH908" s="32"/>
      <c r="AI908" s="32"/>
      <c r="AJ908" s="32"/>
      <c r="AK908" s="32"/>
      <c r="AL908" s="32"/>
    </row>
    <row r="909" spans="1:38" ht="14" x14ac:dyDescent="0.2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U909" s="32"/>
      <c r="V909" s="32"/>
      <c r="W909" s="32"/>
      <c r="X909" s="32"/>
      <c r="Y909" s="32"/>
      <c r="Z909" s="32"/>
      <c r="AA909" s="32"/>
      <c r="AB909" s="32"/>
      <c r="AC909" s="32"/>
      <c r="AD909" s="32"/>
      <c r="AE909" s="32"/>
      <c r="AF909" s="32"/>
      <c r="AG909" s="32"/>
      <c r="AH909" s="32"/>
      <c r="AI909" s="32"/>
      <c r="AJ909" s="32"/>
      <c r="AK909" s="32"/>
      <c r="AL909" s="32"/>
    </row>
    <row r="910" spans="1:38" ht="14" x14ac:dyDescent="0.2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U910" s="32"/>
      <c r="V910" s="32"/>
      <c r="W910" s="32"/>
      <c r="X910" s="32"/>
      <c r="Y910" s="32"/>
      <c r="Z910" s="32"/>
      <c r="AA910" s="32"/>
      <c r="AB910" s="32"/>
      <c r="AC910" s="32"/>
      <c r="AD910" s="32"/>
      <c r="AE910" s="32"/>
      <c r="AF910" s="32"/>
      <c r="AG910" s="32"/>
      <c r="AH910" s="32"/>
      <c r="AI910" s="32"/>
      <c r="AJ910" s="32"/>
      <c r="AK910" s="32"/>
      <c r="AL910" s="32"/>
    </row>
    <row r="911" spans="1:38" ht="14" x14ac:dyDescent="0.2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U911" s="32"/>
      <c r="V911" s="32"/>
      <c r="W911" s="32"/>
      <c r="X911" s="32"/>
      <c r="Y911" s="32"/>
      <c r="Z911" s="32"/>
      <c r="AA911" s="32"/>
      <c r="AB911" s="32"/>
      <c r="AC911" s="32"/>
      <c r="AD911" s="32"/>
      <c r="AE911" s="32"/>
      <c r="AF911" s="32"/>
      <c r="AG911" s="32"/>
      <c r="AH911" s="32"/>
      <c r="AI911" s="32"/>
      <c r="AJ911" s="32"/>
      <c r="AK911" s="32"/>
      <c r="AL911" s="32"/>
    </row>
    <row r="912" spans="1:38" ht="14" x14ac:dyDescent="0.2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U912" s="32"/>
      <c r="V912" s="32"/>
      <c r="W912" s="32"/>
      <c r="X912" s="32"/>
      <c r="Y912" s="32"/>
      <c r="Z912" s="32"/>
      <c r="AA912" s="32"/>
      <c r="AB912" s="32"/>
      <c r="AC912" s="32"/>
      <c r="AD912" s="32"/>
      <c r="AE912" s="32"/>
      <c r="AF912" s="32"/>
      <c r="AG912" s="32"/>
      <c r="AH912" s="32"/>
      <c r="AI912" s="32"/>
      <c r="AJ912" s="32"/>
      <c r="AK912" s="32"/>
      <c r="AL912" s="32"/>
    </row>
    <row r="913" spans="1:38" ht="14" x14ac:dyDescent="0.2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U913" s="32"/>
      <c r="V913" s="32"/>
      <c r="W913" s="32"/>
      <c r="X913" s="32"/>
      <c r="Y913" s="32"/>
      <c r="Z913" s="32"/>
      <c r="AA913" s="32"/>
      <c r="AB913" s="32"/>
      <c r="AC913" s="32"/>
      <c r="AD913" s="32"/>
      <c r="AE913" s="32"/>
      <c r="AF913" s="32"/>
      <c r="AG913" s="32"/>
      <c r="AH913" s="32"/>
      <c r="AI913" s="32"/>
      <c r="AJ913" s="32"/>
      <c r="AK913" s="32"/>
      <c r="AL913" s="32"/>
    </row>
    <row r="914" spans="1:38" ht="14" x14ac:dyDescent="0.2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U914" s="32"/>
      <c r="V914" s="32"/>
      <c r="W914" s="32"/>
      <c r="X914" s="32"/>
      <c r="Y914" s="32"/>
      <c r="Z914" s="32"/>
      <c r="AA914" s="32"/>
      <c r="AB914" s="32"/>
      <c r="AC914" s="32"/>
      <c r="AD914" s="32"/>
      <c r="AE914" s="32"/>
      <c r="AF914" s="32"/>
      <c r="AG914" s="32"/>
      <c r="AH914" s="32"/>
      <c r="AI914" s="32"/>
      <c r="AJ914" s="32"/>
      <c r="AK914" s="32"/>
      <c r="AL914" s="32"/>
    </row>
    <row r="915" spans="1:38" ht="14" x14ac:dyDescent="0.2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U915" s="32"/>
      <c r="V915" s="32"/>
      <c r="W915" s="32"/>
      <c r="X915" s="32"/>
      <c r="Y915" s="32"/>
      <c r="Z915" s="32"/>
      <c r="AA915" s="32"/>
      <c r="AB915" s="32"/>
      <c r="AC915" s="32"/>
      <c r="AD915" s="32"/>
      <c r="AE915" s="32"/>
      <c r="AF915" s="32"/>
      <c r="AG915" s="32"/>
      <c r="AH915" s="32"/>
      <c r="AI915" s="32"/>
      <c r="AJ915" s="32"/>
      <c r="AK915" s="32"/>
      <c r="AL915" s="32"/>
    </row>
    <row r="916" spans="1:38" ht="14" x14ac:dyDescent="0.2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U916" s="32"/>
      <c r="V916" s="32"/>
      <c r="W916" s="32"/>
      <c r="X916" s="32"/>
      <c r="Y916" s="32"/>
      <c r="Z916" s="32"/>
      <c r="AA916" s="32"/>
      <c r="AB916" s="32"/>
      <c r="AC916" s="32"/>
      <c r="AD916" s="32"/>
      <c r="AE916" s="32"/>
      <c r="AF916" s="32"/>
      <c r="AG916" s="32"/>
      <c r="AH916" s="32"/>
      <c r="AI916" s="32"/>
      <c r="AJ916" s="32"/>
      <c r="AK916" s="32"/>
      <c r="AL916" s="32"/>
    </row>
    <row r="917" spans="1:38" ht="14" x14ac:dyDescent="0.2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U917" s="32"/>
      <c r="V917" s="32"/>
      <c r="W917" s="32"/>
      <c r="X917" s="32"/>
      <c r="Y917" s="32"/>
      <c r="Z917" s="32"/>
      <c r="AA917" s="32"/>
      <c r="AB917" s="32"/>
      <c r="AC917" s="32"/>
      <c r="AD917" s="32"/>
      <c r="AE917" s="32"/>
      <c r="AF917" s="32"/>
      <c r="AG917" s="32"/>
      <c r="AH917" s="32"/>
      <c r="AI917" s="32"/>
      <c r="AJ917" s="32"/>
      <c r="AK917" s="32"/>
      <c r="AL917" s="32"/>
    </row>
    <row r="918" spans="1:38" ht="14" x14ac:dyDescent="0.2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U918" s="32"/>
      <c r="V918" s="32"/>
      <c r="W918" s="32"/>
      <c r="X918" s="32"/>
      <c r="Y918" s="32"/>
      <c r="Z918" s="32"/>
      <c r="AA918" s="32"/>
      <c r="AB918" s="32"/>
      <c r="AC918" s="32"/>
      <c r="AD918" s="32"/>
      <c r="AE918" s="32"/>
      <c r="AF918" s="32"/>
      <c r="AG918" s="32"/>
      <c r="AH918" s="32"/>
      <c r="AI918" s="32"/>
      <c r="AJ918" s="32"/>
      <c r="AK918" s="32"/>
      <c r="AL918" s="32"/>
    </row>
    <row r="919" spans="1:38" ht="14" x14ac:dyDescent="0.2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U919" s="32"/>
      <c r="V919" s="32"/>
      <c r="W919" s="32"/>
      <c r="X919" s="32"/>
      <c r="Y919" s="32"/>
      <c r="Z919" s="32"/>
      <c r="AA919" s="32"/>
      <c r="AB919" s="32"/>
      <c r="AC919" s="32"/>
      <c r="AD919" s="32"/>
      <c r="AE919" s="32"/>
      <c r="AF919" s="32"/>
      <c r="AG919" s="32"/>
      <c r="AH919" s="32"/>
      <c r="AI919" s="32"/>
      <c r="AJ919" s="32"/>
      <c r="AK919" s="32"/>
      <c r="AL919" s="32"/>
    </row>
    <row r="920" spans="1:38" ht="14" x14ac:dyDescent="0.2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U920" s="32"/>
      <c r="V920" s="32"/>
      <c r="W920" s="32"/>
      <c r="X920" s="32"/>
      <c r="Y920" s="32"/>
      <c r="Z920" s="32"/>
      <c r="AA920" s="32"/>
      <c r="AB920" s="32"/>
      <c r="AC920" s="32"/>
      <c r="AD920" s="32"/>
      <c r="AE920" s="32"/>
      <c r="AF920" s="32"/>
      <c r="AG920" s="32"/>
      <c r="AH920" s="32"/>
      <c r="AI920" s="32"/>
      <c r="AJ920" s="32"/>
      <c r="AK920" s="32"/>
      <c r="AL920" s="32"/>
    </row>
    <row r="921" spans="1:38" ht="14" x14ac:dyDescent="0.2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U921" s="32"/>
      <c r="V921" s="32"/>
      <c r="W921" s="32"/>
      <c r="X921" s="32"/>
      <c r="Y921" s="32"/>
      <c r="Z921" s="32"/>
      <c r="AA921" s="32"/>
      <c r="AB921" s="32"/>
      <c r="AC921" s="32"/>
      <c r="AD921" s="32"/>
      <c r="AE921" s="32"/>
      <c r="AF921" s="32"/>
      <c r="AG921" s="32"/>
      <c r="AH921" s="32"/>
      <c r="AI921" s="32"/>
      <c r="AJ921" s="32"/>
      <c r="AK921" s="32"/>
      <c r="AL921" s="32"/>
    </row>
    <row r="922" spans="1:38" ht="14" x14ac:dyDescent="0.2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U922" s="32"/>
      <c r="V922" s="32"/>
      <c r="W922" s="32"/>
      <c r="X922" s="32"/>
      <c r="Y922" s="32"/>
      <c r="Z922" s="32"/>
      <c r="AA922" s="32"/>
      <c r="AB922" s="32"/>
      <c r="AC922" s="32"/>
      <c r="AD922" s="32"/>
      <c r="AE922" s="32"/>
      <c r="AF922" s="32"/>
      <c r="AG922" s="32"/>
      <c r="AH922" s="32"/>
      <c r="AI922" s="32"/>
      <c r="AJ922" s="32"/>
      <c r="AK922" s="32"/>
      <c r="AL922" s="32"/>
    </row>
    <row r="923" spans="1:38" ht="14" x14ac:dyDescent="0.2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U923" s="32"/>
      <c r="V923" s="32"/>
      <c r="W923" s="32"/>
      <c r="X923" s="32"/>
      <c r="Y923" s="32"/>
      <c r="Z923" s="32"/>
      <c r="AA923" s="32"/>
      <c r="AB923" s="32"/>
      <c r="AC923" s="32"/>
      <c r="AD923" s="32"/>
      <c r="AE923" s="32"/>
      <c r="AF923" s="32"/>
      <c r="AG923" s="32"/>
      <c r="AH923" s="32"/>
      <c r="AI923" s="32"/>
      <c r="AJ923" s="32"/>
      <c r="AK923" s="32"/>
      <c r="AL923" s="32"/>
    </row>
    <row r="924" spans="1:38" ht="14" x14ac:dyDescent="0.2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U924" s="32"/>
      <c r="V924" s="32"/>
      <c r="W924" s="32"/>
      <c r="X924" s="32"/>
      <c r="Y924" s="32"/>
      <c r="Z924" s="32"/>
      <c r="AA924" s="32"/>
      <c r="AB924" s="32"/>
      <c r="AC924" s="32"/>
      <c r="AD924" s="32"/>
      <c r="AE924" s="32"/>
      <c r="AF924" s="32"/>
      <c r="AG924" s="32"/>
      <c r="AH924" s="32"/>
      <c r="AI924" s="32"/>
      <c r="AJ924" s="32"/>
      <c r="AK924" s="32"/>
      <c r="AL924" s="32"/>
    </row>
    <row r="925" spans="1:38" ht="14" x14ac:dyDescent="0.2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U925" s="32"/>
      <c r="V925" s="32"/>
      <c r="W925" s="32"/>
      <c r="X925" s="32"/>
      <c r="Y925" s="32"/>
      <c r="Z925" s="32"/>
      <c r="AA925" s="32"/>
      <c r="AB925" s="32"/>
      <c r="AC925" s="32"/>
      <c r="AD925" s="32"/>
      <c r="AE925" s="32"/>
      <c r="AF925" s="32"/>
      <c r="AG925" s="32"/>
      <c r="AH925" s="32"/>
      <c r="AI925" s="32"/>
      <c r="AJ925" s="32"/>
      <c r="AK925" s="32"/>
      <c r="AL925" s="32"/>
    </row>
    <row r="926" spans="1:38" ht="14" x14ac:dyDescent="0.2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U926" s="32"/>
      <c r="V926" s="32"/>
      <c r="W926" s="32"/>
      <c r="X926" s="32"/>
      <c r="Y926" s="32"/>
      <c r="Z926" s="32"/>
      <c r="AA926" s="32"/>
      <c r="AB926" s="32"/>
      <c r="AC926" s="32"/>
      <c r="AD926" s="32"/>
      <c r="AE926" s="32"/>
      <c r="AF926" s="32"/>
      <c r="AG926" s="32"/>
      <c r="AH926" s="32"/>
      <c r="AI926" s="32"/>
      <c r="AJ926" s="32"/>
      <c r="AK926" s="32"/>
      <c r="AL926" s="32"/>
    </row>
    <row r="927" spans="1:38" ht="14" x14ac:dyDescent="0.2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U927" s="32"/>
      <c r="V927" s="32"/>
      <c r="W927" s="32"/>
      <c r="X927" s="32"/>
      <c r="Y927" s="32"/>
      <c r="Z927" s="32"/>
      <c r="AA927" s="32"/>
      <c r="AB927" s="32"/>
      <c r="AC927" s="32"/>
      <c r="AD927" s="32"/>
      <c r="AE927" s="32"/>
      <c r="AF927" s="32"/>
      <c r="AG927" s="32"/>
      <c r="AH927" s="32"/>
      <c r="AI927" s="32"/>
      <c r="AJ927" s="32"/>
      <c r="AK927" s="32"/>
      <c r="AL927" s="32"/>
    </row>
    <row r="928" spans="1:38" ht="14" x14ac:dyDescent="0.2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U928" s="32"/>
      <c r="V928" s="32"/>
      <c r="W928" s="32"/>
      <c r="X928" s="32"/>
      <c r="Y928" s="32"/>
      <c r="Z928" s="32"/>
      <c r="AA928" s="32"/>
      <c r="AB928" s="32"/>
      <c r="AC928" s="32"/>
      <c r="AD928" s="32"/>
      <c r="AE928" s="32"/>
      <c r="AF928" s="32"/>
      <c r="AG928" s="32"/>
      <c r="AH928" s="32"/>
      <c r="AI928" s="32"/>
      <c r="AJ928" s="32"/>
      <c r="AK928" s="32"/>
      <c r="AL928" s="32"/>
    </row>
    <row r="929" spans="1:38" ht="14" x14ac:dyDescent="0.2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U929" s="32"/>
      <c r="V929" s="32"/>
      <c r="W929" s="32"/>
      <c r="X929" s="32"/>
      <c r="Y929" s="32"/>
      <c r="Z929" s="32"/>
      <c r="AA929" s="32"/>
      <c r="AB929" s="32"/>
      <c r="AC929" s="32"/>
      <c r="AD929" s="32"/>
      <c r="AE929" s="32"/>
      <c r="AF929" s="32"/>
      <c r="AG929" s="32"/>
      <c r="AH929" s="32"/>
      <c r="AI929" s="32"/>
      <c r="AJ929" s="32"/>
      <c r="AK929" s="32"/>
      <c r="AL929" s="32"/>
    </row>
    <row r="930" spans="1:38" ht="14" x14ac:dyDescent="0.2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U930" s="32"/>
      <c r="V930" s="32"/>
      <c r="W930" s="32"/>
      <c r="X930" s="32"/>
      <c r="Y930" s="32"/>
      <c r="Z930" s="32"/>
      <c r="AA930" s="32"/>
      <c r="AB930" s="32"/>
      <c r="AC930" s="32"/>
      <c r="AD930" s="32"/>
      <c r="AE930" s="32"/>
      <c r="AF930" s="32"/>
      <c r="AG930" s="32"/>
      <c r="AH930" s="32"/>
      <c r="AI930" s="32"/>
      <c r="AJ930" s="32"/>
      <c r="AK930" s="32"/>
      <c r="AL930" s="32"/>
    </row>
    <row r="931" spans="1:38" ht="14" x14ac:dyDescent="0.2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U931" s="32"/>
      <c r="V931" s="32"/>
      <c r="W931" s="32"/>
      <c r="X931" s="32"/>
      <c r="Y931" s="32"/>
      <c r="Z931" s="32"/>
      <c r="AA931" s="32"/>
      <c r="AB931" s="32"/>
      <c r="AC931" s="32"/>
      <c r="AD931" s="32"/>
      <c r="AE931" s="32"/>
      <c r="AF931" s="32"/>
      <c r="AG931" s="32"/>
      <c r="AH931" s="32"/>
      <c r="AI931" s="32"/>
      <c r="AJ931" s="32"/>
      <c r="AK931" s="32"/>
      <c r="AL931" s="32"/>
    </row>
    <row r="932" spans="1:38" ht="14" x14ac:dyDescent="0.2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U932" s="32"/>
      <c r="V932" s="32"/>
      <c r="W932" s="32"/>
      <c r="X932" s="32"/>
      <c r="Y932" s="32"/>
      <c r="Z932" s="32"/>
      <c r="AA932" s="32"/>
      <c r="AB932" s="32"/>
      <c r="AC932" s="32"/>
      <c r="AD932" s="32"/>
      <c r="AE932" s="32"/>
      <c r="AF932" s="32"/>
      <c r="AG932" s="32"/>
      <c r="AH932" s="32"/>
      <c r="AI932" s="32"/>
      <c r="AJ932" s="32"/>
      <c r="AK932" s="32"/>
      <c r="AL932" s="32"/>
    </row>
    <row r="933" spans="1:38" ht="14" x14ac:dyDescent="0.2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U933" s="32"/>
      <c r="V933" s="32"/>
      <c r="W933" s="32"/>
      <c r="X933" s="32"/>
      <c r="Y933" s="32"/>
      <c r="Z933" s="32"/>
      <c r="AA933" s="32"/>
      <c r="AB933" s="32"/>
      <c r="AC933" s="32"/>
      <c r="AD933" s="32"/>
      <c r="AE933" s="32"/>
      <c r="AF933" s="32"/>
      <c r="AG933" s="32"/>
      <c r="AH933" s="32"/>
      <c r="AI933" s="32"/>
      <c r="AJ933" s="32"/>
      <c r="AK933" s="32"/>
      <c r="AL933" s="32"/>
    </row>
    <row r="934" spans="1:38" ht="14" x14ac:dyDescent="0.2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U934" s="32"/>
      <c r="V934" s="32"/>
      <c r="W934" s="32"/>
      <c r="X934" s="32"/>
      <c r="Y934" s="32"/>
      <c r="Z934" s="32"/>
      <c r="AA934" s="32"/>
      <c r="AB934" s="32"/>
      <c r="AC934" s="32"/>
      <c r="AD934" s="32"/>
      <c r="AE934" s="32"/>
      <c r="AF934" s="32"/>
      <c r="AG934" s="32"/>
      <c r="AH934" s="32"/>
      <c r="AI934" s="32"/>
      <c r="AJ934" s="32"/>
      <c r="AK934" s="32"/>
      <c r="AL934" s="32"/>
    </row>
    <row r="935" spans="1:38" ht="14" x14ac:dyDescent="0.2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U935" s="32"/>
      <c r="V935" s="32"/>
      <c r="W935" s="32"/>
      <c r="X935" s="32"/>
      <c r="Y935" s="32"/>
      <c r="Z935" s="32"/>
      <c r="AA935" s="32"/>
      <c r="AB935" s="32"/>
      <c r="AC935" s="32"/>
      <c r="AD935" s="32"/>
      <c r="AE935" s="32"/>
      <c r="AF935" s="32"/>
      <c r="AG935" s="32"/>
      <c r="AH935" s="32"/>
      <c r="AI935" s="32"/>
      <c r="AJ935" s="32"/>
      <c r="AK935" s="32"/>
      <c r="AL935" s="32"/>
    </row>
    <row r="936" spans="1:38" ht="14" x14ac:dyDescent="0.2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U936" s="32"/>
      <c r="V936" s="32"/>
      <c r="W936" s="32"/>
      <c r="X936" s="32"/>
      <c r="Y936" s="32"/>
      <c r="Z936" s="32"/>
      <c r="AA936" s="32"/>
      <c r="AB936" s="32"/>
      <c r="AC936" s="32"/>
      <c r="AD936" s="32"/>
      <c r="AE936" s="32"/>
      <c r="AF936" s="32"/>
      <c r="AG936" s="32"/>
      <c r="AH936" s="32"/>
      <c r="AI936" s="32"/>
      <c r="AJ936" s="32"/>
      <c r="AK936" s="32"/>
      <c r="AL936" s="32"/>
    </row>
    <row r="937" spans="1:38" ht="14" x14ac:dyDescent="0.2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U937" s="32"/>
      <c r="V937" s="32"/>
      <c r="W937" s="32"/>
      <c r="X937" s="32"/>
      <c r="Y937" s="32"/>
      <c r="Z937" s="32"/>
      <c r="AA937" s="32"/>
      <c r="AB937" s="32"/>
      <c r="AC937" s="32"/>
      <c r="AD937" s="32"/>
      <c r="AE937" s="32"/>
      <c r="AF937" s="32"/>
      <c r="AG937" s="32"/>
      <c r="AH937" s="32"/>
      <c r="AI937" s="32"/>
      <c r="AJ937" s="32"/>
      <c r="AK937" s="32"/>
      <c r="AL937" s="32"/>
    </row>
    <row r="938" spans="1:38" ht="14" x14ac:dyDescent="0.2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U938" s="32"/>
      <c r="V938" s="32"/>
      <c r="W938" s="32"/>
      <c r="X938" s="32"/>
      <c r="Y938" s="32"/>
      <c r="Z938" s="32"/>
      <c r="AA938" s="32"/>
      <c r="AB938" s="32"/>
      <c r="AC938" s="32"/>
      <c r="AD938" s="32"/>
      <c r="AE938" s="32"/>
      <c r="AF938" s="32"/>
      <c r="AG938" s="32"/>
      <c r="AH938" s="32"/>
      <c r="AI938" s="32"/>
      <c r="AJ938" s="32"/>
      <c r="AK938" s="32"/>
      <c r="AL938" s="32"/>
    </row>
    <row r="939" spans="1:38" ht="14" x14ac:dyDescent="0.2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U939" s="32"/>
      <c r="V939" s="32"/>
      <c r="W939" s="32"/>
      <c r="X939" s="32"/>
      <c r="Y939" s="32"/>
      <c r="Z939" s="32"/>
      <c r="AA939" s="32"/>
      <c r="AB939" s="32"/>
      <c r="AC939" s="32"/>
      <c r="AD939" s="32"/>
      <c r="AE939" s="32"/>
      <c r="AF939" s="32"/>
      <c r="AG939" s="32"/>
      <c r="AH939" s="32"/>
      <c r="AI939" s="32"/>
      <c r="AJ939" s="32"/>
      <c r="AK939" s="32"/>
      <c r="AL939" s="32"/>
    </row>
    <row r="940" spans="1:38" ht="14" x14ac:dyDescent="0.2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U940" s="32"/>
      <c r="V940" s="32"/>
      <c r="W940" s="32"/>
      <c r="X940" s="32"/>
      <c r="Y940" s="32"/>
      <c r="Z940" s="32"/>
      <c r="AA940" s="32"/>
      <c r="AB940" s="32"/>
      <c r="AC940" s="32"/>
      <c r="AD940" s="32"/>
      <c r="AE940" s="32"/>
      <c r="AF940" s="32"/>
      <c r="AG940" s="32"/>
      <c r="AH940" s="32"/>
      <c r="AI940" s="32"/>
      <c r="AJ940" s="32"/>
      <c r="AK940" s="32"/>
      <c r="AL940" s="32"/>
    </row>
    <row r="941" spans="1:38" ht="14" x14ac:dyDescent="0.2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U941" s="32"/>
      <c r="V941" s="32"/>
      <c r="W941" s="32"/>
      <c r="X941" s="32"/>
      <c r="Y941" s="32"/>
      <c r="Z941" s="32"/>
      <c r="AA941" s="32"/>
      <c r="AB941" s="32"/>
      <c r="AC941" s="32"/>
      <c r="AD941" s="32"/>
      <c r="AE941" s="32"/>
      <c r="AF941" s="32"/>
      <c r="AG941" s="32"/>
      <c r="AH941" s="32"/>
      <c r="AI941" s="32"/>
      <c r="AJ941" s="32"/>
      <c r="AK941" s="32"/>
      <c r="AL941" s="32"/>
    </row>
    <row r="942" spans="1:38" ht="14" x14ac:dyDescent="0.2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U942" s="32"/>
      <c r="V942" s="32"/>
      <c r="W942" s="32"/>
      <c r="X942" s="32"/>
      <c r="Y942" s="32"/>
      <c r="Z942" s="32"/>
      <c r="AA942" s="32"/>
      <c r="AB942" s="32"/>
      <c r="AC942" s="32"/>
      <c r="AD942" s="32"/>
      <c r="AE942" s="32"/>
      <c r="AF942" s="32"/>
      <c r="AG942" s="32"/>
      <c r="AH942" s="32"/>
      <c r="AI942" s="32"/>
      <c r="AJ942" s="32"/>
      <c r="AK942" s="32"/>
      <c r="AL942" s="32"/>
    </row>
    <row r="943" spans="1:38" ht="14" x14ac:dyDescent="0.2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U943" s="32"/>
      <c r="V943" s="32"/>
      <c r="W943" s="32"/>
      <c r="X943" s="32"/>
      <c r="Y943" s="32"/>
      <c r="Z943" s="32"/>
      <c r="AA943" s="32"/>
      <c r="AB943" s="32"/>
      <c r="AC943" s="32"/>
      <c r="AD943" s="32"/>
      <c r="AE943" s="32"/>
      <c r="AF943" s="32"/>
      <c r="AG943" s="32"/>
      <c r="AH943" s="32"/>
      <c r="AI943" s="32"/>
      <c r="AJ943" s="32"/>
      <c r="AK943" s="32"/>
      <c r="AL943" s="32"/>
    </row>
    <row r="944" spans="1:38" ht="14" x14ac:dyDescent="0.2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U944" s="32"/>
      <c r="V944" s="32"/>
      <c r="W944" s="32"/>
      <c r="X944" s="32"/>
      <c r="Y944" s="32"/>
      <c r="Z944" s="32"/>
      <c r="AA944" s="32"/>
      <c r="AB944" s="32"/>
      <c r="AC944" s="32"/>
      <c r="AD944" s="32"/>
      <c r="AE944" s="32"/>
      <c r="AF944" s="32"/>
      <c r="AG944" s="32"/>
      <c r="AH944" s="32"/>
      <c r="AI944" s="32"/>
      <c r="AJ944" s="32"/>
      <c r="AK944" s="32"/>
      <c r="AL944" s="32"/>
    </row>
    <row r="945" spans="1:38" ht="14" x14ac:dyDescent="0.2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U945" s="32"/>
      <c r="V945" s="32"/>
      <c r="W945" s="32"/>
      <c r="X945" s="32"/>
      <c r="Y945" s="32"/>
      <c r="Z945" s="32"/>
      <c r="AA945" s="32"/>
      <c r="AB945" s="32"/>
      <c r="AC945" s="32"/>
      <c r="AD945" s="32"/>
      <c r="AE945" s="32"/>
      <c r="AF945" s="32"/>
      <c r="AG945" s="32"/>
      <c r="AH945" s="32"/>
      <c r="AI945" s="32"/>
      <c r="AJ945" s="32"/>
      <c r="AK945" s="32"/>
      <c r="AL945" s="32"/>
    </row>
    <row r="946" spans="1:38" ht="14" x14ac:dyDescent="0.2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U946" s="32"/>
      <c r="V946" s="32"/>
      <c r="W946" s="32"/>
      <c r="X946" s="32"/>
      <c r="Y946" s="32"/>
      <c r="Z946" s="32"/>
      <c r="AA946" s="32"/>
      <c r="AB946" s="32"/>
      <c r="AC946" s="32"/>
      <c r="AD946" s="32"/>
      <c r="AE946" s="32"/>
      <c r="AF946" s="32"/>
      <c r="AG946" s="32"/>
      <c r="AH946" s="32"/>
      <c r="AI946" s="32"/>
      <c r="AJ946" s="32"/>
      <c r="AK946" s="32"/>
      <c r="AL946" s="32"/>
    </row>
    <row r="947" spans="1:38" ht="14" x14ac:dyDescent="0.2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U947" s="32"/>
      <c r="V947" s="32"/>
      <c r="W947" s="32"/>
      <c r="X947" s="32"/>
      <c r="Y947" s="32"/>
      <c r="Z947" s="32"/>
      <c r="AA947" s="32"/>
      <c r="AB947" s="32"/>
      <c r="AC947" s="32"/>
      <c r="AD947" s="32"/>
      <c r="AE947" s="32"/>
      <c r="AF947" s="32"/>
      <c r="AG947" s="32"/>
      <c r="AH947" s="32"/>
      <c r="AI947" s="32"/>
      <c r="AJ947" s="32"/>
      <c r="AK947" s="32"/>
      <c r="AL947" s="32"/>
    </row>
    <row r="948" spans="1:38" ht="14" x14ac:dyDescent="0.2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U948" s="32"/>
      <c r="V948" s="32"/>
      <c r="W948" s="32"/>
      <c r="X948" s="32"/>
      <c r="Y948" s="32"/>
      <c r="Z948" s="32"/>
      <c r="AA948" s="32"/>
      <c r="AB948" s="32"/>
      <c r="AC948" s="32"/>
      <c r="AD948" s="32"/>
      <c r="AE948" s="32"/>
      <c r="AF948" s="32"/>
      <c r="AG948" s="32"/>
      <c r="AH948" s="32"/>
      <c r="AI948" s="32"/>
      <c r="AJ948" s="32"/>
      <c r="AK948" s="32"/>
      <c r="AL948" s="32"/>
    </row>
    <row r="949" spans="1:38" ht="14" x14ac:dyDescent="0.2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U949" s="32"/>
      <c r="V949" s="32"/>
      <c r="W949" s="32"/>
      <c r="X949" s="32"/>
      <c r="Y949" s="32"/>
      <c r="Z949" s="32"/>
      <c r="AA949" s="32"/>
      <c r="AB949" s="32"/>
      <c r="AC949" s="32"/>
      <c r="AD949" s="32"/>
      <c r="AE949" s="32"/>
      <c r="AF949" s="32"/>
      <c r="AG949" s="32"/>
      <c r="AH949" s="32"/>
      <c r="AI949" s="32"/>
      <c r="AJ949" s="32"/>
      <c r="AK949" s="32"/>
      <c r="AL949" s="32"/>
    </row>
    <row r="950" spans="1:38" ht="14" x14ac:dyDescent="0.2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U950" s="32"/>
      <c r="V950" s="32"/>
      <c r="W950" s="32"/>
      <c r="X950" s="32"/>
      <c r="Y950" s="32"/>
      <c r="Z950" s="32"/>
      <c r="AA950" s="32"/>
      <c r="AB950" s="32"/>
      <c r="AC950" s="32"/>
      <c r="AD950" s="32"/>
      <c r="AE950" s="32"/>
      <c r="AF950" s="32"/>
      <c r="AG950" s="32"/>
      <c r="AH950" s="32"/>
      <c r="AI950" s="32"/>
      <c r="AJ950" s="32"/>
      <c r="AK950" s="32"/>
      <c r="AL950" s="32"/>
    </row>
    <row r="951" spans="1:38" ht="14" x14ac:dyDescent="0.2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U951" s="32"/>
      <c r="V951" s="32"/>
      <c r="W951" s="32"/>
      <c r="X951" s="32"/>
      <c r="Y951" s="32"/>
      <c r="Z951" s="32"/>
      <c r="AA951" s="32"/>
      <c r="AB951" s="32"/>
      <c r="AC951" s="32"/>
      <c r="AD951" s="32"/>
      <c r="AE951" s="32"/>
      <c r="AF951" s="32"/>
      <c r="AG951" s="32"/>
      <c r="AH951" s="32"/>
      <c r="AI951" s="32"/>
      <c r="AJ951" s="32"/>
      <c r="AK951" s="32"/>
      <c r="AL951" s="32"/>
    </row>
    <row r="952" spans="1:38" ht="14" x14ac:dyDescent="0.2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U952" s="32"/>
      <c r="V952" s="32"/>
      <c r="W952" s="32"/>
      <c r="X952" s="32"/>
      <c r="Y952" s="32"/>
      <c r="Z952" s="32"/>
      <c r="AA952" s="32"/>
      <c r="AB952" s="32"/>
      <c r="AC952" s="32"/>
      <c r="AD952" s="32"/>
      <c r="AE952" s="32"/>
      <c r="AF952" s="32"/>
      <c r="AG952" s="32"/>
      <c r="AH952" s="32"/>
      <c r="AI952" s="32"/>
      <c r="AJ952" s="32"/>
      <c r="AK952" s="32"/>
      <c r="AL952" s="32"/>
    </row>
    <row r="953" spans="1:38" ht="14" x14ac:dyDescent="0.2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U953" s="32"/>
      <c r="V953" s="32"/>
      <c r="W953" s="32"/>
      <c r="X953" s="32"/>
      <c r="Y953" s="32"/>
      <c r="Z953" s="32"/>
      <c r="AA953" s="32"/>
      <c r="AB953" s="32"/>
      <c r="AC953" s="32"/>
      <c r="AD953" s="32"/>
      <c r="AE953" s="32"/>
      <c r="AF953" s="32"/>
      <c r="AG953" s="32"/>
      <c r="AH953" s="32"/>
      <c r="AI953" s="32"/>
      <c r="AJ953" s="32"/>
      <c r="AK953" s="32"/>
      <c r="AL953" s="32"/>
    </row>
    <row r="954" spans="1:38" ht="14" x14ac:dyDescent="0.2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U954" s="32"/>
      <c r="V954" s="32"/>
      <c r="W954" s="32"/>
      <c r="X954" s="32"/>
      <c r="Y954" s="32"/>
      <c r="Z954" s="32"/>
      <c r="AA954" s="32"/>
      <c r="AB954" s="32"/>
      <c r="AC954" s="32"/>
      <c r="AD954" s="32"/>
      <c r="AE954" s="32"/>
      <c r="AF954" s="32"/>
      <c r="AG954" s="32"/>
      <c r="AH954" s="32"/>
      <c r="AI954" s="32"/>
      <c r="AJ954" s="32"/>
      <c r="AK954" s="32"/>
      <c r="AL954" s="32"/>
    </row>
    <row r="955" spans="1:38" ht="14" x14ac:dyDescent="0.2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U955" s="32"/>
      <c r="V955" s="32"/>
      <c r="W955" s="32"/>
      <c r="X955" s="32"/>
      <c r="Y955" s="32"/>
      <c r="Z955" s="32"/>
      <c r="AA955" s="32"/>
      <c r="AB955" s="32"/>
      <c r="AC955" s="32"/>
      <c r="AD955" s="32"/>
      <c r="AE955" s="32"/>
      <c r="AF955" s="32"/>
      <c r="AG955" s="32"/>
      <c r="AH955" s="32"/>
      <c r="AI955" s="32"/>
      <c r="AJ955" s="32"/>
      <c r="AK955" s="32"/>
      <c r="AL955" s="32"/>
    </row>
    <row r="956" spans="1:38" ht="14" x14ac:dyDescent="0.2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U956" s="32"/>
      <c r="V956" s="32"/>
      <c r="W956" s="32"/>
      <c r="X956" s="32"/>
      <c r="Y956" s="32"/>
      <c r="Z956" s="32"/>
      <c r="AA956" s="32"/>
      <c r="AB956" s="32"/>
      <c r="AC956" s="32"/>
      <c r="AD956" s="32"/>
      <c r="AE956" s="32"/>
      <c r="AF956" s="32"/>
      <c r="AG956" s="32"/>
      <c r="AH956" s="32"/>
      <c r="AI956" s="32"/>
      <c r="AJ956" s="32"/>
      <c r="AK956" s="32"/>
      <c r="AL956" s="32"/>
    </row>
    <row r="957" spans="1:38" ht="14" x14ac:dyDescent="0.2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U957" s="32"/>
      <c r="V957" s="32"/>
      <c r="W957" s="32"/>
      <c r="X957" s="32"/>
      <c r="Y957" s="32"/>
      <c r="Z957" s="32"/>
      <c r="AA957" s="32"/>
      <c r="AB957" s="32"/>
      <c r="AC957" s="32"/>
      <c r="AD957" s="32"/>
      <c r="AE957" s="32"/>
      <c r="AF957" s="32"/>
      <c r="AG957" s="32"/>
      <c r="AH957" s="32"/>
      <c r="AI957" s="32"/>
      <c r="AJ957" s="32"/>
      <c r="AK957" s="32"/>
      <c r="AL957" s="32"/>
    </row>
    <row r="958" spans="1:38" ht="14" x14ac:dyDescent="0.2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U958" s="32"/>
      <c r="V958" s="32"/>
      <c r="W958" s="32"/>
      <c r="X958" s="32"/>
      <c r="Y958" s="32"/>
      <c r="Z958" s="32"/>
      <c r="AA958" s="32"/>
      <c r="AB958" s="32"/>
      <c r="AC958" s="32"/>
      <c r="AD958" s="32"/>
      <c r="AE958" s="32"/>
      <c r="AF958" s="32"/>
      <c r="AG958" s="32"/>
      <c r="AH958" s="32"/>
      <c r="AI958" s="32"/>
      <c r="AJ958" s="32"/>
      <c r="AK958" s="32"/>
      <c r="AL958" s="32"/>
    </row>
    <row r="959" spans="1:38" ht="14" x14ac:dyDescent="0.2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U959" s="32"/>
      <c r="V959" s="32"/>
      <c r="W959" s="32"/>
      <c r="X959" s="32"/>
      <c r="Y959" s="32"/>
      <c r="Z959" s="32"/>
      <c r="AA959" s="32"/>
      <c r="AB959" s="32"/>
      <c r="AC959" s="32"/>
      <c r="AD959" s="32"/>
      <c r="AE959" s="32"/>
      <c r="AF959" s="32"/>
      <c r="AG959" s="32"/>
      <c r="AH959" s="32"/>
      <c r="AI959" s="32"/>
      <c r="AJ959" s="32"/>
      <c r="AK959" s="32"/>
      <c r="AL959" s="32"/>
    </row>
    <row r="960" spans="1:38" ht="14" x14ac:dyDescent="0.2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U960" s="32"/>
      <c r="V960" s="32"/>
      <c r="W960" s="32"/>
      <c r="X960" s="32"/>
      <c r="Y960" s="32"/>
      <c r="Z960" s="32"/>
      <c r="AA960" s="32"/>
      <c r="AB960" s="32"/>
      <c r="AC960" s="32"/>
      <c r="AD960" s="32"/>
      <c r="AE960" s="32"/>
      <c r="AF960" s="32"/>
      <c r="AG960" s="32"/>
      <c r="AH960" s="32"/>
      <c r="AI960" s="32"/>
      <c r="AJ960" s="32"/>
      <c r="AK960" s="32"/>
      <c r="AL960" s="32"/>
    </row>
    <row r="961" spans="1:38" ht="14" x14ac:dyDescent="0.2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U961" s="32"/>
      <c r="V961" s="32"/>
      <c r="W961" s="32"/>
      <c r="X961" s="32"/>
      <c r="Y961" s="32"/>
      <c r="Z961" s="32"/>
      <c r="AA961" s="32"/>
      <c r="AB961" s="32"/>
      <c r="AC961" s="32"/>
      <c r="AD961" s="32"/>
      <c r="AE961" s="32"/>
      <c r="AF961" s="32"/>
      <c r="AG961" s="32"/>
      <c r="AH961" s="32"/>
      <c r="AI961" s="32"/>
      <c r="AJ961" s="32"/>
      <c r="AK961" s="32"/>
      <c r="AL961" s="32"/>
    </row>
    <row r="962" spans="1:38" ht="14" x14ac:dyDescent="0.2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U962" s="32"/>
      <c r="V962" s="32"/>
      <c r="W962" s="32"/>
      <c r="X962" s="32"/>
      <c r="Y962" s="32"/>
      <c r="Z962" s="32"/>
      <c r="AA962" s="32"/>
      <c r="AB962" s="32"/>
      <c r="AC962" s="32"/>
      <c r="AD962" s="32"/>
      <c r="AE962" s="32"/>
      <c r="AF962" s="32"/>
      <c r="AG962" s="32"/>
      <c r="AH962" s="32"/>
      <c r="AI962" s="32"/>
      <c r="AJ962" s="32"/>
      <c r="AK962" s="32"/>
      <c r="AL962" s="32"/>
    </row>
    <row r="963" spans="1:38" ht="14" x14ac:dyDescent="0.2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U963" s="32"/>
      <c r="V963" s="32"/>
      <c r="W963" s="32"/>
      <c r="X963" s="32"/>
      <c r="Y963" s="32"/>
      <c r="Z963" s="32"/>
      <c r="AA963" s="32"/>
      <c r="AB963" s="32"/>
      <c r="AC963" s="32"/>
      <c r="AD963" s="32"/>
      <c r="AE963" s="32"/>
      <c r="AF963" s="32"/>
      <c r="AG963" s="32"/>
      <c r="AH963" s="32"/>
      <c r="AI963" s="32"/>
      <c r="AJ963" s="32"/>
      <c r="AK963" s="32"/>
      <c r="AL963" s="32"/>
    </row>
    <row r="964" spans="1:38" ht="14" x14ac:dyDescent="0.2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U964" s="32"/>
      <c r="V964" s="32"/>
      <c r="W964" s="32"/>
      <c r="X964" s="32"/>
      <c r="Y964" s="32"/>
      <c r="Z964" s="32"/>
      <c r="AA964" s="32"/>
      <c r="AB964" s="32"/>
      <c r="AC964" s="32"/>
      <c r="AD964" s="32"/>
      <c r="AE964" s="32"/>
      <c r="AF964" s="32"/>
      <c r="AG964" s="32"/>
      <c r="AH964" s="32"/>
      <c r="AI964" s="32"/>
      <c r="AJ964" s="32"/>
      <c r="AK964" s="32"/>
      <c r="AL964" s="32"/>
    </row>
    <row r="965" spans="1:38" ht="14" x14ac:dyDescent="0.2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U965" s="32"/>
      <c r="V965" s="32"/>
      <c r="W965" s="32"/>
      <c r="X965" s="32"/>
      <c r="Y965" s="32"/>
      <c r="Z965" s="32"/>
      <c r="AA965" s="32"/>
      <c r="AB965" s="32"/>
      <c r="AC965" s="32"/>
      <c r="AD965" s="32"/>
      <c r="AE965" s="32"/>
      <c r="AF965" s="32"/>
      <c r="AG965" s="32"/>
      <c r="AH965" s="32"/>
      <c r="AI965" s="32"/>
      <c r="AJ965" s="32"/>
      <c r="AK965" s="32"/>
      <c r="AL965" s="32"/>
    </row>
    <row r="966" spans="1:38" ht="14" x14ac:dyDescent="0.2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U966" s="32"/>
      <c r="V966" s="32"/>
      <c r="W966" s="32"/>
      <c r="X966" s="32"/>
      <c r="Y966" s="32"/>
      <c r="Z966" s="32"/>
      <c r="AA966" s="32"/>
      <c r="AB966" s="32"/>
      <c r="AC966" s="32"/>
      <c r="AD966" s="32"/>
      <c r="AE966" s="32"/>
      <c r="AF966" s="32"/>
      <c r="AG966" s="32"/>
      <c r="AH966" s="32"/>
      <c r="AI966" s="32"/>
      <c r="AJ966" s="32"/>
      <c r="AK966" s="32"/>
      <c r="AL966" s="32"/>
    </row>
    <row r="967" spans="1:38" ht="14" x14ac:dyDescent="0.2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U967" s="32"/>
      <c r="V967" s="32"/>
      <c r="W967" s="32"/>
      <c r="X967" s="32"/>
      <c r="Y967" s="32"/>
      <c r="Z967" s="32"/>
      <c r="AA967" s="32"/>
      <c r="AB967" s="32"/>
      <c r="AC967" s="32"/>
      <c r="AD967" s="32"/>
      <c r="AE967" s="32"/>
      <c r="AF967" s="32"/>
      <c r="AG967" s="32"/>
      <c r="AH967" s="32"/>
      <c r="AI967" s="32"/>
      <c r="AJ967" s="32"/>
      <c r="AK967" s="32"/>
      <c r="AL967" s="32"/>
    </row>
    <row r="968" spans="1:38" ht="14" x14ac:dyDescent="0.2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U968" s="32"/>
      <c r="V968" s="32"/>
      <c r="W968" s="32"/>
      <c r="X968" s="32"/>
      <c r="Y968" s="32"/>
      <c r="Z968" s="32"/>
      <c r="AA968" s="32"/>
      <c r="AB968" s="32"/>
      <c r="AC968" s="32"/>
      <c r="AD968" s="32"/>
      <c r="AE968" s="32"/>
      <c r="AF968" s="32"/>
      <c r="AG968" s="32"/>
      <c r="AH968" s="32"/>
      <c r="AI968" s="32"/>
      <c r="AJ968" s="32"/>
      <c r="AK968" s="32"/>
      <c r="AL968" s="32"/>
    </row>
    <row r="969" spans="1:38" ht="14" x14ac:dyDescent="0.2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U969" s="32"/>
      <c r="V969" s="32"/>
      <c r="W969" s="32"/>
      <c r="X969" s="32"/>
      <c r="Y969" s="32"/>
      <c r="Z969" s="32"/>
      <c r="AA969" s="32"/>
      <c r="AB969" s="32"/>
      <c r="AC969" s="32"/>
      <c r="AD969" s="32"/>
      <c r="AE969" s="32"/>
      <c r="AF969" s="32"/>
      <c r="AG969" s="32"/>
      <c r="AH969" s="32"/>
      <c r="AI969" s="32"/>
      <c r="AJ969" s="32"/>
      <c r="AK969" s="32"/>
      <c r="AL969" s="32"/>
    </row>
    <row r="970" spans="1:38" ht="14" x14ac:dyDescent="0.2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U970" s="32"/>
      <c r="V970" s="32"/>
      <c r="W970" s="32"/>
      <c r="X970" s="32"/>
      <c r="Y970" s="32"/>
      <c r="Z970" s="32"/>
      <c r="AA970" s="32"/>
      <c r="AB970" s="32"/>
      <c r="AC970" s="32"/>
      <c r="AD970" s="32"/>
      <c r="AE970" s="32"/>
      <c r="AF970" s="32"/>
      <c r="AG970" s="32"/>
      <c r="AH970" s="32"/>
      <c r="AI970" s="32"/>
      <c r="AJ970" s="32"/>
      <c r="AK970" s="32"/>
      <c r="AL970" s="32"/>
    </row>
    <row r="971" spans="1:38" ht="14" x14ac:dyDescent="0.2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U971" s="32"/>
      <c r="V971" s="32"/>
      <c r="W971" s="32"/>
      <c r="X971" s="32"/>
      <c r="Y971" s="32"/>
      <c r="Z971" s="32"/>
      <c r="AA971" s="32"/>
      <c r="AB971" s="32"/>
      <c r="AC971" s="32"/>
      <c r="AD971" s="32"/>
      <c r="AE971" s="32"/>
      <c r="AF971" s="32"/>
      <c r="AG971" s="32"/>
      <c r="AH971" s="32"/>
      <c r="AI971" s="32"/>
      <c r="AJ971" s="32"/>
      <c r="AK971" s="32"/>
      <c r="AL971" s="32"/>
    </row>
    <row r="972" spans="1:38" ht="14" x14ac:dyDescent="0.2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U972" s="32"/>
      <c r="V972" s="32"/>
      <c r="W972" s="32"/>
      <c r="X972" s="32"/>
      <c r="Y972" s="32"/>
      <c r="Z972" s="32"/>
      <c r="AA972" s="32"/>
      <c r="AB972" s="32"/>
      <c r="AC972" s="32"/>
      <c r="AD972" s="32"/>
      <c r="AE972" s="32"/>
      <c r="AF972" s="32"/>
      <c r="AG972" s="32"/>
      <c r="AH972" s="32"/>
      <c r="AI972" s="32"/>
      <c r="AJ972" s="32"/>
      <c r="AK972" s="32"/>
      <c r="AL972" s="32"/>
    </row>
    <row r="973" spans="1:38" ht="14" x14ac:dyDescent="0.2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U973" s="32"/>
      <c r="V973" s="32"/>
      <c r="W973" s="32"/>
      <c r="X973" s="32"/>
      <c r="Y973" s="32"/>
      <c r="Z973" s="32"/>
      <c r="AA973" s="32"/>
      <c r="AB973" s="32"/>
      <c r="AC973" s="32"/>
      <c r="AD973" s="32"/>
      <c r="AE973" s="32"/>
      <c r="AF973" s="32"/>
      <c r="AG973" s="32"/>
      <c r="AH973" s="32"/>
      <c r="AI973" s="32"/>
      <c r="AJ973" s="32"/>
      <c r="AK973" s="32"/>
      <c r="AL973" s="32"/>
    </row>
    <row r="974" spans="1:38" ht="14" x14ac:dyDescent="0.2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U974" s="32"/>
      <c r="V974" s="32"/>
      <c r="W974" s="32"/>
      <c r="X974" s="32"/>
      <c r="Y974" s="32"/>
      <c r="Z974" s="32"/>
      <c r="AA974" s="32"/>
      <c r="AB974" s="32"/>
      <c r="AC974" s="32"/>
      <c r="AD974" s="32"/>
      <c r="AE974" s="32"/>
      <c r="AF974" s="32"/>
      <c r="AG974" s="32"/>
      <c r="AH974" s="32"/>
      <c r="AI974" s="32"/>
      <c r="AJ974" s="32"/>
      <c r="AK974" s="32"/>
      <c r="AL974" s="32"/>
    </row>
    <row r="975" spans="1:38" ht="14" x14ac:dyDescent="0.2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U975" s="32"/>
      <c r="V975" s="32"/>
      <c r="W975" s="32"/>
      <c r="X975" s="32"/>
      <c r="Y975" s="32"/>
      <c r="Z975" s="32"/>
      <c r="AA975" s="32"/>
      <c r="AB975" s="32"/>
      <c r="AC975" s="32"/>
      <c r="AD975" s="32"/>
      <c r="AE975" s="32"/>
      <c r="AF975" s="32"/>
      <c r="AG975" s="32"/>
      <c r="AH975" s="32"/>
      <c r="AI975" s="32"/>
      <c r="AJ975" s="32"/>
      <c r="AK975" s="32"/>
      <c r="AL975" s="32"/>
    </row>
    <row r="976" spans="1:38" ht="14" x14ac:dyDescent="0.2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U976" s="32"/>
      <c r="V976" s="32"/>
      <c r="W976" s="32"/>
      <c r="X976" s="32"/>
      <c r="Y976" s="32"/>
      <c r="Z976" s="32"/>
      <c r="AA976" s="32"/>
      <c r="AB976" s="32"/>
      <c r="AC976" s="32"/>
      <c r="AD976" s="32"/>
      <c r="AE976" s="32"/>
      <c r="AF976" s="32"/>
      <c r="AG976" s="32"/>
      <c r="AH976" s="32"/>
      <c r="AI976" s="32"/>
      <c r="AJ976" s="32"/>
      <c r="AK976" s="32"/>
      <c r="AL976" s="32"/>
    </row>
    <row r="977" spans="1:38" ht="14" x14ac:dyDescent="0.2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U977" s="32"/>
      <c r="V977" s="32"/>
      <c r="W977" s="32"/>
      <c r="X977" s="32"/>
      <c r="Y977" s="32"/>
      <c r="Z977" s="32"/>
      <c r="AA977" s="32"/>
      <c r="AB977" s="32"/>
      <c r="AC977" s="32"/>
      <c r="AD977" s="32"/>
      <c r="AE977" s="32"/>
      <c r="AF977" s="32"/>
      <c r="AG977" s="32"/>
      <c r="AH977" s="32"/>
      <c r="AI977" s="32"/>
      <c r="AJ977" s="32"/>
      <c r="AK977" s="32"/>
      <c r="AL977" s="32"/>
    </row>
    <row r="978" spans="1:38" ht="14" x14ac:dyDescent="0.2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U978" s="32"/>
      <c r="V978" s="32"/>
      <c r="W978" s="32"/>
      <c r="X978" s="32"/>
      <c r="Y978" s="32"/>
      <c r="Z978" s="32"/>
      <c r="AA978" s="32"/>
      <c r="AB978" s="32"/>
      <c r="AC978" s="32"/>
      <c r="AD978" s="32"/>
      <c r="AE978" s="32"/>
      <c r="AF978" s="32"/>
      <c r="AG978" s="32"/>
      <c r="AH978" s="32"/>
      <c r="AI978" s="32"/>
      <c r="AJ978" s="32"/>
      <c r="AK978" s="32"/>
      <c r="AL978" s="32"/>
    </row>
    <row r="979" spans="1:38" ht="14" x14ac:dyDescent="0.2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U979" s="32"/>
      <c r="V979" s="32"/>
      <c r="W979" s="32"/>
      <c r="X979" s="32"/>
      <c r="Y979" s="32"/>
      <c r="Z979" s="32"/>
      <c r="AA979" s="32"/>
      <c r="AB979" s="32"/>
      <c r="AC979" s="32"/>
      <c r="AD979" s="32"/>
      <c r="AE979" s="32"/>
      <c r="AF979" s="32"/>
      <c r="AG979" s="32"/>
      <c r="AH979" s="32"/>
      <c r="AI979" s="32"/>
      <c r="AJ979" s="32"/>
      <c r="AK979" s="32"/>
      <c r="AL979" s="32"/>
    </row>
    <row r="980" spans="1:38" ht="14" x14ac:dyDescent="0.2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U980" s="32"/>
      <c r="V980" s="32"/>
      <c r="W980" s="32"/>
      <c r="X980" s="32"/>
      <c r="Y980" s="32"/>
      <c r="Z980" s="32"/>
      <c r="AA980" s="32"/>
      <c r="AB980" s="32"/>
      <c r="AC980" s="32"/>
      <c r="AD980" s="32"/>
      <c r="AE980" s="32"/>
      <c r="AF980" s="32"/>
      <c r="AG980" s="32"/>
      <c r="AH980" s="32"/>
      <c r="AI980" s="32"/>
      <c r="AJ980" s="32"/>
      <c r="AK980" s="32"/>
      <c r="AL980" s="32"/>
    </row>
    <row r="981" spans="1:38" ht="14" x14ac:dyDescent="0.2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U981" s="32"/>
      <c r="V981" s="32"/>
      <c r="W981" s="32"/>
      <c r="X981" s="32"/>
      <c r="Y981" s="32"/>
      <c r="Z981" s="32"/>
      <c r="AA981" s="32"/>
      <c r="AB981" s="32"/>
      <c r="AC981" s="32"/>
      <c r="AD981" s="32"/>
      <c r="AE981" s="32"/>
      <c r="AF981" s="32"/>
      <c r="AG981" s="32"/>
      <c r="AH981" s="32"/>
      <c r="AI981" s="32"/>
      <c r="AJ981" s="32"/>
      <c r="AK981" s="32"/>
      <c r="AL981" s="32"/>
    </row>
    <row r="982" spans="1:38" ht="14" x14ac:dyDescent="0.2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U982" s="32"/>
      <c r="V982" s="32"/>
      <c r="W982" s="32"/>
      <c r="X982" s="32"/>
      <c r="Y982" s="32"/>
      <c r="Z982" s="32"/>
      <c r="AA982" s="32"/>
      <c r="AB982" s="32"/>
      <c r="AC982" s="32"/>
      <c r="AD982" s="32"/>
      <c r="AE982" s="32"/>
      <c r="AF982" s="32"/>
      <c r="AG982" s="32"/>
      <c r="AH982" s="32"/>
      <c r="AI982" s="32"/>
      <c r="AJ982" s="32"/>
      <c r="AK982" s="32"/>
      <c r="AL982" s="32"/>
    </row>
    <row r="983" spans="1:38" ht="14" x14ac:dyDescent="0.2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U983" s="32"/>
      <c r="V983" s="32"/>
      <c r="W983" s="32"/>
      <c r="X983" s="32"/>
      <c r="Y983" s="32"/>
      <c r="Z983" s="32"/>
      <c r="AA983" s="32"/>
      <c r="AB983" s="32"/>
      <c r="AC983" s="32"/>
      <c r="AD983" s="32"/>
      <c r="AE983" s="32"/>
      <c r="AF983" s="32"/>
      <c r="AG983" s="32"/>
      <c r="AH983" s="32"/>
      <c r="AI983" s="32"/>
      <c r="AJ983" s="32"/>
      <c r="AK983" s="32"/>
      <c r="AL983" s="32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2B743-10D7-EE4D-B5E6-C9C27319D5A3}">
  <sheetPr>
    <outlinePr summaryBelow="0" summaryRight="0"/>
  </sheetPr>
  <dimension ref="A1:S35"/>
  <sheetViews>
    <sheetView workbookViewId="0">
      <selection activeCell="L35" sqref="L35:N35"/>
    </sheetView>
  </sheetViews>
  <sheetFormatPr baseColWidth="10" defaultColWidth="12.6640625" defaultRowHeight="15" customHeight="1" x14ac:dyDescent="0.2"/>
  <cols>
    <col min="1" max="1" width="8.1640625" style="2" customWidth="1"/>
    <col min="2" max="2" width="9.33203125" style="2" customWidth="1"/>
    <col min="3" max="3" width="10.5" style="2" customWidth="1"/>
    <col min="4" max="4" width="7" style="2" customWidth="1"/>
    <col min="5" max="5" width="11.1640625" style="2" customWidth="1"/>
    <col min="6" max="6" width="4" style="2" customWidth="1"/>
    <col min="7" max="7" width="4.1640625" style="2" customWidth="1"/>
    <col min="8" max="8" width="8" style="2" customWidth="1"/>
    <col min="9" max="9" width="6.1640625" style="2" customWidth="1"/>
    <col min="10" max="10" width="2.6640625" style="2" customWidth="1"/>
    <col min="11" max="11" width="5.5" style="2" customWidth="1"/>
    <col min="12" max="12" width="9.6640625" style="2" customWidth="1"/>
    <col min="13" max="13" width="8.83203125" style="2" customWidth="1"/>
    <col min="14" max="14" width="8.1640625" style="2" customWidth="1"/>
    <col min="15" max="15" width="9.83203125" style="2" customWidth="1"/>
    <col min="16" max="16" width="9" style="2" customWidth="1"/>
    <col min="17" max="17" width="8.33203125" style="2" customWidth="1"/>
    <col min="18" max="18" width="6.1640625" style="2" customWidth="1"/>
    <col min="19" max="19" width="7.6640625" style="2" customWidth="1"/>
    <col min="20" max="16384" width="12.6640625" style="2"/>
  </cols>
  <sheetData>
    <row r="1" spans="1:19" ht="15" customHeight="1" x14ac:dyDescent="0.2">
      <c r="A1" s="1" t="s">
        <v>0</v>
      </c>
    </row>
    <row r="2" spans="1:19" ht="15" customHeight="1" x14ac:dyDescent="0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/>
    </row>
    <row r="3" spans="1:19" ht="15" customHeight="1" x14ac:dyDescent="0.2">
      <c r="A3" s="1">
        <v>0.999</v>
      </c>
      <c r="B3" s="1">
        <v>9.7356510000000007</v>
      </c>
      <c r="C3" s="1">
        <v>112782709</v>
      </c>
      <c r="D3" s="1">
        <v>0.99904800000000005</v>
      </c>
      <c r="E3" s="1">
        <v>0.97356500000000001</v>
      </c>
      <c r="F3" s="1">
        <v>5.5239229999999999</v>
      </c>
      <c r="G3" s="1">
        <v>4.1429419999999997</v>
      </c>
      <c r="H3" s="1">
        <v>100</v>
      </c>
      <c r="I3" s="1">
        <v>100</v>
      </c>
      <c r="J3" s="1">
        <v>17</v>
      </c>
      <c r="K3" s="1">
        <v>99</v>
      </c>
      <c r="L3" s="1">
        <v>1.8187</v>
      </c>
      <c r="M3" s="1">
        <v>7.3877759999999997</v>
      </c>
      <c r="N3" s="1">
        <v>0.98820200000000002</v>
      </c>
      <c r="O3" s="1">
        <v>1.3218669999999999</v>
      </c>
      <c r="P3" s="1">
        <v>75.883737999999994</v>
      </c>
      <c r="Q3" s="1">
        <v>10.150339000000001</v>
      </c>
      <c r="R3" s="1">
        <v>13.577586999999999</v>
      </c>
    </row>
    <row r="4" spans="1:19" ht="15" customHeight="1" x14ac:dyDescent="0.2">
      <c r="A4" s="3" t="s">
        <v>19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11</v>
      </c>
      <c r="L4" s="3" t="s">
        <v>12</v>
      </c>
      <c r="M4" s="3" t="s">
        <v>13</v>
      </c>
      <c r="N4" s="3" t="s">
        <v>14</v>
      </c>
      <c r="O4" s="3" t="s">
        <v>15</v>
      </c>
      <c r="P4" s="3" t="s">
        <v>16</v>
      </c>
      <c r="Q4" s="3" t="s">
        <v>17</v>
      </c>
      <c r="R4" s="3" t="s">
        <v>18</v>
      </c>
    </row>
    <row r="5" spans="1:19" ht="15" customHeight="1" x14ac:dyDescent="0.2">
      <c r="A5" s="1">
        <v>0.999</v>
      </c>
      <c r="B5" s="1">
        <v>3.775417</v>
      </c>
      <c r="C5" s="1">
        <v>46145453</v>
      </c>
      <c r="D5" s="1">
        <v>0.99907999999999997</v>
      </c>
      <c r="E5" s="1">
        <v>3.775417</v>
      </c>
      <c r="F5" s="1">
        <v>43.711461999999997</v>
      </c>
      <c r="G5" s="1">
        <v>32.783596000000003</v>
      </c>
      <c r="H5" s="1">
        <v>108</v>
      </c>
      <c r="I5" s="1">
        <v>108</v>
      </c>
      <c r="J5" s="1">
        <v>77</v>
      </c>
      <c r="K5" s="1">
        <v>107</v>
      </c>
      <c r="L5" s="1">
        <v>1.002</v>
      </c>
      <c r="M5" s="1">
        <v>3.4447070000000002</v>
      </c>
      <c r="N5" s="1">
        <v>0.124955</v>
      </c>
      <c r="O5" s="1">
        <v>0.200629</v>
      </c>
      <c r="P5" s="1">
        <v>91.240432999999996</v>
      </c>
      <c r="Q5" s="1">
        <v>3.3096930000000002</v>
      </c>
      <c r="R5" s="1">
        <v>5.3140879999999999</v>
      </c>
    </row>
    <row r="6" spans="1:19" ht="15" customHeight="1" x14ac:dyDescent="0.2">
      <c r="A6" s="3" t="s">
        <v>20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3" t="s">
        <v>9</v>
      </c>
      <c r="J6" s="3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3" t="s">
        <v>16</v>
      </c>
      <c r="Q6" s="3" t="s">
        <v>17</v>
      </c>
      <c r="R6" s="3" t="s">
        <v>18</v>
      </c>
    </row>
    <row r="7" spans="1:19" ht="15" customHeight="1" x14ac:dyDescent="0.2">
      <c r="A7" s="1">
        <v>0.999</v>
      </c>
      <c r="B7" s="1">
        <v>19.041266</v>
      </c>
      <c r="C7" s="1">
        <v>289981871</v>
      </c>
      <c r="D7" s="1">
        <v>0.99918600000000002</v>
      </c>
      <c r="E7" s="1">
        <v>1.9041269999999999</v>
      </c>
      <c r="F7" s="1">
        <v>5.4463600000000003</v>
      </c>
      <c r="G7" s="1">
        <v>4.0847699999999998</v>
      </c>
      <c r="H7" s="1">
        <v>116</v>
      </c>
      <c r="I7" s="1">
        <v>116</v>
      </c>
      <c r="J7" s="1">
        <v>35</v>
      </c>
      <c r="K7" s="1">
        <v>115</v>
      </c>
      <c r="L7" s="1">
        <v>1.0669</v>
      </c>
      <c r="M7" s="1">
        <v>14.306047</v>
      </c>
      <c r="N7" s="1">
        <v>1.4254500000000001</v>
      </c>
      <c r="O7" s="1">
        <v>3.27373</v>
      </c>
      <c r="P7" s="1">
        <v>75.131803000000005</v>
      </c>
      <c r="Q7" s="1">
        <v>7.4861079999999998</v>
      </c>
      <c r="R7" s="1">
        <v>17.192813999999998</v>
      </c>
    </row>
    <row r="8" spans="1:19" ht="15" customHeight="1" x14ac:dyDescent="0.2">
      <c r="A8" s="3" t="s">
        <v>21</v>
      </c>
      <c r="B8" s="3" t="s">
        <v>2</v>
      </c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  <c r="N8" s="3" t="s">
        <v>14</v>
      </c>
      <c r="O8" s="3" t="s">
        <v>15</v>
      </c>
      <c r="P8" s="3" t="s">
        <v>16</v>
      </c>
      <c r="Q8" s="3" t="s">
        <v>17</v>
      </c>
      <c r="R8" s="3" t="s">
        <v>18</v>
      </c>
    </row>
    <row r="9" spans="1:19" ht="15" customHeight="1" x14ac:dyDescent="0.2">
      <c r="A9" s="1">
        <v>0.999</v>
      </c>
      <c r="B9" s="1">
        <v>29.666506999999999</v>
      </c>
      <c r="C9" s="1">
        <v>407435749</v>
      </c>
      <c r="D9" s="1">
        <v>0.99904499999999996</v>
      </c>
      <c r="E9" s="1">
        <v>2.9666510000000001</v>
      </c>
      <c r="F9" s="1">
        <v>6.5488160000000004</v>
      </c>
      <c r="G9" s="1">
        <v>4.9116119999999999</v>
      </c>
      <c r="H9" s="1">
        <v>100</v>
      </c>
      <c r="I9" s="1">
        <v>100</v>
      </c>
      <c r="J9" s="1">
        <v>39</v>
      </c>
      <c r="K9" s="1">
        <v>99</v>
      </c>
      <c r="L9" s="1">
        <v>1.0390999999999999</v>
      </c>
      <c r="M9" s="1">
        <v>16.51615</v>
      </c>
      <c r="N9" s="1">
        <v>0.98395299999999997</v>
      </c>
      <c r="O9" s="1">
        <v>12.114625</v>
      </c>
      <c r="P9" s="1">
        <v>55.672713999999999</v>
      </c>
      <c r="Q9" s="1">
        <v>3.316713</v>
      </c>
      <c r="R9" s="1">
        <v>40.836036</v>
      </c>
    </row>
    <row r="10" spans="1:19" ht="15" customHeight="1" x14ac:dyDescent="0.2">
      <c r="A10" s="3" t="s">
        <v>22</v>
      </c>
      <c r="B10" s="3" t="s">
        <v>2</v>
      </c>
      <c r="C10" s="3" t="s">
        <v>3</v>
      </c>
      <c r="D10" s="3" t="s">
        <v>4</v>
      </c>
      <c r="E10" s="3" t="s">
        <v>5</v>
      </c>
      <c r="F10" s="3" t="s">
        <v>6</v>
      </c>
      <c r="G10" s="3" t="s">
        <v>7</v>
      </c>
      <c r="H10" s="3" t="s">
        <v>8</v>
      </c>
      <c r="I10" s="3" t="s">
        <v>9</v>
      </c>
      <c r="J10" s="3" t="s">
        <v>10</v>
      </c>
      <c r="K10" s="3" t="s">
        <v>11</v>
      </c>
      <c r="L10" s="3" t="s">
        <v>12</v>
      </c>
      <c r="M10" s="3" t="s">
        <v>13</v>
      </c>
      <c r="N10" s="3" t="s">
        <v>14</v>
      </c>
      <c r="O10" s="3" t="s">
        <v>15</v>
      </c>
      <c r="P10" s="3" t="s">
        <v>16</v>
      </c>
      <c r="Q10" s="3" t="s">
        <v>17</v>
      </c>
      <c r="R10" s="3" t="s">
        <v>18</v>
      </c>
    </row>
    <row r="11" spans="1:19" ht="15" customHeight="1" x14ac:dyDescent="0.2">
      <c r="A11" s="1">
        <v>0.999</v>
      </c>
      <c r="B11" s="1">
        <v>41.561337000000002</v>
      </c>
      <c r="C11" s="1">
        <v>769556619</v>
      </c>
      <c r="D11" s="1">
        <v>0.99902400000000002</v>
      </c>
      <c r="E11" s="1">
        <v>4.1561339999999998</v>
      </c>
      <c r="F11" s="1">
        <v>6.6218969999999997</v>
      </c>
      <c r="G11" s="1">
        <v>4.9664229999999998</v>
      </c>
      <c r="H11" s="1">
        <v>120</v>
      </c>
      <c r="I11" s="1">
        <v>120</v>
      </c>
      <c r="J11" s="1">
        <v>112</v>
      </c>
      <c r="K11" s="1">
        <v>119</v>
      </c>
      <c r="L11" s="1">
        <v>1.0035000000000001</v>
      </c>
      <c r="M11" s="1">
        <v>27.400317999999999</v>
      </c>
      <c r="N11" s="1">
        <v>1.1520140000000001</v>
      </c>
      <c r="O11" s="1">
        <v>12.969388</v>
      </c>
      <c r="P11" s="1">
        <v>65.927420999999995</v>
      </c>
      <c r="Q11" s="1">
        <v>2.7718410000000002</v>
      </c>
      <c r="R11" s="1">
        <v>31.205414000000001</v>
      </c>
    </row>
    <row r="13" spans="1:19" ht="15" customHeight="1" x14ac:dyDescent="0.2">
      <c r="A13" s="3" t="s">
        <v>23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9" ht="15" customHeight="1" x14ac:dyDescent="0.2">
      <c r="A14" s="3" t="s">
        <v>1</v>
      </c>
      <c r="B14" s="3" t="s">
        <v>24</v>
      </c>
      <c r="C14" s="3" t="s">
        <v>25</v>
      </c>
      <c r="D14" s="3" t="s">
        <v>26</v>
      </c>
      <c r="E14" s="3" t="s">
        <v>27</v>
      </c>
      <c r="F14" s="3" t="s">
        <v>28</v>
      </c>
      <c r="G14" s="3" t="s">
        <v>29</v>
      </c>
      <c r="H14" s="3" t="s">
        <v>30</v>
      </c>
      <c r="I14" s="3" t="s">
        <v>13</v>
      </c>
      <c r="J14" s="3" t="s">
        <v>14</v>
      </c>
      <c r="K14" s="3" t="s">
        <v>31</v>
      </c>
      <c r="L14" s="3" t="s">
        <v>16</v>
      </c>
      <c r="M14" s="3" t="s">
        <v>17</v>
      </c>
      <c r="N14" s="3" t="s">
        <v>18</v>
      </c>
    </row>
    <row r="15" spans="1:19" ht="15" customHeight="1" x14ac:dyDescent="0.2">
      <c r="A15" s="1">
        <v>0.999</v>
      </c>
      <c r="B15" s="1">
        <v>33.284481</v>
      </c>
      <c r="C15" s="1">
        <v>108520796</v>
      </c>
      <c r="D15" s="1">
        <v>0.99900199999999995</v>
      </c>
      <c r="E15" s="1">
        <v>3.3284479999999999</v>
      </c>
      <c r="F15" s="1">
        <v>378</v>
      </c>
      <c r="G15" s="1">
        <v>64</v>
      </c>
      <c r="H15" s="1">
        <v>8.8808000000000007</v>
      </c>
      <c r="I15" s="1">
        <v>7.3185089999999997</v>
      </c>
      <c r="J15" s="1">
        <v>24.491288999999998</v>
      </c>
      <c r="K15" s="1">
        <v>1.401203</v>
      </c>
      <c r="L15" s="1">
        <v>21.987750999999999</v>
      </c>
      <c r="M15" s="1">
        <v>73.581706999999994</v>
      </c>
      <c r="N15" s="1">
        <v>4.2097800000000003</v>
      </c>
    </row>
    <row r="16" spans="1:19" ht="15" customHeight="1" x14ac:dyDescent="0.2">
      <c r="A16" s="3" t="s">
        <v>19</v>
      </c>
      <c r="B16" s="3" t="s">
        <v>24</v>
      </c>
      <c r="C16" s="3" t="s">
        <v>25</v>
      </c>
      <c r="D16" s="3" t="s">
        <v>26</v>
      </c>
      <c r="E16" s="3" t="s">
        <v>27</v>
      </c>
      <c r="F16" s="3" t="s">
        <v>28</v>
      </c>
      <c r="G16" s="3" t="s">
        <v>29</v>
      </c>
      <c r="H16" s="3" t="s">
        <v>30</v>
      </c>
      <c r="I16" s="3" t="s">
        <v>13</v>
      </c>
      <c r="J16" s="3" t="s">
        <v>14</v>
      </c>
      <c r="K16" s="3" t="s">
        <v>31</v>
      </c>
      <c r="L16" s="3" t="s">
        <v>16</v>
      </c>
      <c r="M16" s="3" t="s">
        <v>17</v>
      </c>
      <c r="N16" s="3" t="s">
        <v>18</v>
      </c>
    </row>
    <row r="17" spans="1:14" ht="15" customHeight="1" x14ac:dyDescent="0.2">
      <c r="A17" s="1">
        <v>0.999</v>
      </c>
      <c r="B17" s="1">
        <v>45.141160999999997</v>
      </c>
      <c r="C17" s="1">
        <v>45786799</v>
      </c>
      <c r="D17" s="1">
        <v>0.999</v>
      </c>
      <c r="E17" s="1">
        <v>45.141160999999997</v>
      </c>
      <c r="F17" s="1">
        <v>2208</v>
      </c>
      <c r="G17" s="1">
        <v>128</v>
      </c>
      <c r="H17" s="1">
        <v>19.515000000000001</v>
      </c>
      <c r="I17" s="1">
        <v>5.8952819999999999</v>
      </c>
      <c r="J17" s="1">
        <v>38.487113999999998</v>
      </c>
      <c r="K17" s="1">
        <v>0.74063500000000004</v>
      </c>
      <c r="L17" s="1">
        <v>13.059659</v>
      </c>
      <c r="M17" s="1">
        <v>85.259468999999996</v>
      </c>
      <c r="N17" s="1">
        <v>1.6407080000000001</v>
      </c>
    </row>
    <row r="18" spans="1:14" ht="15" customHeight="1" x14ac:dyDescent="0.2">
      <c r="A18" s="3" t="s">
        <v>20</v>
      </c>
      <c r="B18" s="3" t="s">
        <v>24</v>
      </c>
      <c r="C18" s="3" t="s">
        <v>25</v>
      </c>
      <c r="D18" s="3" t="s">
        <v>26</v>
      </c>
      <c r="E18" s="3" t="s">
        <v>27</v>
      </c>
      <c r="F18" s="3" t="s">
        <v>28</v>
      </c>
      <c r="G18" s="3" t="s">
        <v>29</v>
      </c>
      <c r="H18" s="3" t="s">
        <v>30</v>
      </c>
      <c r="I18" s="3" t="s">
        <v>13</v>
      </c>
      <c r="J18" s="3" t="s">
        <v>14</v>
      </c>
      <c r="K18" s="3" t="s">
        <v>31</v>
      </c>
      <c r="L18" s="3" t="s">
        <v>16</v>
      </c>
      <c r="M18" s="3" t="s">
        <v>17</v>
      </c>
      <c r="N18" s="3" t="s">
        <v>18</v>
      </c>
    </row>
    <row r="19" spans="1:14" ht="15" customHeight="1" x14ac:dyDescent="0.2">
      <c r="A19" s="1">
        <v>0.999</v>
      </c>
      <c r="B19" s="1">
        <v>124.73752500000001</v>
      </c>
      <c r="C19" s="1">
        <v>264320172</v>
      </c>
      <c r="D19" s="1">
        <v>0.99900100000000003</v>
      </c>
      <c r="E19" s="1">
        <v>12.473751999999999</v>
      </c>
      <c r="F19" s="1">
        <v>858</v>
      </c>
      <c r="G19" s="1">
        <v>64</v>
      </c>
      <c r="H19" s="1">
        <v>16.470600000000001</v>
      </c>
      <c r="I19" s="1">
        <v>15.779453</v>
      </c>
      <c r="J19" s="1">
        <v>104.585415</v>
      </c>
      <c r="K19" s="1">
        <v>4.2441319999999996</v>
      </c>
      <c r="L19" s="1">
        <v>12.650124999999999</v>
      </c>
      <c r="M19" s="1">
        <v>83.844389000000007</v>
      </c>
      <c r="N19" s="1">
        <v>3.40245</v>
      </c>
    </row>
    <row r="20" spans="1:14" ht="15" customHeight="1" x14ac:dyDescent="0.2">
      <c r="A20" s="3" t="s">
        <v>21</v>
      </c>
      <c r="B20" s="3" t="s">
        <v>24</v>
      </c>
      <c r="C20" s="3" t="s">
        <v>25</v>
      </c>
      <c r="D20" s="3" t="s">
        <v>26</v>
      </c>
      <c r="E20" s="3" t="s">
        <v>27</v>
      </c>
      <c r="F20" s="3" t="s">
        <v>28</v>
      </c>
      <c r="G20" s="3" t="s">
        <v>29</v>
      </c>
      <c r="H20" s="3" t="s">
        <v>30</v>
      </c>
      <c r="I20" s="3" t="s">
        <v>13</v>
      </c>
      <c r="J20" s="3" t="s">
        <v>14</v>
      </c>
      <c r="K20" s="3" t="s">
        <v>31</v>
      </c>
      <c r="L20" s="3" t="s">
        <v>16</v>
      </c>
      <c r="M20" s="3" t="s">
        <v>17</v>
      </c>
      <c r="N20" s="3" t="s">
        <v>18</v>
      </c>
    </row>
    <row r="21" spans="1:14" ht="15" customHeight="1" x14ac:dyDescent="0.2">
      <c r="A21" s="1">
        <v>0.999</v>
      </c>
      <c r="B21" s="1">
        <v>191.81868</v>
      </c>
      <c r="C21" s="1">
        <v>380423082</v>
      </c>
      <c r="D21" s="1">
        <v>0.99900100000000003</v>
      </c>
      <c r="E21" s="1">
        <v>19.181868000000001</v>
      </c>
      <c r="F21" s="1">
        <v>966</v>
      </c>
      <c r="G21" s="1">
        <v>64</v>
      </c>
      <c r="H21" s="1">
        <v>18.806699999999999</v>
      </c>
      <c r="I21" s="1">
        <v>25.956738999999999</v>
      </c>
      <c r="J21" s="1">
        <v>152.26737299999999</v>
      </c>
      <c r="K21" s="1">
        <v>13.419307999999999</v>
      </c>
      <c r="L21" s="1">
        <v>13.531914</v>
      </c>
      <c r="M21" s="1">
        <v>79.380888999999996</v>
      </c>
      <c r="N21" s="1">
        <v>6.9958289999999996</v>
      </c>
    </row>
    <row r="22" spans="1:14" ht="15" customHeight="1" x14ac:dyDescent="0.2">
      <c r="A22" s="3" t="s">
        <v>22</v>
      </c>
      <c r="B22" s="3" t="s">
        <v>24</v>
      </c>
      <c r="C22" s="3" t="s">
        <v>25</v>
      </c>
      <c r="D22" s="3" t="s">
        <v>26</v>
      </c>
      <c r="E22" s="3" t="s">
        <v>27</v>
      </c>
      <c r="F22" s="3" t="s">
        <v>28</v>
      </c>
      <c r="G22" s="3" t="s">
        <v>29</v>
      </c>
      <c r="H22" s="3" t="s">
        <v>30</v>
      </c>
      <c r="I22" s="3" t="s">
        <v>13</v>
      </c>
      <c r="J22" s="3" t="s">
        <v>14</v>
      </c>
      <c r="K22" s="3" t="s">
        <v>31</v>
      </c>
      <c r="L22" s="3" t="s">
        <v>16</v>
      </c>
      <c r="M22" s="3" t="s">
        <v>17</v>
      </c>
      <c r="N22" s="3" t="s">
        <v>18</v>
      </c>
    </row>
    <row r="23" spans="1:14" ht="15" customHeight="1" x14ac:dyDescent="0.2">
      <c r="A23" s="1">
        <v>0.999</v>
      </c>
      <c r="B23" s="1">
        <v>1193.9790009999999</v>
      </c>
      <c r="C23" s="1">
        <v>732625086</v>
      </c>
      <c r="D23" s="1">
        <v>0.999</v>
      </c>
      <c r="E23" s="1">
        <v>119.39790000000001</v>
      </c>
      <c r="F23" s="1">
        <v>3080</v>
      </c>
      <c r="G23" s="1">
        <v>128</v>
      </c>
      <c r="H23" s="1">
        <v>27.547899999999998</v>
      </c>
      <c r="I23" s="1">
        <v>75.251328000000001</v>
      </c>
      <c r="J23" s="1">
        <v>1098.5272</v>
      </c>
      <c r="K23" s="1">
        <v>19.959485000000001</v>
      </c>
      <c r="L23" s="1">
        <v>6.3025669999999998</v>
      </c>
      <c r="M23" s="1">
        <v>92.005571000000003</v>
      </c>
      <c r="N23" s="1">
        <v>1.671678</v>
      </c>
    </row>
    <row r="25" spans="1:14" ht="15" customHeight="1" x14ac:dyDescent="0.2">
      <c r="A25" s="3" t="s">
        <v>32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4" ht="15" customHeight="1" x14ac:dyDescent="0.2">
      <c r="A26" s="3" t="s">
        <v>1</v>
      </c>
      <c r="B26" s="3" t="s">
        <v>24</v>
      </c>
      <c r="C26" s="3" t="s">
        <v>25</v>
      </c>
      <c r="D26" s="3" t="s">
        <v>26</v>
      </c>
      <c r="E26" s="3" t="s">
        <v>27</v>
      </c>
      <c r="F26" s="3" t="s">
        <v>28</v>
      </c>
      <c r="G26" s="3" t="s">
        <v>29</v>
      </c>
      <c r="H26" s="3" t="s">
        <v>30</v>
      </c>
      <c r="I26" s="3" t="s">
        <v>13</v>
      </c>
      <c r="J26" s="3" t="s">
        <v>14</v>
      </c>
      <c r="K26" s="3" t="s">
        <v>31</v>
      </c>
      <c r="L26" s="3" t="s">
        <v>16</v>
      </c>
      <c r="M26" s="3" t="s">
        <v>17</v>
      </c>
      <c r="N26" s="3" t="s">
        <v>18</v>
      </c>
    </row>
    <row r="27" spans="1:14" ht="15" customHeight="1" x14ac:dyDescent="0.2">
      <c r="A27" s="1">
        <v>0.999</v>
      </c>
      <c r="B27" s="1">
        <v>24.205193999999999</v>
      </c>
      <c r="C27" s="1">
        <v>78325106</v>
      </c>
      <c r="D27" s="1">
        <v>0.99900199999999995</v>
      </c>
      <c r="E27" s="1">
        <v>2.4205190000000001</v>
      </c>
      <c r="F27" s="1">
        <v>408</v>
      </c>
      <c r="G27" s="1">
        <v>64</v>
      </c>
      <c r="H27" s="1">
        <v>12.910500000000001</v>
      </c>
      <c r="I27" s="1">
        <v>7.3807049999999998</v>
      </c>
      <c r="J27" s="1">
        <v>15.211546999999999</v>
      </c>
      <c r="K27" s="1">
        <v>1.527663</v>
      </c>
      <c r="L27" s="1">
        <v>30.492235999999998</v>
      </c>
      <c r="M27" s="1">
        <v>62.844143000000003</v>
      </c>
      <c r="N27" s="1">
        <v>6.3113029999999997</v>
      </c>
    </row>
    <row r="28" spans="1:14" ht="15" customHeight="1" x14ac:dyDescent="0.2">
      <c r="A28" s="3" t="s">
        <v>19</v>
      </c>
      <c r="B28" s="3" t="s">
        <v>24</v>
      </c>
      <c r="C28" s="3" t="s">
        <v>25</v>
      </c>
      <c r="D28" s="3" t="s">
        <v>26</v>
      </c>
      <c r="E28" s="3" t="s">
        <v>27</v>
      </c>
      <c r="F28" s="3" t="s">
        <v>28</v>
      </c>
      <c r="G28" s="3" t="s">
        <v>29</v>
      </c>
      <c r="H28" s="3" t="s">
        <v>30</v>
      </c>
      <c r="I28" s="3" t="s">
        <v>13</v>
      </c>
      <c r="J28" s="3" t="s">
        <v>14</v>
      </c>
      <c r="K28" s="3" t="s">
        <v>31</v>
      </c>
      <c r="L28" s="3" t="s">
        <v>16</v>
      </c>
      <c r="M28" s="3" t="s">
        <v>17</v>
      </c>
      <c r="N28" s="3" t="s">
        <v>18</v>
      </c>
    </row>
    <row r="29" spans="1:14" ht="15" customHeight="1" x14ac:dyDescent="0.2">
      <c r="A29" s="1">
        <v>0.999</v>
      </c>
      <c r="B29" s="1">
        <v>33.119818000000002</v>
      </c>
      <c r="C29" s="1">
        <v>43173745</v>
      </c>
      <c r="D29" s="1">
        <v>0.999</v>
      </c>
      <c r="E29" s="1">
        <v>33.119818000000002</v>
      </c>
      <c r="F29" s="1">
        <v>2225</v>
      </c>
      <c r="G29" s="1">
        <v>128</v>
      </c>
      <c r="H29" s="1">
        <v>25.35</v>
      </c>
      <c r="I29" s="1">
        <v>6.994637</v>
      </c>
      <c r="J29" s="1">
        <v>25.23846</v>
      </c>
      <c r="K29" s="1">
        <v>0.86344699999999996</v>
      </c>
      <c r="L29" s="1">
        <v>21.119191000000001</v>
      </c>
      <c r="M29" s="1">
        <v>76.203497999999996</v>
      </c>
      <c r="N29" s="1">
        <v>2.6070419999999999</v>
      </c>
    </row>
    <row r="30" spans="1:14" ht="15" customHeight="1" x14ac:dyDescent="0.2">
      <c r="A30" s="3" t="s">
        <v>20</v>
      </c>
      <c r="B30" s="3" t="s">
        <v>24</v>
      </c>
      <c r="C30" s="3" t="s">
        <v>25</v>
      </c>
      <c r="D30" s="3" t="s">
        <v>26</v>
      </c>
      <c r="E30" s="3" t="s">
        <v>27</v>
      </c>
      <c r="F30" s="3" t="s">
        <v>28</v>
      </c>
      <c r="G30" s="3" t="s">
        <v>29</v>
      </c>
      <c r="H30" s="3" t="s">
        <v>30</v>
      </c>
      <c r="I30" s="3" t="s">
        <v>13</v>
      </c>
      <c r="J30" s="3" t="s">
        <v>14</v>
      </c>
      <c r="K30" s="3" t="s">
        <v>31</v>
      </c>
      <c r="L30" s="3" t="s">
        <v>16</v>
      </c>
      <c r="M30" s="3" t="s">
        <v>17</v>
      </c>
      <c r="N30" s="3" t="s">
        <v>18</v>
      </c>
    </row>
    <row r="31" spans="1:14" ht="15" customHeight="1" x14ac:dyDescent="0.2">
      <c r="A31" s="1">
        <v>0.999</v>
      </c>
      <c r="B31" s="1">
        <v>75.612853999999999</v>
      </c>
      <c r="C31" s="1">
        <v>219375533</v>
      </c>
      <c r="D31" s="1">
        <v>0.99900100000000003</v>
      </c>
      <c r="E31" s="1">
        <v>7.5612849999999998</v>
      </c>
      <c r="F31" s="1">
        <v>880</v>
      </c>
      <c r="G31" s="1">
        <v>64</v>
      </c>
      <c r="H31" s="1">
        <v>20.044</v>
      </c>
      <c r="I31" s="1">
        <v>18.811184999999998</v>
      </c>
      <c r="J31" s="1">
        <v>52.302087999999998</v>
      </c>
      <c r="K31" s="1">
        <v>4.3640619999999997</v>
      </c>
      <c r="L31" s="1">
        <v>24.87829</v>
      </c>
      <c r="M31" s="1">
        <v>69.170895999999999</v>
      </c>
      <c r="N31" s="1">
        <v>5.7715870000000002</v>
      </c>
    </row>
    <row r="32" spans="1:14" ht="15" customHeight="1" x14ac:dyDescent="0.2">
      <c r="A32" s="3" t="s">
        <v>21</v>
      </c>
      <c r="B32" s="3" t="s">
        <v>24</v>
      </c>
      <c r="C32" s="3" t="s">
        <v>25</v>
      </c>
      <c r="D32" s="3" t="s">
        <v>26</v>
      </c>
      <c r="E32" s="3" t="s">
        <v>27</v>
      </c>
      <c r="F32" s="3" t="s">
        <v>28</v>
      </c>
      <c r="G32" s="3" t="s">
        <v>29</v>
      </c>
      <c r="H32" s="3" t="s">
        <v>30</v>
      </c>
      <c r="I32" s="3" t="s">
        <v>13</v>
      </c>
      <c r="J32" s="3" t="s">
        <v>14</v>
      </c>
      <c r="K32" s="3" t="s">
        <v>31</v>
      </c>
      <c r="L32" s="3" t="s">
        <v>16</v>
      </c>
      <c r="M32" s="3" t="s">
        <v>17</v>
      </c>
      <c r="N32" s="3" t="s">
        <v>18</v>
      </c>
    </row>
    <row r="33" spans="1:14" ht="15" customHeight="1" x14ac:dyDescent="0.2">
      <c r="A33" s="1">
        <v>0.999</v>
      </c>
      <c r="B33" s="1">
        <v>115.19395</v>
      </c>
      <c r="C33" s="1">
        <v>317199607</v>
      </c>
      <c r="D33" s="1">
        <v>0.99900199999999995</v>
      </c>
      <c r="E33" s="1">
        <v>11.519394999999999</v>
      </c>
      <c r="F33" s="1">
        <v>990</v>
      </c>
      <c r="G33" s="1">
        <v>64</v>
      </c>
      <c r="H33" s="1">
        <v>22.105399999999999</v>
      </c>
      <c r="I33" s="1">
        <v>27.354465999999999</v>
      </c>
      <c r="J33" s="1">
        <v>74.279917999999995</v>
      </c>
      <c r="K33" s="1">
        <v>13.383381999999999</v>
      </c>
      <c r="L33" s="1">
        <v>23.746442999999999</v>
      </c>
      <c r="M33" s="1">
        <v>64.482482000000005</v>
      </c>
      <c r="N33" s="1">
        <v>11.618129</v>
      </c>
    </row>
    <row r="34" spans="1:14" ht="15" customHeight="1" x14ac:dyDescent="0.2">
      <c r="A34" s="3" t="s">
        <v>22</v>
      </c>
      <c r="B34" s="3" t="s">
        <v>24</v>
      </c>
      <c r="C34" s="3" t="s">
        <v>25</v>
      </c>
      <c r="D34" s="3" t="s">
        <v>26</v>
      </c>
      <c r="E34" s="3" t="s">
        <v>27</v>
      </c>
      <c r="F34" s="3" t="s">
        <v>28</v>
      </c>
      <c r="G34" s="3" t="s">
        <v>29</v>
      </c>
      <c r="H34" s="3" t="s">
        <v>30</v>
      </c>
      <c r="I34" s="3" t="s">
        <v>13</v>
      </c>
      <c r="J34" s="3" t="s">
        <v>14</v>
      </c>
      <c r="K34" s="3" t="s">
        <v>31</v>
      </c>
      <c r="L34" s="3" t="s">
        <v>16</v>
      </c>
      <c r="M34" s="3" t="s">
        <v>17</v>
      </c>
      <c r="N34" s="3" t="s">
        <v>18</v>
      </c>
    </row>
    <row r="35" spans="1:14" ht="15" customHeight="1" x14ac:dyDescent="0.2">
      <c r="A35" s="1">
        <v>0.999</v>
      </c>
      <c r="B35" s="1">
        <v>634.15975800000001</v>
      </c>
      <c r="C35" s="1">
        <v>682639490</v>
      </c>
      <c r="D35" s="1">
        <v>0.99910200000000005</v>
      </c>
      <c r="E35" s="1">
        <v>63.415976000000001</v>
      </c>
      <c r="F35" s="1">
        <v>3307</v>
      </c>
      <c r="G35" s="1">
        <v>128</v>
      </c>
      <c r="H35" s="1">
        <v>33.7254</v>
      </c>
      <c r="I35" s="1">
        <v>67.950558000000001</v>
      </c>
      <c r="J35" s="1">
        <v>545.30038300000001</v>
      </c>
      <c r="K35" s="1">
        <v>20.657591</v>
      </c>
      <c r="L35" s="1">
        <v>10.715054</v>
      </c>
      <c r="M35" s="1">
        <v>85.987857000000005</v>
      </c>
      <c r="N35" s="1">
        <v>3.2574740000000002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28FD2-AC95-7E49-BE1B-3D637E8E703C}">
  <sheetPr>
    <outlinePr summaryBelow="0" summaryRight="0"/>
  </sheetPr>
  <dimension ref="A1:AC1000"/>
  <sheetViews>
    <sheetView topLeftCell="A107" workbookViewId="0">
      <selection activeCell="P111" sqref="P111:AC153"/>
    </sheetView>
  </sheetViews>
  <sheetFormatPr baseColWidth="10" defaultColWidth="12.6640625" defaultRowHeight="15" customHeight="1" x14ac:dyDescent="0.2"/>
  <cols>
    <col min="1" max="1" width="8.5" style="2" customWidth="1"/>
    <col min="2" max="2" width="10.6640625" style="2" customWidth="1"/>
    <col min="3" max="3" width="9.33203125" style="2" customWidth="1"/>
    <col min="4" max="4" width="8" style="2" customWidth="1"/>
    <col min="5" max="5" width="10.6640625" style="2" customWidth="1"/>
    <col min="6" max="6" width="7.6640625" style="2" customWidth="1"/>
    <col min="7" max="7" width="7.1640625" style="2" customWidth="1"/>
    <col min="8" max="8" width="9" style="2" customWidth="1"/>
    <col min="9" max="9" width="8.83203125" style="2" customWidth="1"/>
    <col min="10" max="10" width="8.1640625" style="2" customWidth="1"/>
    <col min="11" max="11" width="6.1640625" style="2" customWidth="1"/>
    <col min="12" max="12" width="9" style="2" customWidth="1"/>
    <col min="13" max="13" width="8.33203125" style="2" customWidth="1"/>
    <col min="14" max="14" width="6.1640625" style="2" customWidth="1"/>
    <col min="15" max="15" width="12.6640625" style="2"/>
    <col min="16" max="16" width="7.1640625" style="2" customWidth="1"/>
    <col min="17" max="17" width="9.6640625" style="2" customWidth="1"/>
    <col min="18" max="18" width="9.33203125" style="2" customWidth="1"/>
    <col min="19" max="19" width="8" style="2" customWidth="1"/>
    <col min="20" max="20" width="10.6640625" style="2" customWidth="1"/>
    <col min="21" max="21" width="4.6640625" style="2" customWidth="1"/>
    <col min="22" max="22" width="3.6640625" style="2" customWidth="1"/>
    <col min="23" max="23" width="9" style="2" customWidth="1"/>
    <col min="24" max="24" width="8.83203125" style="2" customWidth="1"/>
    <col min="25" max="25" width="8.1640625" style="2" customWidth="1"/>
    <col min="26" max="26" width="6.1640625" style="2" customWidth="1"/>
    <col min="27" max="27" width="9" style="2" customWidth="1"/>
    <col min="28" max="28" width="8.33203125" style="2" customWidth="1"/>
    <col min="29" max="29" width="6.1640625" style="2" customWidth="1"/>
    <col min="30" max="16384" width="12.6640625" style="2"/>
  </cols>
  <sheetData>
    <row r="1" spans="1:29" ht="15" customHeight="1" x14ac:dyDescent="0.2">
      <c r="A1" s="4" t="s">
        <v>33</v>
      </c>
      <c r="B1" s="4"/>
      <c r="C1" s="4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P1" s="4" t="s">
        <v>34</v>
      </c>
      <c r="Q1" s="4"/>
      <c r="R1" s="4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5" customHeight="1" x14ac:dyDescent="0.2">
      <c r="A2" s="3" t="s">
        <v>35</v>
      </c>
      <c r="B2" s="3" t="s">
        <v>24</v>
      </c>
      <c r="C2" s="3" t="s">
        <v>25</v>
      </c>
      <c r="D2" s="3" t="s">
        <v>26</v>
      </c>
      <c r="E2" s="3" t="s">
        <v>27</v>
      </c>
      <c r="F2" s="3" t="s">
        <v>28</v>
      </c>
      <c r="G2" s="3" t="s">
        <v>29</v>
      </c>
      <c r="H2" s="3" t="s">
        <v>30</v>
      </c>
      <c r="I2" s="3" t="s">
        <v>13</v>
      </c>
      <c r="J2" s="3" t="s">
        <v>14</v>
      </c>
      <c r="K2" s="3" t="s">
        <v>31</v>
      </c>
      <c r="L2" s="3" t="s">
        <v>16</v>
      </c>
      <c r="M2" s="3" t="s">
        <v>17</v>
      </c>
      <c r="N2" s="3" t="s">
        <v>18</v>
      </c>
      <c r="P2" s="3" t="s">
        <v>35</v>
      </c>
      <c r="Q2" s="3" t="s">
        <v>24</v>
      </c>
      <c r="R2" s="3" t="s">
        <v>25</v>
      </c>
      <c r="S2" s="3" t="s">
        <v>26</v>
      </c>
      <c r="T2" s="3" t="s">
        <v>27</v>
      </c>
      <c r="U2" s="3" t="s">
        <v>28</v>
      </c>
      <c r="V2" s="3" t="s">
        <v>29</v>
      </c>
      <c r="W2" s="3" t="s">
        <v>30</v>
      </c>
      <c r="X2" s="3" t="s">
        <v>13</v>
      </c>
      <c r="Y2" s="3" t="s">
        <v>14</v>
      </c>
      <c r="Z2" s="3" t="s">
        <v>31</v>
      </c>
      <c r="AA2" s="3" t="s">
        <v>16</v>
      </c>
      <c r="AB2" s="3" t="s">
        <v>17</v>
      </c>
      <c r="AC2" s="3" t="s">
        <v>18</v>
      </c>
    </row>
    <row r="3" spans="1:29" ht="15" customHeight="1" x14ac:dyDescent="0.2">
      <c r="A3" s="5">
        <v>0.9</v>
      </c>
      <c r="B3" s="5">
        <v>11.590992</v>
      </c>
      <c r="C3" s="5">
        <v>82157252</v>
      </c>
      <c r="D3" s="5">
        <v>0.90971199999999997</v>
      </c>
      <c r="E3" s="5">
        <v>1.1590990000000001</v>
      </c>
      <c r="F3" s="5">
        <v>91</v>
      </c>
      <c r="G3" s="5">
        <v>64</v>
      </c>
      <c r="H3" s="5">
        <v>6.4353999999999996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P3" s="5">
        <v>0.9</v>
      </c>
      <c r="Q3" s="5">
        <v>9.0687879999999996</v>
      </c>
      <c r="R3" s="5">
        <v>27688936</v>
      </c>
      <c r="S3" s="5">
        <v>0.90852999999999995</v>
      </c>
      <c r="T3" s="5">
        <v>0.90687899999999999</v>
      </c>
      <c r="U3" s="5">
        <v>91</v>
      </c>
      <c r="V3" s="5">
        <v>64</v>
      </c>
      <c r="W3" s="5">
        <v>9.5588999999999995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</row>
    <row r="4" spans="1:29" ht="15" customHeight="1" x14ac:dyDescent="0.2">
      <c r="A4" s="5">
        <v>0.91</v>
      </c>
      <c r="B4" s="5">
        <v>11.426339</v>
      </c>
      <c r="C4" s="5">
        <v>82300777</v>
      </c>
      <c r="D4" s="5">
        <v>0.91958700000000004</v>
      </c>
      <c r="E4" s="5">
        <v>1.1426339999999999</v>
      </c>
      <c r="F4" s="5">
        <v>92</v>
      </c>
      <c r="G4" s="5">
        <v>64</v>
      </c>
      <c r="H4" s="5">
        <v>6.4375999999999998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P4" s="5">
        <v>0.91</v>
      </c>
      <c r="Q4" s="5">
        <v>9.1137779999999999</v>
      </c>
      <c r="R4" s="5">
        <v>27901439</v>
      </c>
      <c r="S4" s="5">
        <v>0.91805800000000004</v>
      </c>
      <c r="T4" s="5">
        <v>0.91137800000000002</v>
      </c>
      <c r="U4" s="5">
        <v>92</v>
      </c>
      <c r="V4" s="5">
        <v>64</v>
      </c>
      <c r="W4" s="5">
        <v>9.5706000000000007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</row>
    <row r="5" spans="1:29" ht="15" customHeight="1" x14ac:dyDescent="0.2">
      <c r="A5" s="5">
        <v>0.92</v>
      </c>
      <c r="B5" s="5">
        <v>11.70693</v>
      </c>
      <c r="C5" s="5">
        <v>82473970</v>
      </c>
      <c r="D5" s="5">
        <v>0.92940400000000001</v>
      </c>
      <c r="E5" s="5">
        <v>1.170693</v>
      </c>
      <c r="F5" s="5">
        <v>93</v>
      </c>
      <c r="G5" s="5">
        <v>64</v>
      </c>
      <c r="H5" s="5">
        <v>6.4408000000000003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P5" s="5">
        <v>0.92</v>
      </c>
      <c r="Q5" s="5">
        <v>9.2334800000000001</v>
      </c>
      <c r="R5" s="5">
        <v>28096831</v>
      </c>
      <c r="S5" s="5">
        <v>0.92739000000000005</v>
      </c>
      <c r="T5" s="5">
        <v>0.92334799999999995</v>
      </c>
      <c r="U5" s="5">
        <v>93</v>
      </c>
      <c r="V5" s="5">
        <v>64</v>
      </c>
      <c r="W5" s="5">
        <v>9.5792999999999999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</row>
    <row r="6" spans="1:29" ht="15" customHeight="1" x14ac:dyDescent="0.2">
      <c r="A6" s="5">
        <v>0.93</v>
      </c>
      <c r="B6" s="5">
        <v>11.952389999999999</v>
      </c>
      <c r="C6" s="5">
        <v>82618846</v>
      </c>
      <c r="D6" s="5">
        <v>0.93912799999999996</v>
      </c>
      <c r="E6" s="5">
        <v>1.1952389999999999</v>
      </c>
      <c r="F6" s="5">
        <v>94</v>
      </c>
      <c r="G6" s="5">
        <v>64</v>
      </c>
      <c r="H6" s="5">
        <v>6.4419000000000004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P6" s="5">
        <v>0.93</v>
      </c>
      <c r="Q6" s="5">
        <v>9.2366130000000002</v>
      </c>
      <c r="R6" s="5">
        <v>28325029</v>
      </c>
      <c r="S6" s="5">
        <v>0.93648600000000004</v>
      </c>
      <c r="T6" s="5">
        <v>0.92366099999999995</v>
      </c>
      <c r="U6" s="5">
        <v>94</v>
      </c>
      <c r="V6" s="5">
        <v>64</v>
      </c>
      <c r="W6" s="5">
        <v>9.5897000000000006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</row>
    <row r="7" spans="1:29" ht="15" customHeight="1" x14ac:dyDescent="0.2">
      <c r="A7" s="5">
        <v>0.94</v>
      </c>
      <c r="B7" s="5">
        <v>12.341689000000001</v>
      </c>
      <c r="C7" s="5">
        <v>82592328</v>
      </c>
      <c r="D7" s="5">
        <v>0.94869400000000004</v>
      </c>
      <c r="E7" s="5">
        <v>1.2341690000000001</v>
      </c>
      <c r="F7" s="5">
        <v>95</v>
      </c>
      <c r="G7" s="5">
        <v>64</v>
      </c>
      <c r="H7" s="5">
        <v>6.4458000000000002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P7" s="5">
        <v>0.94</v>
      </c>
      <c r="Q7" s="5">
        <v>9.2554160000000003</v>
      </c>
      <c r="R7" s="5">
        <v>28542617</v>
      </c>
      <c r="S7" s="5">
        <v>0.94526200000000005</v>
      </c>
      <c r="T7" s="5">
        <v>0.92554199999999998</v>
      </c>
      <c r="U7" s="5">
        <v>95</v>
      </c>
      <c r="V7" s="5">
        <v>64</v>
      </c>
      <c r="W7" s="5">
        <v>9.5988000000000007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</row>
    <row r="8" spans="1:29" ht="15" customHeight="1" x14ac:dyDescent="0.2">
      <c r="A8" s="5">
        <v>0.95</v>
      </c>
      <c r="B8" s="5">
        <v>11.531696999999999</v>
      </c>
      <c r="C8" s="5">
        <v>82492538</v>
      </c>
      <c r="D8" s="5">
        <v>0.95800200000000002</v>
      </c>
      <c r="E8" s="5">
        <v>1.15317</v>
      </c>
      <c r="F8" s="5">
        <v>96</v>
      </c>
      <c r="G8" s="5">
        <v>64</v>
      </c>
      <c r="H8" s="5">
        <v>6.4358000000000004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P8" s="5">
        <v>0.95</v>
      </c>
      <c r="Q8" s="5">
        <v>9.358644</v>
      </c>
      <c r="R8" s="5">
        <v>28683304</v>
      </c>
      <c r="S8" s="5">
        <v>0.95352700000000001</v>
      </c>
      <c r="T8" s="5">
        <v>0.93586400000000003</v>
      </c>
      <c r="U8" s="5">
        <v>96</v>
      </c>
      <c r="V8" s="5">
        <v>64</v>
      </c>
      <c r="W8" s="5">
        <v>9.6067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</row>
    <row r="9" spans="1:29" ht="15" customHeight="1" x14ac:dyDescent="0.2">
      <c r="A9" s="5">
        <v>0.96</v>
      </c>
      <c r="B9" s="5">
        <v>12.610851</v>
      </c>
      <c r="C9" s="5">
        <v>82533567</v>
      </c>
      <c r="D9" s="5">
        <v>0.96690900000000002</v>
      </c>
      <c r="E9" s="5">
        <v>1.261085</v>
      </c>
      <c r="F9" s="5">
        <v>97</v>
      </c>
      <c r="G9" s="5">
        <v>64</v>
      </c>
      <c r="H9" s="5">
        <v>6.4336000000000002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P9" s="5">
        <v>0.96</v>
      </c>
      <c r="Q9" s="5">
        <v>9.3680160000000008</v>
      </c>
      <c r="R9" s="5">
        <v>28880523</v>
      </c>
      <c r="S9" s="5">
        <v>0.96119100000000002</v>
      </c>
      <c r="T9" s="5">
        <v>0.93680200000000002</v>
      </c>
      <c r="U9" s="5">
        <v>97</v>
      </c>
      <c r="V9" s="5">
        <v>64</v>
      </c>
      <c r="W9" s="5">
        <v>9.609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</row>
    <row r="10" spans="1:29" ht="15" customHeight="1" x14ac:dyDescent="0.2">
      <c r="A10" s="5">
        <v>0.97</v>
      </c>
      <c r="B10" s="5">
        <v>11.684540999999999</v>
      </c>
      <c r="C10" s="5">
        <v>82588531</v>
      </c>
      <c r="D10" s="5">
        <v>0.97510799999999997</v>
      </c>
      <c r="E10" s="5">
        <v>1.1684540000000001</v>
      </c>
      <c r="F10" s="5">
        <v>98</v>
      </c>
      <c r="G10" s="5">
        <v>64</v>
      </c>
      <c r="H10" s="5">
        <v>6.4419000000000004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P10" s="5">
        <v>0.97</v>
      </c>
      <c r="Q10" s="5">
        <v>9.4405730000000005</v>
      </c>
      <c r="R10" s="5">
        <v>29326922</v>
      </c>
      <c r="S10" s="5">
        <v>0.973499</v>
      </c>
      <c r="T10" s="5">
        <v>0.94405700000000004</v>
      </c>
      <c r="U10" s="5">
        <v>99</v>
      </c>
      <c r="V10" s="5">
        <v>64</v>
      </c>
      <c r="W10" s="5">
        <v>9.6153999999999993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</row>
    <row r="11" spans="1:29" ht="15" customHeight="1" x14ac:dyDescent="0.2">
      <c r="A11" s="5">
        <v>0.98</v>
      </c>
      <c r="B11" s="5">
        <v>12.522807999999999</v>
      </c>
      <c r="C11" s="5">
        <v>82588424</v>
      </c>
      <c r="D11" s="5">
        <v>0.982097</v>
      </c>
      <c r="E11" s="5">
        <v>1.252281</v>
      </c>
      <c r="F11" s="5">
        <v>99</v>
      </c>
      <c r="G11" s="5">
        <v>64</v>
      </c>
      <c r="H11" s="5">
        <v>6.4458000000000002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P11" s="5">
        <v>0.98</v>
      </c>
      <c r="Q11" s="5">
        <v>9.6395099999999996</v>
      </c>
      <c r="R11" s="5">
        <v>31002768</v>
      </c>
      <c r="S11" s="5">
        <v>0.98034200000000005</v>
      </c>
      <c r="T11" s="5">
        <v>0.963951</v>
      </c>
      <c r="U11" s="5">
        <v>107</v>
      </c>
      <c r="V11" s="5">
        <v>64</v>
      </c>
      <c r="W11" s="5">
        <v>9.6623999999999999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</row>
    <row r="12" spans="1:29" ht="15" customHeight="1" x14ac:dyDescent="0.2">
      <c r="A12" s="5">
        <v>0.99</v>
      </c>
      <c r="B12" s="5">
        <v>13.664504000000001</v>
      </c>
      <c r="C12" s="5">
        <v>83534316</v>
      </c>
      <c r="D12" s="5">
        <v>0.99007000000000001</v>
      </c>
      <c r="E12" s="5">
        <v>1.3664499999999999</v>
      </c>
      <c r="F12" s="5">
        <v>124</v>
      </c>
      <c r="G12" s="5">
        <v>64</v>
      </c>
      <c r="H12" s="5">
        <v>6.5145999999999997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P12" s="5">
        <v>0.99</v>
      </c>
      <c r="Q12" s="5">
        <v>11.451225000000001</v>
      </c>
      <c r="R12" s="5">
        <v>38872867</v>
      </c>
      <c r="S12" s="5">
        <v>0.99008600000000002</v>
      </c>
      <c r="T12" s="5">
        <v>1.145122</v>
      </c>
      <c r="U12" s="5">
        <v>160</v>
      </c>
      <c r="V12" s="5">
        <v>64</v>
      </c>
      <c r="W12" s="5">
        <v>10.004099999999999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</row>
    <row r="13" spans="1:29" ht="15" customHeight="1" x14ac:dyDescent="0.2">
      <c r="A13" s="5">
        <v>0.99099999999999999</v>
      </c>
      <c r="B13" s="5">
        <v>13.768568</v>
      </c>
      <c r="C13" s="5">
        <v>83936669</v>
      </c>
      <c r="D13" s="5">
        <v>0.991031</v>
      </c>
      <c r="E13" s="5">
        <v>1.376857</v>
      </c>
      <c r="F13" s="5">
        <v>132</v>
      </c>
      <c r="G13" s="5">
        <v>64</v>
      </c>
      <c r="H13" s="5">
        <v>6.5265000000000004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P13" s="5">
        <v>0.99099999999999999</v>
      </c>
      <c r="Q13" s="5">
        <v>11.681863999999999</v>
      </c>
      <c r="R13" s="5">
        <v>40282281</v>
      </c>
      <c r="S13" s="5">
        <v>0.99114100000000005</v>
      </c>
      <c r="T13" s="5">
        <v>1.1681859999999999</v>
      </c>
      <c r="U13" s="5">
        <v>168</v>
      </c>
      <c r="V13" s="5">
        <v>64</v>
      </c>
      <c r="W13" s="5">
        <v>10.0868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</row>
    <row r="14" spans="1:29" ht="15" customHeight="1" x14ac:dyDescent="0.2">
      <c r="A14" s="5">
        <v>0.99199999999999999</v>
      </c>
      <c r="B14" s="5">
        <v>14.374385999999999</v>
      </c>
      <c r="C14" s="5">
        <v>84542041</v>
      </c>
      <c r="D14" s="5">
        <v>0.99209199999999997</v>
      </c>
      <c r="E14" s="5">
        <v>1.4374389999999999</v>
      </c>
      <c r="F14" s="5">
        <v>142</v>
      </c>
      <c r="G14" s="5">
        <v>64</v>
      </c>
      <c r="H14" s="5">
        <v>6.5305999999999997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P14" s="5">
        <v>0.99199999999999999</v>
      </c>
      <c r="Q14" s="5">
        <v>12.029273999999999</v>
      </c>
      <c r="R14" s="5">
        <v>41615544</v>
      </c>
      <c r="S14" s="5">
        <v>0.99203200000000002</v>
      </c>
      <c r="T14" s="5">
        <v>1.2029270000000001</v>
      </c>
      <c r="U14" s="5">
        <v>175</v>
      </c>
      <c r="V14" s="5">
        <v>64</v>
      </c>
      <c r="W14" s="5">
        <v>10.146100000000001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</row>
    <row r="15" spans="1:29" ht="15" customHeight="1" x14ac:dyDescent="0.2">
      <c r="A15" s="5">
        <v>0.99299999999999999</v>
      </c>
      <c r="B15" s="5">
        <v>14.68446</v>
      </c>
      <c r="C15" s="5">
        <v>85093913</v>
      </c>
      <c r="D15" s="5">
        <v>0.99303300000000005</v>
      </c>
      <c r="E15" s="5">
        <v>1.4684459999999999</v>
      </c>
      <c r="F15" s="5">
        <v>155</v>
      </c>
      <c r="G15" s="5">
        <v>64</v>
      </c>
      <c r="H15" s="5">
        <v>6.5930999999999997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P15" s="5">
        <v>0.99299999999999999</v>
      </c>
      <c r="Q15" s="5">
        <v>12.589739</v>
      </c>
      <c r="R15" s="5">
        <v>43443521</v>
      </c>
      <c r="S15" s="5">
        <v>0.99302500000000005</v>
      </c>
      <c r="T15" s="5">
        <v>1.258974</v>
      </c>
      <c r="U15" s="5">
        <v>185</v>
      </c>
      <c r="V15" s="5">
        <v>64</v>
      </c>
      <c r="W15" s="5">
        <v>10.2163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</row>
    <row r="16" spans="1:29" ht="15" customHeight="1" x14ac:dyDescent="0.2">
      <c r="A16" s="5">
        <v>0.99399999999999999</v>
      </c>
      <c r="B16" s="5">
        <v>15.788786</v>
      </c>
      <c r="C16" s="5">
        <v>85981319</v>
      </c>
      <c r="D16" s="5">
        <v>0.99402900000000005</v>
      </c>
      <c r="E16" s="5">
        <v>1.5788789999999999</v>
      </c>
      <c r="F16" s="5">
        <v>170</v>
      </c>
      <c r="G16" s="5">
        <v>64</v>
      </c>
      <c r="H16" s="5">
        <v>6.6614000000000004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P16" s="5">
        <v>0.99399999999999999</v>
      </c>
      <c r="Q16" s="5">
        <v>13.423442</v>
      </c>
      <c r="R16" s="5">
        <v>46165574</v>
      </c>
      <c r="S16" s="5">
        <v>0.994035</v>
      </c>
      <c r="T16" s="5">
        <v>1.342344</v>
      </c>
      <c r="U16" s="5">
        <v>206</v>
      </c>
      <c r="V16" s="5">
        <v>64</v>
      </c>
      <c r="W16" s="5">
        <v>10.2525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</row>
    <row r="17" spans="1:29" ht="15" customHeight="1" x14ac:dyDescent="0.2">
      <c r="A17" s="5">
        <v>0.995</v>
      </c>
      <c r="B17" s="5">
        <v>16.693915000000001</v>
      </c>
      <c r="C17" s="5">
        <v>87789071</v>
      </c>
      <c r="D17" s="5">
        <v>0.99504800000000004</v>
      </c>
      <c r="E17" s="5">
        <v>1.6693910000000001</v>
      </c>
      <c r="F17" s="5">
        <v>188</v>
      </c>
      <c r="G17" s="5">
        <v>64</v>
      </c>
      <c r="H17" s="5">
        <v>6.7915000000000001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P17" s="5">
        <v>0.995</v>
      </c>
      <c r="Q17" s="5">
        <v>14.083853</v>
      </c>
      <c r="R17" s="5">
        <v>49003927</v>
      </c>
      <c r="S17" s="5">
        <v>0.99502199999999996</v>
      </c>
      <c r="T17" s="5">
        <v>1.408385</v>
      </c>
      <c r="U17" s="5">
        <v>222</v>
      </c>
      <c r="V17" s="5">
        <v>64</v>
      </c>
      <c r="W17" s="5">
        <v>10.564399999999999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</row>
    <row r="18" spans="1:29" ht="15" customHeight="1" x14ac:dyDescent="0.2">
      <c r="A18" s="5">
        <v>0.996</v>
      </c>
      <c r="B18" s="5">
        <v>18.184044</v>
      </c>
      <c r="C18" s="5">
        <v>90130483</v>
      </c>
      <c r="D18" s="5">
        <v>0.99602599999999997</v>
      </c>
      <c r="E18" s="5">
        <v>1.8184039999999999</v>
      </c>
      <c r="F18" s="5">
        <v>210</v>
      </c>
      <c r="G18" s="5">
        <v>64</v>
      </c>
      <c r="H18" s="5">
        <v>6.9927000000000001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P18" s="5">
        <v>0.996</v>
      </c>
      <c r="Q18" s="5">
        <v>15.005758999999999</v>
      </c>
      <c r="R18" s="5">
        <v>52227515</v>
      </c>
      <c r="S18" s="5">
        <v>0.996008</v>
      </c>
      <c r="T18" s="5">
        <v>1.5005759999999999</v>
      </c>
      <c r="U18" s="5">
        <v>240</v>
      </c>
      <c r="V18" s="5">
        <v>64</v>
      </c>
      <c r="W18" s="5">
        <v>10.8086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</row>
    <row r="19" spans="1:29" ht="15" customHeight="1" x14ac:dyDescent="0.2">
      <c r="A19" s="5">
        <v>0.997</v>
      </c>
      <c r="B19" s="5">
        <v>20.583855</v>
      </c>
      <c r="C19" s="5">
        <v>93254962</v>
      </c>
      <c r="D19" s="5">
        <v>0.99701799999999996</v>
      </c>
      <c r="E19" s="5">
        <v>2.0583849999999999</v>
      </c>
      <c r="F19" s="5">
        <v>241</v>
      </c>
      <c r="G19" s="5">
        <v>64</v>
      </c>
      <c r="H19" s="5">
        <v>7.3060999999999998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P19" s="5">
        <v>0.997</v>
      </c>
      <c r="Q19" s="5">
        <v>16.530073000000002</v>
      </c>
      <c r="R19" s="5">
        <v>57578117</v>
      </c>
      <c r="S19" s="5">
        <v>0.99701899999999999</v>
      </c>
      <c r="T19" s="5">
        <v>1.6530069999999999</v>
      </c>
      <c r="U19" s="5">
        <v>275</v>
      </c>
      <c r="V19" s="5">
        <v>64</v>
      </c>
      <c r="W19" s="5">
        <v>11.0892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</row>
    <row r="20" spans="1:29" ht="15" customHeight="1" x14ac:dyDescent="0.2">
      <c r="A20" s="5">
        <v>0.998</v>
      </c>
      <c r="B20" s="5">
        <v>24.706014</v>
      </c>
      <c r="C20" s="5">
        <v>98431197</v>
      </c>
      <c r="D20" s="5">
        <v>0.99800199999999994</v>
      </c>
      <c r="E20" s="5">
        <v>2.4706009999999998</v>
      </c>
      <c r="F20" s="5">
        <v>290</v>
      </c>
      <c r="G20" s="5">
        <v>64</v>
      </c>
      <c r="H20" s="5">
        <v>7.8619000000000003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P20" s="5">
        <v>0.998</v>
      </c>
      <c r="Q20" s="5">
        <v>18.906158000000001</v>
      </c>
      <c r="R20" s="5">
        <v>64546202</v>
      </c>
      <c r="S20" s="5">
        <v>0.99800100000000003</v>
      </c>
      <c r="T20" s="5">
        <v>1.8906160000000001</v>
      </c>
      <c r="U20" s="5">
        <v>317</v>
      </c>
      <c r="V20" s="5">
        <v>64</v>
      </c>
      <c r="W20" s="5">
        <v>11.749499999999999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</row>
    <row r="21" spans="1:29" ht="15" customHeight="1" x14ac:dyDescent="0.2">
      <c r="A21" s="5">
        <v>0.999</v>
      </c>
      <c r="B21" s="5">
        <v>33.044474000000001</v>
      </c>
      <c r="C21" s="5">
        <v>108522354</v>
      </c>
      <c r="D21" s="5">
        <v>0.99900199999999995</v>
      </c>
      <c r="E21" s="5">
        <v>3.3044470000000001</v>
      </c>
      <c r="F21" s="5">
        <v>378</v>
      </c>
      <c r="G21" s="5">
        <v>64</v>
      </c>
      <c r="H21" s="5">
        <v>8.8809000000000005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P21" s="5">
        <v>0.999</v>
      </c>
      <c r="Q21" s="5">
        <v>24.022908000000001</v>
      </c>
      <c r="R21" s="5">
        <v>78325952</v>
      </c>
      <c r="S21" s="5">
        <v>0.99900199999999995</v>
      </c>
      <c r="T21" s="5">
        <v>2.402291</v>
      </c>
      <c r="U21" s="5">
        <v>408</v>
      </c>
      <c r="V21" s="5">
        <v>64</v>
      </c>
      <c r="W21" s="5">
        <v>12.910600000000001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</row>
    <row r="22" spans="1:29" ht="1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5" customHeight="1" x14ac:dyDescent="0.2">
      <c r="A23" s="4" t="s">
        <v>36</v>
      </c>
      <c r="B23" s="4"/>
      <c r="C23" s="4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P23" s="4" t="s">
        <v>37</v>
      </c>
      <c r="Q23" s="4"/>
      <c r="R23" s="4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5" customHeight="1" x14ac:dyDescent="0.2">
      <c r="A24" s="3" t="s">
        <v>35</v>
      </c>
      <c r="B24" s="3" t="s">
        <v>24</v>
      </c>
      <c r="C24" s="3" t="s">
        <v>25</v>
      </c>
      <c r="D24" s="3" t="s">
        <v>26</v>
      </c>
      <c r="E24" s="3" t="s">
        <v>27</v>
      </c>
      <c r="F24" s="3" t="s">
        <v>28</v>
      </c>
      <c r="G24" s="3" t="s">
        <v>29</v>
      </c>
      <c r="H24" s="3" t="s">
        <v>30</v>
      </c>
      <c r="I24" s="3" t="s">
        <v>13</v>
      </c>
      <c r="J24" s="3" t="s">
        <v>14</v>
      </c>
      <c r="K24" s="3" t="s">
        <v>31</v>
      </c>
      <c r="L24" s="3" t="s">
        <v>16</v>
      </c>
      <c r="M24" s="3" t="s">
        <v>17</v>
      </c>
      <c r="N24" s="3" t="s">
        <v>18</v>
      </c>
      <c r="P24" s="3" t="s">
        <v>35</v>
      </c>
      <c r="Q24" s="3" t="s">
        <v>24</v>
      </c>
      <c r="R24" s="3" t="s">
        <v>25</v>
      </c>
      <c r="S24" s="3" t="s">
        <v>26</v>
      </c>
      <c r="T24" s="3" t="s">
        <v>27</v>
      </c>
      <c r="U24" s="3" t="s">
        <v>28</v>
      </c>
      <c r="V24" s="3" t="s">
        <v>29</v>
      </c>
      <c r="W24" s="3" t="s">
        <v>30</v>
      </c>
      <c r="X24" s="3" t="s">
        <v>13</v>
      </c>
      <c r="Y24" s="3" t="s">
        <v>14</v>
      </c>
      <c r="Z24" s="3" t="s">
        <v>31</v>
      </c>
      <c r="AA24" s="3" t="s">
        <v>16</v>
      </c>
      <c r="AB24" s="3" t="s">
        <v>17</v>
      </c>
      <c r="AC24" s="3" t="s">
        <v>18</v>
      </c>
    </row>
    <row r="25" spans="1:29" ht="15" customHeight="1" x14ac:dyDescent="0.2">
      <c r="A25" s="5">
        <v>0.9</v>
      </c>
      <c r="B25" s="5">
        <v>2.2142819999999999</v>
      </c>
      <c r="C25" s="5">
        <v>13999273</v>
      </c>
      <c r="D25" s="5">
        <v>0.90107999999999999</v>
      </c>
      <c r="E25" s="5">
        <v>2.2142819999999999</v>
      </c>
      <c r="F25" s="5">
        <v>92</v>
      </c>
      <c r="G25" s="5">
        <v>128</v>
      </c>
      <c r="H25" s="5">
        <v>6.5140000000000002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P25" s="5">
        <v>0.9</v>
      </c>
      <c r="Q25" s="5">
        <v>1.7861750000000001</v>
      </c>
      <c r="R25" s="5">
        <v>4792713</v>
      </c>
      <c r="S25" s="5">
        <v>0.90154000000000001</v>
      </c>
      <c r="T25" s="5">
        <v>1.7861750000000001</v>
      </c>
      <c r="U25" s="5">
        <v>99</v>
      </c>
      <c r="V25" s="5">
        <v>128</v>
      </c>
      <c r="W25" s="5">
        <v>10.478999999999999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</row>
    <row r="26" spans="1:29" ht="15" customHeight="1" x14ac:dyDescent="0.2">
      <c r="A26" s="5">
        <v>0.91</v>
      </c>
      <c r="B26" s="5">
        <v>2.2550629999999998</v>
      </c>
      <c r="C26" s="5">
        <v>14186305</v>
      </c>
      <c r="D26" s="5">
        <v>0.9143</v>
      </c>
      <c r="E26" s="5">
        <v>2.2550629999999998</v>
      </c>
      <c r="F26" s="5">
        <v>94</v>
      </c>
      <c r="G26" s="5">
        <v>128</v>
      </c>
      <c r="H26" s="5">
        <v>6.5049999999999999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P26" s="5">
        <v>0.91</v>
      </c>
      <c r="Q26" s="5">
        <v>1.830252</v>
      </c>
      <c r="R26" s="5">
        <v>5122812</v>
      </c>
      <c r="S26" s="5">
        <v>0.91271999999999998</v>
      </c>
      <c r="T26" s="5">
        <v>1.830252</v>
      </c>
      <c r="U26" s="5">
        <v>108</v>
      </c>
      <c r="V26" s="5">
        <v>128</v>
      </c>
      <c r="W26" s="5">
        <v>10.545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</row>
    <row r="27" spans="1:29" ht="15" customHeight="1" x14ac:dyDescent="0.2">
      <c r="A27" s="5">
        <v>0.92</v>
      </c>
      <c r="B27" s="5">
        <v>2.3063250000000002</v>
      </c>
      <c r="C27" s="5">
        <v>14281188</v>
      </c>
      <c r="D27" s="5">
        <v>0.92023999999999995</v>
      </c>
      <c r="E27" s="5">
        <v>2.3063250000000002</v>
      </c>
      <c r="F27" s="5">
        <v>95</v>
      </c>
      <c r="G27" s="5">
        <v>128</v>
      </c>
      <c r="H27" s="5">
        <v>6.5069999999999997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P27" s="5">
        <v>0.92</v>
      </c>
      <c r="Q27" s="5">
        <v>1.91429</v>
      </c>
      <c r="R27" s="5">
        <v>5559666</v>
      </c>
      <c r="S27" s="5">
        <v>0.92405999999999999</v>
      </c>
      <c r="T27" s="5">
        <v>1.91429</v>
      </c>
      <c r="U27" s="5">
        <v>120</v>
      </c>
      <c r="V27" s="5">
        <v>128</v>
      </c>
      <c r="W27" s="5">
        <v>10.596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</row>
    <row r="28" spans="1:29" ht="15" customHeight="1" x14ac:dyDescent="0.2">
      <c r="A28" s="5">
        <v>0.93</v>
      </c>
      <c r="B28" s="5">
        <v>2.3304619999999998</v>
      </c>
      <c r="C28" s="5">
        <v>14467079</v>
      </c>
      <c r="D28" s="5">
        <v>0.93018999999999996</v>
      </c>
      <c r="E28" s="5">
        <v>2.3304619999999998</v>
      </c>
      <c r="F28" s="5">
        <v>97</v>
      </c>
      <c r="G28" s="5">
        <v>128</v>
      </c>
      <c r="H28" s="5">
        <v>6.4989999999999997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P28" s="5">
        <v>0.93</v>
      </c>
      <c r="Q28" s="5">
        <v>2.0163739999999999</v>
      </c>
      <c r="R28" s="5">
        <v>5855882</v>
      </c>
      <c r="S28" s="5">
        <v>0.93145</v>
      </c>
      <c r="T28" s="5">
        <v>2.0163739999999999</v>
      </c>
      <c r="U28" s="5">
        <v>137</v>
      </c>
      <c r="V28" s="5">
        <v>128</v>
      </c>
      <c r="W28" s="5">
        <v>10.768000000000001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</row>
    <row r="29" spans="1:29" ht="15" customHeight="1" x14ac:dyDescent="0.2">
      <c r="A29" s="5">
        <v>0.94</v>
      </c>
      <c r="B29" s="5">
        <v>2.363534</v>
      </c>
      <c r="C29" s="5">
        <v>14840754</v>
      </c>
      <c r="D29" s="5">
        <v>0.94032000000000004</v>
      </c>
      <c r="E29" s="5">
        <v>2.363534</v>
      </c>
      <c r="F29" s="5">
        <v>101</v>
      </c>
      <c r="G29" s="5">
        <v>128</v>
      </c>
      <c r="H29" s="5">
        <v>6.4729999999999999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P29" s="5">
        <v>0.94</v>
      </c>
      <c r="Q29" s="5">
        <v>2.1515849999999999</v>
      </c>
      <c r="R29" s="5">
        <v>6327731</v>
      </c>
      <c r="S29" s="5">
        <v>0.94008000000000003</v>
      </c>
      <c r="T29" s="5">
        <v>2.1515849999999999</v>
      </c>
      <c r="U29" s="5">
        <v>161</v>
      </c>
      <c r="V29" s="5">
        <v>128</v>
      </c>
      <c r="W29" s="5">
        <v>10.997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</row>
    <row r="30" spans="1:29" ht="15" customHeight="1" x14ac:dyDescent="0.2">
      <c r="A30" s="5">
        <v>0.95</v>
      </c>
      <c r="B30" s="5">
        <v>2.606109</v>
      </c>
      <c r="C30" s="5">
        <v>16063104</v>
      </c>
      <c r="D30" s="5">
        <v>0.95</v>
      </c>
      <c r="E30" s="5">
        <v>2.606109</v>
      </c>
      <c r="F30" s="5">
        <v>115</v>
      </c>
      <c r="G30" s="5">
        <v>128</v>
      </c>
      <c r="H30" s="5">
        <v>6.3659999999999997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P30" s="5">
        <v>0.95</v>
      </c>
      <c r="Q30" s="5">
        <v>2.32003</v>
      </c>
      <c r="R30" s="5">
        <v>6990378</v>
      </c>
      <c r="S30" s="5">
        <v>0.95011000000000001</v>
      </c>
      <c r="T30" s="5">
        <v>2.32003</v>
      </c>
      <c r="U30" s="5">
        <v>184</v>
      </c>
      <c r="V30" s="5">
        <v>128</v>
      </c>
      <c r="W30" s="5">
        <v>11.17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</row>
    <row r="31" spans="1:29" ht="15" customHeight="1" x14ac:dyDescent="0.2">
      <c r="A31" s="5">
        <v>0.96</v>
      </c>
      <c r="B31" s="5">
        <v>2.8049279999999999</v>
      </c>
      <c r="C31" s="5">
        <v>17570118</v>
      </c>
      <c r="D31" s="5">
        <v>0.96023000000000003</v>
      </c>
      <c r="E31" s="5">
        <v>2.8049279999999999</v>
      </c>
      <c r="F31" s="5">
        <v>137</v>
      </c>
      <c r="G31" s="5">
        <v>128</v>
      </c>
      <c r="H31" s="5">
        <v>6.335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P31" s="5">
        <v>0.96</v>
      </c>
      <c r="Q31" s="5">
        <v>2.5429620000000002</v>
      </c>
      <c r="R31" s="5">
        <v>8049544</v>
      </c>
      <c r="S31" s="5">
        <v>0.96189999999999998</v>
      </c>
      <c r="T31" s="5">
        <v>2.5429620000000002</v>
      </c>
      <c r="U31" s="5">
        <v>216</v>
      </c>
      <c r="V31" s="5">
        <v>128</v>
      </c>
      <c r="W31" s="5">
        <v>11.279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</row>
    <row r="32" spans="1:29" ht="15" customHeight="1" x14ac:dyDescent="0.2">
      <c r="A32" s="5">
        <v>0.97</v>
      </c>
      <c r="B32" s="5">
        <v>3.1037059999999999</v>
      </c>
      <c r="C32" s="5">
        <v>18195909</v>
      </c>
      <c r="D32" s="5">
        <v>0.97009000000000001</v>
      </c>
      <c r="E32" s="5">
        <v>3.1037059999999999</v>
      </c>
      <c r="F32" s="5">
        <v>186</v>
      </c>
      <c r="G32" s="5">
        <v>128</v>
      </c>
      <c r="H32" s="5">
        <v>6.3739999999999997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P32" s="5">
        <v>0.97</v>
      </c>
      <c r="Q32" s="5">
        <v>2.8680249999999998</v>
      </c>
      <c r="R32" s="5">
        <v>9377568</v>
      </c>
      <c r="S32" s="5">
        <v>0.97165000000000001</v>
      </c>
      <c r="T32" s="5">
        <v>2.8680249999999998</v>
      </c>
      <c r="U32" s="5">
        <v>268</v>
      </c>
      <c r="V32" s="5">
        <v>128</v>
      </c>
      <c r="W32" s="5">
        <v>11.356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</row>
    <row r="33" spans="1:29" ht="15" customHeight="1" x14ac:dyDescent="0.2">
      <c r="A33" s="5">
        <v>0.98</v>
      </c>
      <c r="B33" s="5">
        <v>4.1774760000000004</v>
      </c>
      <c r="C33" s="5">
        <v>19296452</v>
      </c>
      <c r="D33" s="5">
        <v>0.98006000000000004</v>
      </c>
      <c r="E33" s="5">
        <v>4.1774760000000004</v>
      </c>
      <c r="F33" s="5">
        <v>302</v>
      </c>
      <c r="G33" s="5">
        <v>128</v>
      </c>
      <c r="H33" s="5">
        <v>6.6109999999999998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P33" s="5">
        <v>0.98</v>
      </c>
      <c r="Q33" s="5">
        <v>3.577483</v>
      </c>
      <c r="R33" s="5">
        <v>11336395</v>
      </c>
      <c r="S33" s="5">
        <v>0.98001000000000005</v>
      </c>
      <c r="T33" s="5">
        <v>3.577483</v>
      </c>
      <c r="U33" s="5">
        <v>359</v>
      </c>
      <c r="V33" s="5">
        <v>128</v>
      </c>
      <c r="W33" s="5">
        <v>11.948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</row>
    <row r="34" spans="1:29" ht="15" customHeight="1" x14ac:dyDescent="0.2">
      <c r="A34" s="5">
        <v>0.99</v>
      </c>
      <c r="B34" s="5">
        <v>6.791563</v>
      </c>
      <c r="C34" s="5">
        <v>22333728</v>
      </c>
      <c r="D34" s="5">
        <v>0.99002000000000001</v>
      </c>
      <c r="E34" s="5">
        <v>6.791563</v>
      </c>
      <c r="F34" s="5">
        <v>525</v>
      </c>
      <c r="G34" s="5">
        <v>128</v>
      </c>
      <c r="H34" s="5">
        <v>7.6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P34" s="5">
        <v>0.99</v>
      </c>
      <c r="Q34" s="5">
        <v>5.6265299999999998</v>
      </c>
      <c r="R34" s="5">
        <v>16015650</v>
      </c>
      <c r="S34" s="5">
        <v>0.99004000000000003</v>
      </c>
      <c r="T34" s="5">
        <v>5.6265299999999998</v>
      </c>
      <c r="U34" s="5">
        <v>583</v>
      </c>
      <c r="V34" s="5">
        <v>128</v>
      </c>
      <c r="W34" s="5">
        <v>13.303000000000001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</row>
    <row r="35" spans="1:29" ht="15" customHeight="1" x14ac:dyDescent="0.2">
      <c r="A35" s="5">
        <v>0.99099999999999999</v>
      </c>
      <c r="B35" s="5">
        <v>7.3684240000000001</v>
      </c>
      <c r="C35" s="5">
        <v>23032200</v>
      </c>
      <c r="D35" s="5">
        <v>0.99099999999999999</v>
      </c>
      <c r="E35" s="5">
        <v>7.3684240000000001</v>
      </c>
      <c r="F35" s="5">
        <v>573</v>
      </c>
      <c r="G35" s="5">
        <v>128</v>
      </c>
      <c r="H35" s="5">
        <v>7.9720000000000004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P35" s="5">
        <v>0.99099999999999999</v>
      </c>
      <c r="Q35" s="5">
        <v>5.9650059999999998</v>
      </c>
      <c r="R35" s="5">
        <v>16768540</v>
      </c>
      <c r="S35" s="5">
        <v>0.99102000000000001</v>
      </c>
      <c r="T35" s="5">
        <v>5.9650059999999998</v>
      </c>
      <c r="U35" s="5">
        <v>616</v>
      </c>
      <c r="V35" s="5">
        <v>128</v>
      </c>
      <c r="W35" s="5">
        <v>13.443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</row>
    <row r="36" spans="1:29" ht="15" customHeight="1" x14ac:dyDescent="0.2">
      <c r="A36" s="5">
        <v>0.99199999999999999</v>
      </c>
      <c r="B36" s="5">
        <v>8.0381830000000001</v>
      </c>
      <c r="C36" s="5">
        <v>23779058</v>
      </c>
      <c r="D36" s="5">
        <v>0.99199999999999999</v>
      </c>
      <c r="E36" s="5">
        <v>8.0381830000000001</v>
      </c>
      <c r="F36" s="5">
        <v>618</v>
      </c>
      <c r="G36" s="5">
        <v>128</v>
      </c>
      <c r="H36" s="5">
        <v>8.2029999999999994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P36" s="5">
        <v>0.99199999999999999</v>
      </c>
      <c r="Q36" s="5">
        <v>6.4169479999999997</v>
      </c>
      <c r="R36" s="5">
        <v>17596683</v>
      </c>
      <c r="S36" s="5">
        <v>0.99199999999999999</v>
      </c>
      <c r="T36" s="5">
        <v>6.4169479999999997</v>
      </c>
      <c r="U36" s="5">
        <v>664</v>
      </c>
      <c r="V36" s="5">
        <v>128</v>
      </c>
      <c r="W36" s="5">
        <v>13.603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</row>
    <row r="37" spans="1:29" ht="15" customHeight="1" x14ac:dyDescent="0.2">
      <c r="A37" s="5">
        <v>0.99299999999999999</v>
      </c>
      <c r="B37" s="5">
        <v>8.9114310000000003</v>
      </c>
      <c r="C37" s="5">
        <v>24598694</v>
      </c>
      <c r="D37" s="5">
        <v>0.99304999999999999</v>
      </c>
      <c r="E37" s="5">
        <v>8.9114310000000003</v>
      </c>
      <c r="F37" s="5">
        <v>672</v>
      </c>
      <c r="G37" s="5">
        <v>128</v>
      </c>
      <c r="H37" s="5">
        <v>8.51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P37" s="5">
        <v>0.99299999999999999</v>
      </c>
      <c r="Q37" s="5">
        <v>6.9702469999999996</v>
      </c>
      <c r="R37" s="5">
        <v>18590481</v>
      </c>
      <c r="S37" s="5">
        <v>0.99302999999999997</v>
      </c>
      <c r="T37" s="5">
        <v>6.9702469999999996</v>
      </c>
      <c r="U37" s="5">
        <v>710</v>
      </c>
      <c r="V37" s="5">
        <v>128</v>
      </c>
      <c r="W37" s="5">
        <v>14.127000000000001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</row>
    <row r="38" spans="1:29" ht="15" customHeight="1" x14ac:dyDescent="0.2">
      <c r="A38" s="5">
        <v>0.99399999999999999</v>
      </c>
      <c r="B38" s="5">
        <v>9.9034359999999992</v>
      </c>
      <c r="C38" s="5">
        <v>25567490</v>
      </c>
      <c r="D38" s="5">
        <v>0.99399999999999999</v>
      </c>
      <c r="E38" s="5">
        <v>9.9034359999999992</v>
      </c>
      <c r="F38" s="5">
        <v>733</v>
      </c>
      <c r="G38" s="5">
        <v>128</v>
      </c>
      <c r="H38" s="5">
        <v>8.9540000000000006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P38" s="5">
        <v>0.99399999999999999</v>
      </c>
      <c r="Q38" s="5">
        <v>7.8890380000000002</v>
      </c>
      <c r="R38" s="5">
        <v>20150230</v>
      </c>
      <c r="S38" s="5">
        <v>0.99399999999999999</v>
      </c>
      <c r="T38" s="5">
        <v>7.8890380000000002</v>
      </c>
      <c r="U38" s="5">
        <v>793</v>
      </c>
      <c r="V38" s="5">
        <v>128</v>
      </c>
      <c r="W38" s="5">
        <v>14.465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</row>
    <row r="39" spans="1:29" ht="15" customHeight="1" x14ac:dyDescent="0.2">
      <c r="A39" s="5">
        <v>0.995</v>
      </c>
      <c r="B39" s="5">
        <v>11.788186</v>
      </c>
      <c r="C39" s="5">
        <v>27134749</v>
      </c>
      <c r="D39" s="5">
        <v>0.99500999999999995</v>
      </c>
      <c r="E39" s="5">
        <v>11.788186</v>
      </c>
      <c r="F39" s="5">
        <v>837</v>
      </c>
      <c r="G39" s="5">
        <v>128</v>
      </c>
      <c r="H39" s="5">
        <v>9.7100000000000009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P39" s="5">
        <v>0.995</v>
      </c>
      <c r="Q39" s="5">
        <v>8.8739279999999994</v>
      </c>
      <c r="R39" s="5">
        <v>21794934</v>
      </c>
      <c r="S39" s="5">
        <v>0.995</v>
      </c>
      <c r="T39" s="5">
        <v>8.8739279999999994</v>
      </c>
      <c r="U39" s="5">
        <v>874</v>
      </c>
      <c r="V39" s="5">
        <v>128</v>
      </c>
      <c r="W39" s="5">
        <v>15.225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</row>
    <row r="40" spans="1:29" ht="15" customHeight="1" x14ac:dyDescent="0.2">
      <c r="A40" s="5">
        <v>0.996</v>
      </c>
      <c r="B40" s="5">
        <v>13.807845</v>
      </c>
      <c r="C40" s="5">
        <v>28806244</v>
      </c>
      <c r="D40" s="5">
        <v>0.99602000000000002</v>
      </c>
      <c r="E40" s="5">
        <v>13.807845</v>
      </c>
      <c r="F40" s="5">
        <v>952</v>
      </c>
      <c r="G40" s="5">
        <v>128</v>
      </c>
      <c r="H40" s="5">
        <v>10.436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P40" s="5">
        <v>0.996</v>
      </c>
      <c r="Q40" s="5">
        <v>10.453576</v>
      </c>
      <c r="R40" s="5">
        <v>23952533</v>
      </c>
      <c r="S40" s="5">
        <v>0.996</v>
      </c>
      <c r="T40" s="5">
        <v>10.453576</v>
      </c>
      <c r="U40" s="5">
        <v>993</v>
      </c>
      <c r="V40" s="5">
        <v>128</v>
      </c>
      <c r="W40" s="5">
        <v>16.085999999999999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</row>
    <row r="41" spans="1:29" ht="15" customHeight="1" x14ac:dyDescent="0.2">
      <c r="A41" s="5">
        <v>0.997</v>
      </c>
      <c r="B41" s="5">
        <v>17.287924</v>
      </c>
      <c r="C41" s="5">
        <v>31298215</v>
      </c>
      <c r="D41" s="5">
        <v>0.997</v>
      </c>
      <c r="E41" s="5">
        <v>17.287924</v>
      </c>
      <c r="F41" s="5">
        <v>1121</v>
      </c>
      <c r="G41" s="5">
        <v>128</v>
      </c>
      <c r="H41" s="5">
        <v>11.683999999999999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P41" s="5">
        <v>0.997</v>
      </c>
      <c r="Q41" s="5">
        <v>12.991702</v>
      </c>
      <c r="R41" s="5">
        <v>27061230</v>
      </c>
      <c r="S41" s="5">
        <v>0.997</v>
      </c>
      <c r="T41" s="5">
        <v>12.991702</v>
      </c>
      <c r="U41" s="5">
        <v>1174</v>
      </c>
      <c r="V41" s="5">
        <v>128</v>
      </c>
      <c r="W41" s="5">
        <v>17.152000000000001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</row>
    <row r="42" spans="1:29" ht="15" customHeight="1" x14ac:dyDescent="0.2">
      <c r="A42" s="5">
        <v>0.998</v>
      </c>
      <c r="B42" s="5">
        <v>24.454093</v>
      </c>
      <c r="C42" s="5">
        <v>35701338</v>
      </c>
      <c r="D42" s="5">
        <v>0.998</v>
      </c>
      <c r="E42" s="5">
        <v>24.454093</v>
      </c>
      <c r="F42" s="5">
        <v>1442</v>
      </c>
      <c r="G42" s="5">
        <v>128</v>
      </c>
      <c r="H42" s="5">
        <v>13.852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P42" s="5">
        <v>0.998</v>
      </c>
      <c r="Q42" s="5">
        <v>17.988115000000001</v>
      </c>
      <c r="R42" s="5">
        <v>32307996</v>
      </c>
      <c r="S42" s="5">
        <v>0.998</v>
      </c>
      <c r="T42" s="5">
        <v>17.988115000000001</v>
      </c>
      <c r="U42" s="5">
        <v>1490</v>
      </c>
      <c r="V42" s="5">
        <v>128</v>
      </c>
      <c r="W42" s="5">
        <v>19.774000000000001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</row>
    <row r="43" spans="1:29" ht="15" customHeight="1" x14ac:dyDescent="0.2">
      <c r="A43" s="5">
        <v>0.999</v>
      </c>
      <c r="B43" s="5">
        <v>45.035151999999997</v>
      </c>
      <c r="C43" s="5">
        <v>45786702</v>
      </c>
      <c r="D43" s="5">
        <v>0.999</v>
      </c>
      <c r="E43" s="5">
        <v>45.035151999999997</v>
      </c>
      <c r="F43" s="5">
        <v>2208</v>
      </c>
      <c r="G43" s="5">
        <v>128</v>
      </c>
      <c r="H43" s="5">
        <v>19.515000000000001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P43" s="5">
        <v>0.999</v>
      </c>
      <c r="Q43" s="5">
        <v>33.024960999999998</v>
      </c>
      <c r="R43" s="5">
        <v>43173701</v>
      </c>
      <c r="S43" s="5">
        <v>0.999</v>
      </c>
      <c r="T43" s="5">
        <v>33.024960999999998</v>
      </c>
      <c r="U43" s="5">
        <v>2225</v>
      </c>
      <c r="V43" s="5">
        <v>128</v>
      </c>
      <c r="W43" s="5">
        <v>25.350999999999999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</row>
    <row r="44" spans="1:29" ht="1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5" customHeight="1" x14ac:dyDescent="0.2">
      <c r="A45" s="4" t="s">
        <v>38</v>
      </c>
      <c r="B45" s="4"/>
      <c r="C45" s="4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P45" s="4" t="s">
        <v>39</v>
      </c>
      <c r="Q45" s="4"/>
      <c r="R45" s="4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5" customHeight="1" x14ac:dyDescent="0.2">
      <c r="A46" s="3" t="s">
        <v>35</v>
      </c>
      <c r="B46" s="3" t="s">
        <v>24</v>
      </c>
      <c r="C46" s="3" t="s">
        <v>25</v>
      </c>
      <c r="D46" s="3" t="s">
        <v>26</v>
      </c>
      <c r="E46" s="3" t="s">
        <v>27</v>
      </c>
      <c r="F46" s="3" t="s">
        <v>28</v>
      </c>
      <c r="G46" s="3" t="s">
        <v>29</v>
      </c>
      <c r="H46" s="3" t="s">
        <v>30</v>
      </c>
      <c r="I46" s="3" t="s">
        <v>13</v>
      </c>
      <c r="J46" s="3" t="s">
        <v>14</v>
      </c>
      <c r="K46" s="3" t="s">
        <v>31</v>
      </c>
      <c r="L46" s="3" t="s">
        <v>16</v>
      </c>
      <c r="M46" s="3" t="s">
        <v>17</v>
      </c>
      <c r="N46" s="3" t="s">
        <v>18</v>
      </c>
      <c r="P46" s="3" t="s">
        <v>35</v>
      </c>
      <c r="Q46" s="3" t="s">
        <v>24</v>
      </c>
      <c r="R46" s="3" t="s">
        <v>25</v>
      </c>
      <c r="S46" s="3" t="s">
        <v>26</v>
      </c>
      <c r="T46" s="3" t="s">
        <v>27</v>
      </c>
      <c r="U46" s="3" t="s">
        <v>28</v>
      </c>
      <c r="V46" s="3" t="s">
        <v>29</v>
      </c>
      <c r="W46" s="3" t="s">
        <v>30</v>
      </c>
      <c r="X46" s="3" t="s">
        <v>13</v>
      </c>
      <c r="Y46" s="3" t="s">
        <v>14</v>
      </c>
      <c r="Z46" s="3" t="s">
        <v>31</v>
      </c>
      <c r="AA46" s="3" t="s">
        <v>16</v>
      </c>
      <c r="AB46" s="3" t="s">
        <v>17</v>
      </c>
      <c r="AC46" s="3" t="s">
        <v>18</v>
      </c>
    </row>
    <row r="47" spans="1:29" ht="15" customHeight="1" x14ac:dyDescent="0.2">
      <c r="A47" s="5">
        <v>0.9</v>
      </c>
      <c r="B47" s="5">
        <v>16.224374999999998</v>
      </c>
      <c r="C47" s="5">
        <v>152318829</v>
      </c>
      <c r="D47" s="5">
        <v>0.90615400000000002</v>
      </c>
      <c r="E47" s="5">
        <v>1.6224369999999999</v>
      </c>
      <c r="F47" s="5">
        <v>91</v>
      </c>
      <c r="G47" s="5">
        <v>64</v>
      </c>
      <c r="H47" s="5">
        <v>7.2477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P47" s="5">
        <v>0.9</v>
      </c>
      <c r="Q47" s="5">
        <v>12.659572000000001</v>
      </c>
      <c r="R47" s="5">
        <v>50513404</v>
      </c>
      <c r="S47" s="5">
        <v>0.90319199999999999</v>
      </c>
      <c r="T47" s="5">
        <v>1.265957</v>
      </c>
      <c r="U47" s="5">
        <v>91</v>
      </c>
      <c r="V47" s="5">
        <v>64</v>
      </c>
      <c r="W47" s="5">
        <v>9.9718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</row>
    <row r="48" spans="1:29" ht="15" customHeight="1" x14ac:dyDescent="0.2">
      <c r="A48" s="5">
        <v>0.91</v>
      </c>
      <c r="B48" s="5">
        <v>16.357251000000002</v>
      </c>
      <c r="C48" s="5">
        <v>151860156</v>
      </c>
      <c r="D48" s="5">
        <v>0.91544899999999996</v>
      </c>
      <c r="E48" s="5">
        <v>1.6357250000000001</v>
      </c>
      <c r="F48" s="5">
        <v>92</v>
      </c>
      <c r="G48" s="5">
        <v>64</v>
      </c>
      <c r="H48" s="5">
        <v>7.2416999999999998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P48" s="5">
        <v>0.91</v>
      </c>
      <c r="Q48" s="5">
        <v>12.624665999999999</v>
      </c>
      <c r="R48" s="5">
        <v>50577823</v>
      </c>
      <c r="S48" s="5">
        <v>0.91204499999999999</v>
      </c>
      <c r="T48" s="5">
        <v>1.262467</v>
      </c>
      <c r="U48" s="5">
        <v>92</v>
      </c>
      <c r="V48" s="5">
        <v>64</v>
      </c>
      <c r="W48" s="5">
        <v>9.9681999999999995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</row>
    <row r="49" spans="1:29" ht="15" customHeight="1" x14ac:dyDescent="0.2">
      <c r="A49" s="5">
        <v>0.92</v>
      </c>
      <c r="B49" s="5">
        <v>16.765636000000001</v>
      </c>
      <c r="C49" s="5">
        <v>151600700</v>
      </c>
      <c r="D49" s="5">
        <v>0.92455100000000001</v>
      </c>
      <c r="E49" s="5">
        <v>1.6765639999999999</v>
      </c>
      <c r="F49" s="5">
        <v>93</v>
      </c>
      <c r="G49" s="5">
        <v>64</v>
      </c>
      <c r="H49" s="5">
        <v>7.2312000000000003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P49" s="5">
        <v>0.92</v>
      </c>
      <c r="Q49" s="5">
        <v>12.528700000000001</v>
      </c>
      <c r="R49" s="5">
        <v>50628951</v>
      </c>
      <c r="S49" s="5">
        <v>0.92064299999999999</v>
      </c>
      <c r="T49" s="5">
        <v>1.2528699999999999</v>
      </c>
      <c r="U49" s="5">
        <v>93</v>
      </c>
      <c r="V49" s="5">
        <v>64</v>
      </c>
      <c r="W49" s="5">
        <v>9.9655000000000005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</row>
    <row r="50" spans="1:29" ht="15" customHeight="1" x14ac:dyDescent="0.2">
      <c r="A50" s="5">
        <v>0.93</v>
      </c>
      <c r="B50" s="5">
        <v>16.839773999999998</v>
      </c>
      <c r="C50" s="5">
        <v>151665648</v>
      </c>
      <c r="D50" s="5">
        <v>0.933473</v>
      </c>
      <c r="E50" s="5">
        <v>1.6839770000000001</v>
      </c>
      <c r="F50" s="5">
        <v>94</v>
      </c>
      <c r="G50" s="5">
        <v>64</v>
      </c>
      <c r="H50" s="5">
        <v>7.2283999999999997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P50" s="5">
        <v>0.93</v>
      </c>
      <c r="Q50" s="5">
        <v>12.849022</v>
      </c>
      <c r="R50" s="5">
        <v>51062714</v>
      </c>
      <c r="S50" s="5">
        <v>0.93691100000000005</v>
      </c>
      <c r="T50" s="5">
        <v>1.284902</v>
      </c>
      <c r="U50" s="5">
        <v>95</v>
      </c>
      <c r="V50" s="5">
        <v>64</v>
      </c>
      <c r="W50" s="5">
        <v>9.9786000000000001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</row>
    <row r="51" spans="1:29" ht="15" customHeight="1" x14ac:dyDescent="0.2">
      <c r="A51" s="5">
        <v>0.94</v>
      </c>
      <c r="B51" s="5">
        <v>16.610128</v>
      </c>
      <c r="C51" s="5">
        <v>151635151</v>
      </c>
      <c r="D51" s="5">
        <v>0.94208400000000003</v>
      </c>
      <c r="E51" s="5">
        <v>1.6610130000000001</v>
      </c>
      <c r="F51" s="5">
        <v>95</v>
      </c>
      <c r="G51" s="5">
        <v>64</v>
      </c>
      <c r="H51" s="5">
        <v>7.2274000000000003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P51" s="5">
        <v>0.94</v>
      </c>
      <c r="Q51" s="5">
        <v>12.992508000000001</v>
      </c>
      <c r="R51" s="5">
        <v>51093473</v>
      </c>
      <c r="S51" s="5">
        <v>0.94447400000000004</v>
      </c>
      <c r="T51" s="5">
        <v>1.2992509999999999</v>
      </c>
      <c r="U51" s="5">
        <v>96</v>
      </c>
      <c r="V51" s="5">
        <v>64</v>
      </c>
      <c r="W51" s="5">
        <v>9.9663000000000004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</row>
    <row r="52" spans="1:29" ht="15" customHeight="1" x14ac:dyDescent="0.2">
      <c r="A52" s="5">
        <v>0.95</v>
      </c>
      <c r="B52" s="5">
        <v>17.080338999999999</v>
      </c>
      <c r="C52" s="5">
        <v>151256152</v>
      </c>
      <c r="D52" s="5">
        <v>0.95032700000000003</v>
      </c>
      <c r="E52" s="5">
        <v>1.7080340000000001</v>
      </c>
      <c r="F52" s="5">
        <v>96</v>
      </c>
      <c r="G52" s="5">
        <v>64</v>
      </c>
      <c r="H52" s="5">
        <v>7.2220000000000004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P52" s="5">
        <v>0.95</v>
      </c>
      <c r="Q52" s="5">
        <v>13.138567999999999</v>
      </c>
      <c r="R52" s="5">
        <v>51424829</v>
      </c>
      <c r="S52" s="5">
        <v>0.95148500000000003</v>
      </c>
      <c r="T52" s="5">
        <v>1.3138570000000001</v>
      </c>
      <c r="U52" s="5">
        <v>97</v>
      </c>
      <c r="V52" s="5">
        <v>64</v>
      </c>
      <c r="W52" s="5">
        <v>9.9755000000000003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</row>
    <row r="53" spans="1:29" ht="15" customHeight="1" x14ac:dyDescent="0.2">
      <c r="A53" s="5">
        <v>0.96</v>
      </c>
      <c r="B53" s="5">
        <v>17.26032</v>
      </c>
      <c r="C53" s="5">
        <v>147821661</v>
      </c>
      <c r="D53" s="5">
        <v>0.97685299999999997</v>
      </c>
      <c r="E53" s="5">
        <v>1.726032</v>
      </c>
      <c r="F53" s="5">
        <v>108</v>
      </c>
      <c r="G53" s="5">
        <v>64</v>
      </c>
      <c r="H53" s="5">
        <v>7.2026000000000003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P53" s="5">
        <v>0.96</v>
      </c>
      <c r="Q53" s="5">
        <v>13.309694</v>
      </c>
      <c r="R53" s="5">
        <v>53822631</v>
      </c>
      <c r="S53" s="5">
        <v>0.96996899999999997</v>
      </c>
      <c r="T53" s="5">
        <v>1.3309690000000001</v>
      </c>
      <c r="U53" s="5">
        <v>108</v>
      </c>
      <c r="V53" s="5">
        <v>64</v>
      </c>
      <c r="W53" s="5">
        <v>10.0641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</row>
    <row r="54" spans="1:29" ht="15" customHeight="1" x14ac:dyDescent="0.2">
      <c r="A54" s="5">
        <v>0.97</v>
      </c>
      <c r="B54" s="5">
        <v>17.384723000000001</v>
      </c>
      <c r="C54" s="5">
        <v>147027208</v>
      </c>
      <c r="D54" s="5">
        <v>0.97722200000000004</v>
      </c>
      <c r="E54" s="5">
        <v>1.738472</v>
      </c>
      <c r="F54" s="5">
        <v>110</v>
      </c>
      <c r="G54" s="5">
        <v>64</v>
      </c>
      <c r="H54" s="5">
        <v>7.1966000000000001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P54" s="5">
        <v>0.97</v>
      </c>
      <c r="Q54" s="5">
        <v>14.075248999999999</v>
      </c>
      <c r="R54" s="5">
        <v>56780512</v>
      </c>
      <c r="S54" s="5">
        <v>0.97561299999999995</v>
      </c>
      <c r="T54" s="5">
        <v>1.4075249999999999</v>
      </c>
      <c r="U54" s="5">
        <v>132</v>
      </c>
      <c r="V54" s="5">
        <v>64</v>
      </c>
      <c r="W54" s="5">
        <v>9.9703999999999997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</row>
    <row r="55" spans="1:29" ht="15" customHeight="1" x14ac:dyDescent="0.2">
      <c r="A55" s="5">
        <v>0.98</v>
      </c>
      <c r="B55" s="5">
        <v>18.274087000000002</v>
      </c>
      <c r="C55" s="5">
        <v>145645918</v>
      </c>
      <c r="D55" s="5">
        <v>0.98001300000000002</v>
      </c>
      <c r="E55" s="5">
        <v>1.8274090000000001</v>
      </c>
      <c r="F55" s="5">
        <v>125</v>
      </c>
      <c r="G55" s="5">
        <v>64</v>
      </c>
      <c r="H55" s="5">
        <v>7.2091000000000003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P55" s="5">
        <v>0.98</v>
      </c>
      <c r="Q55" s="5">
        <v>15.886426</v>
      </c>
      <c r="R55" s="5">
        <v>64319279</v>
      </c>
      <c r="S55" s="5">
        <v>0.981873</v>
      </c>
      <c r="T55" s="5">
        <v>1.588643</v>
      </c>
      <c r="U55" s="5">
        <v>167</v>
      </c>
      <c r="V55" s="5">
        <v>64</v>
      </c>
      <c r="W55" s="5">
        <v>10.3401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</row>
    <row r="56" spans="1:29" ht="15" customHeight="1" x14ac:dyDescent="0.2">
      <c r="A56" s="5">
        <v>0.99</v>
      </c>
      <c r="B56" s="5">
        <v>27.987297999999999</v>
      </c>
      <c r="C56" s="5">
        <v>154032666</v>
      </c>
      <c r="D56" s="5">
        <v>0.990004</v>
      </c>
      <c r="E56" s="5">
        <v>2.7987299999999999</v>
      </c>
      <c r="F56" s="5">
        <v>225</v>
      </c>
      <c r="G56" s="5">
        <v>64</v>
      </c>
      <c r="H56" s="5">
        <v>7.9065000000000003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P56" s="5">
        <v>0.99</v>
      </c>
      <c r="Q56" s="5">
        <v>20.793927</v>
      </c>
      <c r="R56" s="5">
        <v>84440552</v>
      </c>
      <c r="S56" s="5">
        <v>0.99022200000000005</v>
      </c>
      <c r="T56" s="5">
        <v>2.079393</v>
      </c>
      <c r="U56" s="5">
        <v>254</v>
      </c>
      <c r="V56" s="5">
        <v>64</v>
      </c>
      <c r="W56" s="5">
        <v>11.0739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</row>
    <row r="57" spans="1:29" ht="15" customHeight="1" x14ac:dyDescent="0.2">
      <c r="A57" s="5">
        <v>0.99099999999999999</v>
      </c>
      <c r="B57" s="5">
        <v>29.390056999999999</v>
      </c>
      <c r="C57" s="5">
        <v>156528555</v>
      </c>
      <c r="D57" s="5">
        <v>0.991031</v>
      </c>
      <c r="E57" s="5">
        <v>2.939006</v>
      </c>
      <c r="F57" s="5">
        <v>241</v>
      </c>
      <c r="G57" s="5">
        <v>64</v>
      </c>
      <c r="H57" s="5">
        <v>8.0559999999999992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P57" s="5">
        <v>0.99099999999999999</v>
      </c>
      <c r="Q57" s="5">
        <v>21.680565000000001</v>
      </c>
      <c r="R57" s="5">
        <v>87873371</v>
      </c>
      <c r="S57" s="5">
        <v>0.99101300000000003</v>
      </c>
      <c r="T57" s="5">
        <v>2.168056</v>
      </c>
      <c r="U57" s="5">
        <v>270</v>
      </c>
      <c r="V57" s="5">
        <v>64</v>
      </c>
      <c r="W57" s="5">
        <v>11.283799999999999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</row>
    <row r="58" spans="1:29" ht="15" customHeight="1" x14ac:dyDescent="0.2">
      <c r="A58" s="5">
        <v>0.99199999999999999</v>
      </c>
      <c r="B58" s="5">
        <v>30.326307</v>
      </c>
      <c r="C58" s="5">
        <v>159912149</v>
      </c>
      <c r="D58" s="5">
        <v>0.99204700000000001</v>
      </c>
      <c r="E58" s="5">
        <v>3.0326309999999999</v>
      </c>
      <c r="F58" s="5">
        <v>259</v>
      </c>
      <c r="G58" s="5">
        <v>64</v>
      </c>
      <c r="H58" s="5">
        <v>8.2072000000000003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P58" s="5">
        <v>0.99199999999999999</v>
      </c>
      <c r="Q58" s="5">
        <v>23.049381</v>
      </c>
      <c r="R58" s="5">
        <v>92796080</v>
      </c>
      <c r="S58" s="5">
        <v>0.99200999999999995</v>
      </c>
      <c r="T58" s="5">
        <v>2.3049379999999999</v>
      </c>
      <c r="U58" s="5">
        <v>289</v>
      </c>
      <c r="V58" s="5">
        <v>64</v>
      </c>
      <c r="W58" s="5">
        <v>11.606400000000001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</row>
    <row r="59" spans="1:29" ht="15" customHeight="1" x14ac:dyDescent="0.2">
      <c r="A59" s="5">
        <v>0.99299999999999999</v>
      </c>
      <c r="B59" s="5">
        <v>33.752507000000001</v>
      </c>
      <c r="C59" s="5">
        <v>163608714</v>
      </c>
      <c r="D59" s="5">
        <v>0.99301799999999996</v>
      </c>
      <c r="E59" s="5">
        <v>3.375251</v>
      </c>
      <c r="F59" s="5">
        <v>284</v>
      </c>
      <c r="G59" s="5">
        <v>64</v>
      </c>
      <c r="H59" s="5">
        <v>8.5534999999999997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P59" s="5">
        <v>0.99299999999999999</v>
      </c>
      <c r="Q59" s="5">
        <v>24.565548</v>
      </c>
      <c r="R59" s="5">
        <v>98306318</v>
      </c>
      <c r="S59" s="5">
        <v>0.99303799999999998</v>
      </c>
      <c r="T59" s="5">
        <v>2.4565549999999998</v>
      </c>
      <c r="U59" s="5">
        <v>311</v>
      </c>
      <c r="V59" s="5">
        <v>64</v>
      </c>
      <c r="W59" s="5">
        <v>11.8543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</row>
    <row r="60" spans="1:29" ht="15" customHeight="1" x14ac:dyDescent="0.2">
      <c r="A60" s="5">
        <v>0.99399999999999999</v>
      </c>
      <c r="B60" s="5">
        <v>36.136547999999998</v>
      </c>
      <c r="C60" s="5">
        <v>168649111</v>
      </c>
      <c r="D60" s="5">
        <v>0.99403200000000003</v>
      </c>
      <c r="E60" s="5">
        <v>3.6136550000000001</v>
      </c>
      <c r="F60" s="5">
        <v>313</v>
      </c>
      <c r="G60" s="5">
        <v>64</v>
      </c>
      <c r="H60" s="5">
        <v>8.8445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P60" s="5">
        <v>0.99399999999999999</v>
      </c>
      <c r="Q60" s="5">
        <v>26.798287999999999</v>
      </c>
      <c r="R60" s="5">
        <v>105497312</v>
      </c>
      <c r="S60" s="5">
        <v>0.99401600000000001</v>
      </c>
      <c r="T60" s="5">
        <v>2.6798289999999998</v>
      </c>
      <c r="U60" s="5">
        <v>344</v>
      </c>
      <c r="V60" s="5">
        <v>64</v>
      </c>
      <c r="W60" s="5">
        <v>12.2822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</row>
    <row r="61" spans="1:29" ht="15" customHeight="1" x14ac:dyDescent="0.2">
      <c r="A61" s="5">
        <v>0.995</v>
      </c>
      <c r="B61" s="5">
        <v>41.742749000000003</v>
      </c>
      <c r="C61" s="5">
        <v>174892187</v>
      </c>
      <c r="D61" s="5">
        <v>0.99501200000000001</v>
      </c>
      <c r="E61" s="5">
        <v>4.1742749999999997</v>
      </c>
      <c r="F61" s="5">
        <v>352</v>
      </c>
      <c r="G61" s="5">
        <v>64</v>
      </c>
      <c r="H61" s="5">
        <v>9.3858999999999995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P61" s="5">
        <v>0.995</v>
      </c>
      <c r="Q61" s="5">
        <v>29.033034000000001</v>
      </c>
      <c r="R61" s="5">
        <v>113269511</v>
      </c>
      <c r="S61" s="5">
        <v>0.99500500000000003</v>
      </c>
      <c r="T61" s="5">
        <v>2.9033030000000002</v>
      </c>
      <c r="U61" s="5">
        <v>376</v>
      </c>
      <c r="V61" s="5">
        <v>64</v>
      </c>
      <c r="W61" s="5">
        <v>12.6958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</row>
    <row r="62" spans="1:29" ht="15" customHeight="1" x14ac:dyDescent="0.2">
      <c r="A62" s="5">
        <v>0.996</v>
      </c>
      <c r="B62" s="5">
        <v>46.013947999999999</v>
      </c>
      <c r="C62" s="5">
        <v>182910370</v>
      </c>
      <c r="D62" s="5">
        <v>0.99600100000000003</v>
      </c>
      <c r="E62" s="5">
        <v>4.6013950000000001</v>
      </c>
      <c r="F62" s="5">
        <v>397</v>
      </c>
      <c r="G62" s="5">
        <v>64</v>
      </c>
      <c r="H62" s="5">
        <v>9.9629999999999992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P62" s="5">
        <v>0.996</v>
      </c>
      <c r="Q62" s="5">
        <v>33.232849000000002</v>
      </c>
      <c r="R62" s="5">
        <v>124964455</v>
      </c>
      <c r="S62" s="5">
        <v>0.996004</v>
      </c>
      <c r="T62" s="5">
        <v>3.3232849999999998</v>
      </c>
      <c r="U62" s="5">
        <v>428</v>
      </c>
      <c r="V62" s="5">
        <v>64</v>
      </c>
      <c r="W62" s="5">
        <v>13.442299999999999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</row>
    <row r="63" spans="1:29" ht="14" x14ac:dyDescent="0.2">
      <c r="A63" s="5">
        <v>0.997</v>
      </c>
      <c r="B63" s="5">
        <v>57.400565999999998</v>
      </c>
      <c r="C63" s="5">
        <v>194568209</v>
      </c>
      <c r="D63" s="5">
        <v>0.997</v>
      </c>
      <c r="E63" s="5">
        <v>5.7400570000000002</v>
      </c>
      <c r="F63" s="5">
        <v>464</v>
      </c>
      <c r="G63" s="5">
        <v>64</v>
      </c>
      <c r="H63" s="5">
        <v>10.862399999999999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P63" s="5">
        <v>0.997</v>
      </c>
      <c r="Q63" s="5">
        <v>38.568989999999999</v>
      </c>
      <c r="R63" s="5">
        <v>140586742</v>
      </c>
      <c r="S63" s="5">
        <v>0.99701499999999998</v>
      </c>
      <c r="T63" s="5">
        <v>3.8568989999999999</v>
      </c>
      <c r="U63" s="5">
        <v>498</v>
      </c>
      <c r="V63" s="5">
        <v>64</v>
      </c>
      <c r="W63" s="5">
        <v>14.4274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</row>
    <row r="64" spans="1:29" ht="14" x14ac:dyDescent="0.2">
      <c r="A64" s="5">
        <v>0.998</v>
      </c>
      <c r="B64" s="5">
        <v>74.277803000000006</v>
      </c>
      <c r="C64" s="5">
        <v>216202504</v>
      </c>
      <c r="D64" s="5">
        <v>0.99800100000000003</v>
      </c>
      <c r="E64" s="5">
        <v>7.4277800000000003</v>
      </c>
      <c r="F64" s="5">
        <v>588</v>
      </c>
      <c r="G64" s="5">
        <v>64</v>
      </c>
      <c r="H64" s="5">
        <v>12.5517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P64" s="5">
        <v>0.998</v>
      </c>
      <c r="Q64" s="5">
        <v>48.910485999999999</v>
      </c>
      <c r="R64" s="5">
        <v>166212135</v>
      </c>
      <c r="S64" s="5">
        <v>0.998</v>
      </c>
      <c r="T64" s="5">
        <v>4.8910489999999998</v>
      </c>
      <c r="U64" s="5">
        <v>618</v>
      </c>
      <c r="V64" s="5">
        <v>64</v>
      </c>
      <c r="W64" s="5">
        <v>16.1799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</row>
    <row r="65" spans="1:29" ht="14" x14ac:dyDescent="0.2">
      <c r="A65" s="5">
        <v>0.999</v>
      </c>
      <c r="B65" s="5">
        <v>124.39279399999999</v>
      </c>
      <c r="C65" s="5">
        <v>264320819</v>
      </c>
      <c r="D65" s="5">
        <v>0.99900100000000003</v>
      </c>
      <c r="E65" s="5">
        <v>12.439279000000001</v>
      </c>
      <c r="F65" s="5">
        <v>858</v>
      </c>
      <c r="G65" s="5">
        <v>64</v>
      </c>
      <c r="H65" s="5">
        <v>16.470600000000001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P65" s="5">
        <v>0.999</v>
      </c>
      <c r="Q65" s="5">
        <v>75.260364999999993</v>
      </c>
      <c r="R65" s="5">
        <v>219375910</v>
      </c>
      <c r="S65" s="5">
        <v>0.99900100000000003</v>
      </c>
      <c r="T65" s="5">
        <v>7.5260369999999996</v>
      </c>
      <c r="U65" s="5">
        <v>880</v>
      </c>
      <c r="V65" s="5">
        <v>64</v>
      </c>
      <c r="W65" s="5">
        <v>20.044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</row>
    <row r="66" spans="1:29" ht="14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4" x14ac:dyDescent="0.2">
      <c r="A67" s="4" t="s">
        <v>40</v>
      </c>
      <c r="B67" s="4"/>
      <c r="C67" s="4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P67" s="4" t="s">
        <v>41</v>
      </c>
      <c r="Q67" s="4"/>
      <c r="R67" s="4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4" x14ac:dyDescent="0.2">
      <c r="A68" s="3" t="s">
        <v>35</v>
      </c>
      <c r="B68" s="3" t="s">
        <v>24</v>
      </c>
      <c r="C68" s="3" t="s">
        <v>25</v>
      </c>
      <c r="D68" s="3" t="s">
        <v>26</v>
      </c>
      <c r="E68" s="3" t="s">
        <v>27</v>
      </c>
      <c r="F68" s="3" t="s">
        <v>28</v>
      </c>
      <c r="G68" s="3" t="s">
        <v>29</v>
      </c>
      <c r="H68" s="3" t="s">
        <v>30</v>
      </c>
      <c r="I68" s="3" t="s">
        <v>13</v>
      </c>
      <c r="J68" s="3" t="s">
        <v>14</v>
      </c>
      <c r="K68" s="3" t="s">
        <v>31</v>
      </c>
      <c r="L68" s="3" t="s">
        <v>16</v>
      </c>
      <c r="M68" s="3" t="s">
        <v>17</v>
      </c>
      <c r="N68" s="3" t="s">
        <v>18</v>
      </c>
      <c r="P68" s="3" t="s">
        <v>35</v>
      </c>
      <c r="Q68" s="3" t="s">
        <v>24</v>
      </c>
      <c r="R68" s="3" t="s">
        <v>25</v>
      </c>
      <c r="S68" s="3" t="s">
        <v>26</v>
      </c>
      <c r="T68" s="3" t="s">
        <v>27</v>
      </c>
      <c r="U68" s="3" t="s">
        <v>28</v>
      </c>
      <c r="V68" s="3" t="s">
        <v>29</v>
      </c>
      <c r="W68" s="3" t="s">
        <v>30</v>
      </c>
      <c r="X68" s="3" t="s">
        <v>13</v>
      </c>
      <c r="Y68" s="3" t="s">
        <v>14</v>
      </c>
      <c r="Z68" s="3" t="s">
        <v>31</v>
      </c>
      <c r="AA68" s="3" t="s">
        <v>16</v>
      </c>
      <c r="AB68" s="3" t="s">
        <v>17</v>
      </c>
      <c r="AC68" s="3" t="s">
        <v>18</v>
      </c>
    </row>
    <row r="69" spans="1:29" ht="14" x14ac:dyDescent="0.2">
      <c r="A69" s="5">
        <v>0.9</v>
      </c>
      <c r="B69" s="5">
        <v>28.658289</v>
      </c>
      <c r="C69" s="5">
        <v>168115587</v>
      </c>
      <c r="D69" s="5">
        <v>0.90352699999999997</v>
      </c>
      <c r="E69" s="5">
        <v>2.8658290000000002</v>
      </c>
      <c r="F69" s="5">
        <v>91</v>
      </c>
      <c r="G69" s="5">
        <v>64</v>
      </c>
      <c r="H69" s="5">
        <v>7.9824999999999999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P69" s="5">
        <v>0.9</v>
      </c>
      <c r="Q69" s="5">
        <v>23.644463999999999</v>
      </c>
      <c r="R69" s="5">
        <v>70873319</v>
      </c>
      <c r="S69" s="5">
        <v>0.901258</v>
      </c>
      <c r="T69" s="5">
        <v>2.364446</v>
      </c>
      <c r="U69" s="5">
        <v>91</v>
      </c>
      <c r="V69" s="5">
        <v>64</v>
      </c>
      <c r="W69" s="5">
        <v>10.574199999999999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</row>
    <row r="70" spans="1:29" ht="14" x14ac:dyDescent="0.2">
      <c r="A70" s="5">
        <v>0.91</v>
      </c>
      <c r="B70" s="5">
        <v>28.240902999999999</v>
      </c>
      <c r="C70" s="5">
        <v>168114698</v>
      </c>
      <c r="D70" s="5">
        <v>0.91225999999999996</v>
      </c>
      <c r="E70" s="5">
        <v>2.82409</v>
      </c>
      <c r="F70" s="5">
        <v>92</v>
      </c>
      <c r="G70" s="5">
        <v>64</v>
      </c>
      <c r="H70" s="5">
        <v>7.9889000000000001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P70" s="5">
        <v>0.91</v>
      </c>
      <c r="Q70" s="5">
        <v>23.619761</v>
      </c>
      <c r="R70" s="5">
        <v>71442633</v>
      </c>
      <c r="S70" s="5">
        <v>0.91771100000000005</v>
      </c>
      <c r="T70" s="5">
        <v>2.3619759999999999</v>
      </c>
      <c r="U70" s="5">
        <v>93</v>
      </c>
      <c r="V70" s="5">
        <v>64</v>
      </c>
      <c r="W70" s="5">
        <v>10.5862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</row>
    <row r="71" spans="1:29" ht="14" x14ac:dyDescent="0.2">
      <c r="A71" s="5">
        <v>0.92</v>
      </c>
      <c r="B71" s="5">
        <v>28.464079000000002</v>
      </c>
      <c r="C71" s="5">
        <v>168045012</v>
      </c>
      <c r="D71" s="5">
        <v>0.920705</v>
      </c>
      <c r="E71" s="5">
        <v>2.8464079999999998</v>
      </c>
      <c r="F71" s="5">
        <v>93</v>
      </c>
      <c r="G71" s="5">
        <v>64</v>
      </c>
      <c r="H71" s="5">
        <v>7.9931000000000001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P71" s="5">
        <v>0.92</v>
      </c>
      <c r="Q71" s="5">
        <v>23.441974999999999</v>
      </c>
      <c r="R71" s="5">
        <v>71908637</v>
      </c>
      <c r="S71" s="5">
        <v>0.92549000000000003</v>
      </c>
      <c r="T71" s="5">
        <v>2.344198</v>
      </c>
      <c r="U71" s="5">
        <v>94</v>
      </c>
      <c r="V71" s="5">
        <v>64</v>
      </c>
      <c r="W71" s="5">
        <v>10.603300000000001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</row>
    <row r="72" spans="1:29" ht="14" x14ac:dyDescent="0.2">
      <c r="A72" s="5">
        <v>0.93</v>
      </c>
      <c r="B72" s="5">
        <v>28.572355000000002</v>
      </c>
      <c r="C72" s="5">
        <v>167955443</v>
      </c>
      <c r="D72" s="5">
        <v>0.95577100000000004</v>
      </c>
      <c r="E72" s="5">
        <v>2.8572359999999999</v>
      </c>
      <c r="F72" s="5">
        <v>98</v>
      </c>
      <c r="G72" s="5">
        <v>64</v>
      </c>
      <c r="H72" s="5">
        <v>8.0050000000000008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P72" s="5">
        <v>0.93</v>
      </c>
      <c r="Q72" s="5">
        <v>23.933492000000001</v>
      </c>
      <c r="R72" s="5">
        <v>72748319</v>
      </c>
      <c r="S72" s="5">
        <v>0.95038299999999998</v>
      </c>
      <c r="T72" s="5">
        <v>2.3933490000000002</v>
      </c>
      <c r="U72" s="5">
        <v>98</v>
      </c>
      <c r="V72" s="5">
        <v>64</v>
      </c>
      <c r="W72" s="5">
        <v>10.6083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</row>
    <row r="73" spans="1:29" ht="14" x14ac:dyDescent="0.2">
      <c r="A73" s="5">
        <v>0.94</v>
      </c>
      <c r="B73" s="5">
        <v>28.752486999999999</v>
      </c>
      <c r="C73" s="5">
        <v>168567054</v>
      </c>
      <c r="D73" s="5">
        <v>0.96455100000000005</v>
      </c>
      <c r="E73" s="5">
        <v>2.8752490000000002</v>
      </c>
      <c r="F73" s="5">
        <v>104</v>
      </c>
      <c r="G73" s="5">
        <v>64</v>
      </c>
      <c r="H73" s="5">
        <v>8.0197000000000003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P73" s="5">
        <v>0.94</v>
      </c>
      <c r="Q73" s="5">
        <v>24.63862</v>
      </c>
      <c r="R73" s="5">
        <v>75226122</v>
      </c>
      <c r="S73" s="5">
        <v>0.96149600000000002</v>
      </c>
      <c r="T73" s="5">
        <v>2.4638620000000002</v>
      </c>
      <c r="U73" s="5">
        <v>110</v>
      </c>
      <c r="V73" s="5">
        <v>64</v>
      </c>
      <c r="W73" s="5">
        <v>10.6478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</row>
    <row r="74" spans="1:29" ht="14" x14ac:dyDescent="0.2">
      <c r="A74" s="5">
        <v>0.95</v>
      </c>
      <c r="B74" s="5">
        <v>29.333594999999999</v>
      </c>
      <c r="C74" s="5">
        <v>168395845</v>
      </c>
      <c r="D74" s="5">
        <v>0.96421100000000004</v>
      </c>
      <c r="E74" s="5">
        <v>2.9333589999999998</v>
      </c>
      <c r="F74" s="5">
        <v>103</v>
      </c>
      <c r="G74" s="5">
        <v>64</v>
      </c>
      <c r="H74" s="5">
        <v>8.0145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P74" s="5">
        <v>0.95</v>
      </c>
      <c r="Q74" s="5">
        <v>25.231408999999999</v>
      </c>
      <c r="R74" s="5">
        <v>77781575</v>
      </c>
      <c r="S74" s="5">
        <v>0.96577599999999997</v>
      </c>
      <c r="T74" s="5">
        <v>2.5231409999999999</v>
      </c>
      <c r="U74" s="5">
        <v>125</v>
      </c>
      <c r="V74" s="5">
        <v>64</v>
      </c>
      <c r="W74" s="5">
        <v>10.714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</row>
    <row r="75" spans="1:29" ht="14" x14ac:dyDescent="0.2">
      <c r="A75" s="5">
        <v>0.96</v>
      </c>
      <c r="B75" s="5">
        <v>30.835798</v>
      </c>
      <c r="C75" s="5">
        <v>169786263</v>
      </c>
      <c r="D75" s="5">
        <v>0.96967199999999998</v>
      </c>
      <c r="E75" s="5">
        <v>3.08358</v>
      </c>
      <c r="F75" s="5">
        <v>124</v>
      </c>
      <c r="G75" s="5">
        <v>64</v>
      </c>
      <c r="H75" s="5">
        <v>8.1095000000000006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P75" s="5">
        <v>0.96</v>
      </c>
      <c r="Q75" s="5">
        <v>26.086490000000001</v>
      </c>
      <c r="R75" s="5">
        <v>80296377</v>
      </c>
      <c r="S75" s="5">
        <v>0.96904199999999996</v>
      </c>
      <c r="T75" s="5">
        <v>2.6086490000000002</v>
      </c>
      <c r="U75" s="5">
        <v>140</v>
      </c>
      <c r="V75" s="5">
        <v>64</v>
      </c>
      <c r="W75" s="5">
        <v>10.824199999999999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</row>
    <row r="76" spans="1:29" ht="14" x14ac:dyDescent="0.2">
      <c r="A76" s="5">
        <v>0.97</v>
      </c>
      <c r="B76" s="5">
        <v>31.103456999999999</v>
      </c>
      <c r="C76" s="5">
        <v>170287068</v>
      </c>
      <c r="D76" s="5">
        <v>0.97013300000000002</v>
      </c>
      <c r="E76" s="5">
        <v>3.1103459999999998</v>
      </c>
      <c r="F76" s="5">
        <v>126</v>
      </c>
      <c r="G76" s="5">
        <v>64</v>
      </c>
      <c r="H76" s="5">
        <v>8.1178000000000008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P76" s="5">
        <v>0.97</v>
      </c>
      <c r="Q76" s="5">
        <v>27.930132</v>
      </c>
      <c r="R76" s="5">
        <v>86660375</v>
      </c>
      <c r="S76" s="5">
        <v>0.97520499999999999</v>
      </c>
      <c r="T76" s="5">
        <v>2.7930130000000002</v>
      </c>
      <c r="U76" s="5">
        <v>170</v>
      </c>
      <c r="V76" s="5">
        <v>64</v>
      </c>
      <c r="W76" s="5">
        <v>10.9803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</row>
    <row r="77" spans="1:29" ht="14" x14ac:dyDescent="0.2">
      <c r="A77" s="5">
        <v>0.98</v>
      </c>
      <c r="B77" s="5">
        <v>36.680007000000003</v>
      </c>
      <c r="C77" s="5">
        <v>180083927</v>
      </c>
      <c r="D77" s="5">
        <v>0.98009800000000002</v>
      </c>
      <c r="E77" s="5">
        <v>3.6680009999999998</v>
      </c>
      <c r="F77" s="5">
        <v>185</v>
      </c>
      <c r="G77" s="5">
        <v>64</v>
      </c>
      <c r="H77" s="5">
        <v>8.4550999999999998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P77" s="5">
        <v>0.98</v>
      </c>
      <c r="Q77" s="5">
        <v>31.436593999999999</v>
      </c>
      <c r="R77" s="5">
        <v>98993920</v>
      </c>
      <c r="S77" s="5">
        <v>0.98192500000000005</v>
      </c>
      <c r="T77" s="5">
        <v>3.143659</v>
      </c>
      <c r="U77" s="5">
        <v>219</v>
      </c>
      <c r="V77" s="5">
        <v>64</v>
      </c>
      <c r="W77" s="5">
        <v>11.3933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</row>
    <row r="78" spans="1:29" ht="14" x14ac:dyDescent="0.2">
      <c r="A78" s="5">
        <v>0.99</v>
      </c>
      <c r="B78" s="5">
        <v>49.884453000000001</v>
      </c>
      <c r="C78" s="5">
        <v>207138039</v>
      </c>
      <c r="D78" s="5">
        <v>0.99002400000000002</v>
      </c>
      <c r="E78" s="5">
        <v>4.9884449999999996</v>
      </c>
      <c r="F78" s="5">
        <v>295</v>
      </c>
      <c r="G78" s="5">
        <v>64</v>
      </c>
      <c r="H78" s="5">
        <v>9.5780999999999992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P78" s="5">
        <v>0.99</v>
      </c>
      <c r="Q78" s="5">
        <v>39.071809000000002</v>
      </c>
      <c r="R78" s="5">
        <v>128338863</v>
      </c>
      <c r="S78" s="5">
        <v>0.99022500000000002</v>
      </c>
      <c r="T78" s="5">
        <v>3.907181</v>
      </c>
      <c r="U78" s="5">
        <v>323</v>
      </c>
      <c r="V78" s="5">
        <v>64</v>
      </c>
      <c r="W78" s="5">
        <v>12.423500000000001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</row>
    <row r="79" spans="1:29" ht="14" x14ac:dyDescent="0.2">
      <c r="A79" s="5">
        <v>0.99099999999999999</v>
      </c>
      <c r="B79" s="5">
        <v>53.102921000000002</v>
      </c>
      <c r="C79" s="5">
        <v>212299446</v>
      </c>
      <c r="D79" s="5">
        <v>0.99104999999999999</v>
      </c>
      <c r="E79" s="5">
        <v>5.3102919999999996</v>
      </c>
      <c r="F79" s="5">
        <v>315</v>
      </c>
      <c r="G79" s="5">
        <v>64</v>
      </c>
      <c r="H79" s="5">
        <v>9.7895000000000003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P79" s="5">
        <v>0.99099999999999999</v>
      </c>
      <c r="Q79" s="5">
        <v>40.692923999999998</v>
      </c>
      <c r="R79" s="5">
        <v>133023709</v>
      </c>
      <c r="S79" s="5">
        <v>0.99102100000000004</v>
      </c>
      <c r="T79" s="5">
        <v>4.0692919999999999</v>
      </c>
      <c r="U79" s="5">
        <v>338</v>
      </c>
      <c r="V79" s="5">
        <v>64</v>
      </c>
      <c r="W79" s="5">
        <v>12.738300000000001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</row>
    <row r="80" spans="1:29" ht="14" x14ac:dyDescent="0.2">
      <c r="A80" s="5">
        <v>0.99199999999999999</v>
      </c>
      <c r="B80" s="5">
        <v>55.192391000000001</v>
      </c>
      <c r="C80" s="5">
        <v>217804206</v>
      </c>
      <c r="D80" s="5">
        <v>0.99201099999999998</v>
      </c>
      <c r="E80" s="5">
        <v>5.5192389999999998</v>
      </c>
      <c r="F80" s="5">
        <v>336</v>
      </c>
      <c r="G80" s="5">
        <v>64</v>
      </c>
      <c r="H80" s="5">
        <v>10.0646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P80" s="5">
        <v>0.99199999999999999</v>
      </c>
      <c r="Q80" s="5">
        <v>42.752631000000001</v>
      </c>
      <c r="R80" s="5">
        <v>139969660</v>
      </c>
      <c r="S80" s="5">
        <v>0.99201799999999996</v>
      </c>
      <c r="T80" s="5">
        <v>4.2752629999999998</v>
      </c>
      <c r="U80" s="5">
        <v>360</v>
      </c>
      <c r="V80" s="5">
        <v>64</v>
      </c>
      <c r="W80" s="5">
        <v>13.025399999999999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</row>
    <row r="81" spans="1:29" ht="14" x14ac:dyDescent="0.2">
      <c r="A81" s="5">
        <v>0.99299999999999999</v>
      </c>
      <c r="B81" s="5">
        <v>59.383189999999999</v>
      </c>
      <c r="C81" s="5">
        <v>224923538</v>
      </c>
      <c r="D81" s="5">
        <v>0.99301799999999996</v>
      </c>
      <c r="E81" s="5">
        <v>5.9383189999999999</v>
      </c>
      <c r="F81" s="5">
        <v>364</v>
      </c>
      <c r="G81" s="5">
        <v>64</v>
      </c>
      <c r="H81" s="5">
        <v>10.405799999999999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P81" s="5">
        <v>0.99299999999999999</v>
      </c>
      <c r="Q81" s="5">
        <v>44.901212999999998</v>
      </c>
      <c r="R81" s="5">
        <v>148485716</v>
      </c>
      <c r="S81" s="5">
        <v>0.99303699999999995</v>
      </c>
      <c r="T81" s="5">
        <v>4.4901210000000003</v>
      </c>
      <c r="U81" s="5">
        <v>391</v>
      </c>
      <c r="V81" s="5">
        <v>64</v>
      </c>
      <c r="W81" s="5">
        <v>13.3308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</row>
    <row r="82" spans="1:29" ht="14" x14ac:dyDescent="0.2">
      <c r="A82" s="5">
        <v>0.99399999999999999</v>
      </c>
      <c r="B82" s="5">
        <v>65.815590999999998</v>
      </c>
      <c r="C82" s="5">
        <v>233415418</v>
      </c>
      <c r="D82" s="5">
        <v>0.99401700000000004</v>
      </c>
      <c r="E82" s="5">
        <v>6.5815590000000004</v>
      </c>
      <c r="F82" s="5">
        <v>397</v>
      </c>
      <c r="G82" s="5">
        <v>64</v>
      </c>
      <c r="H82" s="5">
        <v>10.8231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P82" s="5">
        <v>0.99399999999999999</v>
      </c>
      <c r="Q82" s="5">
        <v>47.812834000000002</v>
      </c>
      <c r="R82" s="5">
        <v>157540227</v>
      </c>
      <c r="S82" s="5">
        <v>0.99400599999999995</v>
      </c>
      <c r="T82" s="5">
        <v>4.7812830000000002</v>
      </c>
      <c r="U82" s="5">
        <v>420</v>
      </c>
      <c r="V82" s="5">
        <v>64</v>
      </c>
      <c r="W82" s="5">
        <v>13.8416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</row>
    <row r="83" spans="1:29" ht="14" x14ac:dyDescent="0.2">
      <c r="A83" s="5">
        <v>0.995</v>
      </c>
      <c r="B83" s="5">
        <v>72.883970000000005</v>
      </c>
      <c r="C83" s="5">
        <v>243659968</v>
      </c>
      <c r="D83" s="5">
        <v>0.99501499999999998</v>
      </c>
      <c r="E83" s="5">
        <v>7.2883969999999998</v>
      </c>
      <c r="F83" s="5">
        <v>440</v>
      </c>
      <c r="G83" s="5">
        <v>64</v>
      </c>
      <c r="H83" s="5">
        <v>11.3451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P83" s="5">
        <v>0.995</v>
      </c>
      <c r="Q83" s="5">
        <v>52.26023</v>
      </c>
      <c r="R83" s="5">
        <v>170262141</v>
      </c>
      <c r="S83" s="5">
        <v>0.99501600000000001</v>
      </c>
      <c r="T83" s="5">
        <v>5.2260229999999996</v>
      </c>
      <c r="U83" s="5">
        <v>464</v>
      </c>
      <c r="V83" s="5">
        <v>64</v>
      </c>
      <c r="W83" s="5">
        <v>14.4018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</row>
    <row r="84" spans="1:29" ht="14" x14ac:dyDescent="0.2">
      <c r="A84" s="5">
        <v>0.996</v>
      </c>
      <c r="B84" s="5">
        <v>81.877768000000003</v>
      </c>
      <c r="C84" s="5">
        <v>256245920</v>
      </c>
      <c r="D84" s="5">
        <v>0.99600200000000005</v>
      </c>
      <c r="E84" s="5">
        <v>8.1877770000000005</v>
      </c>
      <c r="F84" s="5">
        <v>492</v>
      </c>
      <c r="G84" s="5">
        <v>64</v>
      </c>
      <c r="H84" s="5">
        <v>12.070499999999999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P84" s="5">
        <v>0.996</v>
      </c>
      <c r="Q84" s="5">
        <v>57.035606999999999</v>
      </c>
      <c r="R84" s="5">
        <v>185444630</v>
      </c>
      <c r="S84" s="5">
        <v>0.99601200000000001</v>
      </c>
      <c r="T84" s="5">
        <v>5.7035609999999997</v>
      </c>
      <c r="U84" s="5">
        <v>517</v>
      </c>
      <c r="V84" s="5">
        <v>64</v>
      </c>
      <c r="W84" s="5">
        <v>15.0145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</row>
    <row r="85" spans="1:29" ht="14" x14ac:dyDescent="0.2">
      <c r="A85" s="5">
        <v>0.997</v>
      </c>
      <c r="B85" s="5">
        <v>95.278814999999994</v>
      </c>
      <c r="C85" s="5">
        <v>276809957</v>
      </c>
      <c r="D85" s="5">
        <v>0.99701200000000001</v>
      </c>
      <c r="E85" s="5">
        <v>9.527882</v>
      </c>
      <c r="F85" s="5">
        <v>568</v>
      </c>
      <c r="G85" s="5">
        <v>64</v>
      </c>
      <c r="H85" s="5">
        <v>13.0566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P85" s="5">
        <v>0.997</v>
      </c>
      <c r="Q85" s="5">
        <v>65.789055000000005</v>
      </c>
      <c r="R85" s="5">
        <v>208448436</v>
      </c>
      <c r="S85" s="5">
        <v>0.99700800000000001</v>
      </c>
      <c r="T85" s="5">
        <v>6.5789059999999999</v>
      </c>
      <c r="U85" s="5">
        <v>597</v>
      </c>
      <c r="V85" s="5">
        <v>64</v>
      </c>
      <c r="W85" s="5">
        <v>16.278099999999998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</row>
    <row r="86" spans="1:29" ht="14" x14ac:dyDescent="0.2">
      <c r="A86" s="5">
        <v>0.998</v>
      </c>
      <c r="B86" s="5">
        <v>124.95595</v>
      </c>
      <c r="C86" s="5">
        <v>312436323</v>
      </c>
      <c r="D86" s="5">
        <v>0.998004</v>
      </c>
      <c r="E86" s="5">
        <v>12.495595</v>
      </c>
      <c r="F86" s="5">
        <v>700</v>
      </c>
      <c r="G86" s="5">
        <v>64</v>
      </c>
      <c r="H86" s="5">
        <v>14.904400000000001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P86" s="5">
        <v>0.998</v>
      </c>
      <c r="Q86" s="5">
        <v>80.969086000000004</v>
      </c>
      <c r="R86" s="5">
        <v>245802901</v>
      </c>
      <c r="S86" s="5">
        <v>0.99800199999999994</v>
      </c>
      <c r="T86" s="5">
        <v>8.0969090000000001</v>
      </c>
      <c r="U86" s="5">
        <v>729</v>
      </c>
      <c r="V86" s="5">
        <v>64</v>
      </c>
      <c r="W86" s="5">
        <v>18.215399999999999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</row>
    <row r="87" spans="1:29" ht="14" x14ac:dyDescent="0.2">
      <c r="A87" s="5">
        <v>0.999</v>
      </c>
      <c r="B87" s="5">
        <v>190.493866</v>
      </c>
      <c r="C87" s="5">
        <v>380425695</v>
      </c>
      <c r="D87" s="5">
        <v>0.99900100000000003</v>
      </c>
      <c r="E87" s="5">
        <v>19.049386999999999</v>
      </c>
      <c r="F87" s="5">
        <v>966</v>
      </c>
      <c r="G87" s="5">
        <v>64</v>
      </c>
      <c r="H87" s="5">
        <v>18.806699999999999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P87" s="5">
        <v>0.999</v>
      </c>
      <c r="Q87" s="5">
        <v>114.82591600000001</v>
      </c>
      <c r="R87" s="5">
        <v>317201341</v>
      </c>
      <c r="S87" s="5">
        <v>0.99900199999999995</v>
      </c>
      <c r="T87" s="5">
        <v>11.482592</v>
      </c>
      <c r="U87" s="5">
        <v>990</v>
      </c>
      <c r="V87" s="5">
        <v>64</v>
      </c>
      <c r="W87" s="5">
        <v>22.105399999999999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</row>
    <row r="88" spans="1:29" ht="14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4" x14ac:dyDescent="0.2">
      <c r="A89" s="4" t="s">
        <v>42</v>
      </c>
      <c r="B89" s="4"/>
      <c r="C89" s="4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P89" s="4" t="s">
        <v>43</v>
      </c>
      <c r="Q89" s="4"/>
      <c r="R89" s="4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4" x14ac:dyDescent="0.2">
      <c r="A90" s="3" t="s">
        <v>35</v>
      </c>
      <c r="B90" s="3" t="s">
        <v>24</v>
      </c>
      <c r="C90" s="3" t="s">
        <v>25</v>
      </c>
      <c r="D90" s="3" t="s">
        <v>26</v>
      </c>
      <c r="E90" s="3" t="s">
        <v>27</v>
      </c>
      <c r="F90" s="3" t="s">
        <v>28</v>
      </c>
      <c r="G90" s="3" t="s">
        <v>29</v>
      </c>
      <c r="H90" s="3" t="s">
        <v>30</v>
      </c>
      <c r="I90" s="3" t="s">
        <v>13</v>
      </c>
      <c r="J90" s="3" t="s">
        <v>14</v>
      </c>
      <c r="K90" s="3" t="s">
        <v>31</v>
      </c>
      <c r="L90" s="3" t="s">
        <v>16</v>
      </c>
      <c r="M90" s="3" t="s">
        <v>17</v>
      </c>
      <c r="N90" s="3" t="s">
        <v>18</v>
      </c>
      <c r="P90" s="3" t="s">
        <v>35</v>
      </c>
      <c r="Q90" s="3" t="s">
        <v>24</v>
      </c>
      <c r="R90" s="3" t="s">
        <v>25</v>
      </c>
      <c r="S90" s="3" t="s">
        <v>26</v>
      </c>
      <c r="T90" s="3" t="s">
        <v>27</v>
      </c>
      <c r="U90" s="3" t="s">
        <v>28</v>
      </c>
      <c r="V90" s="3" t="s">
        <v>29</v>
      </c>
      <c r="W90" s="3" t="s">
        <v>30</v>
      </c>
      <c r="X90" s="3" t="s">
        <v>13</v>
      </c>
      <c r="Y90" s="3" t="s">
        <v>14</v>
      </c>
      <c r="Z90" s="3" t="s">
        <v>31</v>
      </c>
      <c r="AA90" s="3" t="s">
        <v>16</v>
      </c>
      <c r="AB90" s="3" t="s">
        <v>17</v>
      </c>
      <c r="AC90" s="3" t="s">
        <v>18</v>
      </c>
    </row>
    <row r="91" spans="1:29" ht="14" x14ac:dyDescent="0.2">
      <c r="A91" s="5">
        <v>0.9</v>
      </c>
      <c r="B91" s="5">
        <v>30.149338</v>
      </c>
      <c r="C91" s="5">
        <v>203431942</v>
      </c>
      <c r="D91" s="5">
        <v>0.90251700000000001</v>
      </c>
      <c r="E91" s="5">
        <v>3.0149339999999998</v>
      </c>
      <c r="F91" s="5">
        <v>93</v>
      </c>
      <c r="G91" s="5">
        <v>128</v>
      </c>
      <c r="H91" s="5">
        <v>8.4635999999999996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P91" s="5">
        <v>0.9</v>
      </c>
      <c r="Q91" s="5">
        <v>22.822268000000001</v>
      </c>
      <c r="R91" s="5">
        <v>67688187</v>
      </c>
      <c r="S91" s="5">
        <v>0.90040900000000001</v>
      </c>
      <c r="T91" s="5">
        <v>2.2822269999999998</v>
      </c>
      <c r="U91" s="5">
        <v>94</v>
      </c>
      <c r="V91" s="5">
        <v>128</v>
      </c>
      <c r="W91" s="5">
        <v>11.2714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</row>
    <row r="92" spans="1:29" ht="14" x14ac:dyDescent="0.2">
      <c r="A92" s="5">
        <v>0.91</v>
      </c>
      <c r="B92" s="5">
        <v>29.798857000000002</v>
      </c>
      <c r="C92" s="5">
        <v>206653283</v>
      </c>
      <c r="D92" s="5">
        <v>0.91645299999999996</v>
      </c>
      <c r="E92" s="5">
        <v>2.979886</v>
      </c>
      <c r="F92" s="5">
        <v>95</v>
      </c>
      <c r="G92" s="5">
        <v>128</v>
      </c>
      <c r="H92" s="5">
        <v>8.4466000000000001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P92" s="5">
        <v>0.91</v>
      </c>
      <c r="Q92" s="5">
        <v>23.100729999999999</v>
      </c>
      <c r="R92" s="5">
        <v>68299428</v>
      </c>
      <c r="S92" s="5">
        <v>0.92549999999999999</v>
      </c>
      <c r="T92" s="5">
        <v>2.310073</v>
      </c>
      <c r="U92" s="5">
        <v>99</v>
      </c>
      <c r="V92" s="5">
        <v>128</v>
      </c>
      <c r="W92" s="5">
        <v>11.253299999999999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</row>
    <row r="93" spans="1:29" ht="14" x14ac:dyDescent="0.2">
      <c r="A93" s="5">
        <v>0.92</v>
      </c>
      <c r="B93" s="5">
        <v>30.856912999999999</v>
      </c>
      <c r="C93" s="5">
        <v>208445949</v>
      </c>
      <c r="D93" s="5">
        <v>0.92283800000000005</v>
      </c>
      <c r="E93" s="5">
        <v>3.0856910000000002</v>
      </c>
      <c r="F93" s="5">
        <v>96</v>
      </c>
      <c r="G93" s="5">
        <v>128</v>
      </c>
      <c r="H93" s="5">
        <v>8.4395000000000007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P93" s="5">
        <v>0.92</v>
      </c>
      <c r="Q93" s="5">
        <v>23.719228999999999</v>
      </c>
      <c r="R93" s="5">
        <v>70443138</v>
      </c>
      <c r="S93" s="5">
        <v>0.93650599999999995</v>
      </c>
      <c r="T93" s="5">
        <v>2.3719229999999998</v>
      </c>
      <c r="U93" s="5">
        <v>115</v>
      </c>
      <c r="V93" s="5">
        <v>128</v>
      </c>
      <c r="W93" s="5">
        <v>11.2394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</row>
    <row r="94" spans="1:29" ht="14" x14ac:dyDescent="0.2">
      <c r="A94" s="5">
        <v>0.93</v>
      </c>
      <c r="B94" s="5">
        <v>30.297810999999999</v>
      </c>
      <c r="C94" s="5">
        <v>211305795</v>
      </c>
      <c r="D94" s="5">
        <v>0.93390399999999996</v>
      </c>
      <c r="E94" s="5">
        <v>3.0297809999999998</v>
      </c>
      <c r="F94" s="5">
        <v>98</v>
      </c>
      <c r="G94" s="5">
        <v>128</v>
      </c>
      <c r="H94" s="5">
        <v>8.4040999999999997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P94" s="5">
        <v>0.93</v>
      </c>
      <c r="Q94" s="5">
        <v>24.561437999999999</v>
      </c>
      <c r="R94" s="5">
        <v>72773021</v>
      </c>
      <c r="S94" s="5">
        <v>0.94252800000000003</v>
      </c>
      <c r="T94" s="5">
        <v>2.4561440000000001</v>
      </c>
      <c r="U94" s="5">
        <v>131</v>
      </c>
      <c r="V94" s="5">
        <v>128</v>
      </c>
      <c r="W94" s="5">
        <v>11.2852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</row>
    <row r="95" spans="1:29" ht="14" x14ac:dyDescent="0.2">
      <c r="A95" s="5">
        <v>0.94</v>
      </c>
      <c r="B95" s="5">
        <v>30.777602999999999</v>
      </c>
      <c r="C95" s="5">
        <v>214103631</v>
      </c>
      <c r="D95" s="5">
        <v>0.94157900000000005</v>
      </c>
      <c r="E95" s="5">
        <v>3.0777600000000001</v>
      </c>
      <c r="F95" s="5">
        <v>100</v>
      </c>
      <c r="G95" s="5">
        <v>128</v>
      </c>
      <c r="H95" s="5">
        <v>8.3910999999999998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P95" s="5">
        <v>0.94</v>
      </c>
      <c r="Q95" s="5">
        <v>25.831267</v>
      </c>
      <c r="R95" s="5">
        <v>77827407</v>
      </c>
      <c r="S95" s="5">
        <v>0.95042099999999996</v>
      </c>
      <c r="T95" s="5">
        <v>2.5831270000000002</v>
      </c>
      <c r="U95" s="5">
        <v>156</v>
      </c>
      <c r="V95" s="5">
        <v>128</v>
      </c>
      <c r="W95" s="5">
        <v>11.428800000000001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</row>
    <row r="96" spans="1:29" ht="14" x14ac:dyDescent="0.2">
      <c r="A96" s="5">
        <v>0.95</v>
      </c>
      <c r="B96" s="5">
        <v>33.557518000000002</v>
      </c>
      <c r="C96" s="5">
        <v>234401872</v>
      </c>
      <c r="D96" s="5">
        <v>0.95016900000000004</v>
      </c>
      <c r="E96" s="5">
        <v>3.3557519999999998</v>
      </c>
      <c r="F96" s="5">
        <v>114</v>
      </c>
      <c r="G96" s="5">
        <v>128</v>
      </c>
      <c r="H96" s="5">
        <v>8.2477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P96" s="5">
        <v>0.95</v>
      </c>
      <c r="Q96" s="5">
        <v>27.649666</v>
      </c>
      <c r="R96" s="5">
        <v>84979723</v>
      </c>
      <c r="S96" s="5">
        <v>0.95879599999999998</v>
      </c>
      <c r="T96" s="5">
        <v>2.764967</v>
      </c>
      <c r="U96" s="5">
        <v>185</v>
      </c>
      <c r="V96" s="5">
        <v>128</v>
      </c>
      <c r="W96" s="5">
        <v>11.5845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</row>
    <row r="97" spans="1:29" ht="14" x14ac:dyDescent="0.2">
      <c r="A97" s="5">
        <v>0.96</v>
      </c>
      <c r="B97" s="5">
        <v>36.264071999999999</v>
      </c>
      <c r="C97" s="5">
        <v>260809063</v>
      </c>
      <c r="D97" s="5">
        <v>0.96001599999999998</v>
      </c>
      <c r="E97" s="5">
        <v>3.6264069999999999</v>
      </c>
      <c r="F97" s="5">
        <v>137</v>
      </c>
      <c r="G97" s="5">
        <v>128</v>
      </c>
      <c r="H97" s="5">
        <v>8.1304999999999996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P97" s="5">
        <v>0.96</v>
      </c>
      <c r="Q97" s="5">
        <v>30.589324999999999</v>
      </c>
      <c r="R97" s="5">
        <v>96134883</v>
      </c>
      <c r="S97" s="5">
        <v>0.968553</v>
      </c>
      <c r="T97" s="5">
        <v>3.058932</v>
      </c>
      <c r="U97" s="5">
        <v>228</v>
      </c>
      <c r="V97" s="5">
        <v>128</v>
      </c>
      <c r="W97" s="5">
        <v>11.661300000000001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</row>
    <row r="98" spans="1:29" ht="14" x14ac:dyDescent="0.2">
      <c r="A98" s="5">
        <v>0.97</v>
      </c>
      <c r="B98" s="5">
        <v>41.581539999999997</v>
      </c>
      <c r="C98" s="5">
        <v>264883491</v>
      </c>
      <c r="D98" s="5">
        <v>0.97005200000000003</v>
      </c>
      <c r="E98" s="5">
        <v>4.1581539999999997</v>
      </c>
      <c r="F98" s="5">
        <v>186</v>
      </c>
      <c r="G98" s="5">
        <v>128</v>
      </c>
      <c r="H98" s="5">
        <v>8.1569000000000003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P98" s="5">
        <v>0.97</v>
      </c>
      <c r="Q98" s="5">
        <v>34.510699000000002</v>
      </c>
      <c r="R98" s="5">
        <v>106154595</v>
      </c>
      <c r="S98" s="5">
        <v>0.97448000000000001</v>
      </c>
      <c r="T98" s="5">
        <v>3.4510700000000001</v>
      </c>
      <c r="U98" s="5">
        <v>293</v>
      </c>
      <c r="V98" s="5">
        <v>128</v>
      </c>
      <c r="W98" s="5">
        <v>11.9221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</row>
    <row r="99" spans="1:29" ht="14" x14ac:dyDescent="0.2">
      <c r="A99" s="5">
        <v>0.98</v>
      </c>
      <c r="B99" s="5">
        <v>59.033501000000001</v>
      </c>
      <c r="C99" s="5">
        <v>272655632</v>
      </c>
      <c r="D99" s="5">
        <v>0.980043</v>
      </c>
      <c r="E99" s="5">
        <v>5.9033499999999997</v>
      </c>
      <c r="F99" s="5">
        <v>317</v>
      </c>
      <c r="G99" s="5">
        <v>128</v>
      </c>
      <c r="H99" s="5">
        <v>8.4762000000000004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P99" s="5">
        <v>0.98</v>
      </c>
      <c r="Q99" s="5">
        <v>43.458151999999998</v>
      </c>
      <c r="R99" s="5">
        <v>129515086</v>
      </c>
      <c r="S99" s="5">
        <v>0.98162000000000005</v>
      </c>
      <c r="T99" s="5">
        <v>4.345815</v>
      </c>
      <c r="U99" s="5">
        <v>410</v>
      </c>
      <c r="V99" s="5">
        <v>128</v>
      </c>
      <c r="W99" s="5">
        <v>12.4427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</row>
    <row r="100" spans="1:29" ht="14" x14ac:dyDescent="0.2">
      <c r="A100" s="5">
        <v>0.99</v>
      </c>
      <c r="B100" s="5">
        <v>117.71534800000001</v>
      </c>
      <c r="C100" s="5">
        <v>314672799</v>
      </c>
      <c r="D100" s="5">
        <v>0.99000900000000003</v>
      </c>
      <c r="E100" s="5">
        <v>11.771535</v>
      </c>
      <c r="F100" s="5">
        <v>609</v>
      </c>
      <c r="G100" s="5">
        <v>128</v>
      </c>
      <c r="H100" s="5">
        <v>9.9213000000000005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P100" s="5">
        <v>0.99</v>
      </c>
      <c r="Q100" s="5">
        <v>68.698869000000002</v>
      </c>
      <c r="R100" s="5">
        <v>187708944</v>
      </c>
      <c r="S100" s="5">
        <v>0.99019599999999997</v>
      </c>
      <c r="T100" s="5">
        <v>6.8698870000000003</v>
      </c>
      <c r="U100" s="5">
        <v>678</v>
      </c>
      <c r="V100" s="5">
        <v>128</v>
      </c>
      <c r="W100" s="5">
        <v>14.1212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</row>
    <row r="101" spans="1:29" ht="14" x14ac:dyDescent="0.2">
      <c r="A101" s="5">
        <v>0.99099999999999999</v>
      </c>
      <c r="B101" s="5">
        <v>128.13287500000001</v>
      </c>
      <c r="C101" s="5">
        <v>323282317</v>
      </c>
      <c r="D101" s="5">
        <v>0.99100200000000005</v>
      </c>
      <c r="E101" s="5">
        <v>12.813288</v>
      </c>
      <c r="F101" s="5">
        <v>660</v>
      </c>
      <c r="G101" s="5">
        <v>128</v>
      </c>
      <c r="H101" s="5">
        <v>10.2073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P101" s="5">
        <v>0.99099999999999999</v>
      </c>
      <c r="Q101" s="5">
        <v>74.403513000000004</v>
      </c>
      <c r="R101" s="5">
        <v>200527429</v>
      </c>
      <c r="S101" s="5">
        <v>0.99134800000000001</v>
      </c>
      <c r="T101" s="5">
        <v>7.4403509999999997</v>
      </c>
      <c r="U101" s="5">
        <v>732</v>
      </c>
      <c r="V101" s="5">
        <v>128</v>
      </c>
      <c r="W101" s="5">
        <v>14.4894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</row>
    <row r="102" spans="1:29" ht="14" x14ac:dyDescent="0.2">
      <c r="A102" s="5">
        <v>0.99199999999999999</v>
      </c>
      <c r="B102" s="5">
        <v>147.418003</v>
      </c>
      <c r="C102" s="5">
        <v>334596162</v>
      </c>
      <c r="D102" s="5">
        <v>0.99199999999999999</v>
      </c>
      <c r="E102" s="5">
        <v>14.7418</v>
      </c>
      <c r="F102" s="5">
        <v>727</v>
      </c>
      <c r="G102" s="5">
        <v>128</v>
      </c>
      <c r="H102" s="5">
        <v>10.639099999999999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P102" s="5">
        <v>0.99199999999999999</v>
      </c>
      <c r="Q102" s="5">
        <v>82.155214000000001</v>
      </c>
      <c r="R102" s="5">
        <v>214148655</v>
      </c>
      <c r="S102" s="5">
        <v>0.99217999999999995</v>
      </c>
      <c r="T102" s="5">
        <v>8.2155210000000007</v>
      </c>
      <c r="U102" s="5">
        <v>801</v>
      </c>
      <c r="V102" s="5">
        <v>128</v>
      </c>
      <c r="W102" s="5">
        <v>14.9344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</row>
    <row r="103" spans="1:29" ht="14" x14ac:dyDescent="0.2">
      <c r="A103" s="5">
        <v>0.99299999999999999</v>
      </c>
      <c r="B103" s="5">
        <v>170.23389599999999</v>
      </c>
      <c r="C103" s="5">
        <v>348945985</v>
      </c>
      <c r="D103" s="5">
        <v>0.99300900000000003</v>
      </c>
      <c r="E103" s="5">
        <v>17.023389999999999</v>
      </c>
      <c r="F103" s="5">
        <v>811</v>
      </c>
      <c r="G103" s="5">
        <v>128</v>
      </c>
      <c r="H103" s="5">
        <v>11.1747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P103" s="5">
        <v>0.99299999999999999</v>
      </c>
      <c r="Q103" s="5">
        <v>91.117394000000004</v>
      </c>
      <c r="R103" s="5">
        <v>231913293</v>
      </c>
      <c r="S103" s="5">
        <v>0.99330399999999996</v>
      </c>
      <c r="T103" s="5">
        <v>9.111739</v>
      </c>
      <c r="U103" s="5">
        <v>878</v>
      </c>
      <c r="V103" s="5">
        <v>128</v>
      </c>
      <c r="W103" s="5">
        <v>15.459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</row>
    <row r="104" spans="1:29" ht="14" x14ac:dyDescent="0.2">
      <c r="A104" s="5">
        <v>0.99399999999999999</v>
      </c>
      <c r="B104" s="5">
        <v>198.41766899999999</v>
      </c>
      <c r="C104" s="5">
        <v>366430285</v>
      </c>
      <c r="D104" s="5">
        <v>0.99400200000000005</v>
      </c>
      <c r="E104" s="5">
        <v>19.841767000000001</v>
      </c>
      <c r="F104" s="5">
        <v>909</v>
      </c>
      <c r="G104" s="5">
        <v>128</v>
      </c>
      <c r="H104" s="5">
        <v>11.7476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P104" s="5">
        <v>0.99399999999999999</v>
      </c>
      <c r="Q104" s="5">
        <v>103.056168</v>
      </c>
      <c r="R104" s="5">
        <v>252486174</v>
      </c>
      <c r="S104" s="5">
        <v>0.99424199999999996</v>
      </c>
      <c r="T104" s="5">
        <v>10.305617</v>
      </c>
      <c r="U104" s="5">
        <v>979</v>
      </c>
      <c r="V104" s="5">
        <v>128</v>
      </c>
      <c r="W104" s="5">
        <v>16.228000000000002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</row>
    <row r="105" spans="1:29" ht="14" x14ac:dyDescent="0.2">
      <c r="A105" s="5">
        <v>0.995</v>
      </c>
      <c r="B105" s="5">
        <v>240.03150600000001</v>
      </c>
      <c r="C105" s="5">
        <v>390433124</v>
      </c>
      <c r="D105" s="5">
        <v>0.99500200000000005</v>
      </c>
      <c r="E105" s="5">
        <v>24.003150999999999</v>
      </c>
      <c r="F105" s="5">
        <v>1045</v>
      </c>
      <c r="G105" s="5">
        <v>128</v>
      </c>
      <c r="H105" s="5">
        <v>12.6892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P105" s="5">
        <v>0.995</v>
      </c>
      <c r="Q105" s="5">
        <v>121.616846</v>
      </c>
      <c r="R105" s="5">
        <v>279527733</v>
      </c>
      <c r="S105" s="5">
        <v>0.99518899999999999</v>
      </c>
      <c r="T105" s="5">
        <v>12.161685</v>
      </c>
      <c r="U105" s="5">
        <v>1110</v>
      </c>
      <c r="V105" s="5">
        <v>128</v>
      </c>
      <c r="W105" s="5">
        <v>17.183700000000002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</row>
    <row r="106" spans="1:29" ht="14" x14ac:dyDescent="0.2">
      <c r="A106" s="5">
        <v>0.996</v>
      </c>
      <c r="B106" s="5">
        <v>302.171966</v>
      </c>
      <c r="C106" s="5">
        <v>422970161</v>
      </c>
      <c r="D106" s="5">
        <v>0.996</v>
      </c>
      <c r="E106" s="5">
        <v>30.217196999999999</v>
      </c>
      <c r="F106" s="5">
        <v>1230</v>
      </c>
      <c r="G106" s="5">
        <v>128</v>
      </c>
      <c r="H106" s="5">
        <v>14.053100000000001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P106" s="5">
        <v>0.996</v>
      </c>
      <c r="Q106" s="5">
        <v>149.478219</v>
      </c>
      <c r="R106" s="5">
        <v>317617872</v>
      </c>
      <c r="S106" s="5">
        <v>0.99603200000000003</v>
      </c>
      <c r="T106" s="5">
        <v>14.947822</v>
      </c>
      <c r="U106" s="5">
        <v>1303</v>
      </c>
      <c r="V106" s="5">
        <v>128</v>
      </c>
      <c r="W106" s="5">
        <v>18.477599999999999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</row>
    <row r="107" spans="1:29" ht="14" x14ac:dyDescent="0.2">
      <c r="A107" s="5">
        <v>0.997</v>
      </c>
      <c r="B107" s="5">
        <v>401.87859200000003</v>
      </c>
      <c r="C107" s="5">
        <v>469799964</v>
      </c>
      <c r="D107" s="5">
        <v>0.997</v>
      </c>
      <c r="E107" s="5">
        <v>40.187859000000003</v>
      </c>
      <c r="F107" s="5">
        <v>1497</v>
      </c>
      <c r="G107" s="5">
        <v>128</v>
      </c>
      <c r="H107" s="5">
        <v>15.943300000000001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P107" s="5">
        <v>0.997</v>
      </c>
      <c r="Q107" s="5">
        <v>196.89759599999999</v>
      </c>
      <c r="R107" s="5">
        <v>370939130</v>
      </c>
      <c r="S107" s="5">
        <v>0.99706799999999995</v>
      </c>
      <c r="T107" s="5">
        <v>19.68976</v>
      </c>
      <c r="U107" s="5">
        <v>1573</v>
      </c>
      <c r="V107" s="5">
        <v>128</v>
      </c>
      <c r="W107" s="5">
        <v>20.5626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</row>
    <row r="108" spans="1:29" ht="14" x14ac:dyDescent="0.2">
      <c r="A108" s="5">
        <v>0.998</v>
      </c>
      <c r="B108" s="5">
        <v>599.67842700000006</v>
      </c>
      <c r="C108" s="5">
        <v>551811694</v>
      </c>
      <c r="D108" s="5">
        <v>0.99800199999999994</v>
      </c>
      <c r="E108" s="5">
        <v>59.967843000000002</v>
      </c>
      <c r="F108" s="5">
        <v>1976</v>
      </c>
      <c r="G108" s="5">
        <v>128</v>
      </c>
      <c r="H108" s="5">
        <v>19.4085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P108" s="5">
        <v>0.998</v>
      </c>
      <c r="Q108" s="5">
        <v>294.996848</v>
      </c>
      <c r="R108" s="5">
        <v>464250506</v>
      </c>
      <c r="S108" s="5">
        <v>0.99808200000000002</v>
      </c>
      <c r="T108" s="5">
        <v>29.499684999999999</v>
      </c>
      <c r="U108" s="5">
        <v>2068</v>
      </c>
      <c r="V108" s="5">
        <v>128</v>
      </c>
      <c r="W108" s="5">
        <v>24.198699999999999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</row>
    <row r="109" spans="1:29" ht="14" x14ac:dyDescent="0.2">
      <c r="A109" s="5">
        <v>0.999</v>
      </c>
      <c r="B109" s="5">
        <v>1192.0751789999999</v>
      </c>
      <c r="C109" s="5">
        <v>732628571</v>
      </c>
      <c r="D109" s="5">
        <v>0.999</v>
      </c>
      <c r="E109" s="5">
        <v>119.20751799999999</v>
      </c>
      <c r="F109" s="5">
        <v>3080</v>
      </c>
      <c r="G109" s="5">
        <v>128</v>
      </c>
      <c r="H109" s="5">
        <v>27.547899999999998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P109" s="5">
        <v>0.999</v>
      </c>
      <c r="Q109" s="5">
        <v>632.54781500000001</v>
      </c>
      <c r="R109" s="5">
        <v>682643904</v>
      </c>
      <c r="S109" s="5">
        <v>0.99910200000000005</v>
      </c>
      <c r="T109" s="5">
        <v>63.254781000000001</v>
      </c>
      <c r="U109" s="5">
        <v>3307</v>
      </c>
      <c r="V109" s="5">
        <v>128</v>
      </c>
      <c r="W109" s="5">
        <v>33.7254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</row>
    <row r="110" spans="1:29" ht="14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4" x14ac:dyDescent="0.2">
      <c r="A111" s="4" t="s">
        <v>44</v>
      </c>
      <c r="B111" s="4"/>
      <c r="C111" s="4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P111" s="63" t="s">
        <v>219</v>
      </c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</row>
    <row r="112" spans="1:29" ht="14" x14ac:dyDescent="0.2">
      <c r="A112" s="3" t="s">
        <v>35</v>
      </c>
      <c r="B112" s="3" t="s">
        <v>24</v>
      </c>
      <c r="C112" s="3" t="s">
        <v>25</v>
      </c>
      <c r="D112" s="3" t="s">
        <v>26</v>
      </c>
      <c r="E112" s="3" t="s">
        <v>27</v>
      </c>
      <c r="F112" s="3" t="s">
        <v>28</v>
      </c>
      <c r="G112" s="3" t="s">
        <v>29</v>
      </c>
      <c r="H112" s="3" t="s">
        <v>30</v>
      </c>
      <c r="I112" s="3" t="s">
        <v>13</v>
      </c>
      <c r="J112" s="3" t="s">
        <v>14</v>
      </c>
      <c r="K112" s="3" t="s">
        <v>31</v>
      </c>
      <c r="L112" s="3" t="s">
        <v>16</v>
      </c>
      <c r="M112" s="3" t="s">
        <v>17</v>
      </c>
      <c r="N112" s="3" t="s">
        <v>18</v>
      </c>
      <c r="P112" s="63" t="s">
        <v>35</v>
      </c>
      <c r="Q112" s="63" t="s">
        <v>24</v>
      </c>
      <c r="R112" s="63" t="s">
        <v>25</v>
      </c>
      <c r="S112" s="63" t="s">
        <v>26</v>
      </c>
      <c r="T112" s="63" t="s">
        <v>27</v>
      </c>
      <c r="U112" s="63" t="s">
        <v>28</v>
      </c>
      <c r="V112" s="63" t="s">
        <v>29</v>
      </c>
      <c r="W112" s="63" t="s">
        <v>30</v>
      </c>
      <c r="X112" s="63" t="s">
        <v>13</v>
      </c>
      <c r="Y112" s="63" t="s">
        <v>14</v>
      </c>
      <c r="Z112" s="63" t="s">
        <v>31</v>
      </c>
      <c r="AA112" s="63" t="s">
        <v>16</v>
      </c>
      <c r="AB112" s="63" t="s">
        <v>17</v>
      </c>
      <c r="AC112" s="63" t="s">
        <v>18</v>
      </c>
    </row>
    <row r="113" spans="1:29" ht="14" x14ac:dyDescent="0.2">
      <c r="A113" s="3">
        <v>0.9</v>
      </c>
      <c r="B113" s="3">
        <v>34.507989000000002</v>
      </c>
      <c r="C113" s="3">
        <v>203432509</v>
      </c>
      <c r="D113" s="3">
        <v>0.90251700000000001</v>
      </c>
      <c r="E113" s="3">
        <v>3.4507989999999999</v>
      </c>
      <c r="F113" s="3">
        <v>93</v>
      </c>
      <c r="G113" s="3">
        <v>128</v>
      </c>
      <c r="H113" s="3">
        <v>8.4635999999999996</v>
      </c>
      <c r="I113" s="3">
        <v>9.9299479999999996</v>
      </c>
      <c r="J113" s="3">
        <v>6.05084</v>
      </c>
      <c r="K113" s="3">
        <v>18.494934000000001</v>
      </c>
      <c r="L113" s="3">
        <v>28.775794999999999</v>
      </c>
      <c r="M113" s="3">
        <v>17.534606</v>
      </c>
      <c r="N113" s="3">
        <v>53.596094000000001</v>
      </c>
      <c r="P113" s="63">
        <v>0.9</v>
      </c>
      <c r="Q113" s="63">
        <v>10.985723999999999</v>
      </c>
      <c r="R113" s="63">
        <v>67700702</v>
      </c>
      <c r="S113" s="63">
        <v>0.90040900000000001</v>
      </c>
      <c r="T113" s="63">
        <v>1.0985720000000001</v>
      </c>
      <c r="U113" s="63">
        <v>94</v>
      </c>
      <c r="V113" s="63">
        <v>128</v>
      </c>
      <c r="W113" s="63">
        <v>11.2714</v>
      </c>
      <c r="X113" s="63">
        <v>2.9439009999999999</v>
      </c>
      <c r="Y113" s="63">
        <v>2.5489860000000002</v>
      </c>
      <c r="Z113" s="63">
        <v>5.4591339999999997</v>
      </c>
      <c r="AA113" s="63">
        <v>26.797512999999999</v>
      </c>
      <c r="AB113" s="63">
        <v>23.202711999999998</v>
      </c>
      <c r="AC113" s="63">
        <v>49.692981000000003</v>
      </c>
    </row>
    <row r="114" spans="1:29" ht="14" x14ac:dyDescent="0.2">
      <c r="A114" s="3">
        <v>0.91</v>
      </c>
      <c r="B114" s="3">
        <v>34.817909999999998</v>
      </c>
      <c r="C114" s="3">
        <v>206650013</v>
      </c>
      <c r="D114" s="3">
        <v>0.91645299999999996</v>
      </c>
      <c r="E114" s="3">
        <v>3.4817909999999999</v>
      </c>
      <c r="F114" s="3">
        <v>95</v>
      </c>
      <c r="G114" s="3">
        <v>128</v>
      </c>
      <c r="H114" s="3">
        <v>8.4466000000000001</v>
      </c>
      <c r="I114" s="3">
        <v>10.319908</v>
      </c>
      <c r="J114" s="3">
        <v>5.9612730000000003</v>
      </c>
      <c r="K114" s="3">
        <v>18.505946000000002</v>
      </c>
      <c r="L114" s="3">
        <v>29.639655000000001</v>
      </c>
      <c r="M114" s="3">
        <v>17.121282000000001</v>
      </c>
      <c r="N114" s="3">
        <v>53.150651000000003</v>
      </c>
      <c r="P114" s="63">
        <v>0.91</v>
      </c>
      <c r="Q114" s="63">
        <v>14.083815</v>
      </c>
      <c r="R114" s="63">
        <v>68313625</v>
      </c>
      <c r="S114" s="63">
        <v>0.92549999999999999</v>
      </c>
      <c r="T114" s="63">
        <v>1.408382</v>
      </c>
      <c r="U114" s="63">
        <v>99</v>
      </c>
      <c r="V114" s="63">
        <v>128</v>
      </c>
      <c r="W114" s="63">
        <v>11.253299999999999</v>
      </c>
      <c r="X114" s="63">
        <v>2.9514749999999998</v>
      </c>
      <c r="Y114" s="63">
        <v>2.7017570000000002</v>
      </c>
      <c r="Z114" s="63">
        <v>8.3976950000000006</v>
      </c>
      <c r="AA114" s="63">
        <v>20.956503000000001</v>
      </c>
      <c r="AB114" s="63">
        <v>19.183416999999999</v>
      </c>
      <c r="AC114" s="63">
        <v>59.626564000000002</v>
      </c>
    </row>
    <row r="115" spans="1:29" ht="14" x14ac:dyDescent="0.2">
      <c r="A115" s="3">
        <v>0.92</v>
      </c>
      <c r="B115" s="3">
        <v>34.356296</v>
      </c>
      <c r="C115" s="3">
        <v>208444255</v>
      </c>
      <c r="D115" s="3">
        <v>0.92283800000000005</v>
      </c>
      <c r="E115" s="3">
        <v>3.4356300000000002</v>
      </c>
      <c r="F115" s="3">
        <v>96</v>
      </c>
      <c r="G115" s="3">
        <v>128</v>
      </c>
      <c r="H115" s="3">
        <v>8.4395000000000007</v>
      </c>
      <c r="I115" s="3">
        <v>10.011609999999999</v>
      </c>
      <c r="J115" s="3">
        <v>6.1357460000000001</v>
      </c>
      <c r="K115" s="3">
        <v>18.171354999999998</v>
      </c>
      <c r="L115" s="3">
        <v>29.140537999999999</v>
      </c>
      <c r="M115" s="3">
        <v>17.859161</v>
      </c>
      <c r="N115" s="3">
        <v>52.890903999999999</v>
      </c>
      <c r="P115" s="63">
        <v>0.92</v>
      </c>
      <c r="Q115" s="63">
        <v>10.819538</v>
      </c>
      <c r="R115" s="63">
        <v>70457601</v>
      </c>
      <c r="S115" s="63">
        <v>0.93650599999999995</v>
      </c>
      <c r="T115" s="63">
        <v>1.0819540000000001</v>
      </c>
      <c r="U115" s="63">
        <v>115</v>
      </c>
      <c r="V115" s="63">
        <v>128</v>
      </c>
      <c r="W115" s="63">
        <v>11.2394</v>
      </c>
      <c r="X115" s="63">
        <v>2.9360520000000001</v>
      </c>
      <c r="Y115" s="63">
        <v>2.5231530000000002</v>
      </c>
      <c r="Z115" s="63">
        <v>5.3302550000000002</v>
      </c>
      <c r="AA115" s="63">
        <v>27.136575000000001</v>
      </c>
      <c r="AB115" s="63">
        <v>23.320342</v>
      </c>
      <c r="AC115" s="63">
        <v>49.265090999999998</v>
      </c>
    </row>
    <row r="116" spans="1:29" ht="14" x14ac:dyDescent="0.2">
      <c r="A116" s="3">
        <v>0.93</v>
      </c>
      <c r="B116" s="3">
        <v>32.162059999999997</v>
      </c>
      <c r="C116" s="3">
        <v>211304564</v>
      </c>
      <c r="D116" s="3">
        <v>0.93390399999999996</v>
      </c>
      <c r="E116" s="3">
        <v>3.2162060000000001</v>
      </c>
      <c r="F116" s="3">
        <v>98</v>
      </c>
      <c r="G116" s="3">
        <v>128</v>
      </c>
      <c r="H116" s="3">
        <v>8.4040999999999997</v>
      </c>
      <c r="I116" s="3">
        <v>9.6020489999999992</v>
      </c>
      <c r="J116" s="3">
        <v>5.7561840000000002</v>
      </c>
      <c r="K116" s="3">
        <v>16.769428999999999</v>
      </c>
      <c r="L116" s="3">
        <v>29.855204000000001</v>
      </c>
      <c r="M116" s="3">
        <v>17.897435999999999</v>
      </c>
      <c r="N116" s="3">
        <v>52.140408000000001</v>
      </c>
      <c r="P116" s="63">
        <v>0.93</v>
      </c>
      <c r="Q116" s="63">
        <v>14.520818999999999</v>
      </c>
      <c r="R116" s="63">
        <v>72790540</v>
      </c>
      <c r="S116" s="63">
        <v>0.94252800000000003</v>
      </c>
      <c r="T116" s="63">
        <v>1.4520820000000001</v>
      </c>
      <c r="U116" s="63">
        <v>131</v>
      </c>
      <c r="V116" s="63">
        <v>128</v>
      </c>
      <c r="W116" s="63">
        <v>11.2852</v>
      </c>
      <c r="X116" s="63">
        <v>3.1484770000000002</v>
      </c>
      <c r="Y116" s="63">
        <v>2.826746</v>
      </c>
      <c r="Z116" s="63">
        <v>8.5127959999999998</v>
      </c>
      <c r="AA116" s="63">
        <v>21.682501999999999</v>
      </c>
      <c r="AB116" s="63">
        <v>19.466847000000001</v>
      </c>
      <c r="AC116" s="63">
        <v>58.624766999999999</v>
      </c>
    </row>
    <row r="117" spans="1:29" ht="14" x14ac:dyDescent="0.2">
      <c r="A117" s="3">
        <v>0.94</v>
      </c>
      <c r="B117" s="3">
        <v>33.358651999999999</v>
      </c>
      <c r="C117" s="3">
        <v>214103165</v>
      </c>
      <c r="D117" s="3">
        <v>0.94157900000000005</v>
      </c>
      <c r="E117" s="3">
        <v>3.3358650000000001</v>
      </c>
      <c r="F117" s="3">
        <v>100</v>
      </c>
      <c r="G117" s="3">
        <v>128</v>
      </c>
      <c r="H117" s="3">
        <v>8.3910999999999998</v>
      </c>
      <c r="I117" s="3">
        <v>10.268233</v>
      </c>
      <c r="J117" s="3">
        <v>6.2829430000000004</v>
      </c>
      <c r="K117" s="3">
        <v>16.777194999999999</v>
      </c>
      <c r="L117" s="3">
        <v>30.781317999999999</v>
      </c>
      <c r="M117" s="3">
        <v>18.834523999999998</v>
      </c>
      <c r="N117" s="3">
        <v>50.293385000000001</v>
      </c>
      <c r="P117" s="63">
        <v>0.94</v>
      </c>
      <c r="Q117" s="63">
        <v>15.796948</v>
      </c>
      <c r="R117" s="63">
        <v>77842795</v>
      </c>
      <c r="S117" s="63">
        <v>0.95042099999999996</v>
      </c>
      <c r="T117" s="63">
        <v>1.5796950000000001</v>
      </c>
      <c r="U117" s="63">
        <v>156</v>
      </c>
      <c r="V117" s="63">
        <v>128</v>
      </c>
      <c r="W117" s="63">
        <v>11.428800000000001</v>
      </c>
      <c r="X117" s="63">
        <v>3.2600060000000002</v>
      </c>
      <c r="Y117" s="63">
        <v>2.9152339999999999</v>
      </c>
      <c r="Z117" s="63">
        <v>9.5884250000000009</v>
      </c>
      <c r="AA117" s="63">
        <v>20.636938000000001</v>
      </c>
      <c r="AB117" s="63">
        <v>18.454409999999999</v>
      </c>
      <c r="AC117" s="63">
        <v>60.697958</v>
      </c>
    </row>
    <row r="118" spans="1:29" ht="14" x14ac:dyDescent="0.2">
      <c r="A118" s="3">
        <v>0.95</v>
      </c>
      <c r="B118" s="3">
        <v>34.786386999999998</v>
      </c>
      <c r="C118" s="3">
        <v>234400280</v>
      </c>
      <c r="D118" s="3">
        <v>0.95016900000000004</v>
      </c>
      <c r="E118" s="3">
        <v>3.4786389999999998</v>
      </c>
      <c r="F118" s="3">
        <v>114</v>
      </c>
      <c r="G118" s="3">
        <v>128</v>
      </c>
      <c r="H118" s="3">
        <v>8.2477</v>
      </c>
      <c r="I118" s="3">
        <v>10.459891000000001</v>
      </c>
      <c r="J118" s="3">
        <v>5.7264220000000003</v>
      </c>
      <c r="K118" s="3">
        <v>18.566420999999998</v>
      </c>
      <c r="L118" s="3">
        <v>30.068921</v>
      </c>
      <c r="M118" s="3">
        <v>16.461673999999999</v>
      </c>
      <c r="N118" s="3">
        <v>53.372664</v>
      </c>
      <c r="P118" s="63">
        <v>0.95</v>
      </c>
      <c r="Q118" s="63">
        <v>14.455769</v>
      </c>
      <c r="R118" s="63">
        <v>84995976</v>
      </c>
      <c r="S118" s="63">
        <v>0.95879599999999998</v>
      </c>
      <c r="T118" s="63">
        <v>1.4455769999999999</v>
      </c>
      <c r="U118" s="63">
        <v>185</v>
      </c>
      <c r="V118" s="63">
        <v>128</v>
      </c>
      <c r="W118" s="63">
        <v>11.5845</v>
      </c>
      <c r="X118" s="63">
        <v>3.466062</v>
      </c>
      <c r="Y118" s="63">
        <v>3.099745</v>
      </c>
      <c r="Z118" s="63">
        <v>7.8577959999999996</v>
      </c>
      <c r="AA118" s="63">
        <v>23.977015999999999</v>
      </c>
      <c r="AB118" s="63">
        <v>21.442962000000001</v>
      </c>
      <c r="AC118" s="63">
        <v>54.357506999999998</v>
      </c>
    </row>
    <row r="119" spans="1:29" ht="14" x14ac:dyDescent="0.2">
      <c r="A119" s="3">
        <v>0.96</v>
      </c>
      <c r="B119" s="3">
        <v>38.524804000000003</v>
      </c>
      <c r="C119" s="3">
        <v>260808395</v>
      </c>
      <c r="D119" s="3">
        <v>0.96001599999999998</v>
      </c>
      <c r="E119" s="3">
        <v>3.8524799999999999</v>
      </c>
      <c r="F119" s="3">
        <v>137</v>
      </c>
      <c r="G119" s="3">
        <v>128</v>
      </c>
      <c r="H119" s="3">
        <v>8.1304999999999996</v>
      </c>
      <c r="I119" s="3">
        <v>12.250819999999999</v>
      </c>
      <c r="J119" s="3">
        <v>6.6976170000000002</v>
      </c>
      <c r="K119" s="3">
        <v>19.538582999999999</v>
      </c>
      <c r="L119" s="3">
        <v>31.799824999999998</v>
      </c>
      <c r="M119" s="3">
        <v>17.385207000000001</v>
      </c>
      <c r="N119" s="3">
        <v>50.716892000000001</v>
      </c>
      <c r="P119" s="63">
        <v>0.96</v>
      </c>
      <c r="Q119" s="63">
        <v>14.16996</v>
      </c>
      <c r="R119" s="63">
        <v>96152841</v>
      </c>
      <c r="S119" s="63">
        <v>0.968553</v>
      </c>
      <c r="T119" s="63">
        <v>1.4169959999999999</v>
      </c>
      <c r="U119" s="63">
        <v>228</v>
      </c>
      <c r="V119" s="63">
        <v>128</v>
      </c>
      <c r="W119" s="63">
        <v>11.661300000000001</v>
      </c>
      <c r="X119" s="63">
        <v>3.7636660000000002</v>
      </c>
      <c r="Y119" s="63">
        <v>3.279506</v>
      </c>
      <c r="Z119" s="63">
        <v>7.094894</v>
      </c>
      <c r="AA119" s="63">
        <v>26.560881999999999</v>
      </c>
      <c r="AB119" s="63">
        <v>23.144072999999999</v>
      </c>
      <c r="AC119" s="63">
        <v>50.069961999999997</v>
      </c>
    </row>
    <row r="120" spans="1:29" ht="14" x14ac:dyDescent="0.2">
      <c r="A120" s="3">
        <v>0.97</v>
      </c>
      <c r="B120" s="3">
        <v>40.848205</v>
      </c>
      <c r="C120" s="3">
        <v>264886160</v>
      </c>
      <c r="D120" s="3">
        <v>0.97005200000000003</v>
      </c>
      <c r="E120" s="3">
        <v>4.0848199999999997</v>
      </c>
      <c r="F120" s="3">
        <v>186</v>
      </c>
      <c r="G120" s="3">
        <v>128</v>
      </c>
      <c r="H120" s="3">
        <v>8.1569000000000003</v>
      </c>
      <c r="I120" s="3">
        <v>13.153755</v>
      </c>
      <c r="J120" s="3">
        <v>9.6095059999999997</v>
      </c>
      <c r="K120" s="3">
        <v>18.050331</v>
      </c>
      <c r="L120" s="3">
        <v>32.201549999999997</v>
      </c>
      <c r="M120" s="3">
        <v>23.524916000000001</v>
      </c>
      <c r="N120" s="3">
        <v>44.188797999999998</v>
      </c>
      <c r="P120" s="63">
        <v>0.97</v>
      </c>
      <c r="Q120" s="63">
        <v>15.908137</v>
      </c>
      <c r="R120" s="63">
        <v>106173025</v>
      </c>
      <c r="S120" s="63">
        <v>0.97448000000000001</v>
      </c>
      <c r="T120" s="63">
        <v>1.590814</v>
      </c>
      <c r="U120" s="63">
        <v>293</v>
      </c>
      <c r="V120" s="63">
        <v>128</v>
      </c>
      <c r="W120" s="63">
        <v>11.9221</v>
      </c>
      <c r="X120" s="63">
        <v>4.062411</v>
      </c>
      <c r="Y120" s="63">
        <v>3.527917</v>
      </c>
      <c r="Z120" s="63">
        <v>8.2870869999999996</v>
      </c>
      <c r="AA120" s="63">
        <v>25.536687000000001</v>
      </c>
      <c r="AB120" s="63">
        <v>22.176808000000001</v>
      </c>
      <c r="AC120" s="63">
        <v>52.093384999999998</v>
      </c>
    </row>
    <row r="121" spans="1:29" ht="14" x14ac:dyDescent="0.2">
      <c r="A121" s="3">
        <v>0.98</v>
      </c>
      <c r="B121" s="3">
        <v>44.670772999999997</v>
      </c>
      <c r="C121" s="3">
        <v>272663312</v>
      </c>
      <c r="D121" s="3">
        <v>0.980043</v>
      </c>
      <c r="E121" s="3">
        <v>4.4670769999999997</v>
      </c>
      <c r="F121" s="3">
        <v>317</v>
      </c>
      <c r="G121" s="3">
        <v>128</v>
      </c>
      <c r="H121" s="3">
        <v>8.4762000000000004</v>
      </c>
      <c r="I121" s="3">
        <v>14.142704999999999</v>
      </c>
      <c r="J121" s="3">
        <v>11.537915999999999</v>
      </c>
      <c r="K121" s="3">
        <v>18.95307</v>
      </c>
      <c r="L121" s="3">
        <v>31.659862</v>
      </c>
      <c r="M121" s="3">
        <v>25.828780999999999</v>
      </c>
      <c r="N121" s="3">
        <v>42.428345999999998</v>
      </c>
      <c r="P121" s="63">
        <v>0.98</v>
      </c>
      <c r="Q121" s="63">
        <v>18.558216000000002</v>
      </c>
      <c r="R121" s="63">
        <v>129538613</v>
      </c>
      <c r="S121" s="63">
        <v>0.98162000000000005</v>
      </c>
      <c r="T121" s="63">
        <v>1.8558220000000001</v>
      </c>
      <c r="U121" s="63">
        <v>410</v>
      </c>
      <c r="V121" s="63">
        <v>128</v>
      </c>
      <c r="W121" s="63">
        <v>12.4427</v>
      </c>
      <c r="X121" s="63">
        <v>4.7053960000000004</v>
      </c>
      <c r="Y121" s="63">
        <v>4.0607170000000004</v>
      </c>
      <c r="Z121" s="63">
        <v>9.7577599999999993</v>
      </c>
      <c r="AA121" s="63">
        <v>25.354787000000002</v>
      </c>
      <c r="AB121" s="63">
        <v>21.880967999999999</v>
      </c>
      <c r="AC121" s="63">
        <v>52.579191999999999</v>
      </c>
    </row>
    <row r="122" spans="1:29" ht="14" x14ac:dyDescent="0.2">
      <c r="A122" s="3">
        <v>0.99</v>
      </c>
      <c r="B122" s="3">
        <v>57.513497000000001</v>
      </c>
      <c r="C122" s="3">
        <v>314684668</v>
      </c>
      <c r="D122" s="3">
        <v>0.99000900000000003</v>
      </c>
      <c r="E122" s="3">
        <v>5.7513500000000004</v>
      </c>
      <c r="F122" s="3">
        <v>609</v>
      </c>
      <c r="G122" s="3">
        <v>128</v>
      </c>
      <c r="H122" s="3">
        <v>9.9213000000000005</v>
      </c>
      <c r="I122" s="3">
        <v>17.667103999999998</v>
      </c>
      <c r="J122" s="3">
        <v>18.760338999999998</v>
      </c>
      <c r="K122" s="3">
        <v>21.043873999999999</v>
      </c>
      <c r="L122" s="3">
        <v>30.718188000000001</v>
      </c>
      <c r="M122" s="3">
        <v>32.619019000000002</v>
      </c>
      <c r="N122" s="3">
        <v>36.589452999999999</v>
      </c>
      <c r="P122" s="63">
        <v>0.99</v>
      </c>
      <c r="Q122" s="63">
        <v>19.019613</v>
      </c>
      <c r="R122" s="63">
        <v>187738492</v>
      </c>
      <c r="S122" s="63">
        <v>0.99019599999999997</v>
      </c>
      <c r="T122" s="63">
        <v>1.901961</v>
      </c>
      <c r="U122" s="63">
        <v>678</v>
      </c>
      <c r="V122" s="63">
        <v>128</v>
      </c>
      <c r="W122" s="63">
        <v>14.1212</v>
      </c>
      <c r="X122" s="63">
        <v>6.0151690000000002</v>
      </c>
      <c r="Y122" s="63">
        <v>5.7208639999999997</v>
      </c>
      <c r="Z122" s="63">
        <v>7.2449320000000004</v>
      </c>
      <c r="AA122" s="63">
        <v>31.626135999999999</v>
      </c>
      <c r="AB122" s="63">
        <v>30.078762000000001</v>
      </c>
      <c r="AC122" s="63">
        <v>38.091898999999998</v>
      </c>
    </row>
    <row r="123" spans="1:29" ht="14" x14ac:dyDescent="0.2">
      <c r="A123" s="3">
        <v>0.99099999999999999</v>
      </c>
      <c r="B123" s="3">
        <v>58.279716999999998</v>
      </c>
      <c r="C123" s="3">
        <v>323297179</v>
      </c>
      <c r="D123" s="3">
        <v>0.99100200000000005</v>
      </c>
      <c r="E123" s="3">
        <v>5.8279719999999999</v>
      </c>
      <c r="F123" s="3">
        <v>660</v>
      </c>
      <c r="G123" s="3">
        <v>128</v>
      </c>
      <c r="H123" s="3">
        <v>10.2073</v>
      </c>
      <c r="I123" s="3">
        <v>17.833165999999999</v>
      </c>
      <c r="J123" s="3">
        <v>18.91441</v>
      </c>
      <c r="K123" s="3">
        <v>21.489908</v>
      </c>
      <c r="L123" s="3">
        <v>30.599267000000001</v>
      </c>
      <c r="M123" s="3">
        <v>32.454534000000002</v>
      </c>
      <c r="N123" s="3">
        <v>36.873735000000003</v>
      </c>
      <c r="P123" s="63">
        <v>0.99099999999999999</v>
      </c>
      <c r="Q123" s="63">
        <v>20.263822999999999</v>
      </c>
      <c r="R123" s="63">
        <v>200554865</v>
      </c>
      <c r="S123" s="63">
        <v>0.99134800000000001</v>
      </c>
      <c r="T123" s="63">
        <v>2.0263819999999999</v>
      </c>
      <c r="U123" s="63">
        <v>732</v>
      </c>
      <c r="V123" s="63">
        <v>128</v>
      </c>
      <c r="W123" s="63">
        <v>14.4894</v>
      </c>
      <c r="X123" s="63">
        <v>6.5583400000000003</v>
      </c>
      <c r="Y123" s="63">
        <v>6.0433579999999996</v>
      </c>
      <c r="Z123" s="63">
        <v>7.6253029999999997</v>
      </c>
      <c r="AA123" s="63">
        <v>32.364770999999998</v>
      </c>
      <c r="AB123" s="63">
        <v>29.823383</v>
      </c>
      <c r="AC123" s="63">
        <v>37.630130000000001</v>
      </c>
    </row>
    <row r="124" spans="1:29" ht="14" x14ac:dyDescent="0.2">
      <c r="A124" s="3">
        <v>0.99199999999999999</v>
      </c>
      <c r="B124" s="3">
        <v>60.389122</v>
      </c>
      <c r="C124" s="3">
        <v>334610153</v>
      </c>
      <c r="D124" s="3">
        <v>0.99199999999999999</v>
      </c>
      <c r="E124" s="3">
        <v>6.0389119999999998</v>
      </c>
      <c r="F124" s="3">
        <v>727</v>
      </c>
      <c r="G124" s="3">
        <v>128</v>
      </c>
      <c r="H124" s="3">
        <v>10.639099999999999</v>
      </c>
      <c r="I124" s="3">
        <v>18.280078</v>
      </c>
      <c r="J124" s="3">
        <v>20.99127</v>
      </c>
      <c r="K124" s="3">
        <v>21.069396000000001</v>
      </c>
      <c r="L124" s="3">
        <v>30.270481</v>
      </c>
      <c r="M124" s="3">
        <v>34.760018000000002</v>
      </c>
      <c r="N124" s="3">
        <v>34.889389000000001</v>
      </c>
      <c r="P124" s="63">
        <v>0.99199999999999999</v>
      </c>
      <c r="Q124" s="63">
        <v>20.735274</v>
      </c>
      <c r="R124" s="63">
        <v>214178964</v>
      </c>
      <c r="S124" s="63">
        <v>0.99217999999999995</v>
      </c>
      <c r="T124" s="63">
        <v>2.0735269999999999</v>
      </c>
      <c r="U124" s="63">
        <v>801</v>
      </c>
      <c r="V124" s="63">
        <v>128</v>
      </c>
      <c r="W124" s="63">
        <v>14.9344</v>
      </c>
      <c r="X124" s="63">
        <v>6.8350299999999997</v>
      </c>
      <c r="Y124" s="63">
        <v>6.5188189999999997</v>
      </c>
      <c r="Z124" s="63">
        <v>7.3463190000000003</v>
      </c>
      <c r="AA124" s="63">
        <v>32.963296</v>
      </c>
      <c r="AB124" s="63">
        <v>31.438303999999999</v>
      </c>
      <c r="AC124" s="63">
        <v>35.429090000000002</v>
      </c>
    </row>
    <row r="125" spans="1:29" ht="14" x14ac:dyDescent="0.2">
      <c r="A125" s="3">
        <v>0.99299999999999999</v>
      </c>
      <c r="B125" s="3">
        <v>59.444612999999997</v>
      </c>
      <c r="C125" s="3">
        <v>348960937</v>
      </c>
      <c r="D125" s="3">
        <v>0.99300900000000003</v>
      </c>
      <c r="E125" s="3">
        <v>5.9444610000000004</v>
      </c>
      <c r="F125" s="3">
        <v>811</v>
      </c>
      <c r="G125" s="3">
        <v>128</v>
      </c>
      <c r="H125" s="3">
        <v>11.1747</v>
      </c>
      <c r="I125" s="3">
        <v>17.979963999999999</v>
      </c>
      <c r="J125" s="3">
        <v>20.747350999999998</v>
      </c>
      <c r="K125" s="3">
        <v>20.666447999999999</v>
      </c>
      <c r="L125" s="3">
        <v>30.246582</v>
      </c>
      <c r="M125" s="3">
        <v>34.901986999999998</v>
      </c>
      <c r="N125" s="3">
        <v>34.765887999999997</v>
      </c>
      <c r="P125" s="63">
        <v>0.99299999999999999</v>
      </c>
      <c r="Q125" s="63">
        <v>24.602492999999999</v>
      </c>
      <c r="R125" s="63">
        <v>231943941</v>
      </c>
      <c r="S125" s="63">
        <v>0.99330399999999996</v>
      </c>
      <c r="T125" s="63">
        <v>2.4602490000000001</v>
      </c>
      <c r="U125" s="63">
        <v>878</v>
      </c>
      <c r="V125" s="63">
        <v>128</v>
      </c>
      <c r="W125" s="63">
        <v>15.459</v>
      </c>
      <c r="X125" s="63">
        <v>7.2633809999999999</v>
      </c>
      <c r="Y125" s="63">
        <v>7.1947549999999998</v>
      </c>
      <c r="Z125" s="63">
        <v>10.108135000000001</v>
      </c>
      <c r="AA125" s="63">
        <v>29.522946999999998</v>
      </c>
      <c r="AB125" s="63">
        <v>29.244009999999999</v>
      </c>
      <c r="AC125" s="63">
        <v>41.085819000000001</v>
      </c>
    </row>
    <row r="126" spans="1:29" ht="14" x14ac:dyDescent="0.2">
      <c r="A126" s="3">
        <v>0.99399999999999999</v>
      </c>
      <c r="B126" s="3">
        <v>63.504648000000003</v>
      </c>
      <c r="C126" s="3">
        <v>366445375</v>
      </c>
      <c r="D126" s="3">
        <v>0.99400200000000005</v>
      </c>
      <c r="E126" s="3">
        <v>6.3504649999999998</v>
      </c>
      <c r="F126" s="3">
        <v>909</v>
      </c>
      <c r="G126" s="3">
        <v>128</v>
      </c>
      <c r="H126" s="3">
        <v>11.7476</v>
      </c>
      <c r="I126" s="3">
        <v>19.529036000000001</v>
      </c>
      <c r="J126" s="3">
        <v>23.188832999999999</v>
      </c>
      <c r="K126" s="3">
        <v>20.738399999999999</v>
      </c>
      <c r="L126" s="3">
        <v>30.752136</v>
      </c>
      <c r="M126" s="3">
        <v>36.515174000000002</v>
      </c>
      <c r="N126" s="3">
        <v>32.656506999999998</v>
      </c>
      <c r="P126" s="63">
        <v>0.99399999999999999</v>
      </c>
      <c r="Q126" s="63">
        <v>24.163609000000001</v>
      </c>
      <c r="R126" s="63">
        <v>252512973</v>
      </c>
      <c r="S126" s="63">
        <v>0.99424199999999996</v>
      </c>
      <c r="T126" s="63">
        <v>2.4163610000000002</v>
      </c>
      <c r="U126" s="63">
        <v>979</v>
      </c>
      <c r="V126" s="63">
        <v>128</v>
      </c>
      <c r="W126" s="63">
        <v>16.228000000000002</v>
      </c>
      <c r="X126" s="63">
        <v>7.8436110000000001</v>
      </c>
      <c r="Y126" s="63">
        <v>7.9016060000000001</v>
      </c>
      <c r="Z126" s="63">
        <v>8.3833350000000006</v>
      </c>
      <c r="AA126" s="63">
        <v>32.460425999999998</v>
      </c>
      <c r="AB126" s="63">
        <v>32.700437000000001</v>
      </c>
      <c r="AC126" s="63">
        <v>34.694052999999997</v>
      </c>
    </row>
    <row r="127" spans="1:29" ht="14" x14ac:dyDescent="0.2">
      <c r="A127" s="3">
        <v>0.995</v>
      </c>
      <c r="B127" s="3">
        <v>67.507799000000006</v>
      </c>
      <c r="C127" s="3">
        <v>390447102</v>
      </c>
      <c r="D127" s="3">
        <v>0.99500200000000005</v>
      </c>
      <c r="E127" s="3">
        <v>6.7507799999999998</v>
      </c>
      <c r="F127" s="3">
        <v>1045</v>
      </c>
      <c r="G127" s="3">
        <v>128</v>
      </c>
      <c r="H127" s="3">
        <v>12.6892</v>
      </c>
      <c r="I127" s="3">
        <v>20.047370000000001</v>
      </c>
      <c r="J127" s="3">
        <v>26.490746000000001</v>
      </c>
      <c r="K127" s="3">
        <v>20.921716</v>
      </c>
      <c r="L127" s="3">
        <v>29.696376000000001</v>
      </c>
      <c r="M127" s="3">
        <v>39.241016000000002</v>
      </c>
      <c r="N127" s="3">
        <v>30.991554000000001</v>
      </c>
      <c r="P127" s="63">
        <v>0.995</v>
      </c>
      <c r="Q127" s="63">
        <v>28.102392999999999</v>
      </c>
      <c r="R127" s="63">
        <v>279562442</v>
      </c>
      <c r="S127" s="63">
        <v>0.99518899999999999</v>
      </c>
      <c r="T127" s="63">
        <v>2.8102390000000002</v>
      </c>
      <c r="U127" s="63">
        <v>1110</v>
      </c>
      <c r="V127" s="63">
        <v>128</v>
      </c>
      <c r="W127" s="63">
        <v>17.183700000000002</v>
      </c>
      <c r="X127" s="63">
        <v>8.5098920000000007</v>
      </c>
      <c r="Y127" s="63">
        <v>9.0386500000000005</v>
      </c>
      <c r="Z127" s="63">
        <v>10.504125</v>
      </c>
      <c r="AA127" s="63">
        <v>30.281735999999999</v>
      </c>
      <c r="AB127" s="63">
        <v>32.163276000000003</v>
      </c>
      <c r="AC127" s="63">
        <v>37.378045999999998</v>
      </c>
    </row>
    <row r="128" spans="1:29" ht="14" x14ac:dyDescent="0.2">
      <c r="A128" s="3">
        <v>0.996</v>
      </c>
      <c r="B128" s="3">
        <v>73.882329999999996</v>
      </c>
      <c r="C128" s="3">
        <v>422987334</v>
      </c>
      <c r="D128" s="3">
        <v>0.996</v>
      </c>
      <c r="E128" s="3">
        <v>7.3882329999999996</v>
      </c>
      <c r="F128" s="3">
        <v>1230</v>
      </c>
      <c r="G128" s="3">
        <v>128</v>
      </c>
      <c r="H128" s="3">
        <v>14.053100000000001</v>
      </c>
      <c r="I128" s="3">
        <v>22.690745</v>
      </c>
      <c r="J128" s="3">
        <v>30.337703000000001</v>
      </c>
      <c r="K128" s="3">
        <v>20.795635999999998</v>
      </c>
      <c r="L128" s="3">
        <v>30.712005000000001</v>
      </c>
      <c r="M128" s="3">
        <v>41.062190999999999</v>
      </c>
      <c r="N128" s="3">
        <v>28.146968000000001</v>
      </c>
      <c r="P128" s="63">
        <v>0.996</v>
      </c>
      <c r="Q128" s="63">
        <v>31.763331000000001</v>
      </c>
      <c r="R128" s="63">
        <v>317647927</v>
      </c>
      <c r="S128" s="63">
        <v>0.99603200000000003</v>
      </c>
      <c r="T128" s="63">
        <v>3.1763330000000001</v>
      </c>
      <c r="U128" s="63">
        <v>1303</v>
      </c>
      <c r="V128" s="63">
        <v>128</v>
      </c>
      <c r="W128" s="63">
        <v>18.477599999999999</v>
      </c>
      <c r="X128" s="63">
        <v>9.5976999999999997</v>
      </c>
      <c r="Y128" s="63">
        <v>10.879035999999999</v>
      </c>
      <c r="Z128" s="63">
        <v>11.240996000000001</v>
      </c>
      <c r="AA128" s="63">
        <v>30.216290999999998</v>
      </c>
      <c r="AB128" s="63">
        <v>34.250300000000003</v>
      </c>
      <c r="AC128" s="63">
        <v>35.389853000000002</v>
      </c>
    </row>
    <row r="129" spans="1:29" ht="14" x14ac:dyDescent="0.2">
      <c r="A129" s="3">
        <v>0.997</v>
      </c>
      <c r="B129" s="3">
        <v>82.995906000000005</v>
      </c>
      <c r="C129" s="3">
        <v>469816798</v>
      </c>
      <c r="D129" s="3">
        <v>0.997</v>
      </c>
      <c r="E129" s="3">
        <v>8.2995909999999995</v>
      </c>
      <c r="F129" s="3">
        <v>1497</v>
      </c>
      <c r="G129" s="3">
        <v>128</v>
      </c>
      <c r="H129" s="3">
        <v>15.943300000000001</v>
      </c>
      <c r="I129" s="3">
        <v>24.580946999999998</v>
      </c>
      <c r="J129" s="3">
        <v>36.711981000000002</v>
      </c>
      <c r="K129" s="3">
        <v>21.638076999999999</v>
      </c>
      <c r="L129" s="3">
        <v>29.617059000000001</v>
      </c>
      <c r="M129" s="3">
        <v>44.233483</v>
      </c>
      <c r="N129" s="3">
        <v>26.071258</v>
      </c>
      <c r="P129" s="63">
        <v>0.997</v>
      </c>
      <c r="Q129" s="63">
        <v>37.201777</v>
      </c>
      <c r="R129" s="63">
        <v>370978754</v>
      </c>
      <c r="S129" s="63">
        <v>0.99706799999999995</v>
      </c>
      <c r="T129" s="63">
        <v>3.7201780000000002</v>
      </c>
      <c r="U129" s="63">
        <v>1573</v>
      </c>
      <c r="V129" s="63">
        <v>128</v>
      </c>
      <c r="W129" s="63">
        <v>20.5626</v>
      </c>
      <c r="X129" s="63">
        <v>11.172636000000001</v>
      </c>
      <c r="Y129" s="63">
        <v>14.087016</v>
      </c>
      <c r="Z129" s="63">
        <v>11.897318</v>
      </c>
      <c r="AA129" s="63">
        <v>30.032532</v>
      </c>
      <c r="AB129" s="63">
        <v>37.866512</v>
      </c>
      <c r="AC129" s="63">
        <v>31.980511</v>
      </c>
    </row>
    <row r="130" spans="1:29" ht="14" x14ac:dyDescent="0.2">
      <c r="A130" s="3">
        <v>0.998</v>
      </c>
      <c r="B130" s="3">
        <v>101.07840899999999</v>
      </c>
      <c r="C130" s="3">
        <v>551829572</v>
      </c>
      <c r="D130" s="3">
        <v>0.99800199999999994</v>
      </c>
      <c r="E130" s="3">
        <v>10.107841000000001</v>
      </c>
      <c r="F130" s="3">
        <v>1976</v>
      </c>
      <c r="G130" s="3">
        <v>128</v>
      </c>
      <c r="H130" s="3">
        <v>19.4085</v>
      </c>
      <c r="I130" s="3">
        <v>27.875036000000001</v>
      </c>
      <c r="J130" s="3">
        <v>50.096735000000002</v>
      </c>
      <c r="K130" s="3">
        <v>23.028672</v>
      </c>
      <c r="L130" s="3">
        <v>27.577636999999999</v>
      </c>
      <c r="M130" s="3">
        <v>49.562251000000003</v>
      </c>
      <c r="N130" s="3">
        <v>22.782979000000001</v>
      </c>
      <c r="P130" s="63">
        <v>0.998</v>
      </c>
      <c r="Q130" s="63">
        <v>48.617595000000001</v>
      </c>
      <c r="R130" s="63">
        <v>464288392</v>
      </c>
      <c r="S130" s="63">
        <v>0.99808200000000002</v>
      </c>
      <c r="T130" s="63">
        <v>4.8617600000000003</v>
      </c>
      <c r="U130" s="63">
        <v>2068</v>
      </c>
      <c r="V130" s="63">
        <v>128</v>
      </c>
      <c r="W130" s="63">
        <v>24.198699999999999</v>
      </c>
      <c r="X130" s="63">
        <v>13.735367999999999</v>
      </c>
      <c r="Y130" s="63">
        <v>20.097769</v>
      </c>
      <c r="Z130" s="63">
        <v>14.735345000000001</v>
      </c>
      <c r="AA130" s="63">
        <v>28.251844999999999</v>
      </c>
      <c r="AB130" s="63">
        <v>41.338467000000001</v>
      </c>
      <c r="AC130" s="63">
        <v>30.308667</v>
      </c>
    </row>
    <row r="131" spans="1:29" ht="14" x14ac:dyDescent="0.2">
      <c r="A131" s="3">
        <v>0.999</v>
      </c>
      <c r="B131" s="3">
        <v>154.75256400000001</v>
      </c>
      <c r="C131" s="3">
        <v>732647288</v>
      </c>
      <c r="D131" s="3">
        <v>0.999</v>
      </c>
      <c r="E131" s="3">
        <v>15.475256</v>
      </c>
      <c r="F131" s="3">
        <v>3080</v>
      </c>
      <c r="G131" s="3">
        <v>128</v>
      </c>
      <c r="H131" s="3">
        <v>27.547899999999998</v>
      </c>
      <c r="I131" s="3">
        <v>38.482436999999997</v>
      </c>
      <c r="J131" s="3">
        <v>92.112320999999994</v>
      </c>
      <c r="K131" s="3">
        <v>24.059947000000001</v>
      </c>
      <c r="L131" s="3">
        <v>24.867075</v>
      </c>
      <c r="M131" s="3">
        <v>59.522323</v>
      </c>
      <c r="N131" s="3">
        <v>15.547366</v>
      </c>
      <c r="P131" s="63">
        <v>0.999</v>
      </c>
      <c r="Q131" s="63">
        <v>78.325380999999993</v>
      </c>
      <c r="R131" s="63">
        <v>682685493</v>
      </c>
      <c r="S131" s="63">
        <v>0.99910200000000005</v>
      </c>
      <c r="T131" s="63">
        <v>7.8325379999999996</v>
      </c>
      <c r="U131" s="63">
        <v>3307</v>
      </c>
      <c r="V131" s="63">
        <v>128</v>
      </c>
      <c r="W131" s="63">
        <v>33.7254</v>
      </c>
      <c r="X131" s="63">
        <v>20.476735999999999</v>
      </c>
      <c r="Y131" s="63">
        <v>41.33952</v>
      </c>
      <c r="Z131" s="63">
        <v>16.426774000000002</v>
      </c>
      <c r="AA131" s="63">
        <v>26.143167999999999</v>
      </c>
      <c r="AB131" s="63">
        <v>52.779214000000003</v>
      </c>
      <c r="AC131" s="63">
        <v>20.972479</v>
      </c>
    </row>
    <row r="132" spans="1:29" ht="14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</row>
    <row r="133" spans="1:29" ht="14" x14ac:dyDescent="0.2">
      <c r="A133" s="4" t="s">
        <v>45</v>
      </c>
      <c r="B133" s="4"/>
      <c r="C133" s="4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P133" s="63" t="s">
        <v>220</v>
      </c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</row>
    <row r="134" spans="1:29" ht="14" x14ac:dyDescent="0.2">
      <c r="A134" s="3" t="s">
        <v>35</v>
      </c>
      <c r="B134" s="3" t="s">
        <v>24</v>
      </c>
      <c r="C134" s="3" t="s">
        <v>25</v>
      </c>
      <c r="D134" s="3" t="s">
        <v>26</v>
      </c>
      <c r="E134" s="3" t="s">
        <v>27</v>
      </c>
      <c r="F134" s="3" t="s">
        <v>28</v>
      </c>
      <c r="G134" s="3" t="s">
        <v>29</v>
      </c>
      <c r="H134" s="3" t="s">
        <v>30</v>
      </c>
      <c r="I134" s="3" t="s">
        <v>13</v>
      </c>
      <c r="J134" s="3" t="s">
        <v>14</v>
      </c>
      <c r="K134" s="3" t="s">
        <v>31</v>
      </c>
      <c r="L134" s="3" t="s">
        <v>16</v>
      </c>
      <c r="M134" s="3" t="s">
        <v>17</v>
      </c>
      <c r="N134" s="3" t="s">
        <v>18</v>
      </c>
      <c r="P134" s="63" t="s">
        <v>35</v>
      </c>
      <c r="Q134" s="63" t="s">
        <v>24</v>
      </c>
      <c r="R134" s="63" t="s">
        <v>25</v>
      </c>
      <c r="S134" s="63" t="s">
        <v>26</v>
      </c>
      <c r="T134" s="63" t="s">
        <v>27</v>
      </c>
      <c r="U134" s="63" t="s">
        <v>28</v>
      </c>
      <c r="V134" s="63" t="s">
        <v>29</v>
      </c>
      <c r="W134" s="63" t="s">
        <v>30</v>
      </c>
      <c r="X134" s="63" t="s">
        <v>13</v>
      </c>
      <c r="Y134" s="63" t="s">
        <v>14</v>
      </c>
      <c r="Z134" s="63" t="s">
        <v>31</v>
      </c>
      <c r="AA134" s="63" t="s">
        <v>16</v>
      </c>
      <c r="AB134" s="63" t="s">
        <v>17</v>
      </c>
      <c r="AC134" s="63" t="s">
        <v>18</v>
      </c>
    </row>
    <row r="135" spans="1:29" ht="14" x14ac:dyDescent="0.2">
      <c r="A135" s="3">
        <v>0.9</v>
      </c>
      <c r="B135" s="3">
        <v>25.916155</v>
      </c>
      <c r="C135" s="3">
        <v>156000502</v>
      </c>
      <c r="D135" s="3">
        <v>0.90583100000000005</v>
      </c>
      <c r="E135" s="3">
        <v>2.5916160000000001</v>
      </c>
      <c r="F135" s="3">
        <v>94</v>
      </c>
      <c r="G135" s="3">
        <v>64</v>
      </c>
      <c r="H135" s="3">
        <v>8.7042000000000002</v>
      </c>
      <c r="I135" s="3">
        <v>7.5337670000000001</v>
      </c>
      <c r="J135" s="3">
        <v>5.076098</v>
      </c>
      <c r="K135" s="3">
        <v>13.27295</v>
      </c>
      <c r="L135" s="3">
        <v>29.069769999999998</v>
      </c>
      <c r="M135" s="3">
        <v>19.586615999999999</v>
      </c>
      <c r="N135" s="3">
        <v>51.214964000000002</v>
      </c>
      <c r="P135" s="63">
        <v>0.9</v>
      </c>
      <c r="Q135" s="63">
        <v>14.979915999999999</v>
      </c>
      <c r="R135" s="63">
        <v>55652106</v>
      </c>
      <c r="S135" s="63">
        <v>0.90113900000000002</v>
      </c>
      <c r="T135" s="63">
        <v>1.497992</v>
      </c>
      <c r="U135" s="63">
        <v>97</v>
      </c>
      <c r="V135" s="63">
        <v>32</v>
      </c>
      <c r="W135" s="63">
        <v>11.818300000000001</v>
      </c>
      <c r="X135" s="63">
        <v>2.9360689999999998</v>
      </c>
      <c r="Y135" s="63">
        <v>2.7106789999999998</v>
      </c>
      <c r="Z135" s="63">
        <v>9.296068</v>
      </c>
      <c r="AA135" s="63">
        <v>19.600034000000001</v>
      </c>
      <c r="AB135" s="63">
        <v>18.095419</v>
      </c>
      <c r="AC135" s="63">
        <v>62.056873000000003</v>
      </c>
    </row>
    <row r="136" spans="1:29" ht="14" x14ac:dyDescent="0.2">
      <c r="A136" s="3">
        <v>0.91</v>
      </c>
      <c r="B136" s="3">
        <v>23.200368999999998</v>
      </c>
      <c r="C136" s="3">
        <v>155979613</v>
      </c>
      <c r="D136" s="3">
        <v>0.91209600000000002</v>
      </c>
      <c r="E136" s="3">
        <v>2.3200370000000001</v>
      </c>
      <c r="F136" s="3">
        <v>95</v>
      </c>
      <c r="G136" s="3">
        <v>64</v>
      </c>
      <c r="H136" s="3">
        <v>8.7073999999999998</v>
      </c>
      <c r="I136" s="3">
        <v>7.2513740000000002</v>
      </c>
      <c r="J136" s="3">
        <v>4.1046339999999999</v>
      </c>
      <c r="K136" s="3">
        <v>11.816684</v>
      </c>
      <c r="L136" s="3">
        <v>31.255427000000001</v>
      </c>
      <c r="M136" s="3">
        <v>17.692105999999999</v>
      </c>
      <c r="N136" s="3">
        <v>50.933172999999996</v>
      </c>
      <c r="P136" s="63">
        <v>0.91</v>
      </c>
      <c r="Q136" s="63">
        <v>14.056255999999999</v>
      </c>
      <c r="R136" s="63">
        <v>56057201</v>
      </c>
      <c r="S136" s="63">
        <v>0.91013200000000005</v>
      </c>
      <c r="T136" s="63">
        <v>1.405626</v>
      </c>
      <c r="U136" s="63">
        <v>100</v>
      </c>
      <c r="V136" s="63">
        <v>32</v>
      </c>
      <c r="W136" s="63">
        <v>11.848000000000001</v>
      </c>
      <c r="X136" s="63">
        <v>2.8595860000000002</v>
      </c>
      <c r="Y136" s="63">
        <v>2.6902629999999998</v>
      </c>
      <c r="Z136" s="63">
        <v>8.4691860000000005</v>
      </c>
      <c r="AA136" s="63">
        <v>20.343862999999999</v>
      </c>
      <c r="AB136" s="63">
        <v>19.139254000000001</v>
      </c>
      <c r="AC136" s="63">
        <v>60.252077999999997</v>
      </c>
    </row>
    <row r="137" spans="1:29" ht="14" x14ac:dyDescent="0.2">
      <c r="A137" s="3">
        <v>0.92</v>
      </c>
      <c r="B137" s="3">
        <v>24.327428000000001</v>
      </c>
      <c r="C137" s="3">
        <v>155682415</v>
      </c>
      <c r="D137" s="3">
        <v>0.92330599999999996</v>
      </c>
      <c r="E137" s="3">
        <v>2.4327429999999999</v>
      </c>
      <c r="F137" s="3">
        <v>97</v>
      </c>
      <c r="G137" s="3">
        <v>64</v>
      </c>
      <c r="H137" s="3">
        <v>8.6964000000000006</v>
      </c>
      <c r="I137" s="3">
        <v>6.914015</v>
      </c>
      <c r="J137" s="3">
        <v>3.8196150000000002</v>
      </c>
      <c r="K137" s="3">
        <v>13.564107999999999</v>
      </c>
      <c r="L137" s="3">
        <v>28.420656999999999</v>
      </c>
      <c r="M137" s="3">
        <v>15.700858</v>
      </c>
      <c r="N137" s="3">
        <v>55.756442</v>
      </c>
      <c r="P137" s="63">
        <v>0.92</v>
      </c>
      <c r="Q137" s="63">
        <v>14.32572</v>
      </c>
      <c r="R137" s="63">
        <v>58028770</v>
      </c>
      <c r="S137" s="63">
        <v>0.92021399999999998</v>
      </c>
      <c r="T137" s="63">
        <v>1.432572</v>
      </c>
      <c r="U137" s="63">
        <v>117</v>
      </c>
      <c r="V137" s="63">
        <v>32</v>
      </c>
      <c r="W137" s="63">
        <v>11.9954</v>
      </c>
      <c r="X137" s="63">
        <v>2.923349</v>
      </c>
      <c r="Y137" s="63">
        <v>2.8489070000000001</v>
      </c>
      <c r="Z137" s="63">
        <v>8.5173620000000003</v>
      </c>
      <c r="AA137" s="63">
        <v>20.406298</v>
      </c>
      <c r="AB137" s="63">
        <v>19.886659000000002</v>
      </c>
      <c r="AC137" s="63">
        <v>59.455038000000002</v>
      </c>
    </row>
    <row r="138" spans="1:29" ht="14" x14ac:dyDescent="0.2">
      <c r="A138" s="3">
        <v>0.93</v>
      </c>
      <c r="B138" s="3">
        <v>25.122975</v>
      </c>
      <c r="C138" s="3">
        <v>155350941</v>
      </c>
      <c r="D138" s="3">
        <v>0.93156300000000003</v>
      </c>
      <c r="E138" s="3">
        <v>2.5122979999999999</v>
      </c>
      <c r="F138" s="3">
        <v>99</v>
      </c>
      <c r="G138" s="3">
        <v>64</v>
      </c>
      <c r="H138" s="3">
        <v>8.6978000000000009</v>
      </c>
      <c r="I138" s="3">
        <v>6.8800549999999996</v>
      </c>
      <c r="J138" s="3">
        <v>3.929792</v>
      </c>
      <c r="K138" s="3">
        <v>14.272093</v>
      </c>
      <c r="L138" s="3">
        <v>27.385511000000001</v>
      </c>
      <c r="M138" s="3">
        <v>15.642225</v>
      </c>
      <c r="N138" s="3">
        <v>56.808929999999997</v>
      </c>
      <c r="P138" s="63">
        <v>0.93</v>
      </c>
      <c r="Q138" s="63">
        <v>15.883169000000001</v>
      </c>
      <c r="R138" s="63">
        <v>61799037</v>
      </c>
      <c r="S138" s="63">
        <v>0.93016500000000002</v>
      </c>
      <c r="T138" s="63">
        <v>1.588317</v>
      </c>
      <c r="U138" s="63">
        <v>137</v>
      </c>
      <c r="V138" s="63">
        <v>32</v>
      </c>
      <c r="W138" s="63">
        <v>12.384</v>
      </c>
      <c r="X138" s="63">
        <v>3.050983</v>
      </c>
      <c r="Y138" s="63">
        <v>3.014275</v>
      </c>
      <c r="Z138" s="63">
        <v>9.7791180000000004</v>
      </c>
      <c r="AA138" s="63">
        <v>19.208904</v>
      </c>
      <c r="AB138" s="63">
        <v>18.977791</v>
      </c>
      <c r="AC138" s="63">
        <v>61.569057999999998</v>
      </c>
    </row>
    <row r="139" spans="1:29" ht="14" x14ac:dyDescent="0.2">
      <c r="A139" s="3">
        <v>0.94</v>
      </c>
      <c r="B139" s="3">
        <v>25.212579999999999</v>
      </c>
      <c r="C139" s="3">
        <v>153915523</v>
      </c>
      <c r="D139" s="3">
        <v>0.94017799999999996</v>
      </c>
      <c r="E139" s="3">
        <v>2.521258</v>
      </c>
      <c r="F139" s="3">
        <v>115</v>
      </c>
      <c r="G139" s="3">
        <v>64</v>
      </c>
      <c r="H139" s="3">
        <v>8.7055000000000007</v>
      </c>
      <c r="I139" s="3">
        <v>7.4098449999999998</v>
      </c>
      <c r="J139" s="3">
        <v>4.6856049999999998</v>
      </c>
      <c r="K139" s="3">
        <v>13.084667</v>
      </c>
      <c r="L139" s="3">
        <v>29.389475000000001</v>
      </c>
      <c r="M139" s="3">
        <v>18.584392000000001</v>
      </c>
      <c r="N139" s="3">
        <v>51.897376000000001</v>
      </c>
      <c r="P139" s="63">
        <v>0.94</v>
      </c>
      <c r="Q139" s="63">
        <v>12.478057</v>
      </c>
      <c r="R139" s="63">
        <v>67134866</v>
      </c>
      <c r="S139" s="63">
        <v>0.94007700000000005</v>
      </c>
      <c r="T139" s="63">
        <v>1.247806</v>
      </c>
      <c r="U139" s="63">
        <v>162</v>
      </c>
      <c r="V139" s="63">
        <v>32</v>
      </c>
      <c r="W139" s="63">
        <v>12.914300000000001</v>
      </c>
      <c r="X139" s="63">
        <v>3.1877800000000001</v>
      </c>
      <c r="Y139" s="63">
        <v>3.0995529999999998</v>
      </c>
      <c r="Z139" s="63">
        <v>6.1526120000000004</v>
      </c>
      <c r="AA139" s="63">
        <v>25.547087999999999</v>
      </c>
      <c r="AB139" s="63">
        <v>24.840029000000001</v>
      </c>
      <c r="AC139" s="63">
        <v>49.307453000000002</v>
      </c>
    </row>
    <row r="140" spans="1:29" ht="14" x14ac:dyDescent="0.2">
      <c r="A140" s="3">
        <v>0.95</v>
      </c>
      <c r="B140" s="3">
        <v>26.269615000000002</v>
      </c>
      <c r="C140" s="3">
        <v>156010702</v>
      </c>
      <c r="D140" s="3">
        <v>0.95024900000000001</v>
      </c>
      <c r="E140" s="3">
        <v>2.6269610000000001</v>
      </c>
      <c r="F140" s="3">
        <v>149</v>
      </c>
      <c r="G140" s="3">
        <v>64</v>
      </c>
      <c r="H140" s="3">
        <v>8.8658000000000001</v>
      </c>
      <c r="I140" s="3">
        <v>7.7785310000000001</v>
      </c>
      <c r="J140" s="3">
        <v>5.3227700000000002</v>
      </c>
      <c r="K140" s="3">
        <v>13.140154000000001</v>
      </c>
      <c r="L140" s="3">
        <v>29.610374</v>
      </c>
      <c r="M140" s="3">
        <v>20.262077999999999</v>
      </c>
      <c r="N140" s="3">
        <v>50.020352000000003</v>
      </c>
      <c r="P140" s="63">
        <v>0.95</v>
      </c>
      <c r="Q140" s="63">
        <v>16.783283999999998</v>
      </c>
      <c r="R140" s="63">
        <v>74429514</v>
      </c>
      <c r="S140" s="63">
        <v>0.95011199999999996</v>
      </c>
      <c r="T140" s="63">
        <v>1.678328</v>
      </c>
      <c r="U140" s="63">
        <v>195</v>
      </c>
      <c r="V140" s="63">
        <v>32</v>
      </c>
      <c r="W140" s="63">
        <v>13.6838</v>
      </c>
      <c r="X140" s="63">
        <v>3.5251920000000001</v>
      </c>
      <c r="Y140" s="63">
        <v>3.4653450000000001</v>
      </c>
      <c r="Z140" s="63">
        <v>9.7563340000000007</v>
      </c>
      <c r="AA140" s="63">
        <v>21.004182</v>
      </c>
      <c r="AB140" s="63">
        <v>20.647599</v>
      </c>
      <c r="AC140" s="63">
        <v>58.131256999999998</v>
      </c>
    </row>
    <row r="141" spans="1:29" ht="14" x14ac:dyDescent="0.2">
      <c r="A141" s="3">
        <v>0.96</v>
      </c>
      <c r="B141" s="3">
        <v>26.383531000000001</v>
      </c>
      <c r="C141" s="3">
        <v>160957222</v>
      </c>
      <c r="D141" s="3">
        <v>0.96014900000000003</v>
      </c>
      <c r="E141" s="3">
        <v>2.6383529999999999</v>
      </c>
      <c r="F141" s="3">
        <v>196</v>
      </c>
      <c r="G141" s="3">
        <v>64</v>
      </c>
      <c r="H141" s="3">
        <v>9.1889000000000003</v>
      </c>
      <c r="I141" s="3">
        <v>7.6217420000000002</v>
      </c>
      <c r="J141" s="3">
        <v>5.2444280000000001</v>
      </c>
      <c r="K141" s="3">
        <v>13.483510000000001</v>
      </c>
      <c r="L141" s="3">
        <v>28.888254</v>
      </c>
      <c r="M141" s="3">
        <v>19.877658</v>
      </c>
      <c r="N141" s="3">
        <v>51.105784999999997</v>
      </c>
      <c r="P141" s="63">
        <v>0.96</v>
      </c>
      <c r="Q141" s="63">
        <v>14.63095</v>
      </c>
      <c r="R141" s="63">
        <v>84287736</v>
      </c>
      <c r="S141" s="63">
        <v>0.960094</v>
      </c>
      <c r="T141" s="63">
        <v>1.463095</v>
      </c>
      <c r="U141" s="63">
        <v>237</v>
      </c>
      <c r="V141" s="63">
        <v>32</v>
      </c>
      <c r="W141" s="63">
        <v>14.759600000000001</v>
      </c>
      <c r="X141" s="63">
        <v>3.9664510000000002</v>
      </c>
      <c r="Y141" s="63">
        <v>4.0991470000000003</v>
      </c>
      <c r="Z141" s="63">
        <v>6.5265129999999996</v>
      </c>
      <c r="AA141" s="63">
        <v>27.110005000000001</v>
      </c>
      <c r="AB141" s="63">
        <v>28.016954999999999</v>
      </c>
      <c r="AC141" s="63">
        <v>44.607582999999998</v>
      </c>
    </row>
    <row r="142" spans="1:29" ht="14" x14ac:dyDescent="0.2">
      <c r="A142" s="3">
        <v>0.97</v>
      </c>
      <c r="B142" s="3">
        <v>29.216017000000001</v>
      </c>
      <c r="C142" s="3">
        <v>170973644</v>
      </c>
      <c r="D142" s="3">
        <v>0.97009999999999996</v>
      </c>
      <c r="E142" s="3">
        <v>2.921602</v>
      </c>
      <c r="F142" s="3">
        <v>265</v>
      </c>
      <c r="G142" s="3">
        <v>64</v>
      </c>
      <c r="H142" s="3">
        <v>9.8207000000000004</v>
      </c>
      <c r="I142" s="3">
        <v>8.5071100000000008</v>
      </c>
      <c r="J142" s="3">
        <v>6.4418360000000003</v>
      </c>
      <c r="K142" s="3">
        <v>14.224629999999999</v>
      </c>
      <c r="L142" s="3">
        <v>29.117967</v>
      </c>
      <c r="M142" s="3">
        <v>22.048987</v>
      </c>
      <c r="N142" s="3">
        <v>48.687779999999997</v>
      </c>
      <c r="P142" s="63">
        <v>0.97</v>
      </c>
      <c r="Q142" s="63">
        <v>18.070699000000001</v>
      </c>
      <c r="R142" s="63">
        <v>99840325</v>
      </c>
      <c r="S142" s="63">
        <v>0.97006000000000003</v>
      </c>
      <c r="T142" s="63">
        <v>1.80707</v>
      </c>
      <c r="U142" s="63">
        <v>304</v>
      </c>
      <c r="V142" s="63">
        <v>32</v>
      </c>
      <c r="W142" s="63">
        <v>16.509</v>
      </c>
      <c r="X142" s="63">
        <v>4.4006150000000002</v>
      </c>
      <c r="Y142" s="63">
        <v>4.3020930000000002</v>
      </c>
      <c r="Z142" s="63">
        <v>9.3242320000000003</v>
      </c>
      <c r="AA142" s="63">
        <v>24.352214</v>
      </c>
      <c r="AB142" s="63">
        <v>23.807010999999999</v>
      </c>
      <c r="AC142" s="63">
        <v>51.598621999999999</v>
      </c>
    </row>
    <row r="143" spans="1:29" ht="14" x14ac:dyDescent="0.2">
      <c r="A143" s="3">
        <v>0.98</v>
      </c>
      <c r="B143" s="3">
        <v>33.597413000000003</v>
      </c>
      <c r="C143" s="3">
        <v>192628793</v>
      </c>
      <c r="D143" s="3">
        <v>0.98005399999999998</v>
      </c>
      <c r="E143" s="3">
        <v>3.3597410000000001</v>
      </c>
      <c r="F143" s="3">
        <v>383</v>
      </c>
      <c r="G143" s="3">
        <v>64</v>
      </c>
      <c r="H143" s="3">
        <v>11.1805</v>
      </c>
      <c r="I143" s="3">
        <v>9.5084940000000007</v>
      </c>
      <c r="J143" s="3">
        <v>8.3028940000000002</v>
      </c>
      <c r="K143" s="3">
        <v>15.74072</v>
      </c>
      <c r="L143" s="3">
        <v>28.301266999999999</v>
      </c>
      <c r="M143" s="3">
        <v>24.712897000000002</v>
      </c>
      <c r="N143" s="3">
        <v>46.850988999999998</v>
      </c>
      <c r="P143" s="63">
        <v>0.98</v>
      </c>
      <c r="Q143" s="63">
        <v>16.683306000000002</v>
      </c>
      <c r="R143" s="63">
        <v>127603895</v>
      </c>
      <c r="S143" s="63">
        <v>0.98007</v>
      </c>
      <c r="T143" s="63">
        <v>1.668331</v>
      </c>
      <c r="U143" s="63">
        <v>423</v>
      </c>
      <c r="V143" s="63">
        <v>32</v>
      </c>
      <c r="W143" s="63">
        <v>19.8658</v>
      </c>
      <c r="X143" s="63">
        <v>5.1506319999999999</v>
      </c>
      <c r="Y143" s="63">
        <v>5.3537720000000002</v>
      </c>
      <c r="Z143" s="63">
        <v>6.1256940000000002</v>
      </c>
      <c r="AA143" s="63">
        <v>30.872969000000001</v>
      </c>
      <c r="AB143" s="63">
        <v>32.090592000000001</v>
      </c>
      <c r="AC143" s="63">
        <v>36.717506999999998</v>
      </c>
    </row>
    <row r="144" spans="1:29" ht="14" x14ac:dyDescent="0.2">
      <c r="A144" s="3">
        <v>0.99</v>
      </c>
      <c r="B144" s="3">
        <v>41.335574000000001</v>
      </c>
      <c r="C144" s="3">
        <v>246590933</v>
      </c>
      <c r="D144" s="3">
        <v>0.99001600000000001</v>
      </c>
      <c r="E144" s="3">
        <v>4.1335569999999997</v>
      </c>
      <c r="F144" s="3">
        <v>661</v>
      </c>
      <c r="G144" s="3">
        <v>64</v>
      </c>
      <c r="H144" s="3">
        <v>14.9337</v>
      </c>
      <c r="I144" s="3">
        <v>11.529299999999999</v>
      </c>
      <c r="J144" s="3">
        <v>12.885709</v>
      </c>
      <c r="K144" s="3">
        <v>16.865901000000001</v>
      </c>
      <c r="L144" s="3">
        <v>27.891956</v>
      </c>
      <c r="M144" s="3">
        <v>31.173413</v>
      </c>
      <c r="N144" s="3">
        <v>40.802388999999998</v>
      </c>
      <c r="P144" s="63">
        <v>0.99</v>
      </c>
      <c r="Q144" s="63">
        <v>23.987841</v>
      </c>
      <c r="R144" s="63">
        <v>188748988</v>
      </c>
      <c r="S144" s="63">
        <v>0.99</v>
      </c>
      <c r="T144" s="63">
        <v>2.398784</v>
      </c>
      <c r="U144" s="63">
        <v>692</v>
      </c>
      <c r="V144" s="63">
        <v>32</v>
      </c>
      <c r="W144" s="63">
        <v>27.831900000000001</v>
      </c>
      <c r="X144" s="63">
        <v>7.3651749999999998</v>
      </c>
      <c r="Y144" s="63">
        <v>8.1952300000000005</v>
      </c>
      <c r="Z144" s="63">
        <v>8.3442279999999993</v>
      </c>
      <c r="AA144" s="63">
        <v>30.703783999999999</v>
      </c>
      <c r="AB144" s="63">
        <v>34.164102</v>
      </c>
      <c r="AC144" s="63">
        <v>34.785238</v>
      </c>
    </row>
    <row r="145" spans="1:29" ht="14" x14ac:dyDescent="0.2">
      <c r="A145" s="3">
        <v>0.99099999999999999</v>
      </c>
      <c r="B145" s="3">
        <v>41.209899999999998</v>
      </c>
      <c r="C145" s="3">
        <v>257107121</v>
      </c>
      <c r="D145" s="3">
        <v>0.99100699999999997</v>
      </c>
      <c r="E145" s="3">
        <v>4.1209899999999999</v>
      </c>
      <c r="F145" s="3">
        <v>713</v>
      </c>
      <c r="G145" s="3">
        <v>64</v>
      </c>
      <c r="H145" s="3">
        <v>15.645</v>
      </c>
      <c r="I145" s="3">
        <v>11.991365999999999</v>
      </c>
      <c r="J145" s="3">
        <v>12.489825</v>
      </c>
      <c r="K145" s="3">
        <v>16.665534999999998</v>
      </c>
      <c r="L145" s="3">
        <v>29.098264</v>
      </c>
      <c r="M145" s="3">
        <v>30.307825000000001</v>
      </c>
      <c r="N145" s="3">
        <v>40.440610999999997</v>
      </c>
      <c r="P145" s="63">
        <v>0.99099999999999999</v>
      </c>
      <c r="Q145" s="63">
        <v>23.972617</v>
      </c>
      <c r="R145" s="63">
        <v>200739517</v>
      </c>
      <c r="S145" s="63">
        <v>0.99100600000000005</v>
      </c>
      <c r="T145" s="63">
        <v>2.397262</v>
      </c>
      <c r="U145" s="63">
        <v>747</v>
      </c>
      <c r="V145" s="63">
        <v>32</v>
      </c>
      <c r="W145" s="63">
        <v>29.458300000000001</v>
      </c>
      <c r="X145" s="63">
        <v>7.8180829999999997</v>
      </c>
      <c r="Y145" s="63">
        <v>8.8186879999999999</v>
      </c>
      <c r="Z145" s="63">
        <v>7.2543899999999999</v>
      </c>
      <c r="AA145" s="63">
        <v>32.612555999999998</v>
      </c>
      <c r="AB145" s="63">
        <v>36.786504999999998</v>
      </c>
      <c r="AC145" s="63">
        <v>30.261151999999999</v>
      </c>
    </row>
    <row r="146" spans="1:29" ht="14" x14ac:dyDescent="0.2">
      <c r="A146" s="3">
        <v>0.99199999999999999</v>
      </c>
      <c r="B146" s="3">
        <v>47.506450000000001</v>
      </c>
      <c r="C146" s="3">
        <v>269887943</v>
      </c>
      <c r="D146" s="3">
        <v>0.99200200000000005</v>
      </c>
      <c r="E146" s="3">
        <v>4.7506449999999996</v>
      </c>
      <c r="F146" s="3">
        <v>777</v>
      </c>
      <c r="G146" s="3">
        <v>64</v>
      </c>
      <c r="H146" s="3">
        <v>16.5504</v>
      </c>
      <c r="I146" s="3">
        <v>12.545959</v>
      </c>
      <c r="J146" s="3">
        <v>15.539858000000001</v>
      </c>
      <c r="K146" s="3">
        <v>19.350854000000002</v>
      </c>
      <c r="L146" s="3">
        <v>26.408958999999999</v>
      </c>
      <c r="M146" s="3">
        <v>32.71105</v>
      </c>
      <c r="N146" s="3">
        <v>40.733108999999999</v>
      </c>
      <c r="P146" s="63">
        <v>0.99199999999999999</v>
      </c>
      <c r="Q146" s="63">
        <v>28.064439</v>
      </c>
      <c r="R146" s="63">
        <v>215138001</v>
      </c>
      <c r="S146" s="63">
        <v>0.99201799999999996</v>
      </c>
      <c r="T146" s="63">
        <v>2.8064439999999999</v>
      </c>
      <c r="U146" s="63">
        <v>813</v>
      </c>
      <c r="V146" s="63">
        <v>32</v>
      </c>
      <c r="W146" s="63">
        <v>31.4819</v>
      </c>
      <c r="X146" s="63">
        <v>8.2918009999999995</v>
      </c>
      <c r="Y146" s="63">
        <v>9.5292999999999992</v>
      </c>
      <c r="Z146" s="63">
        <v>10.159897000000001</v>
      </c>
      <c r="AA146" s="63">
        <v>29.545580999999999</v>
      </c>
      <c r="AB146" s="63">
        <v>33.955070999999997</v>
      </c>
      <c r="AC146" s="63">
        <v>36.202030999999998</v>
      </c>
    </row>
    <row r="147" spans="1:29" ht="14" x14ac:dyDescent="0.2">
      <c r="A147" s="3">
        <v>0.99299999999999999</v>
      </c>
      <c r="B147" s="3">
        <v>47.587119999999999</v>
      </c>
      <c r="C147" s="3">
        <v>285780453</v>
      </c>
      <c r="D147" s="3">
        <v>0.99300900000000003</v>
      </c>
      <c r="E147" s="3">
        <v>4.7587120000000001</v>
      </c>
      <c r="F147" s="3">
        <v>859</v>
      </c>
      <c r="G147" s="3">
        <v>64</v>
      </c>
      <c r="H147" s="3">
        <v>17.761099999999999</v>
      </c>
      <c r="I147" s="3">
        <v>13.057002000000001</v>
      </c>
      <c r="J147" s="3">
        <v>16.158512000000002</v>
      </c>
      <c r="K147" s="3">
        <v>18.303245</v>
      </c>
      <c r="L147" s="3">
        <v>27.438101</v>
      </c>
      <c r="M147" s="3">
        <v>33.955641999999997</v>
      </c>
      <c r="N147" s="3">
        <v>38.462603000000001</v>
      </c>
      <c r="P147" s="63">
        <v>0.99299999999999999</v>
      </c>
      <c r="Q147" s="63">
        <v>30.395461000000001</v>
      </c>
      <c r="R147" s="63">
        <v>231476859</v>
      </c>
      <c r="S147" s="63">
        <v>0.99299999999999999</v>
      </c>
      <c r="T147" s="63">
        <v>3.0395460000000001</v>
      </c>
      <c r="U147" s="63">
        <v>889</v>
      </c>
      <c r="V147" s="63">
        <v>32</v>
      </c>
      <c r="W147" s="63">
        <v>33.763599999999997</v>
      </c>
      <c r="X147" s="63">
        <v>8.7992299999999997</v>
      </c>
      <c r="Y147" s="63">
        <v>10.5092</v>
      </c>
      <c r="Z147" s="63">
        <v>10.992932</v>
      </c>
      <c r="AA147" s="63">
        <v>28.949159000000002</v>
      </c>
      <c r="AB147" s="63">
        <v>34.574899000000002</v>
      </c>
      <c r="AC147" s="63">
        <v>36.166359999999997</v>
      </c>
    </row>
    <row r="148" spans="1:29" ht="14" x14ac:dyDescent="0.2">
      <c r="A148" s="3">
        <v>0.99399999999999999</v>
      </c>
      <c r="B148" s="3">
        <v>55.398555000000002</v>
      </c>
      <c r="C148" s="3">
        <v>304647137</v>
      </c>
      <c r="D148" s="3">
        <v>0.99399999999999999</v>
      </c>
      <c r="E148" s="3">
        <v>5.5398560000000003</v>
      </c>
      <c r="F148" s="3">
        <v>954</v>
      </c>
      <c r="G148" s="3">
        <v>64</v>
      </c>
      <c r="H148" s="3">
        <v>19.095800000000001</v>
      </c>
      <c r="I148" s="3">
        <v>15.033993000000001</v>
      </c>
      <c r="J148" s="3">
        <v>20.430377</v>
      </c>
      <c r="K148" s="3">
        <v>19.856642000000001</v>
      </c>
      <c r="L148" s="3">
        <v>27.137879999999999</v>
      </c>
      <c r="M148" s="3">
        <v>36.878900000000002</v>
      </c>
      <c r="N148" s="3">
        <v>35.843249</v>
      </c>
      <c r="P148" s="63">
        <v>0.99399999999999999</v>
      </c>
      <c r="Q148" s="63">
        <v>32.824471000000003</v>
      </c>
      <c r="R148" s="63">
        <v>251972734</v>
      </c>
      <c r="S148" s="63">
        <v>0.99400200000000005</v>
      </c>
      <c r="T148" s="63">
        <v>3.2824469999999999</v>
      </c>
      <c r="U148" s="63">
        <v>986</v>
      </c>
      <c r="V148" s="63">
        <v>32</v>
      </c>
      <c r="W148" s="63">
        <v>36.736699999999999</v>
      </c>
      <c r="X148" s="63">
        <v>9.6012769999999996</v>
      </c>
      <c r="Y148" s="63">
        <v>11.823935000000001</v>
      </c>
      <c r="Z148" s="63">
        <v>11.282991000000001</v>
      </c>
      <c r="AA148" s="63">
        <v>29.250363</v>
      </c>
      <c r="AB148" s="63">
        <v>36.021706000000002</v>
      </c>
      <c r="AC148" s="63">
        <v>34.373716999999999</v>
      </c>
    </row>
    <row r="149" spans="1:29" ht="14" x14ac:dyDescent="0.2">
      <c r="A149" s="3">
        <v>0.995</v>
      </c>
      <c r="B149" s="3">
        <v>58.695214</v>
      </c>
      <c r="C149" s="3">
        <v>330513845</v>
      </c>
      <c r="D149" s="3">
        <v>0.99500900000000003</v>
      </c>
      <c r="E149" s="3">
        <v>5.8695209999999998</v>
      </c>
      <c r="F149" s="3">
        <v>1088</v>
      </c>
      <c r="G149" s="3">
        <v>64</v>
      </c>
      <c r="H149" s="3">
        <v>21.0473</v>
      </c>
      <c r="I149" s="3">
        <v>15.921581</v>
      </c>
      <c r="J149" s="3">
        <v>23.299928000000001</v>
      </c>
      <c r="K149" s="3">
        <v>19.389392000000001</v>
      </c>
      <c r="L149" s="3">
        <v>27.125859999999999</v>
      </c>
      <c r="M149" s="3">
        <v>39.696471000000003</v>
      </c>
      <c r="N149" s="3">
        <v>33.034025999999997</v>
      </c>
      <c r="P149" s="63">
        <v>0.995</v>
      </c>
      <c r="Q149" s="63">
        <v>34.895657</v>
      </c>
      <c r="R149" s="63">
        <v>279495498</v>
      </c>
      <c r="S149" s="63">
        <v>0.99500599999999995</v>
      </c>
      <c r="T149" s="63">
        <v>3.4895659999999999</v>
      </c>
      <c r="U149" s="63">
        <v>1119</v>
      </c>
      <c r="V149" s="63">
        <v>32</v>
      </c>
      <c r="W149" s="63">
        <v>40.795999999999999</v>
      </c>
      <c r="X149" s="63">
        <v>10.535936</v>
      </c>
      <c r="Y149" s="63">
        <v>13.75165</v>
      </c>
      <c r="Z149" s="63">
        <v>10.505447</v>
      </c>
      <c r="AA149" s="63">
        <v>30.192685999999998</v>
      </c>
      <c r="AB149" s="63">
        <v>39.407913000000001</v>
      </c>
      <c r="AC149" s="63">
        <v>30.105312999999999</v>
      </c>
    </row>
    <row r="150" spans="1:29" ht="14" x14ac:dyDescent="0.2">
      <c r="A150" s="3">
        <v>0.996</v>
      </c>
      <c r="B150" s="3">
        <v>58.656562000000001</v>
      </c>
      <c r="C150" s="3">
        <v>364692989</v>
      </c>
      <c r="D150" s="3">
        <v>0.99605999999999995</v>
      </c>
      <c r="E150" s="3">
        <v>5.8656560000000004</v>
      </c>
      <c r="F150" s="3">
        <v>1268</v>
      </c>
      <c r="G150" s="3">
        <v>64</v>
      </c>
      <c r="H150" s="3">
        <v>23.753499999999999</v>
      </c>
      <c r="I150" s="3">
        <v>16.368072999999999</v>
      </c>
      <c r="J150" s="3">
        <v>23.638831</v>
      </c>
      <c r="K150" s="3">
        <v>18.559315999999999</v>
      </c>
      <c r="L150" s="3">
        <v>27.904931000000001</v>
      </c>
      <c r="M150" s="3">
        <v>40.300404</v>
      </c>
      <c r="N150" s="3">
        <v>31.640647000000001</v>
      </c>
      <c r="P150" s="63">
        <v>0.996</v>
      </c>
      <c r="Q150" s="63">
        <v>38.475588999999999</v>
      </c>
      <c r="R150" s="63">
        <v>317413171</v>
      </c>
      <c r="S150" s="63">
        <v>0.99600100000000003</v>
      </c>
      <c r="T150" s="63">
        <v>3.847559</v>
      </c>
      <c r="U150" s="63">
        <v>1305</v>
      </c>
      <c r="V150" s="63">
        <v>32</v>
      </c>
      <c r="W150" s="63">
        <v>46.516500000000001</v>
      </c>
      <c r="X150" s="63">
        <v>11.958064</v>
      </c>
      <c r="Y150" s="63">
        <v>16.458407999999999</v>
      </c>
      <c r="Z150" s="63">
        <v>9.9111539999999998</v>
      </c>
      <c r="AA150" s="63">
        <v>31.079611</v>
      </c>
      <c r="AB150" s="63">
        <v>42.776235</v>
      </c>
      <c r="AC150" s="63">
        <v>25.759588999999998</v>
      </c>
    </row>
    <row r="151" spans="1:29" ht="14" x14ac:dyDescent="0.2">
      <c r="A151" s="3">
        <v>0.997</v>
      </c>
      <c r="B151" s="3">
        <v>69.970224999999999</v>
      </c>
      <c r="C151" s="3">
        <v>412936412</v>
      </c>
      <c r="D151" s="3">
        <v>0.997</v>
      </c>
      <c r="E151" s="3">
        <v>6.9970230000000004</v>
      </c>
      <c r="F151" s="3">
        <v>1527</v>
      </c>
      <c r="G151" s="3">
        <v>64</v>
      </c>
      <c r="H151" s="3">
        <v>27.614999999999998</v>
      </c>
      <c r="I151" s="3">
        <v>18.943445000000001</v>
      </c>
      <c r="J151" s="3">
        <v>31.146667999999998</v>
      </c>
      <c r="K151" s="3">
        <v>19.786964999999999</v>
      </c>
      <c r="L151" s="3">
        <v>27.07358</v>
      </c>
      <c r="M151" s="3">
        <v>44.514175000000002</v>
      </c>
      <c r="N151" s="3">
        <v>28.279121</v>
      </c>
      <c r="P151" s="63">
        <v>0.997</v>
      </c>
      <c r="Q151" s="63">
        <v>48.471501000000004</v>
      </c>
      <c r="R151" s="63">
        <v>374345227</v>
      </c>
      <c r="S151" s="63">
        <v>0.99700200000000005</v>
      </c>
      <c r="T151" s="63">
        <v>4.8471500000000001</v>
      </c>
      <c r="U151" s="63">
        <v>1594</v>
      </c>
      <c r="V151" s="63">
        <v>32</v>
      </c>
      <c r="W151" s="63">
        <v>55.427999999999997</v>
      </c>
      <c r="X151" s="63">
        <v>14.04063</v>
      </c>
      <c r="Y151" s="63">
        <v>21.201715</v>
      </c>
      <c r="Z151" s="63">
        <v>13.060803999999999</v>
      </c>
      <c r="AA151" s="63">
        <v>28.966774000000001</v>
      </c>
      <c r="AB151" s="63">
        <v>43.740577999999999</v>
      </c>
      <c r="AC151" s="63">
        <v>26.945326999999999</v>
      </c>
    </row>
    <row r="152" spans="1:29" ht="14" x14ac:dyDescent="0.2">
      <c r="A152" s="3">
        <v>0.998</v>
      </c>
      <c r="B152" s="3">
        <v>86.955286000000001</v>
      </c>
      <c r="C152" s="3">
        <v>498870410</v>
      </c>
      <c r="D152" s="3">
        <v>0.99800299999999997</v>
      </c>
      <c r="E152" s="3">
        <v>8.6955290000000005</v>
      </c>
      <c r="F152" s="3">
        <v>2004</v>
      </c>
      <c r="G152" s="3">
        <v>64</v>
      </c>
      <c r="H152" s="3">
        <v>34.848399999999998</v>
      </c>
      <c r="I152" s="3">
        <v>23.320944999999998</v>
      </c>
      <c r="J152" s="3">
        <v>42.762433999999999</v>
      </c>
      <c r="K152" s="3">
        <v>20.753360000000001</v>
      </c>
      <c r="L152" s="3">
        <v>26.819468000000001</v>
      </c>
      <c r="M152" s="3">
        <v>49.177498</v>
      </c>
      <c r="N152" s="3">
        <v>23.866703000000001</v>
      </c>
      <c r="P152" s="63">
        <v>0.998</v>
      </c>
      <c r="Q152" s="63">
        <v>62.715895000000003</v>
      </c>
      <c r="R152" s="63">
        <v>467509648</v>
      </c>
      <c r="S152" s="63">
        <v>0.99800299999999997</v>
      </c>
      <c r="T152" s="63">
        <v>6.2715899999999998</v>
      </c>
      <c r="U152" s="63">
        <v>2088</v>
      </c>
      <c r="V152" s="63">
        <v>32</v>
      </c>
      <c r="W152" s="63">
        <v>70.763300000000001</v>
      </c>
      <c r="X152" s="63">
        <v>17.531842000000001</v>
      </c>
      <c r="Y152" s="63">
        <v>30.729468000000001</v>
      </c>
      <c r="Z152" s="63">
        <v>14.238417999999999</v>
      </c>
      <c r="AA152" s="63">
        <v>27.954384000000001</v>
      </c>
      <c r="AB152" s="63">
        <v>48.997895</v>
      </c>
      <c r="AC152" s="63">
        <v>22.703044999999999</v>
      </c>
    </row>
    <row r="153" spans="1:29" ht="14" x14ac:dyDescent="0.2">
      <c r="A153" s="3">
        <v>0.999</v>
      </c>
      <c r="B153" s="3">
        <v>134.60616999999999</v>
      </c>
      <c r="C153" s="3">
        <v>687949751</v>
      </c>
      <c r="D153" s="3">
        <v>0.99900100000000003</v>
      </c>
      <c r="E153" s="3">
        <v>13.460616999999999</v>
      </c>
      <c r="F153" s="3">
        <v>3107</v>
      </c>
      <c r="G153" s="3">
        <v>64</v>
      </c>
      <c r="H153" s="3">
        <v>51.692799999999998</v>
      </c>
      <c r="I153" s="3">
        <v>32.151673000000002</v>
      </c>
      <c r="J153" s="3">
        <v>79.875360000000001</v>
      </c>
      <c r="K153" s="3">
        <v>22.416663</v>
      </c>
      <c r="L153" s="3">
        <v>23.885735</v>
      </c>
      <c r="M153" s="3">
        <v>59.340043999999999</v>
      </c>
      <c r="N153" s="3">
        <v>16.653517999999998</v>
      </c>
      <c r="P153" s="63">
        <v>0.999</v>
      </c>
      <c r="Q153" s="63">
        <v>104.61506300000001</v>
      </c>
      <c r="R153" s="63">
        <v>684114956</v>
      </c>
      <c r="S153" s="63">
        <v>0.999</v>
      </c>
      <c r="T153" s="63">
        <v>10.461506</v>
      </c>
      <c r="U153" s="63">
        <v>3320</v>
      </c>
      <c r="V153" s="63">
        <v>32</v>
      </c>
      <c r="W153" s="63">
        <v>108.9879</v>
      </c>
      <c r="X153" s="63">
        <v>26.342084</v>
      </c>
      <c r="Y153" s="63">
        <v>60.762371999999999</v>
      </c>
      <c r="Z153" s="63">
        <v>17.245332000000001</v>
      </c>
      <c r="AA153" s="63">
        <v>25.180011</v>
      </c>
      <c r="AB153" s="63">
        <v>58.081857999999997</v>
      </c>
      <c r="AC153" s="63">
        <v>16.484559999999998</v>
      </c>
    </row>
    <row r="154" spans="1:29" ht="14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4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4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4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4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4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4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4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4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4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4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4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4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4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4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4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4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4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4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4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4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4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4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4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4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4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4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4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4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4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4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4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4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4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4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4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4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4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4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4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4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4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4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4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4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4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4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4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4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4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4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4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4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4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4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4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4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4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4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4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4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4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4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4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4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4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4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4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4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4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4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4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4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4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4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4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4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4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4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4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4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4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4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4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4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4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4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4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4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4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4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4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4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4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4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4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4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4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4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4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4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4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4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4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4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4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4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4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4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4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4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4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4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4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4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4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4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4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4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4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4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4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4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4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4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4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4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4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4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4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4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4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4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4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4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4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4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4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4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4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4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4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4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4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4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4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4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4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4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4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4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4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4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4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4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4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4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4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4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4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4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4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4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4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4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4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4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4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4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4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4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4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4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4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4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4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4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4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4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4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4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4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4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4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4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4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4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4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4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4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4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4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4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4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4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4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4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4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4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4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4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4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4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4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4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4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4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4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4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4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4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4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4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4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4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4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4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4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4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4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4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4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4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4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4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4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4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4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4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4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4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4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4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4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4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4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4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4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4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4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4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4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4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4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4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4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4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4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4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4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4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4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4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4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4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4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4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4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4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4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4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4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4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4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4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4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4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4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4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4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4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4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4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4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4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4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4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4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4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4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4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4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4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4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4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4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4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4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4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4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4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4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4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4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4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4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4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4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4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4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4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4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4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4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4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4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4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4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4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4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4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4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4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4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4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4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4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4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4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4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4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4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4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4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4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4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4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4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4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4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4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4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4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4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4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4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4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4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4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4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4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4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4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4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4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4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4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4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4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4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4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4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4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4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4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4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4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4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4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4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4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4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4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4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4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4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4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4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4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4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4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4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4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4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4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4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4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4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4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4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4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4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4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4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4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4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4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4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4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4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4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4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4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4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4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4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4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4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4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4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4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4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4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4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4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4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4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4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4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4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4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4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4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4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4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4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4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4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4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4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4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4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4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4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4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4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4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4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4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4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4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4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4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4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4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4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4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4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4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4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4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4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4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4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4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4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4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4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4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4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4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4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4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4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4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4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4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4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4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4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4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4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4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4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4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4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4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4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4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4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4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4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4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4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4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4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4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4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4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4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4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4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4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4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4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4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4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4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4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4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4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4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4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4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4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4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4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4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4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4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4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4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4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4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4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4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4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4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4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4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4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4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4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4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4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4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4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4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4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4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4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4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4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4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4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4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4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4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4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4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4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4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4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4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4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4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4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4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4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4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4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4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4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4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4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4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4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4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4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4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4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4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4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4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4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4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4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4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4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4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4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4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4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4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4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4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4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4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4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4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4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4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4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4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4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4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4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4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4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4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4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4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4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4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4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4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4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4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4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4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4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4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4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4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4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4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4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4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4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4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4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4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4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4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4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4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4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4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4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4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4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4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4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4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4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4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4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4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4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4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4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4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4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4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4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4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4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4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4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4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4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4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4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4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4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4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4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4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4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4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4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4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4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4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4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4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4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4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4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4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4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4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4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4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4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4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4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4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4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4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4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4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4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4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4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4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4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4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4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4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4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4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4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4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4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4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4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4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4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4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4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4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4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4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4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4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4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4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4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4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4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4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4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4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4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4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4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4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4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4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4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4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4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4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4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4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4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4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4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4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4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4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4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4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4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4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4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4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4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4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4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4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4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4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4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4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4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4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4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4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4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4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4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4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4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4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4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4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4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4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4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4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4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4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4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4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4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4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4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4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4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4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4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4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4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4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4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4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4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4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4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4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4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4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4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4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4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4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4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4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4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4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4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4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4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4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4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4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4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4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4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4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4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4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4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4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4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4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4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4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4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4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4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4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4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4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4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4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4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4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4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4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4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4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4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4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4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4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4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4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4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4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4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4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4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4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4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4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4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4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4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4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4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4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4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4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4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4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4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4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4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4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4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4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4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4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4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4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4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4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4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4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4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4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4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4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ht="14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</sheetData>
  <autoFilter ref="L131:N131" xr:uid="{6DC28FD2-AC95-7E49-BE1B-3D637E8E703C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44A58-0A7A-FB48-86D6-9FB09E60B67E}">
  <sheetPr>
    <outlinePr summaryBelow="0" summaryRight="0"/>
  </sheetPr>
  <dimension ref="A1:O1000"/>
  <sheetViews>
    <sheetView topLeftCell="A79" workbookViewId="0">
      <selection activeCell="F109" sqref="F109"/>
    </sheetView>
  </sheetViews>
  <sheetFormatPr baseColWidth="10" defaultColWidth="12.6640625" defaultRowHeight="15" customHeight="1" x14ac:dyDescent="0.2"/>
  <cols>
    <col min="1" max="16384" width="12.6640625" style="2"/>
  </cols>
  <sheetData>
    <row r="1" spans="1:7" ht="15" customHeight="1" x14ac:dyDescent="0.2">
      <c r="A1" s="4" t="s">
        <v>46</v>
      </c>
      <c r="B1" s="4"/>
      <c r="C1" s="3"/>
      <c r="D1" s="3"/>
      <c r="E1" s="3"/>
      <c r="F1" s="3"/>
      <c r="G1" s="3"/>
    </row>
    <row r="2" spans="1:7" ht="15" customHeight="1" x14ac:dyDescent="0.2">
      <c r="A2" s="3" t="s">
        <v>35</v>
      </c>
      <c r="B2" s="3" t="s">
        <v>2</v>
      </c>
      <c r="C2" s="3" t="s">
        <v>47</v>
      </c>
      <c r="D2" s="3" t="s">
        <v>4</v>
      </c>
      <c r="E2" s="3" t="s">
        <v>48</v>
      </c>
      <c r="F2" s="3" t="s">
        <v>28</v>
      </c>
      <c r="G2" s="3" t="s">
        <v>49</v>
      </c>
    </row>
    <row r="3" spans="1:7" ht="15" customHeight="1" x14ac:dyDescent="0.2">
      <c r="A3" s="5">
        <v>0.9</v>
      </c>
      <c r="B3" s="5">
        <v>21.866714000000002</v>
      </c>
      <c r="C3" s="5">
        <v>23355926</v>
      </c>
      <c r="D3" s="5">
        <v>0.90487600000000001</v>
      </c>
      <c r="E3" s="5">
        <v>2.186671</v>
      </c>
      <c r="F3" s="5">
        <v>91</v>
      </c>
      <c r="G3" s="5">
        <v>94.087000000000003</v>
      </c>
    </row>
    <row r="4" spans="1:7" ht="15" customHeight="1" x14ac:dyDescent="0.2">
      <c r="A4" s="5">
        <v>0.91</v>
      </c>
      <c r="B4" s="5">
        <v>22.165721999999999</v>
      </c>
      <c r="C4" s="5">
        <v>23550353</v>
      </c>
      <c r="D4" s="5">
        <v>0.91380499999999998</v>
      </c>
      <c r="E4" s="5">
        <v>2.2165720000000002</v>
      </c>
      <c r="F4" s="5">
        <v>92</v>
      </c>
      <c r="G4" s="5">
        <v>95.044499999999999</v>
      </c>
    </row>
    <row r="5" spans="1:7" ht="15" customHeight="1" x14ac:dyDescent="0.2">
      <c r="A5" s="5">
        <v>0.92</v>
      </c>
      <c r="B5" s="5">
        <v>22.806180000000001</v>
      </c>
      <c r="C5" s="5">
        <v>23760874</v>
      </c>
      <c r="D5" s="5">
        <v>0.92254700000000001</v>
      </c>
      <c r="E5" s="5">
        <v>2.280618</v>
      </c>
      <c r="F5" s="5">
        <v>93</v>
      </c>
      <c r="G5" s="5">
        <v>96.040700000000001</v>
      </c>
    </row>
    <row r="6" spans="1:7" ht="15" customHeight="1" x14ac:dyDescent="0.2">
      <c r="A6" s="5">
        <v>0.93</v>
      </c>
      <c r="B6" s="5">
        <v>22.505659999999999</v>
      </c>
      <c r="C6" s="5">
        <v>23960871</v>
      </c>
      <c r="D6" s="5">
        <v>0.93094699999999997</v>
      </c>
      <c r="E6" s="5">
        <v>2.2505660000000001</v>
      </c>
      <c r="F6" s="5">
        <v>94</v>
      </c>
      <c r="G6" s="5">
        <v>97.006299999999996</v>
      </c>
    </row>
    <row r="7" spans="1:7" ht="15" customHeight="1" x14ac:dyDescent="0.2">
      <c r="A7" s="5">
        <v>0.94</v>
      </c>
      <c r="B7" s="5">
        <v>23.228857999999999</v>
      </c>
      <c r="C7" s="5">
        <v>24372866</v>
      </c>
      <c r="D7" s="5">
        <v>0.94638800000000001</v>
      </c>
      <c r="E7" s="5">
        <v>2.322886</v>
      </c>
      <c r="F7" s="5">
        <v>96</v>
      </c>
      <c r="G7" s="5">
        <v>98.993600000000001</v>
      </c>
    </row>
    <row r="8" spans="1:7" ht="15" customHeight="1" x14ac:dyDescent="0.2">
      <c r="A8" s="5">
        <v>0.95</v>
      </c>
      <c r="B8" s="5">
        <v>23.170418000000002</v>
      </c>
      <c r="C8" s="5">
        <v>24570809</v>
      </c>
      <c r="D8" s="5">
        <v>0.95323199999999997</v>
      </c>
      <c r="E8" s="5">
        <v>2.3170419999999998</v>
      </c>
      <c r="F8" s="5">
        <v>97</v>
      </c>
      <c r="G8" s="5">
        <v>99.958699999999993</v>
      </c>
    </row>
    <row r="9" spans="1:7" ht="15" customHeight="1" x14ac:dyDescent="0.2">
      <c r="A9" s="5">
        <v>0.96</v>
      </c>
      <c r="B9" s="5">
        <v>23.624103000000002</v>
      </c>
      <c r="C9" s="5">
        <v>24980809</v>
      </c>
      <c r="D9" s="5">
        <v>0.96400200000000003</v>
      </c>
      <c r="E9" s="5">
        <v>2.3624100000000001</v>
      </c>
      <c r="F9" s="5">
        <v>99</v>
      </c>
      <c r="G9" s="5">
        <v>101.9592</v>
      </c>
    </row>
    <row r="10" spans="1:7" ht="15" customHeight="1" x14ac:dyDescent="0.2">
      <c r="A10" s="5">
        <v>0.97</v>
      </c>
      <c r="B10" s="5">
        <v>25.379244</v>
      </c>
      <c r="C10" s="5">
        <v>26178777</v>
      </c>
      <c r="D10" s="5">
        <v>0.97036500000000003</v>
      </c>
      <c r="E10" s="5">
        <v>2.5379239999999998</v>
      </c>
      <c r="F10" s="5">
        <v>105</v>
      </c>
      <c r="G10" s="5">
        <v>107.8386</v>
      </c>
    </row>
    <row r="11" spans="1:7" ht="15" customHeight="1" x14ac:dyDescent="0.2">
      <c r="A11" s="5">
        <v>0.98</v>
      </c>
      <c r="B11" s="5">
        <v>30.205023000000001</v>
      </c>
      <c r="C11" s="5">
        <v>30705523</v>
      </c>
      <c r="D11" s="5">
        <v>0.98027600000000004</v>
      </c>
      <c r="E11" s="5">
        <v>3.020502</v>
      </c>
      <c r="F11" s="5">
        <v>128</v>
      </c>
      <c r="G11" s="5">
        <v>130.5549</v>
      </c>
    </row>
    <row r="12" spans="1:7" ht="15" customHeight="1" x14ac:dyDescent="0.2">
      <c r="A12" s="5">
        <v>0.99</v>
      </c>
      <c r="B12" s="5">
        <v>39.422294000000001</v>
      </c>
      <c r="C12" s="5">
        <v>39184663</v>
      </c>
      <c r="D12" s="5">
        <v>0.99004300000000001</v>
      </c>
      <c r="E12" s="5">
        <v>3.9422290000000002</v>
      </c>
      <c r="F12" s="5">
        <v>173</v>
      </c>
      <c r="G12" s="5">
        <v>175.1875</v>
      </c>
    </row>
    <row r="13" spans="1:7" ht="15" customHeight="1" x14ac:dyDescent="0.2">
      <c r="A13" s="5">
        <v>0.99099999999999999</v>
      </c>
      <c r="B13" s="5">
        <v>41.126994000000003</v>
      </c>
      <c r="C13" s="5">
        <v>40642796</v>
      </c>
      <c r="D13" s="5">
        <v>0.99102100000000004</v>
      </c>
      <c r="E13" s="5">
        <v>4.1126990000000001</v>
      </c>
      <c r="F13" s="5">
        <v>181</v>
      </c>
      <c r="G13" s="5">
        <v>183.1139</v>
      </c>
    </row>
    <row r="14" spans="1:7" ht="15" customHeight="1" x14ac:dyDescent="0.2">
      <c r="A14" s="5">
        <v>0.99199999999999999</v>
      </c>
      <c r="B14" s="5">
        <v>42.969963</v>
      </c>
      <c r="C14" s="5">
        <v>42272924</v>
      </c>
      <c r="D14" s="5">
        <v>0.99203699999999995</v>
      </c>
      <c r="E14" s="5">
        <v>4.296996</v>
      </c>
      <c r="F14" s="5">
        <v>190</v>
      </c>
      <c r="G14" s="5">
        <v>192.07239999999999</v>
      </c>
    </row>
    <row r="15" spans="1:7" ht="15" customHeight="1" x14ac:dyDescent="0.2">
      <c r="A15" s="5">
        <v>0.99299999999999999</v>
      </c>
      <c r="B15" s="5">
        <v>45.393622999999998</v>
      </c>
      <c r="C15" s="5">
        <v>44238852</v>
      </c>
      <c r="D15" s="5">
        <v>0.99308300000000005</v>
      </c>
      <c r="E15" s="5">
        <v>4.5393619999999997</v>
      </c>
      <c r="F15" s="5">
        <v>201</v>
      </c>
      <c r="G15" s="5">
        <v>203.01009999999999</v>
      </c>
    </row>
    <row r="16" spans="1:7" ht="15" customHeight="1" x14ac:dyDescent="0.2">
      <c r="A16" s="5">
        <v>0.99399999999999999</v>
      </c>
      <c r="B16" s="5">
        <v>47.579586999999997</v>
      </c>
      <c r="C16" s="5">
        <v>46523414</v>
      </c>
      <c r="D16" s="5">
        <v>0.99401600000000001</v>
      </c>
      <c r="E16" s="5">
        <v>4.7579589999999996</v>
      </c>
      <c r="F16" s="5">
        <v>214</v>
      </c>
      <c r="G16" s="5">
        <v>215.92080000000001</v>
      </c>
    </row>
    <row r="17" spans="1:7" ht="15" customHeight="1" x14ac:dyDescent="0.2">
      <c r="A17" s="5">
        <v>0.995</v>
      </c>
      <c r="B17" s="5">
        <v>52.134931999999999</v>
      </c>
      <c r="C17" s="5">
        <v>49482087</v>
      </c>
      <c r="D17" s="5">
        <v>0.99501899999999999</v>
      </c>
      <c r="E17" s="5">
        <v>5.2134929999999997</v>
      </c>
      <c r="F17" s="5">
        <v>231</v>
      </c>
      <c r="G17" s="5">
        <v>232.83879999999999</v>
      </c>
    </row>
    <row r="18" spans="1:7" ht="15" customHeight="1" x14ac:dyDescent="0.2">
      <c r="A18" s="5">
        <v>0.996</v>
      </c>
      <c r="B18" s="5">
        <v>57.421422</v>
      </c>
      <c r="C18" s="5">
        <v>53242354</v>
      </c>
      <c r="D18" s="5">
        <v>0.996027</v>
      </c>
      <c r="E18" s="5">
        <v>5.7421420000000003</v>
      </c>
      <c r="F18" s="5">
        <v>253</v>
      </c>
      <c r="G18" s="5">
        <v>254.74160000000001</v>
      </c>
    </row>
    <row r="19" spans="1:7" ht="15" customHeight="1" x14ac:dyDescent="0.2">
      <c r="A19" s="5">
        <v>0.997</v>
      </c>
      <c r="B19" s="5">
        <v>63.719929</v>
      </c>
      <c r="C19" s="5">
        <v>58249793</v>
      </c>
      <c r="D19" s="5">
        <v>0.99702100000000005</v>
      </c>
      <c r="E19" s="5">
        <v>6.3719929999999998</v>
      </c>
      <c r="F19" s="5">
        <v>283</v>
      </c>
      <c r="G19" s="5">
        <v>284.60579999999999</v>
      </c>
    </row>
    <row r="20" spans="1:7" ht="15" customHeight="1" x14ac:dyDescent="0.2">
      <c r="A20" s="5">
        <v>0.998</v>
      </c>
      <c r="B20" s="5">
        <v>74.433441999999999</v>
      </c>
      <c r="C20" s="5">
        <v>65869284</v>
      </c>
      <c r="D20" s="5">
        <v>0.99800800000000001</v>
      </c>
      <c r="E20" s="5">
        <v>7.4433439999999997</v>
      </c>
      <c r="F20" s="5">
        <v>330</v>
      </c>
      <c r="G20" s="5">
        <v>331.44619999999998</v>
      </c>
    </row>
    <row r="21" spans="1:7" ht="15" customHeight="1" x14ac:dyDescent="0.2">
      <c r="A21" s="5">
        <v>0.999</v>
      </c>
      <c r="B21" s="5">
        <v>98.131771000000001</v>
      </c>
      <c r="C21" s="5">
        <v>80980325</v>
      </c>
      <c r="D21" s="5">
        <v>0.99901099999999998</v>
      </c>
      <c r="E21" s="5">
        <v>9.8131769999999996</v>
      </c>
      <c r="F21" s="5">
        <v>428</v>
      </c>
      <c r="G21" s="5">
        <v>429.2045</v>
      </c>
    </row>
    <row r="22" spans="1:7" ht="15" customHeight="1" x14ac:dyDescent="0.2">
      <c r="A22" s="3"/>
      <c r="B22" s="3"/>
      <c r="C22" s="3"/>
      <c r="D22" s="3"/>
      <c r="E22" s="3"/>
      <c r="F22" s="3"/>
      <c r="G22" s="3"/>
    </row>
    <row r="23" spans="1:7" ht="15" customHeight="1" x14ac:dyDescent="0.2">
      <c r="A23" s="4" t="s">
        <v>50</v>
      </c>
      <c r="B23" s="4"/>
      <c r="C23" s="3"/>
      <c r="D23" s="3"/>
      <c r="E23" s="3"/>
      <c r="F23" s="3"/>
      <c r="G23" s="3"/>
    </row>
    <row r="24" spans="1:7" ht="15" customHeight="1" x14ac:dyDescent="0.2">
      <c r="A24" s="3" t="s">
        <v>35</v>
      </c>
      <c r="B24" s="3" t="s">
        <v>2</v>
      </c>
      <c r="C24" s="3" t="s">
        <v>47</v>
      </c>
      <c r="D24" s="3" t="s">
        <v>4</v>
      </c>
      <c r="E24" s="3" t="s">
        <v>48</v>
      </c>
      <c r="F24" s="3" t="s">
        <v>28</v>
      </c>
      <c r="G24" s="3" t="s">
        <v>49</v>
      </c>
    </row>
    <row r="25" spans="1:7" ht="15" customHeight="1" x14ac:dyDescent="0.2">
      <c r="A25" s="5">
        <v>0.9</v>
      </c>
      <c r="B25" s="5">
        <v>4.178572</v>
      </c>
      <c r="C25" s="5">
        <v>4674497</v>
      </c>
      <c r="D25" s="5">
        <v>0.90002000000000004</v>
      </c>
      <c r="E25" s="5">
        <v>4.178572</v>
      </c>
      <c r="F25" s="5">
        <v>128</v>
      </c>
      <c r="G25" s="5">
        <v>130.52799999999999</v>
      </c>
    </row>
    <row r="26" spans="1:7" ht="15" customHeight="1" x14ac:dyDescent="0.2">
      <c r="A26" s="5">
        <v>0.91</v>
      </c>
      <c r="B26" s="5">
        <v>4.4891009999999998</v>
      </c>
      <c r="C26" s="5">
        <v>5027224</v>
      </c>
      <c r="D26" s="5">
        <v>0.91042999999999996</v>
      </c>
      <c r="E26" s="5">
        <v>4.4891009999999998</v>
      </c>
      <c r="F26" s="5">
        <v>140</v>
      </c>
      <c r="G26" s="5">
        <v>142.37700000000001</v>
      </c>
    </row>
    <row r="27" spans="1:7" ht="15" customHeight="1" x14ac:dyDescent="0.2">
      <c r="A27" s="5">
        <v>0.92</v>
      </c>
      <c r="B27" s="5">
        <v>4.9289630000000004</v>
      </c>
      <c r="C27" s="5">
        <v>5383700</v>
      </c>
      <c r="D27" s="5">
        <v>0.92027000000000003</v>
      </c>
      <c r="E27" s="5">
        <v>4.9289630000000004</v>
      </c>
      <c r="F27" s="5">
        <v>152</v>
      </c>
      <c r="G27" s="5">
        <v>154.37200000000001</v>
      </c>
    </row>
    <row r="28" spans="1:7" ht="15" customHeight="1" x14ac:dyDescent="0.2">
      <c r="A28" s="5">
        <v>0.93</v>
      </c>
      <c r="B28" s="5">
        <v>5.3881990000000002</v>
      </c>
      <c r="C28" s="5">
        <v>5866634</v>
      </c>
      <c r="D28" s="5">
        <v>0.93056000000000005</v>
      </c>
      <c r="E28" s="5">
        <v>5.3881990000000002</v>
      </c>
      <c r="F28" s="5">
        <v>169</v>
      </c>
      <c r="G28" s="5">
        <v>171.12700000000001</v>
      </c>
    </row>
    <row r="29" spans="1:7" ht="15" customHeight="1" x14ac:dyDescent="0.2">
      <c r="A29" s="5">
        <v>0.94</v>
      </c>
      <c r="B29" s="5">
        <v>6.0251279999999996</v>
      </c>
      <c r="C29" s="5">
        <v>6426558</v>
      </c>
      <c r="D29" s="5">
        <v>0.94028999999999996</v>
      </c>
      <c r="E29" s="5">
        <v>6.0251279999999996</v>
      </c>
      <c r="F29" s="5">
        <v>189</v>
      </c>
      <c r="G29" s="5">
        <v>191.029</v>
      </c>
    </row>
    <row r="30" spans="1:7" ht="15" customHeight="1" x14ac:dyDescent="0.2">
      <c r="A30" s="5">
        <v>0.95</v>
      </c>
      <c r="B30" s="5">
        <v>6.6433780000000002</v>
      </c>
      <c r="C30" s="5">
        <v>7112183</v>
      </c>
      <c r="D30" s="5">
        <v>0.95009999999999994</v>
      </c>
      <c r="E30" s="5">
        <v>6.6433780000000002</v>
      </c>
      <c r="F30" s="5">
        <v>214</v>
      </c>
      <c r="G30" s="5">
        <v>215.79499999999999</v>
      </c>
    </row>
    <row r="31" spans="1:7" ht="15" customHeight="1" x14ac:dyDescent="0.2">
      <c r="A31" s="5">
        <v>0.96</v>
      </c>
      <c r="B31" s="5">
        <v>7.7606109999999999</v>
      </c>
      <c r="C31" s="5">
        <v>8022113</v>
      </c>
      <c r="D31" s="5">
        <v>0.96</v>
      </c>
      <c r="E31" s="5">
        <v>7.7606109999999999</v>
      </c>
      <c r="F31" s="5">
        <v>248</v>
      </c>
      <c r="G31" s="5">
        <v>249.65299999999999</v>
      </c>
    </row>
    <row r="32" spans="1:7" ht="15" customHeight="1" x14ac:dyDescent="0.2">
      <c r="A32" s="5">
        <v>0.97</v>
      </c>
      <c r="B32" s="5">
        <v>9.2827040000000007</v>
      </c>
      <c r="C32" s="5">
        <v>9388463</v>
      </c>
      <c r="D32" s="5">
        <v>0.97001000000000004</v>
      </c>
      <c r="E32" s="5">
        <v>9.2827040000000007</v>
      </c>
      <c r="F32" s="5">
        <v>301</v>
      </c>
      <c r="G32" s="5">
        <v>302.43200000000002</v>
      </c>
    </row>
    <row r="33" spans="1:7" ht="15" customHeight="1" x14ac:dyDescent="0.2">
      <c r="A33" s="5">
        <v>0.98</v>
      </c>
      <c r="B33" s="5">
        <v>11.862093</v>
      </c>
      <c r="C33" s="5">
        <v>11547604</v>
      </c>
      <c r="D33" s="5">
        <v>0.98</v>
      </c>
      <c r="E33" s="5">
        <v>11.862093</v>
      </c>
      <c r="F33" s="5">
        <v>390</v>
      </c>
      <c r="G33" s="5">
        <v>391.178</v>
      </c>
    </row>
    <row r="34" spans="1:7" ht="15" customHeight="1" x14ac:dyDescent="0.2">
      <c r="A34" s="5">
        <v>0.99</v>
      </c>
      <c r="B34" s="5">
        <v>18.499528999999999</v>
      </c>
      <c r="C34" s="5">
        <v>16238054</v>
      </c>
      <c r="D34" s="5">
        <v>0.99002000000000001</v>
      </c>
      <c r="E34" s="5">
        <v>18.499528999999999</v>
      </c>
      <c r="F34" s="5">
        <v>601</v>
      </c>
      <c r="G34" s="5">
        <v>601.79700000000003</v>
      </c>
    </row>
    <row r="35" spans="1:7" ht="15" customHeight="1" x14ac:dyDescent="0.2">
      <c r="A35" s="5">
        <v>0.99099999999999999</v>
      </c>
      <c r="B35" s="5">
        <v>19.887976999999999</v>
      </c>
      <c r="C35" s="5">
        <v>16967986</v>
      </c>
      <c r="D35" s="5">
        <v>0.99102999999999997</v>
      </c>
      <c r="E35" s="5">
        <v>19.887976999999999</v>
      </c>
      <c r="F35" s="5">
        <v>636</v>
      </c>
      <c r="G35" s="5">
        <v>636.79300000000001</v>
      </c>
    </row>
    <row r="36" spans="1:7" ht="15" customHeight="1" x14ac:dyDescent="0.2">
      <c r="A36" s="5">
        <v>0.99199999999999999</v>
      </c>
      <c r="B36" s="5">
        <v>21.048496</v>
      </c>
      <c r="C36" s="5">
        <v>17709539</v>
      </c>
      <c r="D36" s="5">
        <v>0.99199999999999999</v>
      </c>
      <c r="E36" s="5">
        <v>21.048496</v>
      </c>
      <c r="F36" s="5">
        <v>672</v>
      </c>
      <c r="G36" s="5">
        <v>672.70100000000002</v>
      </c>
    </row>
    <row r="37" spans="1:7" ht="15" customHeight="1" x14ac:dyDescent="0.2">
      <c r="A37" s="5">
        <v>0.99299999999999999</v>
      </c>
      <c r="B37" s="5">
        <v>22.215375999999999</v>
      </c>
      <c r="C37" s="5">
        <v>18758686</v>
      </c>
      <c r="D37" s="5">
        <v>0.99304000000000003</v>
      </c>
      <c r="E37" s="5">
        <v>22.215375999999999</v>
      </c>
      <c r="F37" s="5">
        <v>724</v>
      </c>
      <c r="G37" s="5">
        <v>724.62699999999995</v>
      </c>
    </row>
    <row r="38" spans="1:7" ht="15" customHeight="1" x14ac:dyDescent="0.2">
      <c r="A38" s="5">
        <v>0.99399999999999999</v>
      </c>
      <c r="B38" s="5">
        <v>25.529591</v>
      </c>
      <c r="C38" s="5">
        <v>20234880</v>
      </c>
      <c r="D38" s="5">
        <v>0.99399999999999999</v>
      </c>
      <c r="E38" s="5">
        <v>25.529591</v>
      </c>
      <c r="F38" s="5">
        <v>799</v>
      </c>
      <c r="G38" s="5">
        <v>799.56200000000001</v>
      </c>
    </row>
    <row r="39" spans="1:7" ht="15" customHeight="1" x14ac:dyDescent="0.2">
      <c r="A39" s="5">
        <v>0.995</v>
      </c>
      <c r="B39" s="5">
        <v>28.965539</v>
      </c>
      <c r="C39" s="5">
        <v>22025244</v>
      </c>
      <c r="D39" s="5">
        <v>0.995</v>
      </c>
      <c r="E39" s="5">
        <v>28.965539</v>
      </c>
      <c r="F39" s="5">
        <v>893</v>
      </c>
      <c r="G39" s="5">
        <v>893.46100000000001</v>
      </c>
    </row>
    <row r="40" spans="1:7" ht="15" customHeight="1" x14ac:dyDescent="0.2">
      <c r="A40" s="5">
        <v>0.996</v>
      </c>
      <c r="B40" s="5">
        <v>32.951090999999998</v>
      </c>
      <c r="C40" s="5">
        <v>24353257</v>
      </c>
      <c r="D40" s="5">
        <v>0.99602999999999997</v>
      </c>
      <c r="E40" s="5">
        <v>32.951090999999998</v>
      </c>
      <c r="F40" s="5">
        <v>1020</v>
      </c>
      <c r="G40" s="5">
        <v>1020.38</v>
      </c>
    </row>
    <row r="41" spans="1:7" ht="15" customHeight="1" x14ac:dyDescent="0.2">
      <c r="A41" s="5">
        <v>0.997</v>
      </c>
      <c r="B41" s="5">
        <v>39.300581000000001</v>
      </c>
      <c r="C41" s="5">
        <v>27283991</v>
      </c>
      <c r="D41" s="5">
        <v>0.997</v>
      </c>
      <c r="E41" s="5">
        <v>39.300581000000001</v>
      </c>
      <c r="F41" s="5">
        <v>1187</v>
      </c>
      <c r="G41" s="5">
        <v>1187.2329999999999</v>
      </c>
    </row>
    <row r="42" spans="1:7" ht="15" customHeight="1" x14ac:dyDescent="0.2">
      <c r="A42" s="5">
        <v>0.998</v>
      </c>
      <c r="B42" s="5">
        <v>54.385049000000002</v>
      </c>
      <c r="C42" s="5">
        <v>33017396</v>
      </c>
      <c r="D42" s="5">
        <v>0.998</v>
      </c>
      <c r="E42" s="5">
        <v>54.385049000000002</v>
      </c>
      <c r="F42" s="5">
        <v>1536</v>
      </c>
      <c r="G42" s="5">
        <v>1536.0940000000001</v>
      </c>
    </row>
    <row r="43" spans="1:7" ht="15" customHeight="1" x14ac:dyDescent="0.2">
      <c r="A43" s="5">
        <v>0.999</v>
      </c>
      <c r="B43" s="5">
        <v>87.221080000000001</v>
      </c>
      <c r="C43" s="5">
        <v>43881041</v>
      </c>
      <c r="D43" s="5">
        <v>0.999</v>
      </c>
      <c r="E43" s="5">
        <v>87.221080000000001</v>
      </c>
      <c r="F43" s="5">
        <v>2274</v>
      </c>
      <c r="G43" s="5">
        <v>2274.0189999999998</v>
      </c>
    </row>
    <row r="44" spans="1:7" ht="15" customHeight="1" x14ac:dyDescent="0.2">
      <c r="A44" s="3"/>
      <c r="B44" s="3"/>
      <c r="C44" s="3"/>
      <c r="D44" s="3"/>
      <c r="E44" s="3"/>
      <c r="F44" s="3"/>
      <c r="G44" s="3"/>
    </row>
    <row r="45" spans="1:7" ht="15" customHeight="1" x14ac:dyDescent="0.2">
      <c r="A45" s="4" t="s">
        <v>51</v>
      </c>
      <c r="B45" s="4"/>
      <c r="C45" s="3"/>
      <c r="D45" s="3"/>
      <c r="E45" s="3"/>
      <c r="F45" s="3"/>
      <c r="G45" s="3"/>
    </row>
    <row r="46" spans="1:7" ht="15" customHeight="1" x14ac:dyDescent="0.2">
      <c r="A46" s="3" t="s">
        <v>35</v>
      </c>
      <c r="B46" s="3" t="s">
        <v>2</v>
      </c>
      <c r="C46" s="3" t="s">
        <v>47</v>
      </c>
      <c r="D46" s="3" t="s">
        <v>4</v>
      </c>
      <c r="E46" s="3" t="s">
        <v>48</v>
      </c>
      <c r="F46" s="3" t="s">
        <v>28</v>
      </c>
      <c r="G46" s="3" t="s">
        <v>49</v>
      </c>
    </row>
    <row r="47" spans="1:7" ht="15" customHeight="1" x14ac:dyDescent="0.2">
      <c r="A47" s="5">
        <v>0.9</v>
      </c>
      <c r="B47" s="5">
        <v>29.500395999999999</v>
      </c>
      <c r="C47" s="5">
        <v>35698793</v>
      </c>
      <c r="D47" s="5">
        <v>0.90011200000000002</v>
      </c>
      <c r="E47" s="5">
        <v>2.95004</v>
      </c>
      <c r="F47" s="5">
        <v>92</v>
      </c>
      <c r="G47" s="5">
        <v>96.7423</v>
      </c>
    </row>
    <row r="48" spans="1:7" ht="15" customHeight="1" x14ac:dyDescent="0.2">
      <c r="A48" s="5">
        <v>0.91</v>
      </c>
      <c r="B48" s="5">
        <v>29.934058</v>
      </c>
      <c r="C48" s="5">
        <v>36284018</v>
      </c>
      <c r="D48" s="5">
        <v>0.91484200000000004</v>
      </c>
      <c r="E48" s="5">
        <v>2.9934059999999998</v>
      </c>
      <c r="F48" s="5">
        <v>94</v>
      </c>
      <c r="G48" s="5">
        <v>98.695599999999999</v>
      </c>
    </row>
    <row r="49" spans="1:7" ht="15" customHeight="1" x14ac:dyDescent="0.2">
      <c r="A49" s="5">
        <v>0.92</v>
      </c>
      <c r="B49" s="5">
        <v>30.157772999999999</v>
      </c>
      <c r="C49" s="5">
        <v>36589898</v>
      </c>
      <c r="D49" s="5">
        <v>0.92250299999999996</v>
      </c>
      <c r="E49" s="5">
        <v>3.0157769999999999</v>
      </c>
      <c r="F49" s="5">
        <v>95</v>
      </c>
      <c r="G49" s="5">
        <v>99.670199999999994</v>
      </c>
    </row>
    <row r="50" spans="1:7" ht="15" customHeight="1" x14ac:dyDescent="0.2">
      <c r="A50" s="5">
        <v>0.93</v>
      </c>
      <c r="B50" s="5">
        <v>30.539764000000002</v>
      </c>
      <c r="C50" s="5">
        <v>37177965</v>
      </c>
      <c r="D50" s="5">
        <v>0.93534700000000004</v>
      </c>
      <c r="E50" s="5">
        <v>3.053976</v>
      </c>
      <c r="F50" s="5">
        <v>97</v>
      </c>
      <c r="G50" s="5">
        <v>101.6097</v>
      </c>
    </row>
    <row r="51" spans="1:7" ht="15" customHeight="1" x14ac:dyDescent="0.2">
      <c r="A51" s="5">
        <v>0.94</v>
      </c>
      <c r="B51" s="5">
        <v>30.784897000000001</v>
      </c>
      <c r="C51" s="5">
        <v>37483509</v>
      </c>
      <c r="D51" s="5">
        <v>0.94077699999999997</v>
      </c>
      <c r="E51" s="5">
        <v>3.0784899999999999</v>
      </c>
      <c r="F51" s="5">
        <v>98</v>
      </c>
      <c r="G51" s="5">
        <v>102.61060000000001</v>
      </c>
    </row>
    <row r="52" spans="1:7" ht="15" customHeight="1" x14ac:dyDescent="0.2">
      <c r="A52" s="5">
        <v>0.95</v>
      </c>
      <c r="B52" s="5">
        <v>31.573872000000001</v>
      </c>
      <c r="C52" s="5">
        <v>38967816</v>
      </c>
      <c r="D52" s="5">
        <v>0.95086700000000002</v>
      </c>
      <c r="E52" s="5">
        <v>3.1573869999999999</v>
      </c>
      <c r="F52" s="5">
        <v>103</v>
      </c>
      <c r="G52" s="5">
        <v>107.52370000000001</v>
      </c>
    </row>
    <row r="53" spans="1:7" ht="15" customHeight="1" x14ac:dyDescent="0.2">
      <c r="A53" s="5">
        <v>0.96</v>
      </c>
      <c r="B53" s="5">
        <v>35.313333999999998</v>
      </c>
      <c r="C53" s="5">
        <v>43680222</v>
      </c>
      <c r="D53" s="5">
        <v>0.96032899999999999</v>
      </c>
      <c r="E53" s="5">
        <v>3.5313330000000001</v>
      </c>
      <c r="F53" s="5">
        <v>119</v>
      </c>
      <c r="G53" s="5">
        <v>123.22669999999999</v>
      </c>
    </row>
    <row r="54" spans="1:7" ht="15" customHeight="1" x14ac:dyDescent="0.2">
      <c r="A54" s="5">
        <v>0.97</v>
      </c>
      <c r="B54" s="5">
        <v>40.871842000000001</v>
      </c>
      <c r="C54" s="5">
        <v>50596969</v>
      </c>
      <c r="D54" s="5">
        <v>0.97015200000000001</v>
      </c>
      <c r="E54" s="5">
        <v>4.0871839999999997</v>
      </c>
      <c r="F54" s="5">
        <v>143</v>
      </c>
      <c r="G54" s="5">
        <v>146.93940000000001</v>
      </c>
    </row>
    <row r="55" spans="1:7" ht="15" customHeight="1" x14ac:dyDescent="0.2">
      <c r="A55" s="5">
        <v>0.98</v>
      </c>
      <c r="B55" s="5">
        <v>50.467114000000002</v>
      </c>
      <c r="C55" s="5">
        <v>62040370</v>
      </c>
      <c r="D55" s="5">
        <v>0.98021599999999998</v>
      </c>
      <c r="E55" s="5">
        <v>5.0467110000000002</v>
      </c>
      <c r="F55" s="5">
        <v>184</v>
      </c>
      <c r="G55" s="5">
        <v>187.49379999999999</v>
      </c>
    </row>
    <row r="56" spans="1:7" ht="15" customHeight="1" x14ac:dyDescent="0.2">
      <c r="A56" s="5">
        <v>0.99</v>
      </c>
      <c r="B56" s="5">
        <v>73.922315999999995</v>
      </c>
      <c r="C56" s="5">
        <v>85472312</v>
      </c>
      <c r="D56" s="5">
        <v>0.99012699999999998</v>
      </c>
      <c r="E56" s="5">
        <v>7.3922319999999999</v>
      </c>
      <c r="F56" s="5">
        <v>273</v>
      </c>
      <c r="G56" s="5">
        <v>275.971</v>
      </c>
    </row>
    <row r="57" spans="1:7" ht="15" customHeight="1" x14ac:dyDescent="0.2">
      <c r="A57" s="5">
        <v>0.99099999999999999</v>
      </c>
      <c r="B57" s="5">
        <v>78.341909000000001</v>
      </c>
      <c r="C57" s="5">
        <v>89735226</v>
      </c>
      <c r="D57" s="5">
        <v>0.99110100000000001</v>
      </c>
      <c r="E57" s="5">
        <v>7.8341909999999997</v>
      </c>
      <c r="F57" s="5">
        <v>290</v>
      </c>
      <c r="G57" s="5">
        <v>292.94560000000001</v>
      </c>
    </row>
    <row r="58" spans="1:7" ht="15" customHeight="1" x14ac:dyDescent="0.2">
      <c r="A58" s="5">
        <v>0.99199999999999999</v>
      </c>
      <c r="B58" s="5">
        <v>81.645739000000006</v>
      </c>
      <c r="C58" s="5">
        <v>94241676</v>
      </c>
      <c r="D58" s="5">
        <v>0.99201700000000004</v>
      </c>
      <c r="E58" s="5">
        <v>8.164574</v>
      </c>
      <c r="F58" s="5">
        <v>308</v>
      </c>
      <c r="G58" s="5">
        <v>310.97269999999997</v>
      </c>
    </row>
    <row r="59" spans="1:7" ht="15" customHeight="1" x14ac:dyDescent="0.2">
      <c r="A59" s="5">
        <v>0.99299999999999999</v>
      </c>
      <c r="B59" s="5">
        <v>88.028812000000002</v>
      </c>
      <c r="C59" s="5">
        <v>100135896</v>
      </c>
      <c r="D59" s="5">
        <v>0.99302199999999996</v>
      </c>
      <c r="E59" s="5">
        <v>8.8028809999999993</v>
      </c>
      <c r="F59" s="5">
        <v>332</v>
      </c>
      <c r="G59" s="5">
        <v>334.78870000000001</v>
      </c>
    </row>
    <row r="60" spans="1:7" ht="15" customHeight="1" x14ac:dyDescent="0.2">
      <c r="A60" s="5">
        <v>0.99399999999999999</v>
      </c>
      <c r="B60" s="5">
        <v>96.669179999999997</v>
      </c>
      <c r="C60" s="5">
        <v>107370368</v>
      </c>
      <c r="D60" s="5">
        <v>0.994031</v>
      </c>
      <c r="E60" s="5">
        <v>9.6669180000000008</v>
      </c>
      <c r="F60" s="5">
        <v>362</v>
      </c>
      <c r="G60" s="5">
        <v>364.67410000000001</v>
      </c>
    </row>
    <row r="61" spans="1:7" ht="15" customHeight="1" x14ac:dyDescent="0.2">
      <c r="A61" s="5">
        <v>0.995</v>
      </c>
      <c r="B61" s="5">
        <v>106.436469</v>
      </c>
      <c r="C61" s="5">
        <v>116390746</v>
      </c>
      <c r="D61" s="5">
        <v>0.99501300000000004</v>
      </c>
      <c r="E61" s="5">
        <v>10.643647</v>
      </c>
      <c r="F61" s="5">
        <v>400</v>
      </c>
      <c r="G61" s="5">
        <v>402.62349999999998</v>
      </c>
    </row>
    <row r="62" spans="1:7" ht="15" customHeight="1" x14ac:dyDescent="0.2">
      <c r="A62" s="5">
        <v>0.996</v>
      </c>
      <c r="B62" s="5">
        <v>119.434122</v>
      </c>
      <c r="C62" s="5">
        <v>128412279</v>
      </c>
      <c r="D62" s="5">
        <v>0.99600500000000003</v>
      </c>
      <c r="E62" s="5">
        <v>11.943412</v>
      </c>
      <c r="F62" s="5">
        <v>452</v>
      </c>
      <c r="G62" s="5">
        <v>454.46570000000003</v>
      </c>
    </row>
    <row r="63" spans="1:7" ht="14" x14ac:dyDescent="0.2">
      <c r="A63" s="5">
        <v>0.997</v>
      </c>
      <c r="B63" s="5">
        <v>139.97642999999999</v>
      </c>
      <c r="C63" s="5">
        <v>145493958</v>
      </c>
      <c r="D63" s="5">
        <v>0.99700599999999995</v>
      </c>
      <c r="E63" s="5">
        <v>13.997643</v>
      </c>
      <c r="F63" s="5">
        <v>528</v>
      </c>
      <c r="G63" s="5">
        <v>530.25469999999996</v>
      </c>
    </row>
    <row r="64" spans="1:7" ht="14" x14ac:dyDescent="0.2">
      <c r="A64" s="5">
        <v>0.998</v>
      </c>
      <c r="B64" s="5">
        <v>184.115647</v>
      </c>
      <c r="C64" s="5">
        <v>174996124</v>
      </c>
      <c r="D64" s="5">
        <v>0.99801700000000004</v>
      </c>
      <c r="E64" s="5">
        <v>18.411565</v>
      </c>
      <c r="F64" s="5">
        <v>665</v>
      </c>
      <c r="G64" s="5">
        <v>666.94809999999995</v>
      </c>
    </row>
    <row r="65" spans="1:7" ht="14" x14ac:dyDescent="0.2">
      <c r="A65" s="5">
        <v>0.999</v>
      </c>
      <c r="B65" s="5">
        <v>282.56196199999999</v>
      </c>
      <c r="C65" s="5">
        <v>241964253</v>
      </c>
      <c r="D65" s="5">
        <v>0.99898699999999996</v>
      </c>
      <c r="E65" s="5">
        <v>28.256195999999999</v>
      </c>
      <c r="F65" s="5">
        <v>1000</v>
      </c>
      <c r="G65" s="5">
        <v>1001.571</v>
      </c>
    </row>
    <row r="66" spans="1:7" ht="14" x14ac:dyDescent="0.2">
      <c r="A66" s="3"/>
      <c r="B66" s="3"/>
      <c r="C66" s="3"/>
      <c r="D66" s="3"/>
      <c r="E66" s="3"/>
      <c r="F66" s="3"/>
      <c r="G66" s="3"/>
    </row>
    <row r="67" spans="1:7" ht="14" x14ac:dyDescent="0.2">
      <c r="A67" s="4" t="s">
        <v>52</v>
      </c>
      <c r="B67" s="4"/>
      <c r="C67" s="3"/>
      <c r="D67" s="3"/>
      <c r="E67" s="3"/>
      <c r="F67" s="3"/>
      <c r="G67" s="3"/>
    </row>
    <row r="68" spans="1:7" ht="14" x14ac:dyDescent="0.2">
      <c r="A68" s="3" t="s">
        <v>35</v>
      </c>
      <c r="B68" s="3" t="s">
        <v>2</v>
      </c>
      <c r="C68" s="3" t="s">
        <v>47</v>
      </c>
      <c r="D68" s="3" t="s">
        <v>4</v>
      </c>
      <c r="E68" s="3" t="s">
        <v>48</v>
      </c>
      <c r="F68" s="3" t="s">
        <v>28</v>
      </c>
      <c r="G68" s="3" t="s">
        <v>49</v>
      </c>
    </row>
    <row r="69" spans="1:7" ht="14" x14ac:dyDescent="0.2">
      <c r="A69" s="5">
        <v>0.9</v>
      </c>
      <c r="B69" s="5">
        <v>38.830311999999999</v>
      </c>
      <c r="C69" s="5">
        <v>42466555</v>
      </c>
      <c r="D69" s="5">
        <v>0.90320599999999995</v>
      </c>
      <c r="E69" s="5">
        <v>3.8830309999999999</v>
      </c>
      <c r="F69" s="5">
        <v>95</v>
      </c>
      <c r="G69" s="5">
        <v>100.5598</v>
      </c>
    </row>
    <row r="70" spans="1:7" ht="14" x14ac:dyDescent="0.2">
      <c r="A70" s="5">
        <v>0.91</v>
      </c>
      <c r="B70" s="5">
        <v>40.057380999999999</v>
      </c>
      <c r="C70" s="5">
        <v>43201219</v>
      </c>
      <c r="D70" s="5">
        <v>0.91305499999999995</v>
      </c>
      <c r="E70" s="5">
        <v>4.005738</v>
      </c>
      <c r="F70" s="5">
        <v>97</v>
      </c>
      <c r="G70" s="5">
        <v>102.5236</v>
      </c>
    </row>
    <row r="71" spans="1:7" ht="14" x14ac:dyDescent="0.2">
      <c r="A71" s="5">
        <v>0.92</v>
      </c>
      <c r="B71" s="5">
        <v>40.179837999999997</v>
      </c>
      <c r="C71" s="5">
        <v>43939799</v>
      </c>
      <c r="D71" s="5">
        <v>0.92061099999999996</v>
      </c>
      <c r="E71" s="5">
        <v>4.0179840000000002</v>
      </c>
      <c r="F71" s="5">
        <v>99</v>
      </c>
      <c r="G71" s="5">
        <v>104.4697</v>
      </c>
    </row>
    <row r="72" spans="1:7" ht="14" x14ac:dyDescent="0.2">
      <c r="A72" s="5">
        <v>0.93</v>
      </c>
      <c r="B72" s="5">
        <v>42.661504999999998</v>
      </c>
      <c r="C72" s="5">
        <v>47280623</v>
      </c>
      <c r="D72" s="5">
        <v>0.93062900000000004</v>
      </c>
      <c r="E72" s="5">
        <v>4.2661499999999997</v>
      </c>
      <c r="F72" s="5">
        <v>108</v>
      </c>
      <c r="G72" s="5">
        <v>113.3413</v>
      </c>
    </row>
    <row r="73" spans="1:7" ht="14" x14ac:dyDescent="0.2">
      <c r="A73" s="5">
        <v>0.94</v>
      </c>
      <c r="B73" s="5">
        <v>45.267108</v>
      </c>
      <c r="C73" s="5">
        <v>51666645</v>
      </c>
      <c r="D73" s="5">
        <v>0.94040999999999997</v>
      </c>
      <c r="E73" s="5">
        <v>4.5267109999999997</v>
      </c>
      <c r="F73" s="5">
        <v>120</v>
      </c>
      <c r="G73" s="5">
        <v>125.1474</v>
      </c>
    </row>
    <row r="74" spans="1:7" ht="14" x14ac:dyDescent="0.2">
      <c r="A74" s="5">
        <v>0.95</v>
      </c>
      <c r="B74" s="5">
        <v>48.921793000000001</v>
      </c>
      <c r="C74" s="5">
        <v>57122941</v>
      </c>
      <c r="D74" s="5">
        <v>0.950129</v>
      </c>
      <c r="E74" s="5">
        <v>4.8921789999999996</v>
      </c>
      <c r="F74" s="5">
        <v>135</v>
      </c>
      <c r="G74" s="5">
        <v>139.99299999999999</v>
      </c>
    </row>
    <row r="75" spans="1:7" ht="14" x14ac:dyDescent="0.2">
      <c r="A75" s="5">
        <v>0.96</v>
      </c>
      <c r="B75" s="5">
        <v>55.390073999999998</v>
      </c>
      <c r="C75" s="5">
        <v>64615014</v>
      </c>
      <c r="D75" s="5">
        <v>0.96027700000000005</v>
      </c>
      <c r="E75" s="5">
        <v>5.5390069999999998</v>
      </c>
      <c r="F75" s="5">
        <v>156</v>
      </c>
      <c r="G75" s="5">
        <v>160.7492</v>
      </c>
    </row>
    <row r="76" spans="1:7" ht="14" x14ac:dyDescent="0.2">
      <c r="A76" s="5">
        <v>0.97</v>
      </c>
      <c r="B76" s="5">
        <v>62.911625999999998</v>
      </c>
      <c r="C76" s="5">
        <v>75115365</v>
      </c>
      <c r="D76" s="5">
        <v>0.97015799999999996</v>
      </c>
      <c r="E76" s="5">
        <v>6.2911630000000001</v>
      </c>
      <c r="F76" s="5">
        <v>186</v>
      </c>
      <c r="G76" s="5">
        <v>190.46889999999999</v>
      </c>
    </row>
    <row r="77" spans="1:7" ht="14" x14ac:dyDescent="0.2">
      <c r="A77" s="5">
        <v>0.98</v>
      </c>
      <c r="B77" s="5">
        <v>74.704390000000004</v>
      </c>
      <c r="C77" s="5">
        <v>91848154</v>
      </c>
      <c r="D77" s="5">
        <v>0.98006000000000004</v>
      </c>
      <c r="E77" s="5">
        <v>7.4704389999999998</v>
      </c>
      <c r="F77" s="5">
        <v>235</v>
      </c>
      <c r="G77" s="5">
        <v>239.15450000000001</v>
      </c>
    </row>
    <row r="78" spans="1:7" ht="14" x14ac:dyDescent="0.2">
      <c r="A78" s="5">
        <v>0.99</v>
      </c>
      <c r="B78" s="5">
        <v>101.63185799999999</v>
      </c>
      <c r="C78" s="5">
        <v>125901665</v>
      </c>
      <c r="D78" s="5">
        <v>0.99000500000000002</v>
      </c>
      <c r="E78" s="5">
        <v>10.163186</v>
      </c>
      <c r="F78" s="5">
        <v>339</v>
      </c>
      <c r="G78" s="5">
        <v>342.62950000000001</v>
      </c>
    </row>
    <row r="79" spans="1:7" ht="14" x14ac:dyDescent="0.2">
      <c r="A79" s="5">
        <v>0.99099999999999999</v>
      </c>
      <c r="B79" s="5">
        <v>106.017177</v>
      </c>
      <c r="C79" s="5">
        <v>132604352</v>
      </c>
      <c r="D79" s="5">
        <v>0.99103200000000002</v>
      </c>
      <c r="E79" s="5">
        <v>10.601718</v>
      </c>
      <c r="F79" s="5">
        <v>360</v>
      </c>
      <c r="G79" s="5">
        <v>363.5915</v>
      </c>
    </row>
    <row r="80" spans="1:7" ht="14" x14ac:dyDescent="0.2">
      <c r="A80" s="5">
        <v>0.99199999999999999</v>
      </c>
      <c r="B80" s="5">
        <v>111.46046</v>
      </c>
      <c r="C80" s="5">
        <v>139232324</v>
      </c>
      <c r="D80" s="5">
        <v>0.99200500000000003</v>
      </c>
      <c r="E80" s="5">
        <v>11.146046</v>
      </c>
      <c r="F80" s="5">
        <v>381</v>
      </c>
      <c r="G80" s="5">
        <v>384.51510000000002</v>
      </c>
    </row>
    <row r="81" spans="1:15" ht="14" x14ac:dyDescent="0.2">
      <c r="A81" s="5">
        <v>0.99299999999999999</v>
      </c>
      <c r="B81" s="5">
        <v>117.784841</v>
      </c>
      <c r="C81" s="5">
        <v>147695764</v>
      </c>
      <c r="D81" s="5">
        <v>0.99301700000000004</v>
      </c>
      <c r="E81" s="5">
        <v>11.778484000000001</v>
      </c>
      <c r="F81" s="5">
        <v>408</v>
      </c>
      <c r="G81" s="5">
        <v>411.43619999999999</v>
      </c>
    </row>
    <row r="82" spans="1:15" ht="14" x14ac:dyDescent="0.2">
      <c r="A82" s="5">
        <v>0.99399999999999999</v>
      </c>
      <c r="B82" s="5">
        <v>127.97245100000001</v>
      </c>
      <c r="C82" s="5">
        <v>157929008</v>
      </c>
      <c r="D82" s="5">
        <v>0.99400900000000003</v>
      </c>
      <c r="E82" s="5">
        <v>12.797245</v>
      </c>
      <c r="F82" s="5">
        <v>441</v>
      </c>
      <c r="G82" s="5">
        <v>444.36900000000003</v>
      </c>
    </row>
    <row r="83" spans="1:15" ht="14" x14ac:dyDescent="0.2">
      <c r="A83" s="5">
        <v>0.995</v>
      </c>
      <c r="B83" s="5">
        <v>141.51925700000001</v>
      </c>
      <c r="C83" s="5">
        <v>170153965</v>
      </c>
      <c r="D83" s="5">
        <v>0.99502100000000004</v>
      </c>
      <c r="E83" s="5">
        <v>14.151926</v>
      </c>
      <c r="F83" s="5">
        <v>481</v>
      </c>
      <c r="G83" s="5">
        <v>484.2321</v>
      </c>
    </row>
    <row r="84" spans="1:15" ht="14" x14ac:dyDescent="0.2">
      <c r="A84" s="5">
        <v>0.996</v>
      </c>
      <c r="B84" s="5">
        <v>158.12692999999999</v>
      </c>
      <c r="C84" s="5">
        <v>186111332</v>
      </c>
      <c r="D84" s="5">
        <v>0.99600599999999995</v>
      </c>
      <c r="E84" s="5">
        <v>15.812692999999999</v>
      </c>
      <c r="F84" s="5">
        <v>534</v>
      </c>
      <c r="G84" s="5">
        <v>537.1028</v>
      </c>
    </row>
    <row r="85" spans="1:15" ht="14" x14ac:dyDescent="0.2">
      <c r="A85" s="5">
        <v>0.997</v>
      </c>
      <c r="B85" s="5">
        <v>178.101158</v>
      </c>
      <c r="C85" s="5">
        <v>210911415</v>
      </c>
      <c r="D85" s="5">
        <v>0.99701099999999998</v>
      </c>
      <c r="E85" s="5">
        <v>17.810116000000001</v>
      </c>
      <c r="F85" s="5">
        <v>618</v>
      </c>
      <c r="G85" s="5">
        <v>620.92259999999999</v>
      </c>
    </row>
    <row r="86" spans="1:15" ht="14" x14ac:dyDescent="0.2">
      <c r="A86" s="5">
        <v>0.998</v>
      </c>
      <c r="B86" s="5">
        <v>222.025623</v>
      </c>
      <c r="C86" s="5">
        <v>249723886</v>
      </c>
      <c r="D86" s="5">
        <v>0.99800100000000003</v>
      </c>
      <c r="E86" s="5">
        <v>22.202562</v>
      </c>
      <c r="F86" s="5">
        <v>753</v>
      </c>
      <c r="G86" s="5">
        <v>755.74580000000003</v>
      </c>
    </row>
    <row r="87" spans="1:15" ht="14" x14ac:dyDescent="0.2">
      <c r="A87" s="5">
        <v>0.999</v>
      </c>
      <c r="B87" s="5">
        <v>310.17999700000001</v>
      </c>
      <c r="C87" s="5">
        <v>328416270</v>
      </c>
      <c r="D87" s="5">
        <v>0.999</v>
      </c>
      <c r="E87" s="5">
        <v>31.018000000000001</v>
      </c>
      <c r="F87" s="5">
        <v>1039</v>
      </c>
      <c r="G87" s="5">
        <v>1041.3907999999999</v>
      </c>
    </row>
    <row r="88" spans="1:15" ht="14" x14ac:dyDescent="0.2">
      <c r="A88" s="3"/>
      <c r="B88" s="3"/>
      <c r="C88" s="3"/>
      <c r="D88" s="3"/>
      <c r="E88" s="3"/>
      <c r="F88" s="3"/>
      <c r="G88" s="3"/>
    </row>
    <row r="89" spans="1:15" ht="14" x14ac:dyDescent="0.2">
      <c r="A89" s="4" t="s">
        <v>53</v>
      </c>
      <c r="B89" s="4"/>
      <c r="C89" s="3"/>
      <c r="D89" s="3"/>
      <c r="E89" s="3"/>
      <c r="F89" s="3"/>
      <c r="G89" s="3"/>
      <c r="I89" s="1" t="s">
        <v>54</v>
      </c>
    </row>
    <row r="90" spans="1:15" ht="14" x14ac:dyDescent="0.2">
      <c r="A90" s="3" t="s">
        <v>35</v>
      </c>
      <c r="B90" s="3" t="s">
        <v>2</v>
      </c>
      <c r="C90" s="3" t="s">
        <v>47</v>
      </c>
      <c r="D90" s="3" t="s">
        <v>4</v>
      </c>
      <c r="E90" s="3" t="s">
        <v>48</v>
      </c>
      <c r="F90" s="3" t="s">
        <v>28</v>
      </c>
      <c r="G90" s="3" t="s">
        <v>49</v>
      </c>
      <c r="I90" s="3" t="s">
        <v>35</v>
      </c>
      <c r="J90" s="3" t="s">
        <v>2</v>
      </c>
      <c r="K90" s="3" t="s">
        <v>47</v>
      </c>
      <c r="L90" s="3" t="s">
        <v>4</v>
      </c>
      <c r="M90" s="3" t="s">
        <v>48</v>
      </c>
      <c r="N90" s="3" t="s">
        <v>28</v>
      </c>
      <c r="O90" s="3" t="s">
        <v>49</v>
      </c>
    </row>
    <row r="91" spans="1:15" ht="14" x14ac:dyDescent="0.2">
      <c r="A91" s="5">
        <v>0.9</v>
      </c>
      <c r="B91" s="5">
        <v>44.459659000000002</v>
      </c>
      <c r="C91" s="5">
        <v>42485408</v>
      </c>
      <c r="D91" s="5">
        <v>0.90051899999999996</v>
      </c>
      <c r="E91" s="5">
        <v>4.4459660000000003</v>
      </c>
      <c r="F91" s="5">
        <v>121</v>
      </c>
      <c r="G91" s="5">
        <v>127.18640000000001</v>
      </c>
    </row>
    <row r="92" spans="1:15" ht="14" x14ac:dyDescent="0.2">
      <c r="A92" s="5">
        <v>0.91</v>
      </c>
      <c r="B92" s="5">
        <v>47.670436000000002</v>
      </c>
      <c r="C92" s="5">
        <v>46231564</v>
      </c>
      <c r="D92" s="5">
        <v>0.91095400000000004</v>
      </c>
      <c r="E92" s="5">
        <v>4.7670440000000003</v>
      </c>
      <c r="F92" s="5">
        <v>134</v>
      </c>
      <c r="G92" s="5">
        <v>139.99459999999999</v>
      </c>
    </row>
    <row r="93" spans="1:15" ht="14" x14ac:dyDescent="0.2">
      <c r="A93" s="5">
        <v>0.92</v>
      </c>
      <c r="B93" s="5">
        <v>51.440877</v>
      </c>
      <c r="C93" s="5">
        <v>50249534</v>
      </c>
      <c r="D93" s="5">
        <v>0.92022199999999998</v>
      </c>
      <c r="E93" s="5">
        <v>5.144088</v>
      </c>
      <c r="F93" s="5">
        <v>148</v>
      </c>
      <c r="G93" s="5">
        <v>153.87610000000001</v>
      </c>
    </row>
    <row r="94" spans="1:15" ht="14" x14ac:dyDescent="0.2">
      <c r="A94" s="5">
        <v>0.93</v>
      </c>
      <c r="B94" s="5">
        <v>55.137507999999997</v>
      </c>
      <c r="C94" s="5">
        <v>55328201</v>
      </c>
      <c r="D94" s="5">
        <v>0.93004699999999996</v>
      </c>
      <c r="E94" s="5">
        <v>5.5137510000000001</v>
      </c>
      <c r="F94" s="5">
        <v>166</v>
      </c>
      <c r="G94" s="5">
        <v>171.6387</v>
      </c>
    </row>
    <row r="95" spans="1:15" ht="14" x14ac:dyDescent="0.2">
      <c r="A95" s="5">
        <v>0.94</v>
      </c>
      <c r="B95" s="5">
        <v>61.902414</v>
      </c>
      <c r="C95" s="5">
        <v>61721776</v>
      </c>
      <c r="D95" s="5">
        <v>0.94002200000000002</v>
      </c>
      <c r="E95" s="5">
        <v>6.1902410000000003</v>
      </c>
      <c r="F95" s="5">
        <v>189</v>
      </c>
      <c r="G95" s="5">
        <v>194.44489999999999</v>
      </c>
    </row>
    <row r="96" spans="1:15" ht="14" x14ac:dyDescent="0.2">
      <c r="A96" s="5">
        <v>0.95</v>
      </c>
      <c r="B96" s="5">
        <v>67.941653000000002</v>
      </c>
      <c r="C96" s="5">
        <v>70143149</v>
      </c>
      <c r="D96" s="5">
        <v>0.95013400000000003</v>
      </c>
      <c r="E96" s="5">
        <v>6.7941649999999996</v>
      </c>
      <c r="F96" s="5">
        <v>220</v>
      </c>
      <c r="G96" s="5">
        <v>225.10659999999999</v>
      </c>
    </row>
    <row r="97" spans="1:7" ht="14" x14ac:dyDescent="0.2">
      <c r="A97" s="5">
        <v>0.96</v>
      </c>
      <c r="B97" s="5">
        <v>79.095112</v>
      </c>
      <c r="C97" s="5">
        <v>81631023</v>
      </c>
      <c r="D97" s="5">
        <v>0.96031900000000003</v>
      </c>
      <c r="E97" s="5">
        <v>7.9095110000000002</v>
      </c>
      <c r="F97" s="5">
        <v>263</v>
      </c>
      <c r="G97" s="5">
        <v>267.87520000000001</v>
      </c>
    </row>
    <row r="98" spans="1:7" ht="14" x14ac:dyDescent="0.2">
      <c r="A98" s="5">
        <v>0.97</v>
      </c>
      <c r="B98" s="5">
        <v>95.834410000000005</v>
      </c>
      <c r="C98" s="5">
        <v>98490272</v>
      </c>
      <c r="D98" s="5">
        <v>0.97004500000000005</v>
      </c>
      <c r="E98" s="5">
        <v>9.5834410000000005</v>
      </c>
      <c r="F98" s="5">
        <v>328</v>
      </c>
      <c r="G98" s="5">
        <v>332.58030000000002</v>
      </c>
    </row>
    <row r="99" spans="1:7" ht="14" x14ac:dyDescent="0.2">
      <c r="A99" s="5">
        <v>0.98</v>
      </c>
      <c r="B99" s="5">
        <v>126.857496</v>
      </c>
      <c r="C99" s="5">
        <v>127610090</v>
      </c>
      <c r="D99" s="5">
        <v>0.98003899999999999</v>
      </c>
      <c r="E99" s="5">
        <v>12.685750000000001</v>
      </c>
      <c r="F99" s="5">
        <v>445</v>
      </c>
      <c r="G99" s="5">
        <v>449.10599999999999</v>
      </c>
    </row>
    <row r="100" spans="1:7" ht="14" x14ac:dyDescent="0.2">
      <c r="A100" s="5">
        <v>0.99</v>
      </c>
      <c r="B100" s="5">
        <v>204.565799</v>
      </c>
      <c r="C100" s="5">
        <v>194929773</v>
      </c>
      <c r="D100" s="5">
        <v>0.99000100000000002</v>
      </c>
      <c r="E100" s="5">
        <v>20.456579999999999</v>
      </c>
      <c r="F100" s="5">
        <v>734</v>
      </c>
      <c r="G100" s="5">
        <v>737.39859999999999</v>
      </c>
    </row>
    <row r="101" spans="1:7" ht="14" x14ac:dyDescent="0.2">
      <c r="A101" s="5">
        <v>0.99099999999999999</v>
      </c>
      <c r="B101" s="5">
        <v>230.40167700000001</v>
      </c>
      <c r="C101" s="5">
        <v>209190595</v>
      </c>
      <c r="D101" s="5">
        <v>0.99109899999999995</v>
      </c>
      <c r="E101" s="5">
        <v>23.040168000000001</v>
      </c>
      <c r="F101" s="5">
        <v>798</v>
      </c>
      <c r="G101" s="5">
        <v>801.54240000000004</v>
      </c>
    </row>
    <row r="102" spans="1:7" ht="14" x14ac:dyDescent="0.2">
      <c r="A102" s="5">
        <v>0.99199999999999999</v>
      </c>
      <c r="B102" s="5">
        <v>247.81527299999999</v>
      </c>
      <c r="C102" s="5">
        <v>221921695</v>
      </c>
      <c r="D102" s="5">
        <v>0.99202800000000002</v>
      </c>
      <c r="E102" s="5">
        <v>24.781527000000001</v>
      </c>
      <c r="F102" s="5">
        <v>856</v>
      </c>
      <c r="G102" s="5">
        <v>859.32749999999999</v>
      </c>
    </row>
    <row r="103" spans="1:7" ht="14" x14ac:dyDescent="0.2">
      <c r="A103" s="5">
        <v>0.99299999999999999</v>
      </c>
      <c r="B103" s="5">
        <v>283.16505000000001</v>
      </c>
      <c r="C103" s="5">
        <v>246315401</v>
      </c>
      <c r="D103" s="5">
        <v>0.993394</v>
      </c>
      <c r="E103" s="5">
        <v>28.316504999999999</v>
      </c>
      <c r="F103" s="5">
        <v>969</v>
      </c>
      <c r="G103" s="5">
        <v>972.10829999999999</v>
      </c>
    </row>
    <row r="104" spans="1:7" ht="14" x14ac:dyDescent="0.2">
      <c r="A104" s="5">
        <v>0.99399999999999999</v>
      </c>
      <c r="B104" s="5">
        <v>314.23442</v>
      </c>
      <c r="C104" s="5">
        <v>269159123</v>
      </c>
      <c r="D104" s="5">
        <v>0.994085</v>
      </c>
      <c r="E104" s="5">
        <v>31.423442000000001</v>
      </c>
      <c r="F104" s="5">
        <v>1077</v>
      </c>
      <c r="G104" s="5">
        <v>1080.0437999999999</v>
      </c>
    </row>
    <row r="105" spans="1:7" ht="14" x14ac:dyDescent="0.2">
      <c r="A105" s="5">
        <v>0.995</v>
      </c>
      <c r="B105" s="5">
        <v>373.56260200000003</v>
      </c>
      <c r="C105" s="5">
        <v>300862231</v>
      </c>
      <c r="D105" s="5">
        <v>0.99513799999999997</v>
      </c>
      <c r="E105" s="5">
        <v>37.356259999999999</v>
      </c>
      <c r="F105" s="5">
        <v>1230</v>
      </c>
      <c r="G105" s="5">
        <v>1232.9584</v>
      </c>
    </row>
    <row r="106" spans="1:7" ht="14" x14ac:dyDescent="0.2">
      <c r="A106" s="5">
        <v>0.996</v>
      </c>
      <c r="B106" s="5">
        <v>457.12981000000002</v>
      </c>
      <c r="C106" s="5">
        <v>349087961</v>
      </c>
      <c r="D106" s="5">
        <v>0.99604700000000002</v>
      </c>
      <c r="E106" s="5">
        <v>45.712980999999999</v>
      </c>
      <c r="F106" s="5">
        <v>1470</v>
      </c>
      <c r="G106" s="5">
        <v>1472.8357000000001</v>
      </c>
    </row>
    <row r="107" spans="1:7" ht="14" x14ac:dyDescent="0.2">
      <c r="A107" s="5">
        <v>0.997</v>
      </c>
      <c r="B107" s="5">
        <v>586.772108</v>
      </c>
      <c r="C107" s="5">
        <v>413045560</v>
      </c>
      <c r="D107" s="5">
        <v>0.99709000000000003</v>
      </c>
      <c r="E107" s="5">
        <v>58.677211</v>
      </c>
      <c r="F107" s="5">
        <v>1799</v>
      </c>
      <c r="G107" s="5">
        <v>1801.3683000000001</v>
      </c>
    </row>
    <row r="108" spans="1:7" ht="14" x14ac:dyDescent="0.2">
      <c r="A108" s="5">
        <v>0.998</v>
      </c>
      <c r="B108" s="5">
        <v>845.14149499999996</v>
      </c>
      <c r="C108" s="5">
        <v>522769949</v>
      </c>
      <c r="D108" s="5">
        <v>0.99804300000000001</v>
      </c>
      <c r="E108" s="5">
        <v>84.514150000000001</v>
      </c>
      <c r="F108" s="5">
        <v>2391</v>
      </c>
      <c r="G108" s="5">
        <v>2393.0164</v>
      </c>
    </row>
    <row r="109" spans="1:7" ht="14" x14ac:dyDescent="0.2">
      <c r="A109" s="5">
        <v>0.999</v>
      </c>
      <c r="B109" s="5">
        <v>1980.3089170000001</v>
      </c>
      <c r="C109" s="5">
        <v>870728578</v>
      </c>
      <c r="D109" s="5">
        <v>0.99904000000000004</v>
      </c>
      <c r="E109" s="5">
        <v>198.03089199999999</v>
      </c>
      <c r="F109" s="5">
        <v>4454</v>
      </c>
      <c r="G109" s="5">
        <v>4455.7335999999996</v>
      </c>
    </row>
    <row r="110" spans="1:7" ht="14" x14ac:dyDescent="0.2">
      <c r="A110" s="3"/>
      <c r="B110" s="3"/>
      <c r="C110" s="3"/>
      <c r="D110" s="3"/>
      <c r="E110" s="3"/>
      <c r="F110" s="3"/>
      <c r="G110" s="3"/>
    </row>
    <row r="111" spans="1:7" ht="14" x14ac:dyDescent="0.2">
      <c r="A111" s="3"/>
      <c r="B111" s="3"/>
      <c r="C111" s="3"/>
      <c r="D111" s="3"/>
      <c r="E111" s="3"/>
      <c r="F111" s="3"/>
      <c r="G111" s="3"/>
    </row>
    <row r="112" spans="1:7" ht="14" x14ac:dyDescent="0.2">
      <c r="A112" s="3"/>
      <c r="B112" s="3"/>
      <c r="C112" s="3"/>
      <c r="D112" s="3"/>
      <c r="E112" s="3"/>
      <c r="F112" s="3"/>
      <c r="G112" s="3"/>
    </row>
    <row r="113" spans="1:7" ht="14" x14ac:dyDescent="0.2">
      <c r="A113" s="3"/>
      <c r="B113" s="3"/>
      <c r="C113" s="3"/>
      <c r="D113" s="3"/>
      <c r="E113" s="3"/>
      <c r="F113" s="3"/>
      <c r="G113" s="3"/>
    </row>
    <row r="114" spans="1:7" ht="14" x14ac:dyDescent="0.2">
      <c r="A114" s="3"/>
      <c r="B114" s="3"/>
      <c r="C114" s="3"/>
      <c r="D114" s="3"/>
      <c r="E114" s="3"/>
      <c r="F114" s="3"/>
      <c r="G114" s="3"/>
    </row>
    <row r="115" spans="1:7" ht="14" x14ac:dyDescent="0.2">
      <c r="A115" s="3"/>
      <c r="B115" s="3"/>
      <c r="C115" s="3"/>
      <c r="D115" s="3"/>
      <c r="E115" s="3"/>
      <c r="F115" s="3"/>
      <c r="G115" s="3"/>
    </row>
    <row r="116" spans="1:7" ht="14" x14ac:dyDescent="0.2">
      <c r="A116" s="3"/>
      <c r="B116" s="3"/>
      <c r="C116" s="3"/>
      <c r="D116" s="3"/>
      <c r="E116" s="3"/>
      <c r="F116" s="3"/>
      <c r="G116" s="3"/>
    </row>
    <row r="117" spans="1:7" ht="14" x14ac:dyDescent="0.2">
      <c r="A117" s="3"/>
      <c r="B117" s="3"/>
      <c r="C117" s="3"/>
      <c r="D117" s="3"/>
      <c r="E117" s="3"/>
      <c r="F117" s="3"/>
      <c r="G117" s="3"/>
    </row>
    <row r="118" spans="1:7" ht="14" x14ac:dyDescent="0.2">
      <c r="A118" s="3"/>
      <c r="B118" s="3"/>
      <c r="C118" s="3"/>
      <c r="D118" s="3"/>
      <c r="E118" s="3"/>
      <c r="F118" s="3"/>
      <c r="G118" s="3"/>
    </row>
    <row r="119" spans="1:7" ht="14" x14ac:dyDescent="0.2">
      <c r="A119" s="3"/>
      <c r="B119" s="3"/>
      <c r="C119" s="3"/>
      <c r="D119" s="3"/>
      <c r="E119" s="3"/>
      <c r="F119" s="3"/>
      <c r="G119" s="3"/>
    </row>
    <row r="120" spans="1:7" ht="14" x14ac:dyDescent="0.2">
      <c r="A120" s="3"/>
      <c r="B120" s="3"/>
      <c r="C120" s="3"/>
      <c r="D120" s="3"/>
      <c r="E120" s="3"/>
      <c r="F120" s="3"/>
      <c r="G120" s="3"/>
    </row>
    <row r="121" spans="1:7" ht="14" x14ac:dyDescent="0.2">
      <c r="A121" s="3"/>
      <c r="B121" s="3"/>
      <c r="C121" s="3"/>
      <c r="D121" s="3"/>
      <c r="E121" s="3"/>
      <c r="F121" s="3"/>
      <c r="G121" s="3"/>
    </row>
    <row r="122" spans="1:7" ht="14" x14ac:dyDescent="0.2">
      <c r="A122" s="3"/>
      <c r="B122" s="3"/>
      <c r="C122" s="3"/>
      <c r="D122" s="3"/>
      <c r="E122" s="3"/>
      <c r="F122" s="3"/>
      <c r="G122" s="3"/>
    </row>
    <row r="123" spans="1:7" ht="14" x14ac:dyDescent="0.2">
      <c r="A123" s="3"/>
      <c r="B123" s="3"/>
      <c r="C123" s="3"/>
      <c r="D123" s="3"/>
      <c r="E123" s="3"/>
      <c r="F123" s="3"/>
      <c r="G123" s="3"/>
    </row>
    <row r="124" spans="1:7" ht="14" x14ac:dyDescent="0.2">
      <c r="A124" s="3"/>
      <c r="B124" s="3"/>
      <c r="C124" s="3"/>
      <c r="D124" s="3"/>
      <c r="E124" s="3"/>
      <c r="F124" s="3"/>
      <c r="G124" s="3"/>
    </row>
    <row r="125" spans="1:7" ht="14" x14ac:dyDescent="0.2">
      <c r="A125" s="3"/>
      <c r="B125" s="3"/>
      <c r="C125" s="3"/>
      <c r="D125" s="3"/>
      <c r="E125" s="3"/>
      <c r="F125" s="3"/>
      <c r="G125" s="3"/>
    </row>
    <row r="126" spans="1:7" ht="14" x14ac:dyDescent="0.2">
      <c r="A126" s="3"/>
      <c r="B126" s="3"/>
      <c r="C126" s="3"/>
      <c r="D126" s="3"/>
      <c r="E126" s="3"/>
      <c r="F126" s="3"/>
      <c r="G126" s="3"/>
    </row>
    <row r="127" spans="1:7" ht="14" x14ac:dyDescent="0.2">
      <c r="A127" s="3"/>
      <c r="B127" s="3"/>
      <c r="C127" s="3"/>
      <c r="D127" s="3"/>
      <c r="E127" s="3"/>
      <c r="F127" s="3"/>
      <c r="G127" s="3"/>
    </row>
    <row r="128" spans="1:7" ht="14" x14ac:dyDescent="0.2">
      <c r="A128" s="3"/>
      <c r="B128" s="3"/>
      <c r="C128" s="3"/>
      <c r="D128" s="3"/>
      <c r="E128" s="3"/>
      <c r="F128" s="3"/>
      <c r="G128" s="3"/>
    </row>
    <row r="129" spans="1:7" ht="14" x14ac:dyDescent="0.2">
      <c r="A129" s="3"/>
      <c r="B129" s="3"/>
      <c r="C129" s="3"/>
      <c r="D129" s="3"/>
      <c r="E129" s="3"/>
      <c r="F129" s="3"/>
      <c r="G129" s="3"/>
    </row>
    <row r="130" spans="1:7" ht="14" x14ac:dyDescent="0.2">
      <c r="A130" s="3"/>
      <c r="B130" s="3"/>
      <c r="C130" s="3"/>
      <c r="D130" s="3"/>
      <c r="E130" s="3"/>
      <c r="F130" s="3"/>
      <c r="G130" s="3"/>
    </row>
    <row r="131" spans="1:7" ht="14" x14ac:dyDescent="0.2">
      <c r="A131" s="3"/>
      <c r="B131" s="3"/>
      <c r="C131" s="3"/>
      <c r="D131" s="3"/>
      <c r="E131" s="3"/>
      <c r="F131" s="3"/>
      <c r="G131" s="3"/>
    </row>
    <row r="132" spans="1:7" ht="14" x14ac:dyDescent="0.2">
      <c r="A132" s="3"/>
      <c r="B132" s="3"/>
      <c r="C132" s="3"/>
      <c r="D132" s="3"/>
      <c r="E132" s="3"/>
      <c r="F132" s="3"/>
      <c r="G132" s="3"/>
    </row>
    <row r="133" spans="1:7" ht="14" x14ac:dyDescent="0.2">
      <c r="A133" s="3"/>
      <c r="B133" s="3"/>
      <c r="C133" s="3"/>
      <c r="D133" s="3"/>
      <c r="E133" s="3"/>
      <c r="F133" s="3"/>
      <c r="G133" s="3"/>
    </row>
    <row r="134" spans="1:7" ht="14" x14ac:dyDescent="0.2">
      <c r="A134" s="3"/>
      <c r="B134" s="3"/>
      <c r="C134" s="3"/>
      <c r="D134" s="3"/>
      <c r="E134" s="3"/>
      <c r="F134" s="3"/>
      <c r="G134" s="3"/>
    </row>
    <row r="135" spans="1:7" ht="14" x14ac:dyDescent="0.2">
      <c r="A135" s="3"/>
      <c r="B135" s="3"/>
      <c r="C135" s="3"/>
      <c r="D135" s="3"/>
      <c r="E135" s="3"/>
      <c r="F135" s="3"/>
      <c r="G135" s="3"/>
    </row>
    <row r="136" spans="1:7" ht="14" x14ac:dyDescent="0.2">
      <c r="A136" s="3"/>
      <c r="B136" s="3"/>
      <c r="C136" s="3"/>
      <c r="D136" s="3"/>
      <c r="E136" s="3"/>
      <c r="F136" s="3"/>
      <c r="G136" s="3"/>
    </row>
    <row r="137" spans="1:7" ht="14" x14ac:dyDescent="0.2">
      <c r="A137" s="3"/>
      <c r="B137" s="3"/>
      <c r="C137" s="3"/>
      <c r="D137" s="3"/>
      <c r="E137" s="3"/>
      <c r="F137" s="3"/>
      <c r="G137" s="3"/>
    </row>
    <row r="138" spans="1:7" ht="14" x14ac:dyDescent="0.2">
      <c r="A138" s="3"/>
      <c r="B138" s="3"/>
      <c r="C138" s="3"/>
      <c r="D138" s="3"/>
      <c r="E138" s="3"/>
      <c r="F138" s="3"/>
      <c r="G138" s="3"/>
    </row>
    <row r="139" spans="1:7" ht="14" x14ac:dyDescent="0.2">
      <c r="A139" s="3"/>
      <c r="B139" s="3"/>
      <c r="C139" s="3"/>
      <c r="D139" s="3"/>
      <c r="E139" s="3"/>
      <c r="F139" s="3"/>
      <c r="G139" s="3"/>
    </row>
    <row r="140" spans="1:7" ht="14" x14ac:dyDescent="0.2">
      <c r="A140" s="3"/>
      <c r="B140" s="3"/>
      <c r="C140" s="3"/>
      <c r="D140" s="3"/>
      <c r="E140" s="3"/>
      <c r="F140" s="3"/>
      <c r="G140" s="3"/>
    </row>
    <row r="141" spans="1:7" ht="14" x14ac:dyDescent="0.2">
      <c r="A141" s="3"/>
      <c r="B141" s="3"/>
      <c r="C141" s="3"/>
      <c r="D141" s="3"/>
      <c r="E141" s="3"/>
      <c r="F141" s="3"/>
      <c r="G141" s="3"/>
    </row>
    <row r="142" spans="1:7" ht="14" x14ac:dyDescent="0.2">
      <c r="A142" s="3"/>
      <c r="B142" s="3"/>
      <c r="C142" s="3"/>
      <c r="D142" s="3"/>
      <c r="E142" s="3"/>
      <c r="F142" s="3"/>
      <c r="G142" s="3"/>
    </row>
    <row r="143" spans="1:7" ht="14" x14ac:dyDescent="0.2">
      <c r="A143" s="3"/>
      <c r="B143" s="3"/>
      <c r="C143" s="3"/>
      <c r="D143" s="3"/>
      <c r="E143" s="3"/>
      <c r="F143" s="3"/>
      <c r="G143" s="3"/>
    </row>
    <row r="144" spans="1:7" ht="14" x14ac:dyDescent="0.2">
      <c r="A144" s="3"/>
      <c r="B144" s="3"/>
      <c r="C144" s="3"/>
      <c r="D144" s="3"/>
      <c r="E144" s="3"/>
      <c r="F144" s="3"/>
      <c r="G144" s="3"/>
    </row>
    <row r="145" spans="1:7" ht="14" x14ac:dyDescent="0.2">
      <c r="A145" s="3"/>
      <c r="B145" s="3"/>
      <c r="C145" s="3"/>
      <c r="D145" s="3"/>
      <c r="E145" s="3"/>
      <c r="F145" s="3"/>
      <c r="G145" s="3"/>
    </row>
    <row r="146" spans="1:7" ht="14" x14ac:dyDescent="0.2">
      <c r="A146" s="3"/>
      <c r="B146" s="3"/>
      <c r="C146" s="3"/>
      <c r="D146" s="3"/>
      <c r="E146" s="3"/>
      <c r="F146" s="3"/>
      <c r="G146" s="3"/>
    </row>
    <row r="147" spans="1:7" ht="14" x14ac:dyDescent="0.2">
      <c r="A147" s="3"/>
      <c r="B147" s="3"/>
      <c r="C147" s="3"/>
      <c r="D147" s="3"/>
      <c r="E147" s="3"/>
      <c r="F147" s="3"/>
      <c r="G147" s="3"/>
    </row>
    <row r="148" spans="1:7" ht="14" x14ac:dyDescent="0.2">
      <c r="A148" s="3"/>
      <c r="B148" s="3"/>
      <c r="C148" s="3"/>
      <c r="D148" s="3"/>
      <c r="E148" s="3"/>
      <c r="F148" s="3"/>
      <c r="G148" s="3"/>
    </row>
    <row r="149" spans="1:7" ht="14" x14ac:dyDescent="0.2">
      <c r="A149" s="3"/>
      <c r="B149" s="3"/>
      <c r="C149" s="3"/>
      <c r="D149" s="3"/>
      <c r="E149" s="3"/>
      <c r="F149" s="3"/>
      <c r="G149" s="3"/>
    </row>
    <row r="150" spans="1:7" ht="14" x14ac:dyDescent="0.2">
      <c r="A150" s="3"/>
      <c r="B150" s="3"/>
      <c r="C150" s="3"/>
      <c r="D150" s="3"/>
      <c r="E150" s="3"/>
      <c r="F150" s="3"/>
      <c r="G150" s="3"/>
    </row>
    <row r="151" spans="1:7" ht="14" x14ac:dyDescent="0.2">
      <c r="A151" s="3"/>
      <c r="B151" s="3"/>
      <c r="C151" s="3"/>
      <c r="D151" s="3"/>
      <c r="E151" s="3"/>
      <c r="F151" s="3"/>
      <c r="G151" s="3"/>
    </row>
    <row r="152" spans="1:7" ht="14" x14ac:dyDescent="0.2">
      <c r="A152" s="3"/>
      <c r="B152" s="3"/>
      <c r="C152" s="3"/>
      <c r="D152" s="3"/>
      <c r="E152" s="3"/>
      <c r="F152" s="3"/>
      <c r="G152" s="3"/>
    </row>
    <row r="153" spans="1:7" ht="14" x14ac:dyDescent="0.2">
      <c r="A153" s="3"/>
      <c r="B153" s="3"/>
      <c r="C153" s="3"/>
      <c r="D153" s="3"/>
      <c r="E153" s="3"/>
      <c r="F153" s="3"/>
      <c r="G153" s="3"/>
    </row>
    <row r="154" spans="1:7" ht="14" x14ac:dyDescent="0.2">
      <c r="A154" s="3"/>
      <c r="B154" s="3"/>
      <c r="C154" s="3"/>
      <c r="D154" s="3"/>
      <c r="E154" s="3"/>
      <c r="F154" s="3"/>
      <c r="G154" s="3"/>
    </row>
    <row r="155" spans="1:7" ht="14" x14ac:dyDescent="0.2">
      <c r="A155" s="3"/>
      <c r="B155" s="3"/>
      <c r="C155" s="3"/>
      <c r="D155" s="3"/>
      <c r="E155" s="3"/>
      <c r="F155" s="3"/>
      <c r="G155" s="3"/>
    </row>
    <row r="156" spans="1:7" ht="14" x14ac:dyDescent="0.2">
      <c r="A156" s="3"/>
      <c r="B156" s="3"/>
      <c r="C156" s="3"/>
      <c r="D156" s="3"/>
      <c r="E156" s="3"/>
      <c r="F156" s="3"/>
      <c r="G156" s="3"/>
    </row>
    <row r="157" spans="1:7" ht="14" x14ac:dyDescent="0.2">
      <c r="A157" s="3"/>
      <c r="B157" s="3"/>
      <c r="C157" s="3"/>
      <c r="D157" s="3"/>
      <c r="E157" s="3"/>
      <c r="F157" s="3"/>
      <c r="G157" s="3"/>
    </row>
    <row r="158" spans="1:7" ht="14" x14ac:dyDescent="0.2">
      <c r="A158" s="3"/>
      <c r="B158" s="3"/>
      <c r="C158" s="3"/>
      <c r="D158" s="3"/>
      <c r="E158" s="3"/>
      <c r="F158" s="3"/>
      <c r="G158" s="3"/>
    </row>
    <row r="159" spans="1:7" ht="14" x14ac:dyDescent="0.2">
      <c r="A159" s="3"/>
      <c r="B159" s="3"/>
      <c r="C159" s="3"/>
      <c r="D159" s="3"/>
      <c r="E159" s="3"/>
      <c r="F159" s="3"/>
      <c r="G159" s="3"/>
    </row>
    <row r="160" spans="1:7" ht="14" x14ac:dyDescent="0.2">
      <c r="A160" s="3"/>
      <c r="B160" s="3"/>
      <c r="C160" s="3"/>
      <c r="D160" s="3"/>
      <c r="E160" s="3"/>
      <c r="F160" s="3"/>
      <c r="G160" s="3"/>
    </row>
    <row r="161" spans="1:7" ht="14" x14ac:dyDescent="0.2">
      <c r="A161" s="3"/>
      <c r="B161" s="3"/>
      <c r="C161" s="3"/>
      <c r="D161" s="3"/>
      <c r="E161" s="3"/>
      <c r="F161" s="3"/>
      <c r="G161" s="3"/>
    </row>
    <row r="162" spans="1:7" ht="14" x14ac:dyDescent="0.2">
      <c r="A162" s="3"/>
      <c r="B162" s="3"/>
      <c r="C162" s="3"/>
      <c r="D162" s="3"/>
      <c r="E162" s="3"/>
      <c r="F162" s="3"/>
      <c r="G162" s="3"/>
    </row>
    <row r="163" spans="1:7" ht="14" x14ac:dyDescent="0.2">
      <c r="A163" s="3"/>
      <c r="B163" s="3"/>
      <c r="C163" s="3"/>
      <c r="D163" s="3"/>
      <c r="E163" s="3"/>
      <c r="F163" s="3"/>
      <c r="G163" s="3"/>
    </row>
    <row r="164" spans="1:7" ht="14" x14ac:dyDescent="0.2">
      <c r="A164" s="3"/>
      <c r="B164" s="3"/>
      <c r="C164" s="3"/>
      <c r="D164" s="3"/>
      <c r="E164" s="3"/>
      <c r="F164" s="3"/>
      <c r="G164" s="3"/>
    </row>
    <row r="165" spans="1:7" ht="14" x14ac:dyDescent="0.2">
      <c r="A165" s="3"/>
      <c r="B165" s="3"/>
      <c r="C165" s="3"/>
      <c r="D165" s="3"/>
      <c r="E165" s="3"/>
      <c r="F165" s="3"/>
      <c r="G165" s="3"/>
    </row>
    <row r="166" spans="1:7" ht="14" x14ac:dyDescent="0.2">
      <c r="A166" s="3"/>
      <c r="B166" s="3"/>
      <c r="C166" s="3"/>
      <c r="D166" s="3"/>
      <c r="E166" s="3"/>
      <c r="F166" s="3"/>
      <c r="G166" s="3"/>
    </row>
    <row r="167" spans="1:7" ht="14" x14ac:dyDescent="0.2">
      <c r="A167" s="3"/>
      <c r="B167" s="3"/>
      <c r="C167" s="3"/>
      <c r="D167" s="3"/>
      <c r="E167" s="3"/>
      <c r="F167" s="3"/>
      <c r="G167" s="3"/>
    </row>
    <row r="168" spans="1:7" ht="14" x14ac:dyDescent="0.2">
      <c r="A168" s="3"/>
      <c r="B168" s="3"/>
      <c r="C168" s="3"/>
      <c r="D168" s="3"/>
      <c r="E168" s="3"/>
      <c r="F168" s="3"/>
      <c r="G168" s="3"/>
    </row>
    <row r="169" spans="1:7" ht="14" x14ac:dyDescent="0.2">
      <c r="A169" s="3"/>
      <c r="B169" s="3"/>
      <c r="C169" s="3"/>
      <c r="D169" s="3"/>
      <c r="E169" s="3"/>
      <c r="F169" s="3"/>
      <c r="G169" s="3"/>
    </row>
    <row r="170" spans="1:7" ht="14" x14ac:dyDescent="0.2">
      <c r="A170" s="3"/>
      <c r="B170" s="3"/>
      <c r="C170" s="3"/>
      <c r="D170" s="3"/>
      <c r="E170" s="3"/>
      <c r="F170" s="3"/>
      <c r="G170" s="3"/>
    </row>
    <row r="171" spans="1:7" ht="14" x14ac:dyDescent="0.2">
      <c r="A171" s="3"/>
      <c r="B171" s="3"/>
      <c r="C171" s="3"/>
      <c r="D171" s="3"/>
      <c r="E171" s="3"/>
      <c r="F171" s="3"/>
      <c r="G171" s="3"/>
    </row>
    <row r="172" spans="1:7" ht="14" x14ac:dyDescent="0.2">
      <c r="A172" s="3"/>
      <c r="B172" s="3"/>
      <c r="C172" s="3"/>
      <c r="D172" s="3"/>
      <c r="E172" s="3"/>
      <c r="F172" s="3"/>
      <c r="G172" s="3"/>
    </row>
    <row r="173" spans="1:7" ht="14" x14ac:dyDescent="0.2">
      <c r="A173" s="3"/>
      <c r="B173" s="3"/>
      <c r="C173" s="3"/>
      <c r="D173" s="3"/>
      <c r="E173" s="3"/>
      <c r="F173" s="3"/>
      <c r="G173" s="3"/>
    </row>
    <row r="174" spans="1:7" ht="14" x14ac:dyDescent="0.2">
      <c r="A174" s="3"/>
      <c r="B174" s="3"/>
      <c r="C174" s="3"/>
      <c r="D174" s="3"/>
      <c r="E174" s="3"/>
      <c r="F174" s="3"/>
      <c r="G174" s="3"/>
    </row>
    <row r="175" spans="1:7" ht="14" x14ac:dyDescent="0.2">
      <c r="A175" s="3"/>
      <c r="B175" s="3"/>
      <c r="C175" s="3"/>
      <c r="D175" s="3"/>
      <c r="E175" s="3"/>
      <c r="F175" s="3"/>
      <c r="G175" s="3"/>
    </row>
    <row r="176" spans="1:7" ht="14" x14ac:dyDescent="0.2">
      <c r="A176" s="3"/>
      <c r="B176" s="3"/>
      <c r="C176" s="3"/>
      <c r="D176" s="3"/>
      <c r="E176" s="3"/>
      <c r="F176" s="3"/>
      <c r="G176" s="3"/>
    </row>
    <row r="177" spans="1:7" ht="14" x14ac:dyDescent="0.2">
      <c r="A177" s="3"/>
      <c r="B177" s="3"/>
      <c r="C177" s="3"/>
      <c r="D177" s="3"/>
      <c r="E177" s="3"/>
      <c r="F177" s="3"/>
      <c r="G177" s="3"/>
    </row>
    <row r="178" spans="1:7" ht="14" x14ac:dyDescent="0.2">
      <c r="A178" s="3"/>
      <c r="B178" s="3"/>
      <c r="C178" s="3"/>
      <c r="D178" s="3"/>
      <c r="E178" s="3"/>
      <c r="F178" s="3"/>
      <c r="G178" s="3"/>
    </row>
    <row r="179" spans="1:7" ht="14" x14ac:dyDescent="0.2">
      <c r="A179" s="3"/>
      <c r="B179" s="3"/>
      <c r="C179" s="3"/>
      <c r="D179" s="3"/>
      <c r="E179" s="3"/>
      <c r="F179" s="3"/>
      <c r="G179" s="3"/>
    </row>
    <row r="180" spans="1:7" ht="14" x14ac:dyDescent="0.2">
      <c r="A180" s="3"/>
      <c r="B180" s="3"/>
      <c r="C180" s="3"/>
      <c r="D180" s="3"/>
      <c r="E180" s="3"/>
      <c r="F180" s="3"/>
      <c r="G180" s="3"/>
    </row>
    <row r="181" spans="1:7" ht="14" x14ac:dyDescent="0.2">
      <c r="A181" s="3"/>
      <c r="B181" s="3"/>
      <c r="C181" s="3"/>
      <c r="D181" s="3"/>
      <c r="E181" s="3"/>
      <c r="F181" s="3"/>
      <c r="G181" s="3"/>
    </row>
    <row r="182" spans="1:7" ht="14" x14ac:dyDescent="0.2">
      <c r="A182" s="3"/>
      <c r="B182" s="3"/>
      <c r="C182" s="3"/>
      <c r="D182" s="3"/>
      <c r="E182" s="3"/>
      <c r="F182" s="3"/>
      <c r="G182" s="3"/>
    </row>
    <row r="183" spans="1:7" ht="14" x14ac:dyDescent="0.2">
      <c r="A183" s="3"/>
      <c r="B183" s="3"/>
      <c r="C183" s="3"/>
      <c r="D183" s="3"/>
      <c r="E183" s="3"/>
      <c r="F183" s="3"/>
      <c r="G183" s="3"/>
    </row>
    <row r="184" spans="1:7" ht="14" x14ac:dyDescent="0.2">
      <c r="A184" s="3"/>
      <c r="B184" s="3"/>
      <c r="C184" s="3"/>
      <c r="D184" s="3"/>
      <c r="E184" s="3"/>
      <c r="F184" s="3"/>
      <c r="G184" s="3"/>
    </row>
    <row r="185" spans="1:7" ht="14" x14ac:dyDescent="0.2">
      <c r="A185" s="3"/>
      <c r="B185" s="3"/>
      <c r="C185" s="3"/>
      <c r="D185" s="3"/>
      <c r="E185" s="3"/>
      <c r="F185" s="3"/>
      <c r="G185" s="3"/>
    </row>
    <row r="186" spans="1:7" ht="14" x14ac:dyDescent="0.2">
      <c r="A186" s="3"/>
      <c r="B186" s="3"/>
      <c r="C186" s="3"/>
      <c r="D186" s="3"/>
      <c r="E186" s="3"/>
      <c r="F186" s="3"/>
      <c r="G186" s="3"/>
    </row>
    <row r="187" spans="1:7" ht="14" x14ac:dyDescent="0.2">
      <c r="A187" s="3"/>
      <c r="B187" s="3"/>
      <c r="C187" s="3"/>
      <c r="D187" s="3"/>
      <c r="E187" s="3"/>
      <c r="F187" s="3"/>
      <c r="G187" s="3"/>
    </row>
    <row r="188" spans="1:7" ht="14" x14ac:dyDescent="0.2">
      <c r="A188" s="3"/>
      <c r="B188" s="3"/>
      <c r="C188" s="3"/>
      <c r="D188" s="3"/>
      <c r="E188" s="3"/>
      <c r="F188" s="3"/>
      <c r="G188" s="3"/>
    </row>
    <row r="189" spans="1:7" ht="14" x14ac:dyDescent="0.2">
      <c r="A189" s="3"/>
      <c r="B189" s="3"/>
      <c r="C189" s="3"/>
      <c r="D189" s="3"/>
      <c r="E189" s="3"/>
      <c r="F189" s="3"/>
      <c r="G189" s="3"/>
    </row>
    <row r="190" spans="1:7" ht="14" x14ac:dyDescent="0.2">
      <c r="A190" s="3"/>
      <c r="B190" s="3"/>
      <c r="C190" s="3"/>
      <c r="D190" s="3"/>
      <c r="E190" s="3"/>
      <c r="F190" s="3"/>
      <c r="G190" s="3"/>
    </row>
    <row r="191" spans="1:7" ht="14" x14ac:dyDescent="0.2">
      <c r="A191" s="3"/>
      <c r="B191" s="3"/>
      <c r="C191" s="3"/>
      <c r="D191" s="3"/>
      <c r="E191" s="3"/>
      <c r="F191" s="3"/>
      <c r="G191" s="3"/>
    </row>
    <row r="192" spans="1:7" ht="14" x14ac:dyDescent="0.2">
      <c r="A192" s="3"/>
      <c r="B192" s="3"/>
      <c r="C192" s="3"/>
      <c r="D192" s="3"/>
      <c r="E192" s="3"/>
      <c r="F192" s="3"/>
      <c r="G192" s="3"/>
    </row>
    <row r="193" spans="1:7" ht="14" x14ac:dyDescent="0.2">
      <c r="A193" s="3"/>
      <c r="B193" s="3"/>
      <c r="C193" s="3"/>
      <c r="D193" s="3"/>
      <c r="E193" s="3"/>
      <c r="F193" s="3"/>
      <c r="G193" s="3"/>
    </row>
    <row r="194" spans="1:7" ht="14" x14ac:dyDescent="0.2">
      <c r="A194" s="3"/>
      <c r="B194" s="3"/>
      <c r="C194" s="3"/>
      <c r="D194" s="3"/>
      <c r="E194" s="3"/>
      <c r="F194" s="3"/>
      <c r="G194" s="3"/>
    </row>
    <row r="195" spans="1:7" ht="14" x14ac:dyDescent="0.2">
      <c r="A195" s="3"/>
      <c r="B195" s="3"/>
      <c r="C195" s="3"/>
      <c r="D195" s="3"/>
      <c r="E195" s="3"/>
      <c r="F195" s="3"/>
      <c r="G195" s="3"/>
    </row>
    <row r="196" spans="1:7" ht="14" x14ac:dyDescent="0.2">
      <c r="A196" s="3"/>
      <c r="B196" s="3"/>
      <c r="C196" s="3"/>
      <c r="D196" s="3"/>
      <c r="E196" s="3"/>
      <c r="F196" s="3"/>
      <c r="G196" s="3"/>
    </row>
    <row r="197" spans="1:7" ht="14" x14ac:dyDescent="0.2">
      <c r="A197" s="3"/>
      <c r="B197" s="3"/>
      <c r="C197" s="3"/>
      <c r="D197" s="3"/>
      <c r="E197" s="3"/>
      <c r="F197" s="3"/>
      <c r="G197" s="3"/>
    </row>
    <row r="198" spans="1:7" ht="14" x14ac:dyDescent="0.2">
      <c r="A198" s="3"/>
      <c r="B198" s="3"/>
      <c r="C198" s="3"/>
      <c r="D198" s="3"/>
      <c r="E198" s="3"/>
      <c r="F198" s="3"/>
      <c r="G198" s="3"/>
    </row>
    <row r="199" spans="1:7" ht="14" x14ac:dyDescent="0.2">
      <c r="A199" s="3"/>
      <c r="B199" s="3"/>
      <c r="C199" s="3"/>
      <c r="D199" s="3"/>
      <c r="E199" s="3"/>
      <c r="F199" s="3"/>
      <c r="G199" s="3"/>
    </row>
    <row r="200" spans="1:7" ht="14" x14ac:dyDescent="0.2">
      <c r="A200" s="3"/>
      <c r="B200" s="3"/>
      <c r="C200" s="3"/>
      <c r="D200" s="3"/>
      <c r="E200" s="3"/>
      <c r="F200" s="3"/>
      <c r="G200" s="3"/>
    </row>
    <row r="201" spans="1:7" ht="14" x14ac:dyDescent="0.2">
      <c r="A201" s="3"/>
      <c r="B201" s="3"/>
      <c r="C201" s="3"/>
      <c r="D201" s="3"/>
      <c r="E201" s="3"/>
      <c r="F201" s="3"/>
      <c r="G201" s="3"/>
    </row>
    <row r="202" spans="1:7" ht="14" x14ac:dyDescent="0.2">
      <c r="A202" s="3"/>
      <c r="B202" s="3"/>
      <c r="C202" s="3"/>
      <c r="D202" s="3"/>
      <c r="E202" s="3"/>
      <c r="F202" s="3"/>
      <c r="G202" s="3"/>
    </row>
    <row r="203" spans="1:7" ht="14" x14ac:dyDescent="0.2">
      <c r="A203" s="3"/>
      <c r="B203" s="3"/>
      <c r="C203" s="3"/>
      <c r="D203" s="3"/>
      <c r="E203" s="3"/>
      <c r="F203" s="3"/>
      <c r="G203" s="3"/>
    </row>
    <row r="204" spans="1:7" ht="14" x14ac:dyDescent="0.2">
      <c r="A204" s="3"/>
      <c r="B204" s="3"/>
      <c r="C204" s="3"/>
      <c r="D204" s="3"/>
      <c r="E204" s="3"/>
      <c r="F204" s="3"/>
      <c r="G204" s="3"/>
    </row>
    <row r="205" spans="1:7" ht="14" x14ac:dyDescent="0.2">
      <c r="A205" s="3"/>
      <c r="B205" s="3"/>
      <c r="C205" s="3"/>
      <c r="D205" s="3"/>
      <c r="E205" s="3"/>
      <c r="F205" s="3"/>
      <c r="G205" s="3"/>
    </row>
    <row r="206" spans="1:7" ht="14" x14ac:dyDescent="0.2">
      <c r="A206" s="3"/>
      <c r="B206" s="3"/>
      <c r="C206" s="3"/>
      <c r="D206" s="3"/>
      <c r="E206" s="3"/>
      <c r="F206" s="3"/>
      <c r="G206" s="3"/>
    </row>
    <row r="207" spans="1:7" ht="14" x14ac:dyDescent="0.2">
      <c r="A207" s="3"/>
      <c r="B207" s="3"/>
      <c r="C207" s="3"/>
      <c r="D207" s="3"/>
      <c r="E207" s="3"/>
      <c r="F207" s="3"/>
      <c r="G207" s="3"/>
    </row>
    <row r="208" spans="1:7" ht="14" x14ac:dyDescent="0.2">
      <c r="A208" s="3"/>
      <c r="B208" s="3"/>
      <c r="C208" s="3"/>
      <c r="D208" s="3"/>
      <c r="E208" s="3"/>
      <c r="F208" s="3"/>
      <c r="G208" s="3"/>
    </row>
    <row r="209" spans="1:7" ht="14" x14ac:dyDescent="0.2">
      <c r="A209" s="3"/>
      <c r="B209" s="3"/>
      <c r="C209" s="3"/>
      <c r="D209" s="3"/>
      <c r="E209" s="3"/>
      <c r="F209" s="3"/>
      <c r="G209" s="3"/>
    </row>
    <row r="210" spans="1:7" ht="14" x14ac:dyDescent="0.2">
      <c r="A210" s="3"/>
      <c r="B210" s="3"/>
      <c r="C210" s="3"/>
      <c r="D210" s="3"/>
      <c r="E210" s="3"/>
      <c r="F210" s="3"/>
      <c r="G210" s="3"/>
    </row>
    <row r="211" spans="1:7" ht="14" x14ac:dyDescent="0.2">
      <c r="A211" s="3"/>
      <c r="B211" s="3"/>
      <c r="C211" s="3"/>
      <c r="D211" s="3"/>
      <c r="E211" s="3"/>
      <c r="F211" s="3"/>
      <c r="G211" s="3"/>
    </row>
    <row r="212" spans="1:7" ht="14" x14ac:dyDescent="0.2">
      <c r="A212" s="3"/>
      <c r="B212" s="3"/>
      <c r="C212" s="3"/>
      <c r="D212" s="3"/>
      <c r="E212" s="3"/>
      <c r="F212" s="3"/>
      <c r="G212" s="3"/>
    </row>
    <row r="213" spans="1:7" ht="14" x14ac:dyDescent="0.2">
      <c r="A213" s="3"/>
      <c r="B213" s="3"/>
      <c r="C213" s="3"/>
      <c r="D213" s="3"/>
      <c r="E213" s="3"/>
      <c r="F213" s="3"/>
      <c r="G213" s="3"/>
    </row>
    <row r="214" spans="1:7" ht="14" x14ac:dyDescent="0.2">
      <c r="A214" s="3"/>
      <c r="B214" s="3"/>
      <c r="C214" s="3"/>
      <c r="D214" s="3"/>
      <c r="E214" s="3"/>
      <c r="F214" s="3"/>
      <c r="G214" s="3"/>
    </row>
    <row r="215" spans="1:7" ht="14" x14ac:dyDescent="0.2">
      <c r="A215" s="3"/>
      <c r="B215" s="3"/>
      <c r="C215" s="3"/>
      <c r="D215" s="3"/>
      <c r="E215" s="3"/>
      <c r="F215" s="3"/>
      <c r="G215" s="3"/>
    </row>
    <row r="216" spans="1:7" ht="14" x14ac:dyDescent="0.2">
      <c r="A216" s="3"/>
      <c r="B216" s="3"/>
      <c r="C216" s="3"/>
      <c r="D216" s="3"/>
      <c r="E216" s="3"/>
      <c r="F216" s="3"/>
      <c r="G216" s="3"/>
    </row>
    <row r="217" spans="1:7" ht="14" x14ac:dyDescent="0.2">
      <c r="A217" s="3"/>
      <c r="B217" s="3"/>
      <c r="C217" s="3"/>
      <c r="D217" s="3"/>
      <c r="E217" s="3"/>
      <c r="F217" s="3"/>
      <c r="G217" s="3"/>
    </row>
    <row r="218" spans="1:7" ht="14" x14ac:dyDescent="0.2">
      <c r="A218" s="3"/>
      <c r="B218" s="3"/>
      <c r="C218" s="3"/>
      <c r="D218" s="3"/>
      <c r="E218" s="3"/>
      <c r="F218" s="3"/>
      <c r="G218" s="3"/>
    </row>
    <row r="219" spans="1:7" ht="14" x14ac:dyDescent="0.2">
      <c r="A219" s="3"/>
      <c r="B219" s="3"/>
      <c r="C219" s="3"/>
      <c r="D219" s="3"/>
      <c r="E219" s="3"/>
      <c r="F219" s="3"/>
      <c r="G219" s="3"/>
    </row>
    <row r="220" spans="1:7" ht="14" x14ac:dyDescent="0.2">
      <c r="A220" s="3"/>
      <c r="B220" s="3"/>
      <c r="C220" s="3"/>
      <c r="D220" s="3"/>
      <c r="E220" s="3"/>
      <c r="F220" s="3"/>
      <c r="G220" s="3"/>
    </row>
    <row r="221" spans="1:7" ht="14" x14ac:dyDescent="0.2">
      <c r="A221" s="3"/>
      <c r="B221" s="3"/>
      <c r="C221" s="3"/>
      <c r="D221" s="3"/>
      <c r="E221" s="3"/>
      <c r="F221" s="3"/>
      <c r="G221" s="3"/>
    </row>
    <row r="222" spans="1:7" ht="14" x14ac:dyDescent="0.2">
      <c r="A222" s="3"/>
      <c r="B222" s="3"/>
      <c r="C222" s="3"/>
      <c r="D222" s="3"/>
      <c r="E222" s="3"/>
      <c r="F222" s="3"/>
      <c r="G222" s="3"/>
    </row>
    <row r="223" spans="1:7" ht="14" x14ac:dyDescent="0.2">
      <c r="A223" s="3"/>
      <c r="B223" s="3"/>
      <c r="C223" s="3"/>
      <c r="D223" s="3"/>
      <c r="E223" s="3"/>
      <c r="F223" s="3"/>
      <c r="G223" s="3"/>
    </row>
    <row r="224" spans="1:7" ht="14" x14ac:dyDescent="0.2">
      <c r="A224" s="3"/>
      <c r="B224" s="3"/>
      <c r="C224" s="3"/>
      <c r="D224" s="3"/>
      <c r="E224" s="3"/>
      <c r="F224" s="3"/>
      <c r="G224" s="3"/>
    </row>
    <row r="225" spans="1:7" ht="14" x14ac:dyDescent="0.2">
      <c r="A225" s="3"/>
      <c r="B225" s="3"/>
      <c r="C225" s="3"/>
      <c r="D225" s="3"/>
      <c r="E225" s="3"/>
      <c r="F225" s="3"/>
      <c r="G225" s="3"/>
    </row>
    <row r="226" spans="1:7" ht="14" x14ac:dyDescent="0.2">
      <c r="A226" s="3"/>
      <c r="B226" s="3"/>
      <c r="C226" s="3"/>
      <c r="D226" s="3"/>
      <c r="E226" s="3"/>
      <c r="F226" s="3"/>
      <c r="G226" s="3"/>
    </row>
    <row r="227" spans="1:7" ht="14" x14ac:dyDescent="0.2">
      <c r="A227" s="3"/>
      <c r="B227" s="3"/>
      <c r="C227" s="3"/>
      <c r="D227" s="3"/>
      <c r="E227" s="3"/>
      <c r="F227" s="3"/>
      <c r="G227" s="3"/>
    </row>
    <row r="228" spans="1:7" ht="14" x14ac:dyDescent="0.2">
      <c r="A228" s="3"/>
      <c r="B228" s="3"/>
      <c r="C228" s="3"/>
      <c r="D228" s="3"/>
      <c r="E228" s="3"/>
      <c r="F228" s="3"/>
      <c r="G228" s="3"/>
    </row>
    <row r="229" spans="1:7" ht="14" x14ac:dyDescent="0.2">
      <c r="A229" s="3"/>
      <c r="B229" s="3"/>
      <c r="C229" s="3"/>
      <c r="D229" s="3"/>
      <c r="E229" s="3"/>
      <c r="F229" s="3"/>
      <c r="G229" s="3"/>
    </row>
    <row r="230" spans="1:7" ht="14" x14ac:dyDescent="0.2">
      <c r="A230" s="3"/>
      <c r="B230" s="3"/>
      <c r="C230" s="3"/>
      <c r="D230" s="3"/>
      <c r="E230" s="3"/>
      <c r="F230" s="3"/>
      <c r="G230" s="3"/>
    </row>
    <row r="231" spans="1:7" ht="14" x14ac:dyDescent="0.2">
      <c r="A231" s="3"/>
      <c r="B231" s="3"/>
      <c r="C231" s="3"/>
      <c r="D231" s="3"/>
      <c r="E231" s="3"/>
      <c r="F231" s="3"/>
      <c r="G231" s="3"/>
    </row>
    <row r="232" spans="1:7" ht="14" x14ac:dyDescent="0.2">
      <c r="A232" s="3"/>
      <c r="B232" s="3"/>
      <c r="C232" s="3"/>
      <c r="D232" s="3"/>
      <c r="E232" s="3"/>
      <c r="F232" s="3"/>
      <c r="G232" s="3"/>
    </row>
    <row r="233" spans="1:7" ht="14" x14ac:dyDescent="0.2">
      <c r="A233" s="3"/>
      <c r="B233" s="3"/>
      <c r="C233" s="3"/>
      <c r="D233" s="3"/>
      <c r="E233" s="3"/>
      <c r="F233" s="3"/>
      <c r="G233" s="3"/>
    </row>
    <row r="234" spans="1:7" ht="14" x14ac:dyDescent="0.2">
      <c r="A234" s="3"/>
      <c r="B234" s="3"/>
      <c r="C234" s="3"/>
      <c r="D234" s="3"/>
      <c r="E234" s="3"/>
      <c r="F234" s="3"/>
      <c r="G234" s="3"/>
    </row>
    <row r="235" spans="1:7" ht="14" x14ac:dyDescent="0.2">
      <c r="A235" s="3"/>
      <c r="B235" s="3"/>
      <c r="C235" s="3"/>
      <c r="D235" s="3"/>
      <c r="E235" s="3"/>
      <c r="F235" s="3"/>
      <c r="G235" s="3"/>
    </row>
    <row r="236" spans="1:7" ht="14" x14ac:dyDescent="0.2">
      <c r="A236" s="3"/>
      <c r="B236" s="3"/>
      <c r="C236" s="3"/>
      <c r="D236" s="3"/>
      <c r="E236" s="3"/>
      <c r="F236" s="3"/>
      <c r="G236" s="3"/>
    </row>
    <row r="237" spans="1:7" ht="14" x14ac:dyDescent="0.2">
      <c r="A237" s="3"/>
      <c r="B237" s="3"/>
      <c r="C237" s="3"/>
      <c r="D237" s="3"/>
      <c r="E237" s="3"/>
      <c r="F237" s="3"/>
      <c r="G237" s="3"/>
    </row>
    <row r="238" spans="1:7" ht="14" x14ac:dyDescent="0.2">
      <c r="A238" s="3"/>
      <c r="B238" s="3"/>
      <c r="C238" s="3"/>
      <c r="D238" s="3"/>
      <c r="E238" s="3"/>
      <c r="F238" s="3"/>
      <c r="G238" s="3"/>
    </row>
    <row r="239" spans="1:7" ht="14" x14ac:dyDescent="0.2">
      <c r="A239" s="3"/>
      <c r="B239" s="3"/>
      <c r="C239" s="3"/>
      <c r="D239" s="3"/>
      <c r="E239" s="3"/>
      <c r="F239" s="3"/>
      <c r="G239" s="3"/>
    </row>
    <row r="240" spans="1:7" ht="14" x14ac:dyDescent="0.2">
      <c r="A240" s="3"/>
      <c r="B240" s="3"/>
      <c r="C240" s="3"/>
      <c r="D240" s="3"/>
      <c r="E240" s="3"/>
      <c r="F240" s="3"/>
      <c r="G240" s="3"/>
    </row>
    <row r="241" spans="1:7" ht="14" x14ac:dyDescent="0.2">
      <c r="A241" s="3"/>
      <c r="B241" s="3"/>
      <c r="C241" s="3"/>
      <c r="D241" s="3"/>
      <c r="E241" s="3"/>
      <c r="F241" s="3"/>
      <c r="G241" s="3"/>
    </row>
    <row r="242" spans="1:7" ht="14" x14ac:dyDescent="0.2">
      <c r="A242" s="3"/>
      <c r="B242" s="3"/>
      <c r="C242" s="3"/>
      <c r="D242" s="3"/>
      <c r="E242" s="3"/>
      <c r="F242" s="3"/>
      <c r="G242" s="3"/>
    </row>
    <row r="243" spans="1:7" ht="14" x14ac:dyDescent="0.2">
      <c r="A243" s="3"/>
      <c r="B243" s="3"/>
      <c r="C243" s="3"/>
      <c r="D243" s="3"/>
      <c r="E243" s="3"/>
      <c r="F243" s="3"/>
      <c r="G243" s="3"/>
    </row>
    <row r="244" spans="1:7" ht="14" x14ac:dyDescent="0.2">
      <c r="A244" s="3"/>
      <c r="B244" s="3"/>
      <c r="C244" s="3"/>
      <c r="D244" s="3"/>
      <c r="E244" s="3"/>
      <c r="F244" s="3"/>
      <c r="G244" s="3"/>
    </row>
    <row r="245" spans="1:7" ht="14" x14ac:dyDescent="0.2">
      <c r="A245" s="3"/>
      <c r="B245" s="3"/>
      <c r="C245" s="3"/>
      <c r="D245" s="3"/>
      <c r="E245" s="3"/>
      <c r="F245" s="3"/>
      <c r="G245" s="3"/>
    </row>
    <row r="246" spans="1:7" ht="14" x14ac:dyDescent="0.2">
      <c r="A246" s="3"/>
      <c r="B246" s="3"/>
      <c r="C246" s="3"/>
      <c r="D246" s="3"/>
      <c r="E246" s="3"/>
      <c r="F246" s="3"/>
      <c r="G246" s="3"/>
    </row>
    <row r="247" spans="1:7" ht="14" x14ac:dyDescent="0.2">
      <c r="A247" s="3"/>
      <c r="B247" s="3"/>
      <c r="C247" s="3"/>
      <c r="D247" s="3"/>
      <c r="E247" s="3"/>
      <c r="F247" s="3"/>
      <c r="G247" s="3"/>
    </row>
    <row r="248" spans="1:7" ht="14" x14ac:dyDescent="0.2">
      <c r="A248" s="3"/>
      <c r="B248" s="3"/>
      <c r="C248" s="3"/>
      <c r="D248" s="3"/>
      <c r="E248" s="3"/>
      <c r="F248" s="3"/>
      <c r="G248" s="3"/>
    </row>
    <row r="249" spans="1:7" ht="14" x14ac:dyDescent="0.2">
      <c r="A249" s="3"/>
      <c r="B249" s="3"/>
      <c r="C249" s="3"/>
      <c r="D249" s="3"/>
      <c r="E249" s="3"/>
      <c r="F249" s="3"/>
      <c r="G249" s="3"/>
    </row>
    <row r="250" spans="1:7" ht="14" x14ac:dyDescent="0.2">
      <c r="A250" s="3"/>
      <c r="B250" s="3"/>
      <c r="C250" s="3"/>
      <c r="D250" s="3"/>
      <c r="E250" s="3"/>
      <c r="F250" s="3"/>
      <c r="G250" s="3"/>
    </row>
    <row r="251" spans="1:7" ht="14" x14ac:dyDescent="0.2">
      <c r="A251" s="3"/>
      <c r="B251" s="3"/>
      <c r="C251" s="3"/>
      <c r="D251" s="3"/>
      <c r="E251" s="3"/>
      <c r="F251" s="3"/>
      <c r="G251" s="3"/>
    </row>
    <row r="252" spans="1:7" ht="14" x14ac:dyDescent="0.2">
      <c r="A252" s="3"/>
      <c r="B252" s="3"/>
      <c r="C252" s="3"/>
      <c r="D252" s="3"/>
      <c r="E252" s="3"/>
      <c r="F252" s="3"/>
      <c r="G252" s="3"/>
    </row>
    <row r="253" spans="1:7" ht="14" x14ac:dyDescent="0.2">
      <c r="A253" s="3"/>
      <c r="B253" s="3"/>
      <c r="C253" s="3"/>
      <c r="D253" s="3"/>
      <c r="E253" s="3"/>
      <c r="F253" s="3"/>
      <c r="G253" s="3"/>
    </row>
    <row r="254" spans="1:7" ht="14" x14ac:dyDescent="0.2">
      <c r="A254" s="3"/>
      <c r="B254" s="3"/>
      <c r="C254" s="3"/>
      <c r="D254" s="3"/>
      <c r="E254" s="3"/>
      <c r="F254" s="3"/>
      <c r="G254" s="3"/>
    </row>
    <row r="255" spans="1:7" ht="14" x14ac:dyDescent="0.2">
      <c r="A255" s="3"/>
      <c r="B255" s="3"/>
      <c r="C255" s="3"/>
      <c r="D255" s="3"/>
      <c r="E255" s="3"/>
      <c r="F255" s="3"/>
      <c r="G255" s="3"/>
    </row>
    <row r="256" spans="1:7" ht="14" x14ac:dyDescent="0.2">
      <c r="A256" s="3"/>
      <c r="B256" s="3"/>
      <c r="C256" s="3"/>
      <c r="D256" s="3"/>
      <c r="E256" s="3"/>
      <c r="F256" s="3"/>
      <c r="G256" s="3"/>
    </row>
    <row r="257" spans="1:7" ht="14" x14ac:dyDescent="0.2">
      <c r="A257" s="3"/>
      <c r="B257" s="3"/>
      <c r="C257" s="3"/>
      <c r="D257" s="3"/>
      <c r="E257" s="3"/>
      <c r="F257" s="3"/>
      <c r="G257" s="3"/>
    </row>
    <row r="258" spans="1:7" ht="14" x14ac:dyDescent="0.2">
      <c r="A258" s="3"/>
      <c r="B258" s="3"/>
      <c r="C258" s="3"/>
      <c r="D258" s="3"/>
      <c r="E258" s="3"/>
      <c r="F258" s="3"/>
      <c r="G258" s="3"/>
    </row>
    <row r="259" spans="1:7" ht="14" x14ac:dyDescent="0.2">
      <c r="A259" s="3"/>
      <c r="B259" s="3"/>
      <c r="C259" s="3"/>
      <c r="D259" s="3"/>
      <c r="E259" s="3"/>
      <c r="F259" s="3"/>
      <c r="G259" s="3"/>
    </row>
    <row r="260" spans="1:7" ht="14" x14ac:dyDescent="0.2">
      <c r="A260" s="3"/>
      <c r="B260" s="3"/>
      <c r="C260" s="3"/>
      <c r="D260" s="3"/>
      <c r="E260" s="3"/>
      <c r="F260" s="3"/>
      <c r="G260" s="3"/>
    </row>
    <row r="261" spans="1:7" ht="14" x14ac:dyDescent="0.2">
      <c r="A261" s="3"/>
      <c r="B261" s="3"/>
      <c r="C261" s="3"/>
      <c r="D261" s="3"/>
      <c r="E261" s="3"/>
      <c r="F261" s="3"/>
      <c r="G261" s="3"/>
    </row>
    <row r="262" spans="1:7" ht="14" x14ac:dyDescent="0.2">
      <c r="A262" s="3"/>
      <c r="B262" s="3"/>
      <c r="C262" s="3"/>
      <c r="D262" s="3"/>
      <c r="E262" s="3"/>
      <c r="F262" s="3"/>
      <c r="G262" s="3"/>
    </row>
    <row r="263" spans="1:7" ht="14" x14ac:dyDescent="0.2">
      <c r="A263" s="3"/>
      <c r="B263" s="3"/>
      <c r="C263" s="3"/>
      <c r="D263" s="3"/>
      <c r="E263" s="3"/>
      <c r="F263" s="3"/>
      <c r="G263" s="3"/>
    </row>
    <row r="264" spans="1:7" ht="14" x14ac:dyDescent="0.2">
      <c r="A264" s="3"/>
      <c r="B264" s="3"/>
      <c r="C264" s="3"/>
      <c r="D264" s="3"/>
      <c r="E264" s="3"/>
      <c r="F264" s="3"/>
      <c r="G264" s="3"/>
    </row>
    <row r="265" spans="1:7" ht="14" x14ac:dyDescent="0.2">
      <c r="A265" s="3"/>
      <c r="B265" s="3"/>
      <c r="C265" s="3"/>
      <c r="D265" s="3"/>
      <c r="E265" s="3"/>
      <c r="F265" s="3"/>
      <c r="G265" s="3"/>
    </row>
    <row r="266" spans="1:7" ht="14" x14ac:dyDescent="0.2">
      <c r="A266" s="3"/>
      <c r="B266" s="3"/>
      <c r="C266" s="3"/>
      <c r="D266" s="3"/>
      <c r="E266" s="3"/>
      <c r="F266" s="3"/>
      <c r="G266" s="3"/>
    </row>
    <row r="267" spans="1:7" ht="14" x14ac:dyDescent="0.2">
      <c r="A267" s="3"/>
      <c r="B267" s="3"/>
      <c r="C267" s="3"/>
      <c r="D267" s="3"/>
      <c r="E267" s="3"/>
      <c r="F267" s="3"/>
      <c r="G267" s="3"/>
    </row>
    <row r="268" spans="1:7" ht="14" x14ac:dyDescent="0.2">
      <c r="A268" s="3"/>
      <c r="B268" s="3"/>
      <c r="C268" s="3"/>
      <c r="D268" s="3"/>
      <c r="E268" s="3"/>
      <c r="F268" s="3"/>
      <c r="G268" s="3"/>
    </row>
    <row r="269" spans="1:7" ht="14" x14ac:dyDescent="0.2">
      <c r="A269" s="3"/>
      <c r="B269" s="3"/>
      <c r="C269" s="3"/>
      <c r="D269" s="3"/>
      <c r="E269" s="3"/>
      <c r="F269" s="3"/>
      <c r="G269" s="3"/>
    </row>
    <row r="270" spans="1:7" ht="14" x14ac:dyDescent="0.2">
      <c r="A270" s="3"/>
      <c r="B270" s="3"/>
      <c r="C270" s="3"/>
      <c r="D270" s="3"/>
      <c r="E270" s="3"/>
      <c r="F270" s="3"/>
      <c r="G270" s="3"/>
    </row>
    <row r="271" spans="1:7" ht="14" x14ac:dyDescent="0.2">
      <c r="A271" s="3"/>
      <c r="B271" s="3"/>
      <c r="C271" s="3"/>
      <c r="D271" s="3"/>
      <c r="E271" s="3"/>
      <c r="F271" s="3"/>
      <c r="G271" s="3"/>
    </row>
    <row r="272" spans="1:7" ht="14" x14ac:dyDescent="0.2">
      <c r="A272" s="3"/>
      <c r="B272" s="3"/>
      <c r="C272" s="3"/>
      <c r="D272" s="3"/>
      <c r="E272" s="3"/>
      <c r="F272" s="3"/>
      <c r="G272" s="3"/>
    </row>
    <row r="273" spans="1:7" ht="14" x14ac:dyDescent="0.2">
      <c r="A273" s="3"/>
      <c r="B273" s="3"/>
      <c r="C273" s="3"/>
      <c r="D273" s="3"/>
      <c r="E273" s="3"/>
      <c r="F273" s="3"/>
      <c r="G273" s="3"/>
    </row>
    <row r="274" spans="1:7" ht="14" x14ac:dyDescent="0.2">
      <c r="A274" s="3"/>
      <c r="B274" s="3"/>
      <c r="C274" s="3"/>
      <c r="D274" s="3"/>
      <c r="E274" s="3"/>
      <c r="F274" s="3"/>
      <c r="G274" s="3"/>
    </row>
    <row r="275" spans="1:7" ht="14" x14ac:dyDescent="0.2">
      <c r="A275" s="3"/>
      <c r="B275" s="3"/>
      <c r="C275" s="3"/>
      <c r="D275" s="3"/>
      <c r="E275" s="3"/>
      <c r="F275" s="3"/>
      <c r="G275" s="3"/>
    </row>
    <row r="276" spans="1:7" ht="14" x14ac:dyDescent="0.2">
      <c r="A276" s="3"/>
      <c r="B276" s="3"/>
      <c r="C276" s="3"/>
      <c r="D276" s="3"/>
      <c r="E276" s="3"/>
      <c r="F276" s="3"/>
      <c r="G276" s="3"/>
    </row>
    <row r="277" spans="1:7" ht="14" x14ac:dyDescent="0.2">
      <c r="A277" s="3"/>
      <c r="B277" s="3"/>
      <c r="C277" s="3"/>
      <c r="D277" s="3"/>
      <c r="E277" s="3"/>
      <c r="F277" s="3"/>
      <c r="G277" s="3"/>
    </row>
    <row r="278" spans="1:7" ht="14" x14ac:dyDescent="0.2">
      <c r="A278" s="3"/>
      <c r="B278" s="3"/>
      <c r="C278" s="3"/>
      <c r="D278" s="3"/>
      <c r="E278" s="3"/>
      <c r="F278" s="3"/>
      <c r="G278" s="3"/>
    </row>
    <row r="279" spans="1:7" ht="14" x14ac:dyDescent="0.2">
      <c r="A279" s="3"/>
      <c r="B279" s="3"/>
      <c r="C279" s="3"/>
      <c r="D279" s="3"/>
      <c r="E279" s="3"/>
      <c r="F279" s="3"/>
      <c r="G279" s="3"/>
    </row>
    <row r="280" spans="1:7" ht="14" x14ac:dyDescent="0.2">
      <c r="A280" s="3"/>
      <c r="B280" s="3"/>
      <c r="C280" s="3"/>
      <c r="D280" s="3"/>
      <c r="E280" s="3"/>
      <c r="F280" s="3"/>
      <c r="G280" s="3"/>
    </row>
    <row r="281" spans="1:7" ht="14" x14ac:dyDescent="0.2">
      <c r="A281" s="3"/>
      <c r="B281" s="3"/>
      <c r="C281" s="3"/>
      <c r="D281" s="3"/>
      <c r="E281" s="3"/>
      <c r="F281" s="3"/>
      <c r="G281" s="3"/>
    </row>
    <row r="282" spans="1:7" ht="14" x14ac:dyDescent="0.2">
      <c r="A282" s="3"/>
      <c r="B282" s="3"/>
      <c r="C282" s="3"/>
      <c r="D282" s="3"/>
      <c r="E282" s="3"/>
      <c r="F282" s="3"/>
      <c r="G282" s="3"/>
    </row>
    <row r="283" spans="1:7" ht="14" x14ac:dyDescent="0.2">
      <c r="A283" s="3"/>
      <c r="B283" s="3"/>
      <c r="C283" s="3"/>
      <c r="D283" s="3"/>
      <c r="E283" s="3"/>
      <c r="F283" s="3"/>
      <c r="G283" s="3"/>
    </row>
    <row r="284" spans="1:7" ht="14" x14ac:dyDescent="0.2">
      <c r="A284" s="3"/>
      <c r="B284" s="3"/>
      <c r="C284" s="3"/>
      <c r="D284" s="3"/>
      <c r="E284" s="3"/>
      <c r="F284" s="3"/>
      <c r="G284" s="3"/>
    </row>
    <row r="285" spans="1:7" ht="14" x14ac:dyDescent="0.2">
      <c r="A285" s="3"/>
      <c r="B285" s="3"/>
      <c r="C285" s="3"/>
      <c r="D285" s="3"/>
      <c r="E285" s="3"/>
      <c r="F285" s="3"/>
      <c r="G285" s="3"/>
    </row>
    <row r="286" spans="1:7" ht="14" x14ac:dyDescent="0.2">
      <c r="A286" s="3"/>
      <c r="B286" s="3"/>
      <c r="C286" s="3"/>
      <c r="D286" s="3"/>
      <c r="E286" s="3"/>
      <c r="F286" s="3"/>
      <c r="G286" s="3"/>
    </row>
    <row r="287" spans="1:7" ht="14" x14ac:dyDescent="0.2">
      <c r="A287" s="3"/>
      <c r="B287" s="3"/>
      <c r="C287" s="3"/>
      <c r="D287" s="3"/>
      <c r="E287" s="3"/>
      <c r="F287" s="3"/>
      <c r="G287" s="3"/>
    </row>
    <row r="288" spans="1:7" ht="14" x14ac:dyDescent="0.2">
      <c r="A288" s="3"/>
      <c r="B288" s="3"/>
      <c r="C288" s="3"/>
      <c r="D288" s="3"/>
      <c r="E288" s="3"/>
      <c r="F288" s="3"/>
      <c r="G288" s="3"/>
    </row>
    <row r="289" spans="1:7" ht="14" x14ac:dyDescent="0.2">
      <c r="A289" s="3"/>
      <c r="B289" s="3"/>
      <c r="C289" s="3"/>
      <c r="D289" s="3"/>
      <c r="E289" s="3"/>
      <c r="F289" s="3"/>
      <c r="G289" s="3"/>
    </row>
    <row r="290" spans="1:7" ht="14" x14ac:dyDescent="0.2">
      <c r="A290" s="3"/>
      <c r="B290" s="3"/>
      <c r="C290" s="3"/>
      <c r="D290" s="3"/>
      <c r="E290" s="3"/>
      <c r="F290" s="3"/>
      <c r="G290" s="3"/>
    </row>
    <row r="291" spans="1:7" ht="14" x14ac:dyDescent="0.2">
      <c r="A291" s="3"/>
      <c r="B291" s="3"/>
      <c r="C291" s="3"/>
      <c r="D291" s="3"/>
      <c r="E291" s="3"/>
      <c r="F291" s="3"/>
      <c r="G291" s="3"/>
    </row>
    <row r="292" spans="1:7" ht="14" x14ac:dyDescent="0.2">
      <c r="A292" s="3"/>
      <c r="B292" s="3"/>
      <c r="C292" s="3"/>
      <c r="D292" s="3"/>
      <c r="E292" s="3"/>
      <c r="F292" s="3"/>
      <c r="G292" s="3"/>
    </row>
    <row r="293" spans="1:7" ht="14" x14ac:dyDescent="0.2">
      <c r="A293" s="3"/>
      <c r="B293" s="3"/>
      <c r="C293" s="3"/>
      <c r="D293" s="3"/>
      <c r="E293" s="3"/>
      <c r="F293" s="3"/>
      <c r="G293" s="3"/>
    </row>
    <row r="294" spans="1:7" ht="14" x14ac:dyDescent="0.2">
      <c r="A294" s="3"/>
      <c r="B294" s="3"/>
      <c r="C294" s="3"/>
      <c r="D294" s="3"/>
      <c r="E294" s="3"/>
      <c r="F294" s="3"/>
      <c r="G294" s="3"/>
    </row>
    <row r="295" spans="1:7" ht="14" x14ac:dyDescent="0.2">
      <c r="A295" s="3"/>
      <c r="B295" s="3"/>
      <c r="C295" s="3"/>
      <c r="D295" s="3"/>
      <c r="E295" s="3"/>
      <c r="F295" s="3"/>
      <c r="G295" s="3"/>
    </row>
    <row r="296" spans="1:7" ht="14" x14ac:dyDescent="0.2">
      <c r="A296" s="3"/>
      <c r="B296" s="3"/>
      <c r="C296" s="3"/>
      <c r="D296" s="3"/>
      <c r="E296" s="3"/>
      <c r="F296" s="3"/>
      <c r="G296" s="3"/>
    </row>
    <row r="297" spans="1:7" ht="14" x14ac:dyDescent="0.2">
      <c r="A297" s="3"/>
      <c r="B297" s="3"/>
      <c r="C297" s="3"/>
      <c r="D297" s="3"/>
      <c r="E297" s="3"/>
      <c r="F297" s="3"/>
      <c r="G297" s="3"/>
    </row>
    <row r="298" spans="1:7" ht="14" x14ac:dyDescent="0.2">
      <c r="A298" s="3"/>
      <c r="B298" s="3"/>
      <c r="C298" s="3"/>
      <c r="D298" s="3"/>
      <c r="E298" s="3"/>
      <c r="F298" s="3"/>
      <c r="G298" s="3"/>
    </row>
    <row r="299" spans="1:7" ht="14" x14ac:dyDescent="0.2">
      <c r="A299" s="3"/>
      <c r="B299" s="3"/>
      <c r="C299" s="3"/>
      <c r="D299" s="3"/>
      <c r="E299" s="3"/>
      <c r="F299" s="3"/>
      <c r="G299" s="3"/>
    </row>
    <row r="300" spans="1:7" ht="14" x14ac:dyDescent="0.2">
      <c r="A300" s="3"/>
      <c r="B300" s="3"/>
      <c r="C300" s="3"/>
      <c r="D300" s="3"/>
      <c r="E300" s="3"/>
      <c r="F300" s="3"/>
      <c r="G300" s="3"/>
    </row>
    <row r="301" spans="1:7" ht="14" x14ac:dyDescent="0.2">
      <c r="A301" s="3"/>
      <c r="B301" s="3"/>
      <c r="C301" s="3"/>
      <c r="D301" s="3"/>
      <c r="E301" s="3"/>
      <c r="F301" s="3"/>
      <c r="G301" s="3"/>
    </row>
    <row r="302" spans="1:7" ht="14" x14ac:dyDescent="0.2">
      <c r="A302" s="3"/>
      <c r="B302" s="3"/>
      <c r="C302" s="3"/>
      <c r="D302" s="3"/>
      <c r="E302" s="3"/>
      <c r="F302" s="3"/>
      <c r="G302" s="3"/>
    </row>
    <row r="303" spans="1:7" ht="14" x14ac:dyDescent="0.2">
      <c r="A303" s="3"/>
      <c r="B303" s="3"/>
      <c r="C303" s="3"/>
      <c r="D303" s="3"/>
      <c r="E303" s="3"/>
      <c r="F303" s="3"/>
      <c r="G303" s="3"/>
    </row>
    <row r="304" spans="1:7" ht="14" x14ac:dyDescent="0.2">
      <c r="A304" s="3"/>
      <c r="B304" s="3"/>
      <c r="C304" s="3"/>
      <c r="D304" s="3"/>
      <c r="E304" s="3"/>
      <c r="F304" s="3"/>
      <c r="G304" s="3"/>
    </row>
    <row r="305" spans="1:7" ht="14" x14ac:dyDescent="0.2">
      <c r="A305" s="3"/>
      <c r="B305" s="3"/>
      <c r="C305" s="3"/>
      <c r="D305" s="3"/>
      <c r="E305" s="3"/>
      <c r="F305" s="3"/>
      <c r="G305" s="3"/>
    </row>
    <row r="306" spans="1:7" ht="14" x14ac:dyDescent="0.2">
      <c r="A306" s="3"/>
      <c r="B306" s="3"/>
      <c r="C306" s="3"/>
      <c r="D306" s="3"/>
      <c r="E306" s="3"/>
      <c r="F306" s="3"/>
      <c r="G306" s="3"/>
    </row>
    <row r="307" spans="1:7" ht="14" x14ac:dyDescent="0.2">
      <c r="A307" s="3"/>
      <c r="B307" s="3"/>
      <c r="C307" s="3"/>
      <c r="D307" s="3"/>
      <c r="E307" s="3"/>
      <c r="F307" s="3"/>
      <c r="G307" s="3"/>
    </row>
    <row r="308" spans="1:7" ht="14" x14ac:dyDescent="0.2">
      <c r="A308" s="3"/>
      <c r="B308" s="3"/>
      <c r="C308" s="3"/>
      <c r="D308" s="3"/>
      <c r="E308" s="3"/>
      <c r="F308" s="3"/>
      <c r="G308" s="3"/>
    </row>
    <row r="309" spans="1:7" ht="14" x14ac:dyDescent="0.2">
      <c r="A309" s="3"/>
      <c r="B309" s="3"/>
      <c r="C309" s="3"/>
      <c r="D309" s="3"/>
      <c r="E309" s="3"/>
      <c r="F309" s="3"/>
      <c r="G309" s="3"/>
    </row>
    <row r="310" spans="1:7" ht="14" x14ac:dyDescent="0.2">
      <c r="A310" s="3"/>
      <c r="B310" s="3"/>
      <c r="C310" s="3"/>
      <c r="D310" s="3"/>
      <c r="E310" s="3"/>
      <c r="F310" s="3"/>
      <c r="G310" s="3"/>
    </row>
    <row r="311" spans="1:7" ht="14" x14ac:dyDescent="0.2">
      <c r="A311" s="3"/>
      <c r="B311" s="3"/>
      <c r="C311" s="3"/>
      <c r="D311" s="3"/>
      <c r="E311" s="3"/>
      <c r="F311" s="3"/>
      <c r="G311" s="3"/>
    </row>
    <row r="312" spans="1:7" ht="14" x14ac:dyDescent="0.2">
      <c r="A312" s="3"/>
      <c r="B312" s="3"/>
      <c r="C312" s="3"/>
      <c r="D312" s="3"/>
      <c r="E312" s="3"/>
      <c r="F312" s="3"/>
      <c r="G312" s="3"/>
    </row>
    <row r="313" spans="1:7" ht="14" x14ac:dyDescent="0.2">
      <c r="A313" s="3"/>
      <c r="B313" s="3"/>
      <c r="C313" s="3"/>
      <c r="D313" s="3"/>
      <c r="E313" s="3"/>
      <c r="F313" s="3"/>
      <c r="G313" s="3"/>
    </row>
    <row r="314" spans="1:7" ht="14" x14ac:dyDescent="0.2">
      <c r="A314" s="3"/>
      <c r="B314" s="3"/>
      <c r="C314" s="3"/>
      <c r="D314" s="3"/>
      <c r="E314" s="3"/>
      <c r="F314" s="3"/>
      <c r="G314" s="3"/>
    </row>
    <row r="315" spans="1:7" ht="14" x14ac:dyDescent="0.2">
      <c r="A315" s="3"/>
      <c r="B315" s="3"/>
      <c r="C315" s="3"/>
      <c r="D315" s="3"/>
      <c r="E315" s="3"/>
      <c r="F315" s="3"/>
      <c r="G315" s="3"/>
    </row>
    <row r="316" spans="1:7" ht="14" x14ac:dyDescent="0.2">
      <c r="A316" s="3"/>
      <c r="B316" s="3"/>
      <c r="C316" s="3"/>
      <c r="D316" s="3"/>
      <c r="E316" s="3"/>
      <c r="F316" s="3"/>
      <c r="G316" s="3"/>
    </row>
    <row r="317" spans="1:7" ht="14" x14ac:dyDescent="0.2">
      <c r="A317" s="3"/>
      <c r="B317" s="3"/>
      <c r="C317" s="3"/>
      <c r="D317" s="3"/>
      <c r="E317" s="3"/>
      <c r="F317" s="3"/>
      <c r="G317" s="3"/>
    </row>
    <row r="318" spans="1:7" ht="14" x14ac:dyDescent="0.2">
      <c r="A318" s="3"/>
      <c r="B318" s="3"/>
      <c r="C318" s="3"/>
      <c r="D318" s="3"/>
      <c r="E318" s="3"/>
      <c r="F318" s="3"/>
      <c r="G318" s="3"/>
    </row>
    <row r="319" spans="1:7" ht="14" x14ac:dyDescent="0.2">
      <c r="A319" s="3"/>
      <c r="B319" s="3"/>
      <c r="C319" s="3"/>
      <c r="D319" s="3"/>
      <c r="E319" s="3"/>
      <c r="F319" s="3"/>
      <c r="G319" s="3"/>
    </row>
    <row r="320" spans="1:7" ht="14" x14ac:dyDescent="0.2">
      <c r="A320" s="3"/>
      <c r="B320" s="3"/>
      <c r="C320" s="3"/>
      <c r="D320" s="3"/>
      <c r="E320" s="3"/>
      <c r="F320" s="3"/>
      <c r="G320" s="3"/>
    </row>
    <row r="321" spans="1:7" ht="14" x14ac:dyDescent="0.2">
      <c r="A321" s="3"/>
      <c r="B321" s="3"/>
      <c r="C321" s="3"/>
      <c r="D321" s="3"/>
      <c r="E321" s="3"/>
      <c r="F321" s="3"/>
      <c r="G321" s="3"/>
    </row>
    <row r="322" spans="1:7" ht="14" x14ac:dyDescent="0.2">
      <c r="A322" s="3"/>
      <c r="B322" s="3"/>
      <c r="C322" s="3"/>
      <c r="D322" s="3"/>
      <c r="E322" s="3"/>
      <c r="F322" s="3"/>
      <c r="G322" s="3"/>
    </row>
    <row r="323" spans="1:7" ht="14" x14ac:dyDescent="0.2">
      <c r="A323" s="3"/>
      <c r="B323" s="3"/>
      <c r="C323" s="3"/>
      <c r="D323" s="3"/>
      <c r="E323" s="3"/>
      <c r="F323" s="3"/>
      <c r="G323" s="3"/>
    </row>
    <row r="324" spans="1:7" ht="14" x14ac:dyDescent="0.2">
      <c r="A324" s="3"/>
      <c r="B324" s="3"/>
      <c r="C324" s="3"/>
      <c r="D324" s="3"/>
      <c r="E324" s="3"/>
      <c r="F324" s="3"/>
      <c r="G324" s="3"/>
    </row>
    <row r="325" spans="1:7" ht="14" x14ac:dyDescent="0.2">
      <c r="A325" s="3"/>
      <c r="B325" s="3"/>
      <c r="C325" s="3"/>
      <c r="D325" s="3"/>
      <c r="E325" s="3"/>
      <c r="F325" s="3"/>
      <c r="G325" s="3"/>
    </row>
    <row r="326" spans="1:7" ht="14" x14ac:dyDescent="0.2">
      <c r="A326" s="3"/>
      <c r="B326" s="3"/>
      <c r="C326" s="3"/>
      <c r="D326" s="3"/>
      <c r="E326" s="3"/>
      <c r="F326" s="3"/>
      <c r="G326" s="3"/>
    </row>
    <row r="327" spans="1:7" ht="14" x14ac:dyDescent="0.2">
      <c r="A327" s="3"/>
      <c r="B327" s="3"/>
      <c r="C327" s="3"/>
      <c r="D327" s="3"/>
      <c r="E327" s="3"/>
      <c r="F327" s="3"/>
      <c r="G327" s="3"/>
    </row>
    <row r="328" spans="1:7" ht="14" x14ac:dyDescent="0.2">
      <c r="A328" s="3"/>
      <c r="B328" s="3"/>
      <c r="C328" s="3"/>
      <c r="D328" s="3"/>
      <c r="E328" s="3"/>
      <c r="F328" s="3"/>
      <c r="G328" s="3"/>
    </row>
    <row r="329" spans="1:7" ht="14" x14ac:dyDescent="0.2">
      <c r="A329" s="3"/>
      <c r="B329" s="3"/>
      <c r="C329" s="3"/>
      <c r="D329" s="3"/>
      <c r="E329" s="3"/>
      <c r="F329" s="3"/>
      <c r="G329" s="3"/>
    </row>
    <row r="330" spans="1:7" ht="14" x14ac:dyDescent="0.2">
      <c r="A330" s="3"/>
      <c r="B330" s="3"/>
      <c r="C330" s="3"/>
      <c r="D330" s="3"/>
      <c r="E330" s="3"/>
      <c r="F330" s="3"/>
      <c r="G330" s="3"/>
    </row>
    <row r="331" spans="1:7" ht="14" x14ac:dyDescent="0.2">
      <c r="A331" s="3"/>
      <c r="B331" s="3"/>
      <c r="C331" s="3"/>
      <c r="D331" s="3"/>
      <c r="E331" s="3"/>
      <c r="F331" s="3"/>
      <c r="G331" s="3"/>
    </row>
    <row r="332" spans="1:7" ht="14" x14ac:dyDescent="0.2">
      <c r="A332" s="3"/>
      <c r="B332" s="3"/>
      <c r="C332" s="3"/>
      <c r="D332" s="3"/>
      <c r="E332" s="3"/>
      <c r="F332" s="3"/>
      <c r="G332" s="3"/>
    </row>
    <row r="333" spans="1:7" ht="14" x14ac:dyDescent="0.2">
      <c r="A333" s="3"/>
      <c r="B333" s="3"/>
      <c r="C333" s="3"/>
      <c r="D333" s="3"/>
      <c r="E333" s="3"/>
      <c r="F333" s="3"/>
      <c r="G333" s="3"/>
    </row>
    <row r="334" spans="1:7" ht="14" x14ac:dyDescent="0.2">
      <c r="A334" s="3"/>
      <c r="B334" s="3"/>
      <c r="C334" s="3"/>
      <c r="D334" s="3"/>
      <c r="E334" s="3"/>
      <c r="F334" s="3"/>
      <c r="G334" s="3"/>
    </row>
    <row r="335" spans="1:7" ht="14" x14ac:dyDescent="0.2">
      <c r="A335" s="3"/>
      <c r="B335" s="3"/>
      <c r="C335" s="3"/>
      <c r="D335" s="3"/>
      <c r="E335" s="3"/>
      <c r="F335" s="3"/>
      <c r="G335" s="3"/>
    </row>
    <row r="336" spans="1:7" ht="14" x14ac:dyDescent="0.2">
      <c r="A336" s="3"/>
      <c r="B336" s="3"/>
      <c r="C336" s="3"/>
      <c r="D336" s="3"/>
      <c r="E336" s="3"/>
      <c r="F336" s="3"/>
      <c r="G336" s="3"/>
    </row>
    <row r="337" spans="1:7" ht="14" x14ac:dyDescent="0.2">
      <c r="A337" s="3"/>
      <c r="B337" s="3"/>
      <c r="C337" s="3"/>
      <c r="D337" s="3"/>
      <c r="E337" s="3"/>
      <c r="F337" s="3"/>
      <c r="G337" s="3"/>
    </row>
    <row r="338" spans="1:7" ht="14" x14ac:dyDescent="0.2">
      <c r="A338" s="3"/>
      <c r="B338" s="3"/>
      <c r="C338" s="3"/>
      <c r="D338" s="3"/>
      <c r="E338" s="3"/>
      <c r="F338" s="3"/>
      <c r="G338" s="3"/>
    </row>
    <row r="339" spans="1:7" ht="14" x14ac:dyDescent="0.2">
      <c r="A339" s="3"/>
      <c r="B339" s="3"/>
      <c r="C339" s="3"/>
      <c r="D339" s="3"/>
      <c r="E339" s="3"/>
      <c r="F339" s="3"/>
      <c r="G339" s="3"/>
    </row>
    <row r="340" spans="1:7" ht="14" x14ac:dyDescent="0.2">
      <c r="A340" s="3"/>
      <c r="B340" s="3"/>
      <c r="C340" s="3"/>
      <c r="D340" s="3"/>
      <c r="E340" s="3"/>
      <c r="F340" s="3"/>
      <c r="G340" s="3"/>
    </row>
    <row r="341" spans="1:7" ht="14" x14ac:dyDescent="0.2">
      <c r="A341" s="3"/>
      <c r="B341" s="3"/>
      <c r="C341" s="3"/>
      <c r="D341" s="3"/>
      <c r="E341" s="3"/>
      <c r="F341" s="3"/>
      <c r="G341" s="3"/>
    </row>
    <row r="342" spans="1:7" ht="14" x14ac:dyDescent="0.2">
      <c r="A342" s="3"/>
      <c r="B342" s="3"/>
      <c r="C342" s="3"/>
      <c r="D342" s="3"/>
      <c r="E342" s="3"/>
      <c r="F342" s="3"/>
      <c r="G342" s="3"/>
    </row>
    <row r="343" spans="1:7" ht="14" x14ac:dyDescent="0.2">
      <c r="A343" s="3"/>
      <c r="B343" s="3"/>
      <c r="C343" s="3"/>
      <c r="D343" s="3"/>
      <c r="E343" s="3"/>
      <c r="F343" s="3"/>
      <c r="G343" s="3"/>
    </row>
    <row r="344" spans="1:7" ht="14" x14ac:dyDescent="0.2">
      <c r="A344" s="3"/>
      <c r="B344" s="3"/>
      <c r="C344" s="3"/>
      <c r="D344" s="3"/>
      <c r="E344" s="3"/>
      <c r="F344" s="3"/>
      <c r="G344" s="3"/>
    </row>
    <row r="345" spans="1:7" ht="14" x14ac:dyDescent="0.2">
      <c r="A345" s="3"/>
      <c r="B345" s="3"/>
      <c r="C345" s="3"/>
      <c r="D345" s="3"/>
      <c r="E345" s="3"/>
      <c r="F345" s="3"/>
      <c r="G345" s="3"/>
    </row>
    <row r="346" spans="1:7" ht="14" x14ac:dyDescent="0.2">
      <c r="A346" s="3"/>
      <c r="B346" s="3"/>
      <c r="C346" s="3"/>
      <c r="D346" s="3"/>
      <c r="E346" s="3"/>
      <c r="F346" s="3"/>
      <c r="G346" s="3"/>
    </row>
    <row r="347" spans="1:7" ht="14" x14ac:dyDescent="0.2">
      <c r="A347" s="3"/>
      <c r="B347" s="3"/>
      <c r="C347" s="3"/>
      <c r="D347" s="3"/>
      <c r="E347" s="3"/>
      <c r="F347" s="3"/>
      <c r="G347" s="3"/>
    </row>
    <row r="348" spans="1:7" ht="14" x14ac:dyDescent="0.2">
      <c r="A348" s="3"/>
      <c r="B348" s="3"/>
      <c r="C348" s="3"/>
      <c r="D348" s="3"/>
      <c r="E348" s="3"/>
      <c r="F348" s="3"/>
      <c r="G348" s="3"/>
    </row>
    <row r="349" spans="1:7" ht="14" x14ac:dyDescent="0.2">
      <c r="A349" s="3"/>
      <c r="B349" s="3"/>
      <c r="C349" s="3"/>
      <c r="D349" s="3"/>
      <c r="E349" s="3"/>
      <c r="F349" s="3"/>
      <c r="G349" s="3"/>
    </row>
    <row r="350" spans="1:7" ht="14" x14ac:dyDescent="0.2">
      <c r="A350" s="3"/>
      <c r="B350" s="3"/>
      <c r="C350" s="3"/>
      <c r="D350" s="3"/>
      <c r="E350" s="3"/>
      <c r="F350" s="3"/>
      <c r="G350" s="3"/>
    </row>
    <row r="351" spans="1:7" ht="14" x14ac:dyDescent="0.2">
      <c r="A351" s="3"/>
      <c r="B351" s="3"/>
      <c r="C351" s="3"/>
      <c r="D351" s="3"/>
      <c r="E351" s="3"/>
      <c r="F351" s="3"/>
      <c r="G351" s="3"/>
    </row>
    <row r="352" spans="1:7" ht="14" x14ac:dyDescent="0.2">
      <c r="A352" s="3"/>
      <c r="B352" s="3"/>
      <c r="C352" s="3"/>
      <c r="D352" s="3"/>
      <c r="E352" s="3"/>
      <c r="F352" s="3"/>
      <c r="G352" s="3"/>
    </row>
    <row r="353" spans="1:7" ht="14" x14ac:dyDescent="0.2">
      <c r="A353" s="3"/>
      <c r="B353" s="3"/>
      <c r="C353" s="3"/>
      <c r="D353" s="3"/>
      <c r="E353" s="3"/>
      <c r="F353" s="3"/>
      <c r="G353" s="3"/>
    </row>
    <row r="354" spans="1:7" ht="14" x14ac:dyDescent="0.2">
      <c r="A354" s="3"/>
      <c r="B354" s="3"/>
      <c r="C354" s="3"/>
      <c r="D354" s="3"/>
      <c r="E354" s="3"/>
      <c r="F354" s="3"/>
      <c r="G354" s="3"/>
    </row>
    <row r="355" spans="1:7" ht="14" x14ac:dyDescent="0.2">
      <c r="A355" s="3"/>
      <c r="B355" s="3"/>
      <c r="C355" s="3"/>
      <c r="D355" s="3"/>
      <c r="E355" s="3"/>
      <c r="F355" s="3"/>
      <c r="G355" s="3"/>
    </row>
    <row r="356" spans="1:7" ht="14" x14ac:dyDescent="0.2">
      <c r="A356" s="3"/>
      <c r="B356" s="3"/>
      <c r="C356" s="3"/>
      <c r="D356" s="3"/>
      <c r="E356" s="3"/>
      <c r="F356" s="3"/>
      <c r="G356" s="3"/>
    </row>
    <row r="357" spans="1:7" ht="14" x14ac:dyDescent="0.2">
      <c r="A357" s="3"/>
      <c r="B357" s="3"/>
      <c r="C357" s="3"/>
      <c r="D357" s="3"/>
      <c r="E357" s="3"/>
      <c r="F357" s="3"/>
      <c r="G357" s="3"/>
    </row>
    <row r="358" spans="1:7" ht="14" x14ac:dyDescent="0.2">
      <c r="A358" s="3"/>
      <c r="B358" s="3"/>
      <c r="C358" s="3"/>
      <c r="D358" s="3"/>
      <c r="E358" s="3"/>
      <c r="F358" s="3"/>
      <c r="G358" s="3"/>
    </row>
    <row r="359" spans="1:7" ht="14" x14ac:dyDescent="0.2">
      <c r="A359" s="3"/>
      <c r="B359" s="3"/>
      <c r="C359" s="3"/>
      <c r="D359" s="3"/>
      <c r="E359" s="3"/>
      <c r="F359" s="3"/>
      <c r="G359" s="3"/>
    </row>
    <row r="360" spans="1:7" ht="14" x14ac:dyDescent="0.2">
      <c r="A360" s="3"/>
      <c r="B360" s="3"/>
      <c r="C360" s="3"/>
      <c r="D360" s="3"/>
      <c r="E360" s="3"/>
      <c r="F360" s="3"/>
      <c r="G360" s="3"/>
    </row>
    <row r="361" spans="1:7" ht="14" x14ac:dyDescent="0.2">
      <c r="A361" s="3"/>
      <c r="B361" s="3"/>
      <c r="C361" s="3"/>
      <c r="D361" s="3"/>
      <c r="E361" s="3"/>
      <c r="F361" s="3"/>
      <c r="G361" s="3"/>
    </row>
    <row r="362" spans="1:7" ht="14" x14ac:dyDescent="0.2">
      <c r="A362" s="3"/>
      <c r="B362" s="3"/>
      <c r="C362" s="3"/>
      <c r="D362" s="3"/>
      <c r="E362" s="3"/>
      <c r="F362" s="3"/>
      <c r="G362" s="3"/>
    </row>
    <row r="363" spans="1:7" ht="14" x14ac:dyDescent="0.2">
      <c r="A363" s="3"/>
      <c r="B363" s="3"/>
      <c r="C363" s="3"/>
      <c r="D363" s="3"/>
      <c r="E363" s="3"/>
      <c r="F363" s="3"/>
      <c r="G363" s="3"/>
    </row>
    <row r="364" spans="1:7" ht="14" x14ac:dyDescent="0.2">
      <c r="A364" s="3"/>
      <c r="B364" s="3"/>
      <c r="C364" s="3"/>
      <c r="D364" s="3"/>
      <c r="E364" s="3"/>
      <c r="F364" s="3"/>
      <c r="G364" s="3"/>
    </row>
    <row r="365" spans="1:7" ht="14" x14ac:dyDescent="0.2">
      <c r="A365" s="3"/>
      <c r="B365" s="3"/>
      <c r="C365" s="3"/>
      <c r="D365" s="3"/>
      <c r="E365" s="3"/>
      <c r="F365" s="3"/>
      <c r="G365" s="3"/>
    </row>
    <row r="366" spans="1:7" ht="14" x14ac:dyDescent="0.2">
      <c r="A366" s="3"/>
      <c r="B366" s="3"/>
      <c r="C366" s="3"/>
      <c r="D366" s="3"/>
      <c r="E366" s="3"/>
      <c r="F366" s="3"/>
      <c r="G366" s="3"/>
    </row>
    <row r="367" spans="1:7" ht="14" x14ac:dyDescent="0.2">
      <c r="A367" s="3"/>
      <c r="B367" s="3"/>
      <c r="C367" s="3"/>
      <c r="D367" s="3"/>
      <c r="E367" s="3"/>
      <c r="F367" s="3"/>
      <c r="G367" s="3"/>
    </row>
    <row r="368" spans="1:7" ht="14" x14ac:dyDescent="0.2">
      <c r="A368" s="3"/>
      <c r="B368" s="3"/>
      <c r="C368" s="3"/>
      <c r="D368" s="3"/>
      <c r="E368" s="3"/>
      <c r="F368" s="3"/>
      <c r="G368" s="3"/>
    </row>
    <row r="369" spans="1:7" ht="14" x14ac:dyDescent="0.2">
      <c r="A369" s="3"/>
      <c r="B369" s="3"/>
      <c r="C369" s="3"/>
      <c r="D369" s="3"/>
      <c r="E369" s="3"/>
      <c r="F369" s="3"/>
      <c r="G369" s="3"/>
    </row>
    <row r="370" spans="1:7" ht="14" x14ac:dyDescent="0.2">
      <c r="A370" s="3"/>
      <c r="B370" s="3"/>
      <c r="C370" s="3"/>
      <c r="D370" s="3"/>
      <c r="E370" s="3"/>
      <c r="F370" s="3"/>
      <c r="G370" s="3"/>
    </row>
    <row r="371" spans="1:7" ht="14" x14ac:dyDescent="0.2">
      <c r="A371" s="3"/>
      <c r="B371" s="3"/>
      <c r="C371" s="3"/>
      <c r="D371" s="3"/>
      <c r="E371" s="3"/>
      <c r="F371" s="3"/>
      <c r="G371" s="3"/>
    </row>
    <row r="372" spans="1:7" ht="14" x14ac:dyDescent="0.2">
      <c r="A372" s="3"/>
      <c r="B372" s="3"/>
      <c r="C372" s="3"/>
      <c r="D372" s="3"/>
      <c r="E372" s="3"/>
      <c r="F372" s="3"/>
      <c r="G372" s="3"/>
    </row>
    <row r="373" spans="1:7" ht="14" x14ac:dyDescent="0.2">
      <c r="A373" s="3"/>
      <c r="B373" s="3"/>
      <c r="C373" s="3"/>
      <c r="D373" s="3"/>
      <c r="E373" s="3"/>
      <c r="F373" s="3"/>
      <c r="G373" s="3"/>
    </row>
    <row r="374" spans="1:7" ht="14" x14ac:dyDescent="0.2">
      <c r="A374" s="3"/>
      <c r="B374" s="3"/>
      <c r="C374" s="3"/>
      <c r="D374" s="3"/>
      <c r="E374" s="3"/>
      <c r="F374" s="3"/>
      <c r="G374" s="3"/>
    </row>
    <row r="375" spans="1:7" ht="14" x14ac:dyDescent="0.2">
      <c r="A375" s="3"/>
      <c r="B375" s="3"/>
      <c r="C375" s="3"/>
      <c r="D375" s="3"/>
      <c r="E375" s="3"/>
      <c r="F375" s="3"/>
      <c r="G375" s="3"/>
    </row>
    <row r="376" spans="1:7" ht="14" x14ac:dyDescent="0.2">
      <c r="A376" s="3"/>
      <c r="B376" s="3"/>
      <c r="C376" s="3"/>
      <c r="D376" s="3"/>
      <c r="E376" s="3"/>
      <c r="F376" s="3"/>
      <c r="G376" s="3"/>
    </row>
    <row r="377" spans="1:7" ht="14" x14ac:dyDescent="0.2">
      <c r="A377" s="3"/>
      <c r="B377" s="3"/>
      <c r="C377" s="3"/>
      <c r="D377" s="3"/>
      <c r="E377" s="3"/>
      <c r="F377" s="3"/>
      <c r="G377" s="3"/>
    </row>
    <row r="378" spans="1:7" ht="14" x14ac:dyDescent="0.2">
      <c r="A378" s="3"/>
      <c r="B378" s="3"/>
      <c r="C378" s="3"/>
      <c r="D378" s="3"/>
      <c r="E378" s="3"/>
      <c r="F378" s="3"/>
      <c r="G378" s="3"/>
    </row>
    <row r="379" spans="1:7" ht="14" x14ac:dyDescent="0.2">
      <c r="A379" s="3"/>
      <c r="B379" s="3"/>
      <c r="C379" s="3"/>
      <c r="D379" s="3"/>
      <c r="E379" s="3"/>
      <c r="F379" s="3"/>
      <c r="G379" s="3"/>
    </row>
    <row r="380" spans="1:7" ht="14" x14ac:dyDescent="0.2">
      <c r="A380" s="3"/>
      <c r="B380" s="3"/>
      <c r="C380" s="3"/>
      <c r="D380" s="3"/>
      <c r="E380" s="3"/>
      <c r="F380" s="3"/>
      <c r="G380" s="3"/>
    </row>
    <row r="381" spans="1:7" ht="14" x14ac:dyDescent="0.2">
      <c r="A381" s="3"/>
      <c r="B381" s="3"/>
      <c r="C381" s="3"/>
      <c r="D381" s="3"/>
      <c r="E381" s="3"/>
      <c r="F381" s="3"/>
      <c r="G381" s="3"/>
    </row>
    <row r="382" spans="1:7" ht="14" x14ac:dyDescent="0.2">
      <c r="A382" s="3"/>
      <c r="B382" s="3"/>
      <c r="C382" s="3"/>
      <c r="D382" s="3"/>
      <c r="E382" s="3"/>
      <c r="F382" s="3"/>
      <c r="G382" s="3"/>
    </row>
    <row r="383" spans="1:7" ht="14" x14ac:dyDescent="0.2">
      <c r="A383" s="3"/>
      <c r="B383" s="3"/>
      <c r="C383" s="3"/>
      <c r="D383" s="3"/>
      <c r="E383" s="3"/>
      <c r="F383" s="3"/>
      <c r="G383" s="3"/>
    </row>
    <row r="384" spans="1:7" ht="14" x14ac:dyDescent="0.2">
      <c r="A384" s="3"/>
      <c r="B384" s="3"/>
      <c r="C384" s="3"/>
      <c r="D384" s="3"/>
      <c r="E384" s="3"/>
      <c r="F384" s="3"/>
      <c r="G384" s="3"/>
    </row>
    <row r="385" spans="1:7" ht="14" x14ac:dyDescent="0.2">
      <c r="A385" s="3"/>
      <c r="B385" s="3"/>
      <c r="C385" s="3"/>
      <c r="D385" s="3"/>
      <c r="E385" s="3"/>
      <c r="F385" s="3"/>
      <c r="G385" s="3"/>
    </row>
    <row r="386" spans="1:7" ht="14" x14ac:dyDescent="0.2">
      <c r="A386" s="3"/>
      <c r="B386" s="3"/>
      <c r="C386" s="3"/>
      <c r="D386" s="3"/>
      <c r="E386" s="3"/>
      <c r="F386" s="3"/>
      <c r="G386" s="3"/>
    </row>
    <row r="387" spans="1:7" ht="14" x14ac:dyDescent="0.2">
      <c r="A387" s="3"/>
      <c r="B387" s="3"/>
      <c r="C387" s="3"/>
      <c r="D387" s="3"/>
      <c r="E387" s="3"/>
      <c r="F387" s="3"/>
      <c r="G387" s="3"/>
    </row>
    <row r="388" spans="1:7" ht="14" x14ac:dyDescent="0.2">
      <c r="A388" s="3"/>
      <c r="B388" s="3"/>
      <c r="C388" s="3"/>
      <c r="D388" s="3"/>
      <c r="E388" s="3"/>
      <c r="F388" s="3"/>
      <c r="G388" s="3"/>
    </row>
    <row r="389" spans="1:7" ht="14" x14ac:dyDescent="0.2">
      <c r="A389" s="3"/>
      <c r="B389" s="3"/>
      <c r="C389" s="3"/>
      <c r="D389" s="3"/>
      <c r="E389" s="3"/>
      <c r="F389" s="3"/>
      <c r="G389" s="3"/>
    </row>
    <row r="390" spans="1:7" ht="14" x14ac:dyDescent="0.2">
      <c r="A390" s="3"/>
      <c r="B390" s="3"/>
      <c r="C390" s="3"/>
      <c r="D390" s="3"/>
      <c r="E390" s="3"/>
      <c r="F390" s="3"/>
      <c r="G390" s="3"/>
    </row>
    <row r="391" spans="1:7" ht="14" x14ac:dyDescent="0.2">
      <c r="A391" s="3"/>
      <c r="B391" s="3"/>
      <c r="C391" s="3"/>
      <c r="D391" s="3"/>
      <c r="E391" s="3"/>
      <c r="F391" s="3"/>
      <c r="G391" s="3"/>
    </row>
    <row r="392" spans="1:7" ht="14" x14ac:dyDescent="0.2">
      <c r="A392" s="3"/>
      <c r="B392" s="3"/>
      <c r="C392" s="3"/>
      <c r="D392" s="3"/>
      <c r="E392" s="3"/>
      <c r="F392" s="3"/>
      <c r="G392" s="3"/>
    </row>
    <row r="393" spans="1:7" ht="14" x14ac:dyDescent="0.2">
      <c r="A393" s="3"/>
      <c r="B393" s="3"/>
      <c r="C393" s="3"/>
      <c r="D393" s="3"/>
      <c r="E393" s="3"/>
      <c r="F393" s="3"/>
      <c r="G393" s="3"/>
    </row>
    <row r="394" spans="1:7" ht="14" x14ac:dyDescent="0.2">
      <c r="A394" s="3"/>
      <c r="B394" s="3"/>
      <c r="C394" s="3"/>
      <c r="D394" s="3"/>
      <c r="E394" s="3"/>
      <c r="F394" s="3"/>
      <c r="G394" s="3"/>
    </row>
    <row r="395" spans="1:7" ht="14" x14ac:dyDescent="0.2">
      <c r="A395" s="3"/>
      <c r="B395" s="3"/>
      <c r="C395" s="3"/>
      <c r="D395" s="3"/>
      <c r="E395" s="3"/>
      <c r="F395" s="3"/>
      <c r="G395" s="3"/>
    </row>
    <row r="396" spans="1:7" ht="14" x14ac:dyDescent="0.2">
      <c r="A396" s="3"/>
      <c r="B396" s="3"/>
      <c r="C396" s="3"/>
      <c r="D396" s="3"/>
      <c r="E396" s="3"/>
      <c r="F396" s="3"/>
      <c r="G396" s="3"/>
    </row>
    <row r="397" spans="1:7" ht="14" x14ac:dyDescent="0.2">
      <c r="A397" s="3"/>
      <c r="B397" s="3"/>
      <c r="C397" s="3"/>
      <c r="D397" s="3"/>
      <c r="E397" s="3"/>
      <c r="F397" s="3"/>
      <c r="G397" s="3"/>
    </row>
    <row r="398" spans="1:7" ht="14" x14ac:dyDescent="0.2">
      <c r="A398" s="3"/>
      <c r="B398" s="3"/>
      <c r="C398" s="3"/>
      <c r="D398" s="3"/>
      <c r="E398" s="3"/>
      <c r="F398" s="3"/>
      <c r="G398" s="3"/>
    </row>
    <row r="399" spans="1:7" ht="14" x14ac:dyDescent="0.2">
      <c r="A399" s="3"/>
      <c r="B399" s="3"/>
      <c r="C399" s="3"/>
      <c r="D399" s="3"/>
      <c r="E399" s="3"/>
      <c r="F399" s="3"/>
      <c r="G399" s="3"/>
    </row>
    <row r="400" spans="1:7" ht="14" x14ac:dyDescent="0.2">
      <c r="A400" s="3"/>
      <c r="B400" s="3"/>
      <c r="C400" s="3"/>
      <c r="D400" s="3"/>
      <c r="E400" s="3"/>
      <c r="F400" s="3"/>
      <c r="G400" s="3"/>
    </row>
    <row r="401" spans="1:7" ht="14" x14ac:dyDescent="0.2">
      <c r="A401" s="3"/>
      <c r="B401" s="3"/>
      <c r="C401" s="3"/>
      <c r="D401" s="3"/>
      <c r="E401" s="3"/>
      <c r="F401" s="3"/>
      <c r="G401" s="3"/>
    </row>
    <row r="402" spans="1:7" ht="14" x14ac:dyDescent="0.2">
      <c r="A402" s="3"/>
      <c r="B402" s="3"/>
      <c r="C402" s="3"/>
      <c r="D402" s="3"/>
      <c r="E402" s="3"/>
      <c r="F402" s="3"/>
      <c r="G402" s="3"/>
    </row>
    <row r="403" spans="1:7" ht="14" x14ac:dyDescent="0.2">
      <c r="A403" s="3"/>
      <c r="B403" s="3"/>
      <c r="C403" s="3"/>
      <c r="D403" s="3"/>
      <c r="E403" s="3"/>
      <c r="F403" s="3"/>
      <c r="G403" s="3"/>
    </row>
    <row r="404" spans="1:7" ht="14" x14ac:dyDescent="0.2">
      <c r="A404" s="3"/>
      <c r="B404" s="3"/>
      <c r="C404" s="3"/>
      <c r="D404" s="3"/>
      <c r="E404" s="3"/>
      <c r="F404" s="3"/>
      <c r="G404" s="3"/>
    </row>
    <row r="405" spans="1:7" ht="14" x14ac:dyDescent="0.2">
      <c r="A405" s="3"/>
      <c r="B405" s="3"/>
      <c r="C405" s="3"/>
      <c r="D405" s="3"/>
      <c r="E405" s="3"/>
      <c r="F405" s="3"/>
      <c r="G405" s="3"/>
    </row>
    <row r="406" spans="1:7" ht="14" x14ac:dyDescent="0.2">
      <c r="A406" s="3"/>
      <c r="B406" s="3"/>
      <c r="C406" s="3"/>
      <c r="D406" s="3"/>
      <c r="E406" s="3"/>
      <c r="F406" s="3"/>
      <c r="G406" s="3"/>
    </row>
    <row r="407" spans="1:7" ht="14" x14ac:dyDescent="0.2">
      <c r="A407" s="3"/>
      <c r="B407" s="3"/>
      <c r="C407" s="3"/>
      <c r="D407" s="3"/>
      <c r="E407" s="3"/>
      <c r="F407" s="3"/>
      <c r="G407" s="3"/>
    </row>
    <row r="408" spans="1:7" ht="14" x14ac:dyDescent="0.2">
      <c r="A408" s="3"/>
      <c r="B408" s="3"/>
      <c r="C408" s="3"/>
      <c r="D408" s="3"/>
      <c r="E408" s="3"/>
      <c r="F408" s="3"/>
      <c r="G408" s="3"/>
    </row>
    <row r="409" spans="1:7" ht="14" x14ac:dyDescent="0.2">
      <c r="A409" s="3"/>
      <c r="B409" s="3"/>
      <c r="C409" s="3"/>
      <c r="D409" s="3"/>
      <c r="E409" s="3"/>
      <c r="F409" s="3"/>
      <c r="G409" s="3"/>
    </row>
    <row r="410" spans="1:7" ht="14" x14ac:dyDescent="0.2">
      <c r="A410" s="3"/>
      <c r="B410" s="3"/>
      <c r="C410" s="3"/>
      <c r="D410" s="3"/>
      <c r="E410" s="3"/>
      <c r="F410" s="3"/>
      <c r="G410" s="3"/>
    </row>
    <row r="411" spans="1:7" ht="14" x14ac:dyDescent="0.2">
      <c r="A411" s="3"/>
      <c r="B411" s="3"/>
      <c r="C411" s="3"/>
      <c r="D411" s="3"/>
      <c r="E411" s="3"/>
      <c r="F411" s="3"/>
      <c r="G411" s="3"/>
    </row>
    <row r="412" spans="1:7" ht="14" x14ac:dyDescent="0.2">
      <c r="A412" s="3"/>
      <c r="B412" s="3"/>
      <c r="C412" s="3"/>
      <c r="D412" s="3"/>
      <c r="E412" s="3"/>
      <c r="F412" s="3"/>
      <c r="G412" s="3"/>
    </row>
    <row r="413" spans="1:7" ht="14" x14ac:dyDescent="0.2">
      <c r="A413" s="3"/>
      <c r="B413" s="3"/>
      <c r="C413" s="3"/>
      <c r="D413" s="3"/>
      <c r="E413" s="3"/>
      <c r="F413" s="3"/>
      <c r="G413" s="3"/>
    </row>
    <row r="414" spans="1:7" ht="14" x14ac:dyDescent="0.2">
      <c r="A414" s="3"/>
      <c r="B414" s="3"/>
      <c r="C414" s="3"/>
      <c r="D414" s="3"/>
      <c r="E414" s="3"/>
      <c r="F414" s="3"/>
      <c r="G414" s="3"/>
    </row>
    <row r="415" spans="1:7" ht="14" x14ac:dyDescent="0.2">
      <c r="A415" s="3"/>
      <c r="B415" s="3"/>
      <c r="C415" s="3"/>
      <c r="D415" s="3"/>
      <c r="E415" s="3"/>
      <c r="F415" s="3"/>
      <c r="G415" s="3"/>
    </row>
    <row r="416" spans="1:7" ht="14" x14ac:dyDescent="0.2">
      <c r="A416" s="3"/>
      <c r="B416" s="3"/>
      <c r="C416" s="3"/>
      <c r="D416" s="3"/>
      <c r="E416" s="3"/>
      <c r="F416" s="3"/>
      <c r="G416" s="3"/>
    </row>
    <row r="417" spans="1:7" ht="14" x14ac:dyDescent="0.2">
      <c r="A417" s="3"/>
      <c r="B417" s="3"/>
      <c r="C417" s="3"/>
      <c r="D417" s="3"/>
      <c r="E417" s="3"/>
      <c r="F417" s="3"/>
      <c r="G417" s="3"/>
    </row>
    <row r="418" spans="1:7" ht="14" x14ac:dyDescent="0.2">
      <c r="A418" s="3"/>
      <c r="B418" s="3"/>
      <c r="C418" s="3"/>
      <c r="D418" s="3"/>
      <c r="E418" s="3"/>
      <c r="F418" s="3"/>
      <c r="G418" s="3"/>
    </row>
    <row r="419" spans="1:7" ht="14" x14ac:dyDescent="0.2">
      <c r="A419" s="3"/>
      <c r="B419" s="3"/>
      <c r="C419" s="3"/>
      <c r="D419" s="3"/>
      <c r="E419" s="3"/>
      <c r="F419" s="3"/>
      <c r="G419" s="3"/>
    </row>
    <row r="420" spans="1:7" ht="14" x14ac:dyDescent="0.2">
      <c r="A420" s="3"/>
      <c r="B420" s="3"/>
      <c r="C420" s="3"/>
      <c r="D420" s="3"/>
      <c r="E420" s="3"/>
      <c r="F420" s="3"/>
      <c r="G420" s="3"/>
    </row>
    <row r="421" spans="1:7" ht="14" x14ac:dyDescent="0.2">
      <c r="A421" s="3"/>
      <c r="B421" s="3"/>
      <c r="C421" s="3"/>
      <c r="D421" s="3"/>
      <c r="E421" s="3"/>
      <c r="F421" s="3"/>
      <c r="G421" s="3"/>
    </row>
    <row r="422" spans="1:7" ht="14" x14ac:dyDescent="0.2">
      <c r="A422" s="3"/>
      <c r="B422" s="3"/>
      <c r="C422" s="3"/>
      <c r="D422" s="3"/>
      <c r="E422" s="3"/>
      <c r="F422" s="3"/>
      <c r="G422" s="3"/>
    </row>
    <row r="423" spans="1:7" ht="14" x14ac:dyDescent="0.2">
      <c r="A423" s="3"/>
      <c r="B423" s="3"/>
      <c r="C423" s="3"/>
      <c r="D423" s="3"/>
      <c r="E423" s="3"/>
      <c r="F423" s="3"/>
      <c r="G423" s="3"/>
    </row>
    <row r="424" spans="1:7" ht="14" x14ac:dyDescent="0.2">
      <c r="A424" s="3"/>
      <c r="B424" s="3"/>
      <c r="C424" s="3"/>
      <c r="D424" s="3"/>
      <c r="E424" s="3"/>
      <c r="F424" s="3"/>
      <c r="G424" s="3"/>
    </row>
    <row r="425" spans="1:7" ht="14" x14ac:dyDescent="0.2">
      <c r="A425" s="3"/>
      <c r="B425" s="3"/>
      <c r="C425" s="3"/>
      <c r="D425" s="3"/>
      <c r="E425" s="3"/>
      <c r="F425" s="3"/>
      <c r="G425" s="3"/>
    </row>
    <row r="426" spans="1:7" ht="14" x14ac:dyDescent="0.2">
      <c r="A426" s="3"/>
      <c r="B426" s="3"/>
      <c r="C426" s="3"/>
      <c r="D426" s="3"/>
      <c r="E426" s="3"/>
      <c r="F426" s="3"/>
      <c r="G426" s="3"/>
    </row>
    <row r="427" spans="1:7" ht="14" x14ac:dyDescent="0.2">
      <c r="A427" s="3"/>
      <c r="B427" s="3"/>
      <c r="C427" s="3"/>
      <c r="D427" s="3"/>
      <c r="E427" s="3"/>
      <c r="F427" s="3"/>
      <c r="G427" s="3"/>
    </row>
    <row r="428" spans="1:7" ht="14" x14ac:dyDescent="0.2">
      <c r="A428" s="3"/>
      <c r="B428" s="3"/>
      <c r="C428" s="3"/>
      <c r="D428" s="3"/>
      <c r="E428" s="3"/>
      <c r="F428" s="3"/>
      <c r="G428" s="3"/>
    </row>
    <row r="429" spans="1:7" ht="14" x14ac:dyDescent="0.2">
      <c r="A429" s="3"/>
      <c r="B429" s="3"/>
      <c r="C429" s="3"/>
      <c r="D429" s="3"/>
      <c r="E429" s="3"/>
      <c r="F429" s="3"/>
      <c r="G429" s="3"/>
    </row>
    <row r="430" spans="1:7" ht="14" x14ac:dyDescent="0.2">
      <c r="A430" s="3"/>
      <c r="B430" s="3"/>
      <c r="C430" s="3"/>
      <c r="D430" s="3"/>
      <c r="E430" s="3"/>
      <c r="F430" s="3"/>
      <c r="G430" s="3"/>
    </row>
    <row r="431" spans="1:7" ht="14" x14ac:dyDescent="0.2">
      <c r="A431" s="3"/>
      <c r="B431" s="3"/>
      <c r="C431" s="3"/>
      <c r="D431" s="3"/>
      <c r="E431" s="3"/>
      <c r="F431" s="3"/>
      <c r="G431" s="3"/>
    </row>
    <row r="432" spans="1:7" ht="14" x14ac:dyDescent="0.2">
      <c r="A432" s="3"/>
      <c r="B432" s="3"/>
      <c r="C432" s="3"/>
      <c r="D432" s="3"/>
      <c r="E432" s="3"/>
      <c r="F432" s="3"/>
      <c r="G432" s="3"/>
    </row>
    <row r="433" spans="1:7" ht="14" x14ac:dyDescent="0.2">
      <c r="A433" s="3"/>
      <c r="B433" s="3"/>
      <c r="C433" s="3"/>
      <c r="D433" s="3"/>
      <c r="E433" s="3"/>
      <c r="F433" s="3"/>
      <c r="G433" s="3"/>
    </row>
    <row r="434" spans="1:7" ht="14" x14ac:dyDescent="0.2">
      <c r="A434" s="3"/>
      <c r="B434" s="3"/>
      <c r="C434" s="3"/>
      <c r="D434" s="3"/>
      <c r="E434" s="3"/>
      <c r="F434" s="3"/>
      <c r="G434" s="3"/>
    </row>
    <row r="435" spans="1:7" ht="14" x14ac:dyDescent="0.2">
      <c r="A435" s="3"/>
      <c r="B435" s="3"/>
      <c r="C435" s="3"/>
      <c r="D435" s="3"/>
      <c r="E435" s="3"/>
      <c r="F435" s="3"/>
      <c r="G435" s="3"/>
    </row>
    <row r="436" spans="1:7" ht="14" x14ac:dyDescent="0.2">
      <c r="A436" s="3"/>
      <c r="B436" s="3"/>
      <c r="C436" s="3"/>
      <c r="D436" s="3"/>
      <c r="E436" s="3"/>
      <c r="F436" s="3"/>
      <c r="G436" s="3"/>
    </row>
    <row r="437" spans="1:7" ht="14" x14ac:dyDescent="0.2">
      <c r="A437" s="3"/>
      <c r="B437" s="3"/>
      <c r="C437" s="3"/>
      <c r="D437" s="3"/>
      <c r="E437" s="3"/>
      <c r="F437" s="3"/>
      <c r="G437" s="3"/>
    </row>
    <row r="438" spans="1:7" ht="14" x14ac:dyDescent="0.2">
      <c r="A438" s="3"/>
      <c r="B438" s="3"/>
      <c r="C438" s="3"/>
      <c r="D438" s="3"/>
      <c r="E438" s="3"/>
      <c r="F438" s="3"/>
      <c r="G438" s="3"/>
    </row>
    <row r="439" spans="1:7" ht="14" x14ac:dyDescent="0.2">
      <c r="A439" s="3"/>
      <c r="B439" s="3"/>
      <c r="C439" s="3"/>
      <c r="D439" s="3"/>
      <c r="E439" s="3"/>
      <c r="F439" s="3"/>
      <c r="G439" s="3"/>
    </row>
    <row r="440" spans="1:7" ht="14" x14ac:dyDescent="0.2">
      <c r="A440" s="3"/>
      <c r="B440" s="3"/>
      <c r="C440" s="3"/>
      <c r="D440" s="3"/>
      <c r="E440" s="3"/>
      <c r="F440" s="3"/>
      <c r="G440" s="3"/>
    </row>
    <row r="441" spans="1:7" ht="14" x14ac:dyDescent="0.2">
      <c r="A441" s="3"/>
      <c r="B441" s="3"/>
      <c r="C441" s="3"/>
      <c r="D441" s="3"/>
      <c r="E441" s="3"/>
      <c r="F441" s="3"/>
      <c r="G441" s="3"/>
    </row>
    <row r="442" spans="1:7" ht="14" x14ac:dyDescent="0.2">
      <c r="A442" s="3"/>
      <c r="B442" s="3"/>
      <c r="C442" s="3"/>
      <c r="D442" s="3"/>
      <c r="E442" s="3"/>
      <c r="F442" s="3"/>
      <c r="G442" s="3"/>
    </row>
    <row r="443" spans="1:7" ht="14" x14ac:dyDescent="0.2">
      <c r="A443" s="3"/>
      <c r="B443" s="3"/>
      <c r="C443" s="3"/>
      <c r="D443" s="3"/>
      <c r="E443" s="3"/>
      <c r="F443" s="3"/>
      <c r="G443" s="3"/>
    </row>
    <row r="444" spans="1:7" ht="14" x14ac:dyDescent="0.2">
      <c r="A444" s="3"/>
      <c r="B444" s="3"/>
      <c r="C444" s="3"/>
      <c r="D444" s="3"/>
      <c r="E444" s="3"/>
      <c r="F444" s="3"/>
      <c r="G444" s="3"/>
    </row>
    <row r="445" spans="1:7" ht="14" x14ac:dyDescent="0.2">
      <c r="A445" s="3"/>
      <c r="B445" s="3"/>
      <c r="C445" s="3"/>
      <c r="D445" s="3"/>
      <c r="E445" s="3"/>
      <c r="F445" s="3"/>
      <c r="G445" s="3"/>
    </row>
    <row r="446" spans="1:7" ht="14" x14ac:dyDescent="0.2">
      <c r="A446" s="3"/>
      <c r="B446" s="3"/>
      <c r="C446" s="3"/>
      <c r="D446" s="3"/>
      <c r="E446" s="3"/>
      <c r="F446" s="3"/>
      <c r="G446" s="3"/>
    </row>
    <row r="447" spans="1:7" ht="14" x14ac:dyDescent="0.2">
      <c r="A447" s="3"/>
      <c r="B447" s="3"/>
      <c r="C447" s="3"/>
      <c r="D447" s="3"/>
      <c r="E447" s="3"/>
      <c r="F447" s="3"/>
      <c r="G447" s="3"/>
    </row>
    <row r="448" spans="1:7" ht="14" x14ac:dyDescent="0.2">
      <c r="A448" s="3"/>
      <c r="B448" s="3"/>
      <c r="C448" s="3"/>
      <c r="D448" s="3"/>
      <c r="E448" s="3"/>
      <c r="F448" s="3"/>
      <c r="G448" s="3"/>
    </row>
    <row r="449" spans="1:7" ht="14" x14ac:dyDescent="0.2">
      <c r="A449" s="3"/>
      <c r="B449" s="3"/>
      <c r="C449" s="3"/>
      <c r="D449" s="3"/>
      <c r="E449" s="3"/>
      <c r="F449" s="3"/>
      <c r="G449" s="3"/>
    </row>
    <row r="450" spans="1:7" ht="14" x14ac:dyDescent="0.2">
      <c r="A450" s="3"/>
      <c r="B450" s="3"/>
      <c r="C450" s="3"/>
      <c r="D450" s="3"/>
      <c r="E450" s="3"/>
      <c r="F450" s="3"/>
      <c r="G450" s="3"/>
    </row>
    <row r="451" spans="1:7" ht="14" x14ac:dyDescent="0.2">
      <c r="A451" s="3"/>
      <c r="B451" s="3"/>
      <c r="C451" s="3"/>
      <c r="D451" s="3"/>
      <c r="E451" s="3"/>
      <c r="F451" s="3"/>
      <c r="G451" s="3"/>
    </row>
    <row r="452" spans="1:7" ht="14" x14ac:dyDescent="0.2">
      <c r="A452" s="3"/>
      <c r="B452" s="3"/>
      <c r="C452" s="3"/>
      <c r="D452" s="3"/>
      <c r="E452" s="3"/>
      <c r="F452" s="3"/>
      <c r="G452" s="3"/>
    </row>
    <row r="453" spans="1:7" ht="14" x14ac:dyDescent="0.2">
      <c r="A453" s="3"/>
      <c r="B453" s="3"/>
      <c r="C453" s="3"/>
      <c r="D453" s="3"/>
      <c r="E453" s="3"/>
      <c r="F453" s="3"/>
      <c r="G453" s="3"/>
    </row>
    <row r="454" spans="1:7" ht="14" x14ac:dyDescent="0.2">
      <c r="A454" s="3"/>
      <c r="B454" s="3"/>
      <c r="C454" s="3"/>
      <c r="D454" s="3"/>
      <c r="E454" s="3"/>
      <c r="F454" s="3"/>
      <c r="G454" s="3"/>
    </row>
    <row r="455" spans="1:7" ht="14" x14ac:dyDescent="0.2">
      <c r="A455" s="3"/>
      <c r="B455" s="3"/>
      <c r="C455" s="3"/>
      <c r="D455" s="3"/>
      <c r="E455" s="3"/>
      <c r="F455" s="3"/>
      <c r="G455" s="3"/>
    </row>
    <row r="456" spans="1:7" ht="14" x14ac:dyDescent="0.2">
      <c r="A456" s="3"/>
      <c r="B456" s="3"/>
      <c r="C456" s="3"/>
      <c r="D456" s="3"/>
      <c r="E456" s="3"/>
      <c r="F456" s="3"/>
      <c r="G456" s="3"/>
    </row>
    <row r="457" spans="1:7" ht="14" x14ac:dyDescent="0.2">
      <c r="A457" s="3"/>
      <c r="B457" s="3"/>
      <c r="C457" s="3"/>
      <c r="D457" s="3"/>
      <c r="E457" s="3"/>
      <c r="F457" s="3"/>
      <c r="G457" s="3"/>
    </row>
    <row r="458" spans="1:7" ht="14" x14ac:dyDescent="0.2">
      <c r="A458" s="3"/>
      <c r="B458" s="3"/>
      <c r="C458" s="3"/>
      <c r="D458" s="3"/>
      <c r="E458" s="3"/>
      <c r="F458" s="3"/>
      <c r="G458" s="3"/>
    </row>
    <row r="459" spans="1:7" ht="14" x14ac:dyDescent="0.2">
      <c r="A459" s="3"/>
      <c r="B459" s="3"/>
      <c r="C459" s="3"/>
      <c r="D459" s="3"/>
      <c r="E459" s="3"/>
      <c r="F459" s="3"/>
      <c r="G459" s="3"/>
    </row>
    <row r="460" spans="1:7" ht="14" x14ac:dyDescent="0.2">
      <c r="A460" s="3"/>
      <c r="B460" s="3"/>
      <c r="C460" s="3"/>
      <c r="D460" s="3"/>
      <c r="E460" s="3"/>
      <c r="F460" s="3"/>
      <c r="G460" s="3"/>
    </row>
    <row r="461" spans="1:7" ht="14" x14ac:dyDescent="0.2">
      <c r="A461" s="3"/>
      <c r="B461" s="3"/>
      <c r="C461" s="3"/>
      <c r="D461" s="3"/>
      <c r="E461" s="3"/>
      <c r="F461" s="3"/>
      <c r="G461" s="3"/>
    </row>
    <row r="462" spans="1:7" ht="14" x14ac:dyDescent="0.2">
      <c r="A462" s="3"/>
      <c r="B462" s="3"/>
      <c r="C462" s="3"/>
      <c r="D462" s="3"/>
      <c r="E462" s="3"/>
      <c r="F462" s="3"/>
      <c r="G462" s="3"/>
    </row>
    <row r="463" spans="1:7" ht="14" x14ac:dyDescent="0.2">
      <c r="A463" s="3"/>
      <c r="B463" s="3"/>
      <c r="C463" s="3"/>
      <c r="D463" s="3"/>
      <c r="E463" s="3"/>
      <c r="F463" s="3"/>
      <c r="G463" s="3"/>
    </row>
    <row r="464" spans="1:7" ht="14" x14ac:dyDescent="0.2">
      <c r="A464" s="3"/>
      <c r="B464" s="3"/>
      <c r="C464" s="3"/>
      <c r="D464" s="3"/>
      <c r="E464" s="3"/>
      <c r="F464" s="3"/>
      <c r="G464" s="3"/>
    </row>
    <row r="465" spans="1:7" ht="14" x14ac:dyDescent="0.2">
      <c r="A465" s="3"/>
      <c r="B465" s="3"/>
      <c r="C465" s="3"/>
      <c r="D465" s="3"/>
      <c r="E465" s="3"/>
      <c r="F465" s="3"/>
      <c r="G465" s="3"/>
    </row>
    <row r="466" spans="1:7" ht="14" x14ac:dyDescent="0.2">
      <c r="A466" s="3"/>
      <c r="B466" s="3"/>
      <c r="C466" s="3"/>
      <c r="D466" s="3"/>
      <c r="E466" s="3"/>
      <c r="F466" s="3"/>
      <c r="G466" s="3"/>
    </row>
    <row r="467" spans="1:7" ht="14" x14ac:dyDescent="0.2">
      <c r="A467" s="3"/>
      <c r="B467" s="3"/>
      <c r="C467" s="3"/>
      <c r="D467" s="3"/>
      <c r="E467" s="3"/>
      <c r="F467" s="3"/>
      <c r="G467" s="3"/>
    </row>
    <row r="468" spans="1:7" ht="14" x14ac:dyDescent="0.2">
      <c r="A468" s="3"/>
      <c r="B468" s="3"/>
      <c r="C468" s="3"/>
      <c r="D468" s="3"/>
      <c r="E468" s="3"/>
      <c r="F468" s="3"/>
      <c r="G468" s="3"/>
    </row>
    <row r="469" spans="1:7" ht="14" x14ac:dyDescent="0.2">
      <c r="A469" s="3"/>
      <c r="B469" s="3"/>
      <c r="C469" s="3"/>
      <c r="D469" s="3"/>
      <c r="E469" s="3"/>
      <c r="F469" s="3"/>
      <c r="G469" s="3"/>
    </row>
    <row r="470" spans="1:7" ht="14" x14ac:dyDescent="0.2">
      <c r="A470" s="3"/>
      <c r="B470" s="3"/>
      <c r="C470" s="3"/>
      <c r="D470" s="3"/>
      <c r="E470" s="3"/>
      <c r="F470" s="3"/>
      <c r="G470" s="3"/>
    </row>
    <row r="471" spans="1:7" ht="14" x14ac:dyDescent="0.2">
      <c r="A471" s="3"/>
      <c r="B471" s="3"/>
      <c r="C471" s="3"/>
      <c r="D471" s="3"/>
      <c r="E471" s="3"/>
      <c r="F471" s="3"/>
      <c r="G471" s="3"/>
    </row>
    <row r="472" spans="1:7" ht="14" x14ac:dyDescent="0.2">
      <c r="A472" s="3"/>
      <c r="B472" s="3"/>
      <c r="C472" s="3"/>
      <c r="D472" s="3"/>
      <c r="E472" s="3"/>
      <c r="F472" s="3"/>
      <c r="G472" s="3"/>
    </row>
    <row r="473" spans="1:7" ht="14" x14ac:dyDescent="0.2">
      <c r="A473" s="3"/>
      <c r="B473" s="3"/>
      <c r="C473" s="3"/>
      <c r="D473" s="3"/>
      <c r="E473" s="3"/>
      <c r="F473" s="3"/>
      <c r="G473" s="3"/>
    </row>
    <row r="474" spans="1:7" ht="14" x14ac:dyDescent="0.2">
      <c r="A474" s="3"/>
      <c r="B474" s="3"/>
      <c r="C474" s="3"/>
      <c r="D474" s="3"/>
      <c r="E474" s="3"/>
      <c r="F474" s="3"/>
      <c r="G474" s="3"/>
    </row>
    <row r="475" spans="1:7" ht="14" x14ac:dyDescent="0.2">
      <c r="A475" s="3"/>
      <c r="B475" s="3"/>
      <c r="C475" s="3"/>
      <c r="D475" s="3"/>
      <c r="E475" s="3"/>
      <c r="F475" s="3"/>
      <c r="G475" s="3"/>
    </row>
    <row r="476" spans="1:7" ht="14" x14ac:dyDescent="0.2">
      <c r="A476" s="3"/>
      <c r="B476" s="3"/>
      <c r="C476" s="3"/>
      <c r="D476" s="3"/>
      <c r="E476" s="3"/>
      <c r="F476" s="3"/>
      <c r="G476" s="3"/>
    </row>
    <row r="477" spans="1:7" ht="14" x14ac:dyDescent="0.2">
      <c r="A477" s="3"/>
      <c r="B477" s="3"/>
      <c r="C477" s="3"/>
      <c r="D477" s="3"/>
      <c r="E477" s="3"/>
      <c r="F477" s="3"/>
      <c r="G477" s="3"/>
    </row>
    <row r="478" spans="1:7" ht="14" x14ac:dyDescent="0.2">
      <c r="A478" s="3"/>
      <c r="B478" s="3"/>
      <c r="C478" s="3"/>
      <c r="D478" s="3"/>
      <c r="E478" s="3"/>
      <c r="F478" s="3"/>
      <c r="G478" s="3"/>
    </row>
    <row r="479" spans="1:7" ht="14" x14ac:dyDescent="0.2">
      <c r="A479" s="3"/>
      <c r="B479" s="3"/>
      <c r="C479" s="3"/>
      <c r="D479" s="3"/>
      <c r="E479" s="3"/>
      <c r="F479" s="3"/>
      <c r="G479" s="3"/>
    </row>
    <row r="480" spans="1:7" ht="14" x14ac:dyDescent="0.2">
      <c r="A480" s="3"/>
      <c r="B480" s="3"/>
      <c r="C480" s="3"/>
      <c r="D480" s="3"/>
      <c r="E480" s="3"/>
      <c r="F480" s="3"/>
      <c r="G480" s="3"/>
    </row>
    <row r="481" spans="1:7" ht="14" x14ac:dyDescent="0.2">
      <c r="A481" s="3"/>
      <c r="B481" s="3"/>
      <c r="C481" s="3"/>
      <c r="D481" s="3"/>
      <c r="E481" s="3"/>
      <c r="F481" s="3"/>
      <c r="G481" s="3"/>
    </row>
    <row r="482" spans="1:7" ht="14" x14ac:dyDescent="0.2">
      <c r="A482" s="3"/>
      <c r="B482" s="3"/>
      <c r="C482" s="3"/>
      <c r="D482" s="3"/>
      <c r="E482" s="3"/>
      <c r="F482" s="3"/>
      <c r="G482" s="3"/>
    </row>
    <row r="483" spans="1:7" ht="14" x14ac:dyDescent="0.2">
      <c r="A483" s="3"/>
      <c r="B483" s="3"/>
      <c r="C483" s="3"/>
      <c r="D483" s="3"/>
      <c r="E483" s="3"/>
      <c r="F483" s="3"/>
      <c r="G483" s="3"/>
    </row>
    <row r="484" spans="1:7" ht="14" x14ac:dyDescent="0.2">
      <c r="A484" s="3"/>
      <c r="B484" s="3"/>
      <c r="C484" s="3"/>
      <c r="D484" s="3"/>
      <c r="E484" s="3"/>
      <c r="F484" s="3"/>
      <c r="G484" s="3"/>
    </row>
    <row r="485" spans="1:7" ht="14" x14ac:dyDescent="0.2">
      <c r="A485" s="3"/>
      <c r="B485" s="3"/>
      <c r="C485" s="3"/>
      <c r="D485" s="3"/>
      <c r="E485" s="3"/>
      <c r="F485" s="3"/>
      <c r="G485" s="3"/>
    </row>
    <row r="486" spans="1:7" ht="14" x14ac:dyDescent="0.2">
      <c r="A486" s="3"/>
      <c r="B486" s="3"/>
      <c r="C486" s="3"/>
      <c r="D486" s="3"/>
      <c r="E486" s="3"/>
      <c r="F486" s="3"/>
      <c r="G486" s="3"/>
    </row>
    <row r="487" spans="1:7" ht="14" x14ac:dyDescent="0.2">
      <c r="A487" s="3"/>
      <c r="B487" s="3"/>
      <c r="C487" s="3"/>
      <c r="D487" s="3"/>
      <c r="E487" s="3"/>
      <c r="F487" s="3"/>
      <c r="G487" s="3"/>
    </row>
    <row r="488" spans="1:7" ht="14" x14ac:dyDescent="0.2">
      <c r="A488" s="3"/>
      <c r="B488" s="3"/>
      <c r="C488" s="3"/>
      <c r="D488" s="3"/>
      <c r="E488" s="3"/>
      <c r="F488" s="3"/>
      <c r="G488" s="3"/>
    </row>
    <row r="489" spans="1:7" ht="14" x14ac:dyDescent="0.2">
      <c r="A489" s="3"/>
      <c r="B489" s="3"/>
      <c r="C489" s="3"/>
      <c r="D489" s="3"/>
      <c r="E489" s="3"/>
      <c r="F489" s="3"/>
      <c r="G489" s="3"/>
    </row>
    <row r="490" spans="1:7" ht="14" x14ac:dyDescent="0.2">
      <c r="A490" s="3"/>
      <c r="B490" s="3"/>
      <c r="C490" s="3"/>
      <c r="D490" s="3"/>
      <c r="E490" s="3"/>
      <c r="F490" s="3"/>
      <c r="G490" s="3"/>
    </row>
    <row r="491" spans="1:7" ht="14" x14ac:dyDescent="0.2">
      <c r="A491" s="3"/>
      <c r="B491" s="3"/>
      <c r="C491" s="3"/>
      <c r="D491" s="3"/>
      <c r="E491" s="3"/>
      <c r="F491" s="3"/>
      <c r="G491" s="3"/>
    </row>
    <row r="492" spans="1:7" ht="14" x14ac:dyDescent="0.2">
      <c r="A492" s="3"/>
      <c r="B492" s="3"/>
      <c r="C492" s="3"/>
      <c r="D492" s="3"/>
      <c r="E492" s="3"/>
      <c r="F492" s="3"/>
      <c r="G492" s="3"/>
    </row>
    <row r="493" spans="1:7" ht="14" x14ac:dyDescent="0.2">
      <c r="A493" s="3"/>
      <c r="B493" s="3"/>
      <c r="C493" s="3"/>
      <c r="D493" s="3"/>
      <c r="E493" s="3"/>
      <c r="F493" s="3"/>
      <c r="G493" s="3"/>
    </row>
    <row r="494" spans="1:7" ht="14" x14ac:dyDescent="0.2">
      <c r="A494" s="3"/>
      <c r="B494" s="3"/>
      <c r="C494" s="3"/>
      <c r="D494" s="3"/>
      <c r="E494" s="3"/>
      <c r="F494" s="3"/>
      <c r="G494" s="3"/>
    </row>
    <row r="495" spans="1:7" ht="14" x14ac:dyDescent="0.2">
      <c r="A495" s="3"/>
      <c r="B495" s="3"/>
      <c r="C495" s="3"/>
      <c r="D495" s="3"/>
      <c r="E495" s="3"/>
      <c r="F495" s="3"/>
      <c r="G495" s="3"/>
    </row>
    <row r="496" spans="1:7" ht="14" x14ac:dyDescent="0.2">
      <c r="A496" s="3"/>
      <c r="B496" s="3"/>
      <c r="C496" s="3"/>
      <c r="D496" s="3"/>
      <c r="E496" s="3"/>
      <c r="F496" s="3"/>
      <c r="G496" s="3"/>
    </row>
    <row r="497" spans="1:7" ht="14" x14ac:dyDescent="0.2">
      <c r="A497" s="3"/>
      <c r="B497" s="3"/>
      <c r="C497" s="3"/>
      <c r="D497" s="3"/>
      <c r="E497" s="3"/>
      <c r="F497" s="3"/>
      <c r="G497" s="3"/>
    </row>
    <row r="498" spans="1:7" ht="14" x14ac:dyDescent="0.2">
      <c r="A498" s="3"/>
      <c r="B498" s="3"/>
      <c r="C498" s="3"/>
      <c r="D498" s="3"/>
      <c r="E498" s="3"/>
      <c r="F498" s="3"/>
      <c r="G498" s="3"/>
    </row>
    <row r="499" spans="1:7" ht="14" x14ac:dyDescent="0.2">
      <c r="A499" s="3"/>
      <c r="B499" s="3"/>
      <c r="C499" s="3"/>
      <c r="D499" s="3"/>
      <c r="E499" s="3"/>
      <c r="F499" s="3"/>
      <c r="G499" s="3"/>
    </row>
    <row r="500" spans="1:7" ht="14" x14ac:dyDescent="0.2">
      <c r="A500" s="3"/>
      <c r="B500" s="3"/>
      <c r="C500" s="3"/>
      <c r="D500" s="3"/>
      <c r="E500" s="3"/>
      <c r="F500" s="3"/>
      <c r="G500" s="3"/>
    </row>
    <row r="501" spans="1:7" ht="14" x14ac:dyDescent="0.2">
      <c r="A501" s="3"/>
      <c r="B501" s="3"/>
      <c r="C501" s="3"/>
      <c r="D501" s="3"/>
      <c r="E501" s="3"/>
      <c r="F501" s="3"/>
      <c r="G501" s="3"/>
    </row>
    <row r="502" spans="1:7" ht="14" x14ac:dyDescent="0.2">
      <c r="A502" s="3"/>
      <c r="B502" s="3"/>
      <c r="C502" s="3"/>
      <c r="D502" s="3"/>
      <c r="E502" s="3"/>
      <c r="F502" s="3"/>
      <c r="G502" s="3"/>
    </row>
    <row r="503" spans="1:7" ht="14" x14ac:dyDescent="0.2">
      <c r="A503" s="3"/>
      <c r="B503" s="3"/>
      <c r="C503" s="3"/>
      <c r="D503" s="3"/>
      <c r="E503" s="3"/>
      <c r="F503" s="3"/>
      <c r="G503" s="3"/>
    </row>
    <row r="504" spans="1:7" ht="14" x14ac:dyDescent="0.2">
      <c r="A504" s="3"/>
      <c r="B504" s="3"/>
      <c r="C504" s="3"/>
      <c r="D504" s="3"/>
      <c r="E504" s="3"/>
      <c r="F504" s="3"/>
      <c r="G504" s="3"/>
    </row>
    <row r="505" spans="1:7" ht="14" x14ac:dyDescent="0.2">
      <c r="A505" s="3"/>
      <c r="B505" s="3"/>
      <c r="C505" s="3"/>
      <c r="D505" s="3"/>
      <c r="E505" s="3"/>
      <c r="F505" s="3"/>
      <c r="G505" s="3"/>
    </row>
    <row r="506" spans="1:7" ht="14" x14ac:dyDescent="0.2">
      <c r="A506" s="3"/>
      <c r="B506" s="3"/>
      <c r="C506" s="3"/>
      <c r="D506" s="3"/>
      <c r="E506" s="3"/>
      <c r="F506" s="3"/>
      <c r="G506" s="3"/>
    </row>
    <row r="507" spans="1:7" ht="14" x14ac:dyDescent="0.2">
      <c r="A507" s="3"/>
      <c r="B507" s="3"/>
      <c r="C507" s="3"/>
      <c r="D507" s="3"/>
      <c r="E507" s="3"/>
      <c r="F507" s="3"/>
      <c r="G507" s="3"/>
    </row>
    <row r="508" spans="1:7" ht="14" x14ac:dyDescent="0.2">
      <c r="A508" s="3"/>
      <c r="B508" s="3"/>
      <c r="C508" s="3"/>
      <c r="D508" s="3"/>
      <c r="E508" s="3"/>
      <c r="F508" s="3"/>
      <c r="G508" s="3"/>
    </row>
    <row r="509" spans="1:7" ht="14" x14ac:dyDescent="0.2">
      <c r="A509" s="3"/>
      <c r="B509" s="3"/>
      <c r="C509" s="3"/>
      <c r="D509" s="3"/>
      <c r="E509" s="3"/>
      <c r="F509" s="3"/>
      <c r="G509" s="3"/>
    </row>
    <row r="510" spans="1:7" ht="14" x14ac:dyDescent="0.2">
      <c r="A510" s="3"/>
      <c r="B510" s="3"/>
      <c r="C510" s="3"/>
      <c r="D510" s="3"/>
      <c r="E510" s="3"/>
      <c r="F510" s="3"/>
      <c r="G510" s="3"/>
    </row>
    <row r="511" spans="1:7" ht="14" x14ac:dyDescent="0.2">
      <c r="A511" s="3"/>
      <c r="B511" s="3"/>
      <c r="C511" s="3"/>
      <c r="D511" s="3"/>
      <c r="E511" s="3"/>
      <c r="F511" s="3"/>
      <c r="G511" s="3"/>
    </row>
    <row r="512" spans="1:7" ht="14" x14ac:dyDescent="0.2">
      <c r="A512" s="3"/>
      <c r="B512" s="3"/>
      <c r="C512" s="3"/>
      <c r="D512" s="3"/>
      <c r="E512" s="3"/>
      <c r="F512" s="3"/>
      <c r="G512" s="3"/>
    </row>
    <row r="513" spans="1:7" ht="14" x14ac:dyDescent="0.2">
      <c r="A513" s="3"/>
      <c r="B513" s="3"/>
      <c r="C513" s="3"/>
      <c r="D513" s="3"/>
      <c r="E513" s="3"/>
      <c r="F513" s="3"/>
      <c r="G513" s="3"/>
    </row>
    <row r="514" spans="1:7" ht="14" x14ac:dyDescent="0.2">
      <c r="A514" s="3"/>
      <c r="B514" s="3"/>
      <c r="C514" s="3"/>
      <c r="D514" s="3"/>
      <c r="E514" s="3"/>
      <c r="F514" s="3"/>
      <c r="G514" s="3"/>
    </row>
    <row r="515" spans="1:7" ht="14" x14ac:dyDescent="0.2">
      <c r="A515" s="3"/>
      <c r="B515" s="3"/>
      <c r="C515" s="3"/>
      <c r="D515" s="3"/>
      <c r="E515" s="3"/>
      <c r="F515" s="3"/>
      <c r="G515" s="3"/>
    </row>
    <row r="516" spans="1:7" ht="14" x14ac:dyDescent="0.2">
      <c r="A516" s="3"/>
      <c r="B516" s="3"/>
      <c r="C516" s="3"/>
      <c r="D516" s="3"/>
      <c r="E516" s="3"/>
      <c r="F516" s="3"/>
      <c r="G516" s="3"/>
    </row>
    <row r="517" spans="1:7" ht="14" x14ac:dyDescent="0.2">
      <c r="A517" s="3"/>
      <c r="B517" s="3"/>
      <c r="C517" s="3"/>
      <c r="D517" s="3"/>
      <c r="E517" s="3"/>
      <c r="F517" s="3"/>
      <c r="G517" s="3"/>
    </row>
    <row r="518" spans="1:7" ht="14" x14ac:dyDescent="0.2">
      <c r="A518" s="3"/>
      <c r="B518" s="3"/>
      <c r="C518" s="3"/>
      <c r="D518" s="3"/>
      <c r="E518" s="3"/>
      <c r="F518" s="3"/>
      <c r="G518" s="3"/>
    </row>
    <row r="519" spans="1:7" ht="14" x14ac:dyDescent="0.2">
      <c r="A519" s="3"/>
      <c r="B519" s="3"/>
      <c r="C519" s="3"/>
      <c r="D519" s="3"/>
      <c r="E519" s="3"/>
      <c r="F519" s="3"/>
      <c r="G519" s="3"/>
    </row>
    <row r="520" spans="1:7" ht="14" x14ac:dyDescent="0.2">
      <c r="A520" s="3"/>
      <c r="B520" s="3"/>
      <c r="C520" s="3"/>
      <c r="D520" s="3"/>
      <c r="E520" s="3"/>
      <c r="F520" s="3"/>
      <c r="G520" s="3"/>
    </row>
    <row r="521" spans="1:7" ht="14" x14ac:dyDescent="0.2">
      <c r="A521" s="3"/>
      <c r="B521" s="3"/>
      <c r="C521" s="3"/>
      <c r="D521" s="3"/>
      <c r="E521" s="3"/>
      <c r="F521" s="3"/>
      <c r="G521" s="3"/>
    </row>
    <row r="522" spans="1:7" ht="14" x14ac:dyDescent="0.2">
      <c r="A522" s="3"/>
      <c r="B522" s="3"/>
      <c r="C522" s="3"/>
      <c r="D522" s="3"/>
      <c r="E522" s="3"/>
      <c r="F522" s="3"/>
      <c r="G522" s="3"/>
    </row>
    <row r="523" spans="1:7" ht="14" x14ac:dyDescent="0.2">
      <c r="A523" s="3"/>
      <c r="B523" s="3"/>
      <c r="C523" s="3"/>
      <c r="D523" s="3"/>
      <c r="E523" s="3"/>
      <c r="F523" s="3"/>
      <c r="G523" s="3"/>
    </row>
    <row r="524" spans="1:7" ht="14" x14ac:dyDescent="0.2">
      <c r="A524" s="3"/>
      <c r="B524" s="3"/>
      <c r="C524" s="3"/>
      <c r="D524" s="3"/>
      <c r="E524" s="3"/>
      <c r="F524" s="3"/>
      <c r="G524" s="3"/>
    </row>
    <row r="525" spans="1:7" ht="14" x14ac:dyDescent="0.2">
      <c r="A525" s="3"/>
      <c r="B525" s="3"/>
      <c r="C525" s="3"/>
      <c r="D525" s="3"/>
      <c r="E525" s="3"/>
      <c r="F525" s="3"/>
      <c r="G525" s="3"/>
    </row>
    <row r="526" spans="1:7" ht="14" x14ac:dyDescent="0.2">
      <c r="A526" s="3"/>
      <c r="B526" s="3"/>
      <c r="C526" s="3"/>
      <c r="D526" s="3"/>
      <c r="E526" s="3"/>
      <c r="F526" s="3"/>
      <c r="G526" s="3"/>
    </row>
    <row r="527" spans="1:7" ht="14" x14ac:dyDescent="0.2">
      <c r="A527" s="3"/>
      <c r="B527" s="3"/>
      <c r="C527" s="3"/>
      <c r="D527" s="3"/>
      <c r="E527" s="3"/>
      <c r="F527" s="3"/>
      <c r="G527" s="3"/>
    </row>
    <row r="528" spans="1:7" ht="14" x14ac:dyDescent="0.2">
      <c r="A528" s="3"/>
      <c r="B528" s="3"/>
      <c r="C528" s="3"/>
      <c r="D528" s="3"/>
      <c r="E528" s="3"/>
      <c r="F528" s="3"/>
      <c r="G528" s="3"/>
    </row>
    <row r="529" spans="1:7" ht="14" x14ac:dyDescent="0.2">
      <c r="A529" s="3"/>
      <c r="B529" s="3"/>
      <c r="C529" s="3"/>
      <c r="D529" s="3"/>
      <c r="E529" s="3"/>
      <c r="F529" s="3"/>
      <c r="G529" s="3"/>
    </row>
    <row r="530" spans="1:7" ht="14" x14ac:dyDescent="0.2">
      <c r="A530" s="3"/>
      <c r="B530" s="3"/>
      <c r="C530" s="3"/>
      <c r="D530" s="3"/>
      <c r="E530" s="3"/>
      <c r="F530" s="3"/>
      <c r="G530" s="3"/>
    </row>
    <row r="531" spans="1:7" ht="14" x14ac:dyDescent="0.2">
      <c r="A531" s="3"/>
      <c r="B531" s="3"/>
      <c r="C531" s="3"/>
      <c r="D531" s="3"/>
      <c r="E531" s="3"/>
      <c r="F531" s="3"/>
      <c r="G531" s="3"/>
    </row>
    <row r="532" spans="1:7" ht="14" x14ac:dyDescent="0.2">
      <c r="A532" s="3"/>
      <c r="B532" s="3"/>
      <c r="C532" s="3"/>
      <c r="D532" s="3"/>
      <c r="E532" s="3"/>
      <c r="F532" s="3"/>
      <c r="G532" s="3"/>
    </row>
    <row r="533" spans="1:7" ht="14" x14ac:dyDescent="0.2">
      <c r="A533" s="3"/>
      <c r="B533" s="3"/>
      <c r="C533" s="3"/>
      <c r="D533" s="3"/>
      <c r="E533" s="3"/>
      <c r="F533" s="3"/>
      <c r="G533" s="3"/>
    </row>
    <row r="534" spans="1:7" ht="14" x14ac:dyDescent="0.2">
      <c r="A534" s="3"/>
      <c r="B534" s="3"/>
      <c r="C534" s="3"/>
      <c r="D534" s="3"/>
      <c r="E534" s="3"/>
      <c r="F534" s="3"/>
      <c r="G534" s="3"/>
    </row>
    <row r="535" spans="1:7" ht="14" x14ac:dyDescent="0.2">
      <c r="A535" s="3"/>
      <c r="B535" s="3"/>
      <c r="C535" s="3"/>
      <c r="D535" s="3"/>
      <c r="E535" s="3"/>
      <c r="F535" s="3"/>
      <c r="G535" s="3"/>
    </row>
    <row r="536" spans="1:7" ht="14" x14ac:dyDescent="0.2">
      <c r="A536" s="3"/>
      <c r="B536" s="3"/>
      <c r="C536" s="3"/>
      <c r="D536" s="3"/>
      <c r="E536" s="3"/>
      <c r="F536" s="3"/>
      <c r="G536" s="3"/>
    </row>
    <row r="537" spans="1:7" ht="14" x14ac:dyDescent="0.2">
      <c r="A537" s="3"/>
      <c r="B537" s="3"/>
      <c r="C537" s="3"/>
      <c r="D537" s="3"/>
      <c r="E537" s="3"/>
      <c r="F537" s="3"/>
      <c r="G537" s="3"/>
    </row>
    <row r="538" spans="1:7" ht="14" x14ac:dyDescent="0.2">
      <c r="A538" s="3"/>
      <c r="B538" s="3"/>
      <c r="C538" s="3"/>
      <c r="D538" s="3"/>
      <c r="E538" s="3"/>
      <c r="F538" s="3"/>
      <c r="G538" s="3"/>
    </row>
    <row r="539" spans="1:7" ht="14" x14ac:dyDescent="0.2">
      <c r="A539" s="3"/>
      <c r="B539" s="3"/>
      <c r="C539" s="3"/>
      <c r="D539" s="3"/>
      <c r="E539" s="3"/>
      <c r="F539" s="3"/>
      <c r="G539" s="3"/>
    </row>
    <row r="540" spans="1:7" ht="14" x14ac:dyDescent="0.2">
      <c r="A540" s="3"/>
      <c r="B540" s="3"/>
      <c r="C540" s="3"/>
      <c r="D540" s="3"/>
      <c r="E540" s="3"/>
      <c r="F540" s="3"/>
      <c r="G540" s="3"/>
    </row>
    <row r="541" spans="1:7" ht="14" x14ac:dyDescent="0.2">
      <c r="A541" s="3"/>
      <c r="B541" s="3"/>
      <c r="C541" s="3"/>
      <c r="D541" s="3"/>
      <c r="E541" s="3"/>
      <c r="F541" s="3"/>
      <c r="G541" s="3"/>
    </row>
    <row r="542" spans="1:7" ht="14" x14ac:dyDescent="0.2">
      <c r="A542" s="3"/>
      <c r="B542" s="3"/>
      <c r="C542" s="3"/>
      <c r="D542" s="3"/>
      <c r="E542" s="3"/>
      <c r="F542" s="3"/>
      <c r="G542" s="3"/>
    </row>
    <row r="543" spans="1:7" ht="14" x14ac:dyDescent="0.2">
      <c r="A543" s="3"/>
      <c r="B543" s="3"/>
      <c r="C543" s="3"/>
      <c r="D543" s="3"/>
      <c r="E543" s="3"/>
      <c r="F543" s="3"/>
      <c r="G543" s="3"/>
    </row>
    <row r="544" spans="1:7" ht="14" x14ac:dyDescent="0.2">
      <c r="A544" s="3"/>
      <c r="B544" s="3"/>
      <c r="C544" s="3"/>
      <c r="D544" s="3"/>
      <c r="E544" s="3"/>
      <c r="F544" s="3"/>
      <c r="G544" s="3"/>
    </row>
    <row r="545" spans="1:7" ht="14" x14ac:dyDescent="0.2">
      <c r="A545" s="3"/>
      <c r="B545" s="3"/>
      <c r="C545" s="3"/>
      <c r="D545" s="3"/>
      <c r="E545" s="3"/>
      <c r="F545" s="3"/>
      <c r="G545" s="3"/>
    </row>
    <row r="546" spans="1:7" ht="14" x14ac:dyDescent="0.2">
      <c r="A546" s="3"/>
      <c r="B546" s="3"/>
      <c r="C546" s="3"/>
      <c r="D546" s="3"/>
      <c r="E546" s="3"/>
      <c r="F546" s="3"/>
      <c r="G546" s="3"/>
    </row>
    <row r="547" spans="1:7" ht="14" x14ac:dyDescent="0.2">
      <c r="A547" s="3"/>
      <c r="B547" s="3"/>
      <c r="C547" s="3"/>
      <c r="D547" s="3"/>
      <c r="E547" s="3"/>
      <c r="F547" s="3"/>
      <c r="G547" s="3"/>
    </row>
    <row r="548" spans="1:7" ht="14" x14ac:dyDescent="0.2">
      <c r="A548" s="3"/>
      <c r="B548" s="3"/>
      <c r="C548" s="3"/>
      <c r="D548" s="3"/>
      <c r="E548" s="3"/>
      <c r="F548" s="3"/>
      <c r="G548" s="3"/>
    </row>
    <row r="549" spans="1:7" ht="14" x14ac:dyDescent="0.2">
      <c r="A549" s="3"/>
      <c r="B549" s="3"/>
      <c r="C549" s="3"/>
      <c r="D549" s="3"/>
      <c r="E549" s="3"/>
      <c r="F549" s="3"/>
      <c r="G549" s="3"/>
    </row>
    <row r="550" spans="1:7" ht="14" x14ac:dyDescent="0.2">
      <c r="A550" s="3"/>
      <c r="B550" s="3"/>
      <c r="C550" s="3"/>
      <c r="D550" s="3"/>
      <c r="E550" s="3"/>
      <c r="F550" s="3"/>
      <c r="G550" s="3"/>
    </row>
    <row r="551" spans="1:7" ht="14" x14ac:dyDescent="0.2">
      <c r="A551" s="3"/>
      <c r="B551" s="3"/>
      <c r="C551" s="3"/>
      <c r="D551" s="3"/>
      <c r="E551" s="3"/>
      <c r="F551" s="3"/>
      <c r="G551" s="3"/>
    </row>
    <row r="552" spans="1:7" ht="14" x14ac:dyDescent="0.2">
      <c r="A552" s="3"/>
      <c r="B552" s="3"/>
      <c r="C552" s="3"/>
      <c r="D552" s="3"/>
      <c r="E552" s="3"/>
      <c r="F552" s="3"/>
      <c r="G552" s="3"/>
    </row>
    <row r="553" spans="1:7" ht="14" x14ac:dyDescent="0.2">
      <c r="A553" s="3"/>
      <c r="B553" s="3"/>
      <c r="C553" s="3"/>
      <c r="D553" s="3"/>
      <c r="E553" s="3"/>
      <c r="F553" s="3"/>
      <c r="G553" s="3"/>
    </row>
    <row r="554" spans="1:7" ht="14" x14ac:dyDescent="0.2">
      <c r="A554" s="3"/>
      <c r="B554" s="3"/>
      <c r="C554" s="3"/>
      <c r="D554" s="3"/>
      <c r="E554" s="3"/>
      <c r="F554" s="3"/>
      <c r="G554" s="3"/>
    </row>
    <row r="555" spans="1:7" ht="14" x14ac:dyDescent="0.2">
      <c r="A555" s="3"/>
      <c r="B555" s="3"/>
      <c r="C555" s="3"/>
      <c r="D555" s="3"/>
      <c r="E555" s="3"/>
      <c r="F555" s="3"/>
      <c r="G555" s="3"/>
    </row>
    <row r="556" spans="1:7" ht="14" x14ac:dyDescent="0.2">
      <c r="A556" s="3"/>
      <c r="B556" s="3"/>
      <c r="C556" s="3"/>
      <c r="D556" s="3"/>
      <c r="E556" s="3"/>
      <c r="F556" s="3"/>
      <c r="G556" s="3"/>
    </row>
    <row r="557" spans="1:7" ht="14" x14ac:dyDescent="0.2">
      <c r="A557" s="3"/>
      <c r="B557" s="3"/>
      <c r="C557" s="3"/>
      <c r="D557" s="3"/>
      <c r="E557" s="3"/>
      <c r="F557" s="3"/>
      <c r="G557" s="3"/>
    </row>
    <row r="558" spans="1:7" ht="14" x14ac:dyDescent="0.2">
      <c r="A558" s="3"/>
      <c r="B558" s="3"/>
      <c r="C558" s="3"/>
      <c r="D558" s="3"/>
      <c r="E558" s="3"/>
      <c r="F558" s="3"/>
      <c r="G558" s="3"/>
    </row>
    <row r="559" spans="1:7" ht="14" x14ac:dyDescent="0.2">
      <c r="A559" s="3"/>
      <c r="B559" s="3"/>
      <c r="C559" s="3"/>
      <c r="D559" s="3"/>
      <c r="E559" s="3"/>
      <c r="F559" s="3"/>
      <c r="G559" s="3"/>
    </row>
    <row r="560" spans="1:7" ht="14" x14ac:dyDescent="0.2">
      <c r="A560" s="3"/>
      <c r="B560" s="3"/>
      <c r="C560" s="3"/>
      <c r="D560" s="3"/>
      <c r="E560" s="3"/>
      <c r="F560" s="3"/>
      <c r="G560" s="3"/>
    </row>
    <row r="561" spans="1:7" ht="14" x14ac:dyDescent="0.2">
      <c r="A561" s="3"/>
      <c r="B561" s="3"/>
      <c r="C561" s="3"/>
      <c r="D561" s="3"/>
      <c r="E561" s="3"/>
      <c r="F561" s="3"/>
      <c r="G561" s="3"/>
    </row>
    <row r="562" spans="1:7" ht="14" x14ac:dyDescent="0.2">
      <c r="A562" s="3"/>
      <c r="B562" s="3"/>
      <c r="C562" s="3"/>
      <c r="D562" s="3"/>
      <c r="E562" s="3"/>
      <c r="F562" s="3"/>
      <c r="G562" s="3"/>
    </row>
    <row r="563" spans="1:7" ht="14" x14ac:dyDescent="0.2">
      <c r="A563" s="3"/>
      <c r="B563" s="3"/>
      <c r="C563" s="3"/>
      <c r="D563" s="3"/>
      <c r="E563" s="3"/>
      <c r="F563" s="3"/>
      <c r="G563" s="3"/>
    </row>
    <row r="564" spans="1:7" ht="14" x14ac:dyDescent="0.2">
      <c r="A564" s="3"/>
      <c r="B564" s="3"/>
      <c r="C564" s="3"/>
      <c r="D564" s="3"/>
      <c r="E564" s="3"/>
      <c r="F564" s="3"/>
      <c r="G564" s="3"/>
    </row>
    <row r="565" spans="1:7" ht="14" x14ac:dyDescent="0.2">
      <c r="A565" s="3"/>
      <c r="B565" s="3"/>
      <c r="C565" s="3"/>
      <c r="D565" s="3"/>
      <c r="E565" s="3"/>
      <c r="F565" s="3"/>
      <c r="G565" s="3"/>
    </row>
    <row r="566" spans="1:7" ht="14" x14ac:dyDescent="0.2">
      <c r="A566" s="3"/>
      <c r="B566" s="3"/>
      <c r="C566" s="3"/>
      <c r="D566" s="3"/>
      <c r="E566" s="3"/>
      <c r="F566" s="3"/>
      <c r="G566" s="3"/>
    </row>
    <row r="567" spans="1:7" ht="14" x14ac:dyDescent="0.2">
      <c r="A567" s="3"/>
      <c r="B567" s="3"/>
      <c r="C567" s="3"/>
      <c r="D567" s="3"/>
      <c r="E567" s="3"/>
      <c r="F567" s="3"/>
      <c r="G567" s="3"/>
    </row>
    <row r="568" spans="1:7" ht="14" x14ac:dyDescent="0.2">
      <c r="A568" s="3"/>
      <c r="B568" s="3"/>
      <c r="C568" s="3"/>
      <c r="D568" s="3"/>
      <c r="E568" s="3"/>
      <c r="F568" s="3"/>
      <c r="G568" s="3"/>
    </row>
    <row r="569" spans="1:7" ht="14" x14ac:dyDescent="0.2">
      <c r="A569" s="3"/>
      <c r="B569" s="3"/>
      <c r="C569" s="3"/>
      <c r="D569" s="3"/>
      <c r="E569" s="3"/>
      <c r="F569" s="3"/>
      <c r="G569" s="3"/>
    </row>
    <row r="570" spans="1:7" ht="14" x14ac:dyDescent="0.2">
      <c r="A570" s="3"/>
      <c r="B570" s="3"/>
      <c r="C570" s="3"/>
      <c r="D570" s="3"/>
      <c r="E570" s="3"/>
      <c r="F570" s="3"/>
      <c r="G570" s="3"/>
    </row>
    <row r="571" spans="1:7" ht="14" x14ac:dyDescent="0.2">
      <c r="A571" s="3"/>
      <c r="B571" s="3"/>
      <c r="C571" s="3"/>
      <c r="D571" s="3"/>
      <c r="E571" s="3"/>
      <c r="F571" s="3"/>
      <c r="G571" s="3"/>
    </row>
    <row r="572" spans="1:7" ht="14" x14ac:dyDescent="0.2">
      <c r="A572" s="3"/>
      <c r="B572" s="3"/>
      <c r="C572" s="3"/>
      <c r="D572" s="3"/>
      <c r="E572" s="3"/>
      <c r="F572" s="3"/>
      <c r="G572" s="3"/>
    </row>
    <row r="573" spans="1:7" ht="14" x14ac:dyDescent="0.2">
      <c r="A573" s="3"/>
      <c r="B573" s="3"/>
      <c r="C573" s="3"/>
      <c r="D573" s="3"/>
      <c r="E573" s="3"/>
      <c r="F573" s="3"/>
      <c r="G573" s="3"/>
    </row>
    <row r="574" spans="1:7" ht="14" x14ac:dyDescent="0.2">
      <c r="A574" s="3"/>
      <c r="B574" s="3"/>
      <c r="C574" s="3"/>
      <c r="D574" s="3"/>
      <c r="E574" s="3"/>
      <c r="F574" s="3"/>
      <c r="G574" s="3"/>
    </row>
    <row r="575" spans="1:7" ht="14" x14ac:dyDescent="0.2">
      <c r="A575" s="3"/>
      <c r="B575" s="3"/>
      <c r="C575" s="3"/>
      <c r="D575" s="3"/>
      <c r="E575" s="3"/>
      <c r="F575" s="3"/>
      <c r="G575" s="3"/>
    </row>
    <row r="576" spans="1:7" ht="14" x14ac:dyDescent="0.2">
      <c r="A576" s="3"/>
      <c r="B576" s="3"/>
      <c r="C576" s="3"/>
      <c r="D576" s="3"/>
      <c r="E576" s="3"/>
      <c r="F576" s="3"/>
      <c r="G576" s="3"/>
    </row>
    <row r="577" spans="1:7" ht="14" x14ac:dyDescent="0.2">
      <c r="A577" s="3"/>
      <c r="B577" s="3"/>
      <c r="C577" s="3"/>
      <c r="D577" s="3"/>
      <c r="E577" s="3"/>
      <c r="F577" s="3"/>
      <c r="G577" s="3"/>
    </row>
    <row r="578" spans="1:7" ht="14" x14ac:dyDescent="0.2">
      <c r="A578" s="3"/>
      <c r="B578" s="3"/>
      <c r="C578" s="3"/>
      <c r="D578" s="3"/>
      <c r="E578" s="3"/>
      <c r="F578" s="3"/>
      <c r="G578" s="3"/>
    </row>
    <row r="579" spans="1:7" ht="14" x14ac:dyDescent="0.2">
      <c r="A579" s="3"/>
      <c r="B579" s="3"/>
      <c r="C579" s="3"/>
      <c r="D579" s="3"/>
      <c r="E579" s="3"/>
      <c r="F579" s="3"/>
      <c r="G579" s="3"/>
    </row>
    <row r="580" spans="1:7" ht="14" x14ac:dyDescent="0.2">
      <c r="A580" s="3"/>
      <c r="B580" s="3"/>
      <c r="C580" s="3"/>
      <c r="D580" s="3"/>
      <c r="E580" s="3"/>
      <c r="F580" s="3"/>
      <c r="G580" s="3"/>
    </row>
    <row r="581" spans="1:7" ht="14" x14ac:dyDescent="0.2">
      <c r="A581" s="3"/>
      <c r="B581" s="3"/>
      <c r="C581" s="3"/>
      <c r="D581" s="3"/>
      <c r="E581" s="3"/>
      <c r="F581" s="3"/>
      <c r="G581" s="3"/>
    </row>
    <row r="582" spans="1:7" ht="14" x14ac:dyDescent="0.2">
      <c r="A582" s="3"/>
      <c r="B582" s="3"/>
      <c r="C582" s="3"/>
      <c r="D582" s="3"/>
      <c r="E582" s="3"/>
      <c r="F582" s="3"/>
      <c r="G582" s="3"/>
    </row>
    <row r="583" spans="1:7" ht="14" x14ac:dyDescent="0.2">
      <c r="A583" s="3"/>
      <c r="B583" s="3"/>
      <c r="C583" s="3"/>
      <c r="D583" s="3"/>
      <c r="E583" s="3"/>
      <c r="F583" s="3"/>
      <c r="G583" s="3"/>
    </row>
    <row r="584" spans="1:7" ht="14" x14ac:dyDescent="0.2">
      <c r="A584" s="3"/>
      <c r="B584" s="3"/>
      <c r="C584" s="3"/>
      <c r="D584" s="3"/>
      <c r="E584" s="3"/>
      <c r="F584" s="3"/>
      <c r="G584" s="3"/>
    </row>
    <row r="585" spans="1:7" ht="14" x14ac:dyDescent="0.2">
      <c r="A585" s="3"/>
      <c r="B585" s="3"/>
      <c r="C585" s="3"/>
      <c r="D585" s="3"/>
      <c r="E585" s="3"/>
      <c r="F585" s="3"/>
      <c r="G585" s="3"/>
    </row>
    <row r="586" spans="1:7" ht="14" x14ac:dyDescent="0.2">
      <c r="A586" s="3"/>
      <c r="B586" s="3"/>
      <c r="C586" s="3"/>
      <c r="D586" s="3"/>
      <c r="E586" s="3"/>
      <c r="F586" s="3"/>
      <c r="G586" s="3"/>
    </row>
    <row r="587" spans="1:7" ht="14" x14ac:dyDescent="0.2">
      <c r="A587" s="3"/>
      <c r="B587" s="3"/>
      <c r="C587" s="3"/>
      <c r="D587" s="3"/>
      <c r="E587" s="3"/>
      <c r="F587" s="3"/>
      <c r="G587" s="3"/>
    </row>
    <row r="588" spans="1:7" ht="14" x14ac:dyDescent="0.2">
      <c r="A588" s="3"/>
      <c r="B588" s="3"/>
      <c r="C588" s="3"/>
      <c r="D588" s="3"/>
      <c r="E588" s="3"/>
      <c r="F588" s="3"/>
      <c r="G588" s="3"/>
    </row>
    <row r="589" spans="1:7" ht="14" x14ac:dyDescent="0.2">
      <c r="A589" s="3"/>
      <c r="B589" s="3"/>
      <c r="C589" s="3"/>
      <c r="D589" s="3"/>
      <c r="E589" s="3"/>
      <c r="F589" s="3"/>
      <c r="G589" s="3"/>
    </row>
    <row r="590" spans="1:7" ht="14" x14ac:dyDescent="0.2">
      <c r="A590" s="3"/>
      <c r="B590" s="3"/>
      <c r="C590" s="3"/>
      <c r="D590" s="3"/>
      <c r="E590" s="3"/>
      <c r="F590" s="3"/>
      <c r="G590" s="3"/>
    </row>
    <row r="591" spans="1:7" ht="14" x14ac:dyDescent="0.2">
      <c r="A591" s="3"/>
      <c r="B591" s="3"/>
      <c r="C591" s="3"/>
      <c r="D591" s="3"/>
      <c r="E591" s="3"/>
      <c r="F591" s="3"/>
      <c r="G591" s="3"/>
    </row>
    <row r="592" spans="1:7" ht="14" x14ac:dyDescent="0.2">
      <c r="A592" s="3"/>
      <c r="B592" s="3"/>
      <c r="C592" s="3"/>
      <c r="D592" s="3"/>
      <c r="E592" s="3"/>
      <c r="F592" s="3"/>
      <c r="G592" s="3"/>
    </row>
    <row r="593" spans="1:7" ht="14" x14ac:dyDescent="0.2">
      <c r="A593" s="3"/>
      <c r="B593" s="3"/>
      <c r="C593" s="3"/>
      <c r="D593" s="3"/>
      <c r="E593" s="3"/>
      <c r="F593" s="3"/>
      <c r="G593" s="3"/>
    </row>
    <row r="594" spans="1:7" ht="14" x14ac:dyDescent="0.2">
      <c r="A594" s="3"/>
      <c r="B594" s="3"/>
      <c r="C594" s="3"/>
      <c r="D594" s="3"/>
      <c r="E594" s="3"/>
      <c r="F594" s="3"/>
      <c r="G594" s="3"/>
    </row>
    <row r="595" spans="1:7" ht="14" x14ac:dyDescent="0.2">
      <c r="A595" s="3"/>
      <c r="B595" s="3"/>
      <c r="C595" s="3"/>
      <c r="D595" s="3"/>
      <c r="E595" s="3"/>
      <c r="F595" s="3"/>
      <c r="G595" s="3"/>
    </row>
    <row r="596" spans="1:7" ht="14" x14ac:dyDescent="0.2">
      <c r="A596" s="3"/>
      <c r="B596" s="3"/>
      <c r="C596" s="3"/>
      <c r="D596" s="3"/>
      <c r="E596" s="3"/>
      <c r="F596" s="3"/>
      <c r="G596" s="3"/>
    </row>
    <row r="597" spans="1:7" ht="14" x14ac:dyDescent="0.2">
      <c r="A597" s="3"/>
      <c r="B597" s="3"/>
      <c r="C597" s="3"/>
      <c r="D597" s="3"/>
      <c r="E597" s="3"/>
      <c r="F597" s="3"/>
      <c r="G597" s="3"/>
    </row>
    <row r="598" spans="1:7" ht="14" x14ac:dyDescent="0.2">
      <c r="A598" s="3"/>
      <c r="B598" s="3"/>
      <c r="C598" s="3"/>
      <c r="D598" s="3"/>
      <c r="E598" s="3"/>
      <c r="F598" s="3"/>
      <c r="G598" s="3"/>
    </row>
    <row r="599" spans="1:7" ht="14" x14ac:dyDescent="0.2">
      <c r="A599" s="3"/>
      <c r="B599" s="3"/>
      <c r="C599" s="3"/>
      <c r="D599" s="3"/>
      <c r="E599" s="3"/>
      <c r="F599" s="3"/>
      <c r="G599" s="3"/>
    </row>
    <row r="600" spans="1:7" ht="14" x14ac:dyDescent="0.2">
      <c r="A600" s="3"/>
      <c r="B600" s="3"/>
      <c r="C600" s="3"/>
      <c r="D600" s="3"/>
      <c r="E600" s="3"/>
      <c r="F600" s="3"/>
      <c r="G600" s="3"/>
    </row>
    <row r="601" spans="1:7" ht="14" x14ac:dyDescent="0.2">
      <c r="A601" s="3"/>
      <c r="B601" s="3"/>
      <c r="C601" s="3"/>
      <c r="D601" s="3"/>
      <c r="E601" s="3"/>
      <c r="F601" s="3"/>
      <c r="G601" s="3"/>
    </row>
    <row r="602" spans="1:7" ht="14" x14ac:dyDescent="0.2">
      <c r="A602" s="3"/>
      <c r="B602" s="3"/>
      <c r="C602" s="3"/>
      <c r="D602" s="3"/>
      <c r="E602" s="3"/>
      <c r="F602" s="3"/>
      <c r="G602" s="3"/>
    </row>
    <row r="603" spans="1:7" ht="14" x14ac:dyDescent="0.2">
      <c r="A603" s="3"/>
      <c r="B603" s="3"/>
      <c r="C603" s="3"/>
      <c r="D603" s="3"/>
      <c r="E603" s="3"/>
      <c r="F603" s="3"/>
      <c r="G603" s="3"/>
    </row>
    <row r="604" spans="1:7" ht="14" x14ac:dyDescent="0.2">
      <c r="A604" s="3"/>
      <c r="B604" s="3"/>
      <c r="C604" s="3"/>
      <c r="D604" s="3"/>
      <c r="E604" s="3"/>
      <c r="F604" s="3"/>
      <c r="G604" s="3"/>
    </row>
    <row r="605" spans="1:7" ht="14" x14ac:dyDescent="0.2">
      <c r="A605" s="3"/>
      <c r="B605" s="3"/>
      <c r="C605" s="3"/>
      <c r="D605" s="3"/>
      <c r="E605" s="3"/>
      <c r="F605" s="3"/>
      <c r="G605" s="3"/>
    </row>
    <row r="606" spans="1:7" ht="14" x14ac:dyDescent="0.2">
      <c r="A606" s="3"/>
      <c r="B606" s="3"/>
      <c r="C606" s="3"/>
      <c r="D606" s="3"/>
      <c r="E606" s="3"/>
      <c r="F606" s="3"/>
      <c r="G606" s="3"/>
    </row>
    <row r="607" spans="1:7" ht="14" x14ac:dyDescent="0.2">
      <c r="A607" s="3"/>
      <c r="B607" s="3"/>
      <c r="C607" s="3"/>
      <c r="D607" s="3"/>
      <c r="E607" s="3"/>
      <c r="F607" s="3"/>
      <c r="G607" s="3"/>
    </row>
    <row r="608" spans="1:7" ht="14" x14ac:dyDescent="0.2">
      <c r="A608" s="3"/>
      <c r="B608" s="3"/>
      <c r="C608" s="3"/>
      <c r="D608" s="3"/>
      <c r="E608" s="3"/>
      <c r="F608" s="3"/>
      <c r="G608" s="3"/>
    </row>
    <row r="609" spans="1:7" ht="14" x14ac:dyDescent="0.2">
      <c r="A609" s="3"/>
      <c r="B609" s="3"/>
      <c r="C609" s="3"/>
      <c r="D609" s="3"/>
      <c r="E609" s="3"/>
      <c r="F609" s="3"/>
      <c r="G609" s="3"/>
    </row>
    <row r="610" spans="1:7" ht="14" x14ac:dyDescent="0.2">
      <c r="A610" s="3"/>
      <c r="B610" s="3"/>
      <c r="C610" s="3"/>
      <c r="D610" s="3"/>
      <c r="E610" s="3"/>
      <c r="F610" s="3"/>
      <c r="G610" s="3"/>
    </row>
    <row r="611" spans="1:7" ht="14" x14ac:dyDescent="0.2">
      <c r="A611" s="3"/>
      <c r="B611" s="3"/>
      <c r="C611" s="3"/>
      <c r="D611" s="3"/>
      <c r="E611" s="3"/>
      <c r="F611" s="3"/>
      <c r="G611" s="3"/>
    </row>
    <row r="612" spans="1:7" ht="14" x14ac:dyDescent="0.2">
      <c r="A612" s="3"/>
      <c r="B612" s="3"/>
      <c r="C612" s="3"/>
      <c r="D612" s="3"/>
      <c r="E612" s="3"/>
      <c r="F612" s="3"/>
      <c r="G612" s="3"/>
    </row>
    <row r="613" spans="1:7" ht="14" x14ac:dyDescent="0.2">
      <c r="A613" s="3"/>
      <c r="B613" s="3"/>
      <c r="C613" s="3"/>
      <c r="D613" s="3"/>
      <c r="E613" s="3"/>
      <c r="F613" s="3"/>
      <c r="G613" s="3"/>
    </row>
    <row r="614" spans="1:7" ht="14" x14ac:dyDescent="0.2">
      <c r="A614" s="3"/>
      <c r="B614" s="3"/>
      <c r="C614" s="3"/>
      <c r="D614" s="3"/>
      <c r="E614" s="3"/>
      <c r="F614" s="3"/>
      <c r="G614" s="3"/>
    </row>
    <row r="615" spans="1:7" ht="14" x14ac:dyDescent="0.2">
      <c r="A615" s="3"/>
      <c r="B615" s="3"/>
      <c r="C615" s="3"/>
      <c r="D615" s="3"/>
      <c r="E615" s="3"/>
      <c r="F615" s="3"/>
      <c r="G615" s="3"/>
    </row>
    <row r="616" spans="1:7" ht="14" x14ac:dyDescent="0.2">
      <c r="A616" s="3"/>
      <c r="B616" s="3"/>
      <c r="C616" s="3"/>
      <c r="D616" s="3"/>
      <c r="E616" s="3"/>
      <c r="F616" s="3"/>
      <c r="G616" s="3"/>
    </row>
    <row r="617" spans="1:7" ht="14" x14ac:dyDescent="0.2">
      <c r="A617" s="3"/>
      <c r="B617" s="3"/>
      <c r="C617" s="3"/>
      <c r="D617" s="3"/>
      <c r="E617" s="3"/>
      <c r="F617" s="3"/>
      <c r="G617" s="3"/>
    </row>
    <row r="618" spans="1:7" ht="14" x14ac:dyDescent="0.2">
      <c r="A618" s="3"/>
      <c r="B618" s="3"/>
      <c r="C618" s="3"/>
      <c r="D618" s="3"/>
      <c r="E618" s="3"/>
      <c r="F618" s="3"/>
      <c r="G618" s="3"/>
    </row>
    <row r="619" spans="1:7" ht="14" x14ac:dyDescent="0.2">
      <c r="A619" s="3"/>
      <c r="B619" s="3"/>
      <c r="C619" s="3"/>
      <c r="D619" s="3"/>
      <c r="E619" s="3"/>
      <c r="F619" s="3"/>
      <c r="G619" s="3"/>
    </row>
    <row r="620" spans="1:7" ht="14" x14ac:dyDescent="0.2">
      <c r="A620" s="3"/>
      <c r="B620" s="3"/>
      <c r="C620" s="3"/>
      <c r="D620" s="3"/>
      <c r="E620" s="3"/>
      <c r="F620" s="3"/>
      <c r="G620" s="3"/>
    </row>
    <row r="621" spans="1:7" ht="14" x14ac:dyDescent="0.2">
      <c r="A621" s="3"/>
      <c r="B621" s="3"/>
      <c r="C621" s="3"/>
      <c r="D621" s="3"/>
      <c r="E621" s="3"/>
      <c r="F621" s="3"/>
      <c r="G621" s="3"/>
    </row>
    <row r="622" spans="1:7" ht="14" x14ac:dyDescent="0.2">
      <c r="A622" s="3"/>
      <c r="B622" s="3"/>
      <c r="C622" s="3"/>
      <c r="D622" s="3"/>
      <c r="E622" s="3"/>
      <c r="F622" s="3"/>
      <c r="G622" s="3"/>
    </row>
    <row r="623" spans="1:7" ht="14" x14ac:dyDescent="0.2">
      <c r="A623" s="3"/>
      <c r="B623" s="3"/>
      <c r="C623" s="3"/>
      <c r="D623" s="3"/>
      <c r="E623" s="3"/>
      <c r="F623" s="3"/>
      <c r="G623" s="3"/>
    </row>
    <row r="624" spans="1:7" ht="14" x14ac:dyDescent="0.2">
      <c r="A624" s="3"/>
      <c r="B624" s="3"/>
      <c r="C624" s="3"/>
      <c r="D624" s="3"/>
      <c r="E624" s="3"/>
      <c r="F624" s="3"/>
      <c r="G624" s="3"/>
    </row>
    <row r="625" spans="1:7" ht="14" x14ac:dyDescent="0.2">
      <c r="A625" s="3"/>
      <c r="B625" s="3"/>
      <c r="C625" s="3"/>
      <c r="D625" s="3"/>
      <c r="E625" s="3"/>
      <c r="F625" s="3"/>
      <c r="G625" s="3"/>
    </row>
    <row r="626" spans="1:7" ht="14" x14ac:dyDescent="0.2">
      <c r="A626" s="3"/>
      <c r="B626" s="3"/>
      <c r="C626" s="3"/>
      <c r="D626" s="3"/>
      <c r="E626" s="3"/>
      <c r="F626" s="3"/>
      <c r="G626" s="3"/>
    </row>
    <row r="627" spans="1:7" ht="14" x14ac:dyDescent="0.2">
      <c r="A627" s="3"/>
      <c r="B627" s="3"/>
      <c r="C627" s="3"/>
      <c r="D627" s="3"/>
      <c r="E627" s="3"/>
      <c r="F627" s="3"/>
      <c r="G627" s="3"/>
    </row>
    <row r="628" spans="1:7" ht="14" x14ac:dyDescent="0.2">
      <c r="A628" s="3"/>
      <c r="B628" s="3"/>
      <c r="C628" s="3"/>
      <c r="D628" s="3"/>
      <c r="E628" s="3"/>
      <c r="F628" s="3"/>
      <c r="G628" s="3"/>
    </row>
    <row r="629" spans="1:7" ht="14" x14ac:dyDescent="0.2">
      <c r="A629" s="3"/>
      <c r="B629" s="3"/>
      <c r="C629" s="3"/>
      <c r="D629" s="3"/>
      <c r="E629" s="3"/>
      <c r="F629" s="3"/>
      <c r="G629" s="3"/>
    </row>
    <row r="630" spans="1:7" ht="14" x14ac:dyDescent="0.2">
      <c r="A630" s="3"/>
      <c r="B630" s="3"/>
      <c r="C630" s="3"/>
      <c r="D630" s="3"/>
      <c r="E630" s="3"/>
      <c r="F630" s="3"/>
      <c r="G630" s="3"/>
    </row>
    <row r="631" spans="1:7" ht="14" x14ac:dyDescent="0.2">
      <c r="A631" s="3"/>
      <c r="B631" s="3"/>
      <c r="C631" s="3"/>
      <c r="D631" s="3"/>
      <c r="E631" s="3"/>
      <c r="F631" s="3"/>
      <c r="G631" s="3"/>
    </row>
    <row r="632" spans="1:7" ht="14" x14ac:dyDescent="0.2">
      <c r="A632" s="3"/>
      <c r="B632" s="3"/>
      <c r="C632" s="3"/>
      <c r="D632" s="3"/>
      <c r="E632" s="3"/>
      <c r="F632" s="3"/>
      <c r="G632" s="3"/>
    </row>
    <row r="633" spans="1:7" ht="14" x14ac:dyDescent="0.2">
      <c r="A633" s="3"/>
      <c r="B633" s="3"/>
      <c r="C633" s="3"/>
      <c r="D633" s="3"/>
      <c r="E633" s="3"/>
      <c r="F633" s="3"/>
      <c r="G633" s="3"/>
    </row>
    <row r="634" spans="1:7" ht="14" x14ac:dyDescent="0.2">
      <c r="A634" s="3"/>
      <c r="B634" s="3"/>
      <c r="C634" s="3"/>
      <c r="D634" s="3"/>
      <c r="E634" s="3"/>
      <c r="F634" s="3"/>
      <c r="G634" s="3"/>
    </row>
    <row r="635" spans="1:7" ht="14" x14ac:dyDescent="0.2">
      <c r="A635" s="3"/>
      <c r="B635" s="3"/>
      <c r="C635" s="3"/>
      <c r="D635" s="3"/>
      <c r="E635" s="3"/>
      <c r="F635" s="3"/>
      <c r="G635" s="3"/>
    </row>
    <row r="636" spans="1:7" ht="14" x14ac:dyDescent="0.2">
      <c r="A636" s="3"/>
      <c r="B636" s="3"/>
      <c r="C636" s="3"/>
      <c r="D636" s="3"/>
      <c r="E636" s="3"/>
      <c r="F636" s="3"/>
      <c r="G636" s="3"/>
    </row>
    <row r="637" spans="1:7" ht="14" x14ac:dyDescent="0.2">
      <c r="A637" s="3"/>
      <c r="B637" s="3"/>
      <c r="C637" s="3"/>
      <c r="D637" s="3"/>
      <c r="E637" s="3"/>
      <c r="F637" s="3"/>
      <c r="G637" s="3"/>
    </row>
    <row r="638" spans="1:7" ht="14" x14ac:dyDescent="0.2">
      <c r="A638" s="3"/>
      <c r="B638" s="3"/>
      <c r="C638" s="3"/>
      <c r="D638" s="3"/>
      <c r="E638" s="3"/>
      <c r="F638" s="3"/>
      <c r="G638" s="3"/>
    </row>
    <row r="639" spans="1:7" ht="14" x14ac:dyDescent="0.2">
      <c r="A639" s="3"/>
      <c r="B639" s="3"/>
      <c r="C639" s="3"/>
      <c r="D639" s="3"/>
      <c r="E639" s="3"/>
      <c r="F639" s="3"/>
      <c r="G639" s="3"/>
    </row>
    <row r="640" spans="1:7" ht="14" x14ac:dyDescent="0.2">
      <c r="A640" s="3"/>
      <c r="B640" s="3"/>
      <c r="C640" s="3"/>
      <c r="D640" s="3"/>
      <c r="E640" s="3"/>
      <c r="F640" s="3"/>
      <c r="G640" s="3"/>
    </row>
    <row r="641" spans="1:7" ht="14" x14ac:dyDescent="0.2">
      <c r="A641" s="3"/>
      <c r="B641" s="3"/>
      <c r="C641" s="3"/>
      <c r="D641" s="3"/>
      <c r="E641" s="3"/>
      <c r="F641" s="3"/>
      <c r="G641" s="3"/>
    </row>
    <row r="642" spans="1:7" ht="14" x14ac:dyDescent="0.2">
      <c r="A642" s="3"/>
      <c r="B642" s="3"/>
      <c r="C642" s="3"/>
      <c r="D642" s="3"/>
      <c r="E642" s="3"/>
      <c r="F642" s="3"/>
      <c r="G642" s="3"/>
    </row>
    <row r="643" spans="1:7" ht="14" x14ac:dyDescent="0.2">
      <c r="A643" s="3"/>
      <c r="B643" s="3"/>
      <c r="C643" s="3"/>
      <c r="D643" s="3"/>
      <c r="E643" s="3"/>
      <c r="F643" s="3"/>
      <c r="G643" s="3"/>
    </row>
    <row r="644" spans="1:7" ht="14" x14ac:dyDescent="0.2">
      <c r="A644" s="3"/>
      <c r="B644" s="3"/>
      <c r="C644" s="3"/>
      <c r="D644" s="3"/>
      <c r="E644" s="3"/>
      <c r="F644" s="3"/>
      <c r="G644" s="3"/>
    </row>
    <row r="645" spans="1:7" ht="14" x14ac:dyDescent="0.2">
      <c r="A645" s="3"/>
      <c r="B645" s="3"/>
      <c r="C645" s="3"/>
      <c r="D645" s="3"/>
      <c r="E645" s="3"/>
      <c r="F645" s="3"/>
      <c r="G645" s="3"/>
    </row>
    <row r="646" spans="1:7" ht="14" x14ac:dyDescent="0.2">
      <c r="A646" s="3"/>
      <c r="B646" s="3"/>
      <c r="C646" s="3"/>
      <c r="D646" s="3"/>
      <c r="E646" s="3"/>
      <c r="F646" s="3"/>
      <c r="G646" s="3"/>
    </row>
    <row r="647" spans="1:7" ht="14" x14ac:dyDescent="0.2">
      <c r="A647" s="3"/>
      <c r="B647" s="3"/>
      <c r="C647" s="3"/>
      <c r="D647" s="3"/>
      <c r="E647" s="3"/>
      <c r="F647" s="3"/>
      <c r="G647" s="3"/>
    </row>
    <row r="648" spans="1:7" ht="14" x14ac:dyDescent="0.2">
      <c r="A648" s="3"/>
      <c r="B648" s="3"/>
      <c r="C648" s="3"/>
      <c r="D648" s="3"/>
      <c r="E648" s="3"/>
      <c r="F648" s="3"/>
      <c r="G648" s="3"/>
    </row>
    <row r="649" spans="1:7" ht="14" x14ac:dyDescent="0.2">
      <c r="A649" s="3"/>
      <c r="B649" s="3"/>
      <c r="C649" s="3"/>
      <c r="D649" s="3"/>
      <c r="E649" s="3"/>
      <c r="F649" s="3"/>
      <c r="G649" s="3"/>
    </row>
    <row r="650" spans="1:7" ht="14" x14ac:dyDescent="0.2">
      <c r="A650" s="3"/>
      <c r="B650" s="3"/>
      <c r="C650" s="3"/>
      <c r="D650" s="3"/>
      <c r="E650" s="3"/>
      <c r="F650" s="3"/>
      <c r="G650" s="3"/>
    </row>
    <row r="651" spans="1:7" ht="14" x14ac:dyDescent="0.2">
      <c r="A651" s="3"/>
      <c r="B651" s="3"/>
      <c r="C651" s="3"/>
      <c r="D651" s="3"/>
      <c r="E651" s="3"/>
      <c r="F651" s="3"/>
      <c r="G651" s="3"/>
    </row>
    <row r="652" spans="1:7" ht="14" x14ac:dyDescent="0.2">
      <c r="A652" s="3"/>
      <c r="B652" s="3"/>
      <c r="C652" s="3"/>
      <c r="D652" s="3"/>
      <c r="E652" s="3"/>
      <c r="F652" s="3"/>
      <c r="G652" s="3"/>
    </row>
    <row r="653" spans="1:7" ht="14" x14ac:dyDescent="0.2">
      <c r="A653" s="3"/>
      <c r="B653" s="3"/>
      <c r="C653" s="3"/>
      <c r="D653" s="3"/>
      <c r="E653" s="3"/>
      <c r="F653" s="3"/>
      <c r="G653" s="3"/>
    </row>
    <row r="654" spans="1:7" ht="14" x14ac:dyDescent="0.2">
      <c r="A654" s="3"/>
      <c r="B654" s="3"/>
      <c r="C654" s="3"/>
      <c r="D654" s="3"/>
      <c r="E654" s="3"/>
      <c r="F654" s="3"/>
      <c r="G654" s="3"/>
    </row>
    <row r="655" spans="1:7" ht="14" x14ac:dyDescent="0.2">
      <c r="A655" s="3"/>
      <c r="B655" s="3"/>
      <c r="C655" s="3"/>
      <c r="D655" s="3"/>
      <c r="E655" s="3"/>
      <c r="F655" s="3"/>
      <c r="G655" s="3"/>
    </row>
    <row r="656" spans="1:7" ht="14" x14ac:dyDescent="0.2">
      <c r="A656" s="3"/>
      <c r="B656" s="3"/>
      <c r="C656" s="3"/>
      <c r="D656" s="3"/>
      <c r="E656" s="3"/>
      <c r="F656" s="3"/>
      <c r="G656" s="3"/>
    </row>
    <row r="657" spans="1:7" ht="14" x14ac:dyDescent="0.2">
      <c r="A657" s="3"/>
      <c r="B657" s="3"/>
      <c r="C657" s="3"/>
      <c r="D657" s="3"/>
      <c r="E657" s="3"/>
      <c r="F657" s="3"/>
      <c r="G657" s="3"/>
    </row>
    <row r="658" spans="1:7" ht="14" x14ac:dyDescent="0.2">
      <c r="A658" s="3"/>
      <c r="B658" s="3"/>
      <c r="C658" s="3"/>
      <c r="D658" s="3"/>
      <c r="E658" s="3"/>
      <c r="F658" s="3"/>
      <c r="G658" s="3"/>
    </row>
    <row r="659" spans="1:7" ht="14" x14ac:dyDescent="0.2">
      <c r="A659" s="3"/>
      <c r="B659" s="3"/>
      <c r="C659" s="3"/>
      <c r="D659" s="3"/>
      <c r="E659" s="3"/>
      <c r="F659" s="3"/>
      <c r="G659" s="3"/>
    </row>
    <row r="660" spans="1:7" ht="14" x14ac:dyDescent="0.2">
      <c r="A660" s="3"/>
      <c r="B660" s="3"/>
      <c r="C660" s="3"/>
      <c r="D660" s="3"/>
      <c r="E660" s="3"/>
      <c r="F660" s="3"/>
      <c r="G660" s="3"/>
    </row>
    <row r="661" spans="1:7" ht="14" x14ac:dyDescent="0.2">
      <c r="A661" s="3"/>
      <c r="B661" s="3"/>
      <c r="C661" s="3"/>
      <c r="D661" s="3"/>
      <c r="E661" s="3"/>
      <c r="F661" s="3"/>
      <c r="G661" s="3"/>
    </row>
    <row r="662" spans="1:7" ht="14" x14ac:dyDescent="0.2">
      <c r="A662" s="3"/>
      <c r="B662" s="3"/>
      <c r="C662" s="3"/>
      <c r="D662" s="3"/>
      <c r="E662" s="3"/>
      <c r="F662" s="3"/>
      <c r="G662" s="3"/>
    </row>
    <row r="663" spans="1:7" ht="14" x14ac:dyDescent="0.2">
      <c r="A663" s="3"/>
      <c r="B663" s="3"/>
      <c r="C663" s="3"/>
      <c r="D663" s="3"/>
      <c r="E663" s="3"/>
      <c r="F663" s="3"/>
      <c r="G663" s="3"/>
    </row>
    <row r="664" spans="1:7" ht="14" x14ac:dyDescent="0.2">
      <c r="A664" s="3"/>
      <c r="B664" s="3"/>
      <c r="C664" s="3"/>
      <c r="D664" s="3"/>
      <c r="E664" s="3"/>
      <c r="F664" s="3"/>
      <c r="G664" s="3"/>
    </row>
    <row r="665" spans="1:7" ht="14" x14ac:dyDescent="0.2">
      <c r="A665" s="3"/>
      <c r="B665" s="3"/>
      <c r="C665" s="3"/>
      <c r="D665" s="3"/>
      <c r="E665" s="3"/>
      <c r="F665" s="3"/>
      <c r="G665" s="3"/>
    </row>
    <row r="666" spans="1:7" ht="14" x14ac:dyDescent="0.2">
      <c r="A666" s="3"/>
      <c r="B666" s="3"/>
      <c r="C666" s="3"/>
      <c r="D666" s="3"/>
      <c r="E666" s="3"/>
      <c r="F666" s="3"/>
      <c r="G666" s="3"/>
    </row>
    <row r="667" spans="1:7" ht="14" x14ac:dyDescent="0.2">
      <c r="A667" s="3"/>
      <c r="B667" s="3"/>
      <c r="C667" s="3"/>
      <c r="D667" s="3"/>
      <c r="E667" s="3"/>
      <c r="F667" s="3"/>
      <c r="G667" s="3"/>
    </row>
    <row r="668" spans="1:7" ht="14" x14ac:dyDescent="0.2">
      <c r="A668" s="3"/>
      <c r="B668" s="3"/>
      <c r="C668" s="3"/>
      <c r="D668" s="3"/>
      <c r="E668" s="3"/>
      <c r="F668" s="3"/>
      <c r="G668" s="3"/>
    </row>
    <row r="669" spans="1:7" ht="14" x14ac:dyDescent="0.2">
      <c r="A669" s="3"/>
      <c r="B669" s="3"/>
      <c r="C669" s="3"/>
      <c r="D669" s="3"/>
      <c r="E669" s="3"/>
      <c r="F669" s="3"/>
      <c r="G669" s="3"/>
    </row>
    <row r="670" spans="1:7" ht="14" x14ac:dyDescent="0.2">
      <c r="A670" s="3"/>
      <c r="B670" s="3"/>
      <c r="C670" s="3"/>
      <c r="D670" s="3"/>
      <c r="E670" s="3"/>
      <c r="F670" s="3"/>
      <c r="G670" s="3"/>
    </row>
    <row r="671" spans="1:7" ht="14" x14ac:dyDescent="0.2">
      <c r="A671" s="3"/>
      <c r="B671" s="3"/>
      <c r="C671" s="3"/>
      <c r="D671" s="3"/>
      <c r="E671" s="3"/>
      <c r="F671" s="3"/>
      <c r="G671" s="3"/>
    </row>
    <row r="672" spans="1:7" ht="14" x14ac:dyDescent="0.2">
      <c r="A672" s="3"/>
      <c r="B672" s="3"/>
      <c r="C672" s="3"/>
      <c r="D672" s="3"/>
      <c r="E672" s="3"/>
      <c r="F672" s="3"/>
      <c r="G672" s="3"/>
    </row>
    <row r="673" spans="1:7" ht="14" x14ac:dyDescent="0.2">
      <c r="A673" s="3"/>
      <c r="B673" s="3"/>
      <c r="C673" s="3"/>
      <c r="D673" s="3"/>
      <c r="E673" s="3"/>
      <c r="F673" s="3"/>
      <c r="G673" s="3"/>
    </row>
    <row r="674" spans="1:7" ht="14" x14ac:dyDescent="0.2">
      <c r="A674" s="3"/>
      <c r="B674" s="3"/>
      <c r="C674" s="3"/>
      <c r="D674" s="3"/>
      <c r="E674" s="3"/>
      <c r="F674" s="3"/>
      <c r="G674" s="3"/>
    </row>
    <row r="675" spans="1:7" ht="14" x14ac:dyDescent="0.2">
      <c r="A675" s="3"/>
      <c r="B675" s="3"/>
      <c r="C675" s="3"/>
      <c r="D675" s="3"/>
      <c r="E675" s="3"/>
      <c r="F675" s="3"/>
      <c r="G675" s="3"/>
    </row>
    <row r="676" spans="1:7" ht="14" x14ac:dyDescent="0.2">
      <c r="A676" s="3"/>
      <c r="B676" s="3"/>
      <c r="C676" s="3"/>
      <c r="D676" s="3"/>
      <c r="E676" s="3"/>
      <c r="F676" s="3"/>
      <c r="G676" s="3"/>
    </row>
    <row r="677" spans="1:7" ht="14" x14ac:dyDescent="0.2">
      <c r="A677" s="3"/>
      <c r="B677" s="3"/>
      <c r="C677" s="3"/>
      <c r="D677" s="3"/>
      <c r="E677" s="3"/>
      <c r="F677" s="3"/>
      <c r="G677" s="3"/>
    </row>
    <row r="678" spans="1:7" ht="14" x14ac:dyDescent="0.2">
      <c r="A678" s="3"/>
      <c r="B678" s="3"/>
      <c r="C678" s="3"/>
      <c r="D678" s="3"/>
      <c r="E678" s="3"/>
      <c r="F678" s="3"/>
      <c r="G678" s="3"/>
    </row>
    <row r="679" spans="1:7" ht="14" x14ac:dyDescent="0.2">
      <c r="A679" s="3"/>
      <c r="B679" s="3"/>
      <c r="C679" s="3"/>
      <c r="D679" s="3"/>
      <c r="E679" s="3"/>
      <c r="F679" s="3"/>
      <c r="G679" s="3"/>
    </row>
    <row r="680" spans="1:7" ht="14" x14ac:dyDescent="0.2">
      <c r="A680" s="3"/>
      <c r="B680" s="3"/>
      <c r="C680" s="3"/>
      <c r="D680" s="3"/>
      <c r="E680" s="3"/>
      <c r="F680" s="3"/>
      <c r="G680" s="3"/>
    </row>
    <row r="681" spans="1:7" ht="14" x14ac:dyDescent="0.2">
      <c r="A681" s="3"/>
      <c r="B681" s="3"/>
      <c r="C681" s="3"/>
      <c r="D681" s="3"/>
      <c r="E681" s="3"/>
      <c r="F681" s="3"/>
      <c r="G681" s="3"/>
    </row>
    <row r="682" spans="1:7" ht="14" x14ac:dyDescent="0.2">
      <c r="A682" s="3"/>
      <c r="B682" s="3"/>
      <c r="C682" s="3"/>
      <c r="D682" s="3"/>
      <c r="E682" s="3"/>
      <c r="F682" s="3"/>
      <c r="G682" s="3"/>
    </row>
    <row r="683" spans="1:7" ht="14" x14ac:dyDescent="0.2">
      <c r="A683" s="3"/>
      <c r="B683" s="3"/>
      <c r="C683" s="3"/>
      <c r="D683" s="3"/>
      <c r="E683" s="3"/>
      <c r="F683" s="3"/>
      <c r="G683" s="3"/>
    </row>
    <row r="684" spans="1:7" ht="14" x14ac:dyDescent="0.2">
      <c r="A684" s="3"/>
      <c r="B684" s="3"/>
      <c r="C684" s="3"/>
      <c r="D684" s="3"/>
      <c r="E684" s="3"/>
      <c r="F684" s="3"/>
      <c r="G684" s="3"/>
    </row>
    <row r="685" spans="1:7" ht="14" x14ac:dyDescent="0.2">
      <c r="A685" s="3"/>
      <c r="B685" s="3"/>
      <c r="C685" s="3"/>
      <c r="D685" s="3"/>
      <c r="E685" s="3"/>
      <c r="F685" s="3"/>
      <c r="G685" s="3"/>
    </row>
    <row r="686" spans="1:7" ht="14" x14ac:dyDescent="0.2">
      <c r="A686" s="3"/>
      <c r="B686" s="3"/>
      <c r="C686" s="3"/>
      <c r="D686" s="3"/>
      <c r="E686" s="3"/>
      <c r="F686" s="3"/>
      <c r="G686" s="3"/>
    </row>
    <row r="687" spans="1:7" ht="14" x14ac:dyDescent="0.2">
      <c r="A687" s="3"/>
      <c r="B687" s="3"/>
      <c r="C687" s="3"/>
      <c r="D687" s="3"/>
      <c r="E687" s="3"/>
      <c r="F687" s="3"/>
      <c r="G687" s="3"/>
    </row>
    <row r="688" spans="1:7" ht="14" x14ac:dyDescent="0.2">
      <c r="A688" s="3"/>
      <c r="B688" s="3"/>
      <c r="C688" s="3"/>
      <c r="D688" s="3"/>
      <c r="E688" s="3"/>
      <c r="F688" s="3"/>
      <c r="G688" s="3"/>
    </row>
    <row r="689" spans="1:7" ht="14" x14ac:dyDescent="0.2">
      <c r="A689" s="3"/>
      <c r="B689" s="3"/>
      <c r="C689" s="3"/>
      <c r="D689" s="3"/>
      <c r="E689" s="3"/>
      <c r="F689" s="3"/>
      <c r="G689" s="3"/>
    </row>
    <row r="690" spans="1:7" ht="14" x14ac:dyDescent="0.2">
      <c r="A690" s="3"/>
      <c r="B690" s="3"/>
      <c r="C690" s="3"/>
      <c r="D690" s="3"/>
      <c r="E690" s="3"/>
      <c r="F690" s="3"/>
      <c r="G690" s="3"/>
    </row>
    <row r="691" spans="1:7" ht="14" x14ac:dyDescent="0.2">
      <c r="A691" s="3"/>
      <c r="B691" s="3"/>
      <c r="C691" s="3"/>
      <c r="D691" s="3"/>
      <c r="E691" s="3"/>
      <c r="F691" s="3"/>
      <c r="G691" s="3"/>
    </row>
    <row r="692" spans="1:7" ht="14" x14ac:dyDescent="0.2">
      <c r="A692" s="3"/>
      <c r="B692" s="3"/>
      <c r="C692" s="3"/>
      <c r="D692" s="3"/>
      <c r="E692" s="3"/>
      <c r="F692" s="3"/>
      <c r="G692" s="3"/>
    </row>
    <row r="693" spans="1:7" ht="14" x14ac:dyDescent="0.2">
      <c r="A693" s="3"/>
      <c r="B693" s="3"/>
      <c r="C693" s="3"/>
      <c r="D693" s="3"/>
      <c r="E693" s="3"/>
      <c r="F693" s="3"/>
      <c r="G693" s="3"/>
    </row>
    <row r="694" spans="1:7" ht="14" x14ac:dyDescent="0.2">
      <c r="A694" s="3"/>
      <c r="B694" s="3"/>
      <c r="C694" s="3"/>
      <c r="D694" s="3"/>
      <c r="E694" s="3"/>
      <c r="F694" s="3"/>
      <c r="G694" s="3"/>
    </row>
    <row r="695" spans="1:7" ht="14" x14ac:dyDescent="0.2">
      <c r="A695" s="3"/>
      <c r="B695" s="3"/>
      <c r="C695" s="3"/>
      <c r="D695" s="3"/>
      <c r="E695" s="3"/>
      <c r="F695" s="3"/>
      <c r="G695" s="3"/>
    </row>
    <row r="696" spans="1:7" ht="14" x14ac:dyDescent="0.2">
      <c r="A696" s="3"/>
      <c r="B696" s="3"/>
      <c r="C696" s="3"/>
      <c r="D696" s="3"/>
      <c r="E696" s="3"/>
      <c r="F696" s="3"/>
      <c r="G696" s="3"/>
    </row>
    <row r="697" spans="1:7" ht="14" x14ac:dyDescent="0.2">
      <c r="A697" s="3"/>
      <c r="B697" s="3"/>
      <c r="C697" s="3"/>
      <c r="D697" s="3"/>
      <c r="E697" s="3"/>
      <c r="F697" s="3"/>
      <c r="G697" s="3"/>
    </row>
    <row r="698" spans="1:7" ht="14" x14ac:dyDescent="0.2">
      <c r="A698" s="3"/>
      <c r="B698" s="3"/>
      <c r="C698" s="3"/>
      <c r="D698" s="3"/>
      <c r="E698" s="3"/>
      <c r="F698" s="3"/>
      <c r="G698" s="3"/>
    </row>
    <row r="699" spans="1:7" ht="14" x14ac:dyDescent="0.2">
      <c r="A699" s="3"/>
      <c r="B699" s="3"/>
      <c r="C699" s="3"/>
      <c r="D699" s="3"/>
      <c r="E699" s="3"/>
      <c r="F699" s="3"/>
      <c r="G699" s="3"/>
    </row>
    <row r="700" spans="1:7" ht="14" x14ac:dyDescent="0.2">
      <c r="A700" s="3"/>
      <c r="B700" s="3"/>
      <c r="C700" s="3"/>
      <c r="D700" s="3"/>
      <c r="E700" s="3"/>
      <c r="F700" s="3"/>
      <c r="G700" s="3"/>
    </row>
    <row r="701" spans="1:7" ht="14" x14ac:dyDescent="0.2">
      <c r="A701" s="3"/>
      <c r="B701" s="3"/>
      <c r="C701" s="3"/>
      <c r="D701" s="3"/>
      <c r="E701" s="3"/>
      <c r="F701" s="3"/>
      <c r="G701" s="3"/>
    </row>
    <row r="702" spans="1:7" ht="14" x14ac:dyDescent="0.2">
      <c r="A702" s="3"/>
      <c r="B702" s="3"/>
      <c r="C702" s="3"/>
      <c r="D702" s="3"/>
      <c r="E702" s="3"/>
      <c r="F702" s="3"/>
      <c r="G702" s="3"/>
    </row>
    <row r="703" spans="1:7" ht="14" x14ac:dyDescent="0.2">
      <c r="A703" s="3"/>
      <c r="B703" s="3"/>
      <c r="C703" s="3"/>
      <c r="D703" s="3"/>
      <c r="E703" s="3"/>
      <c r="F703" s="3"/>
      <c r="G703" s="3"/>
    </row>
    <row r="704" spans="1:7" ht="14" x14ac:dyDescent="0.2">
      <c r="A704" s="3"/>
      <c r="B704" s="3"/>
      <c r="C704" s="3"/>
      <c r="D704" s="3"/>
      <c r="E704" s="3"/>
      <c r="F704" s="3"/>
      <c r="G704" s="3"/>
    </row>
    <row r="705" spans="1:7" ht="14" x14ac:dyDescent="0.2">
      <c r="A705" s="3"/>
      <c r="B705" s="3"/>
      <c r="C705" s="3"/>
      <c r="D705" s="3"/>
      <c r="E705" s="3"/>
      <c r="F705" s="3"/>
      <c r="G705" s="3"/>
    </row>
    <row r="706" spans="1:7" ht="14" x14ac:dyDescent="0.2">
      <c r="A706" s="3"/>
      <c r="B706" s="3"/>
      <c r="C706" s="3"/>
      <c r="D706" s="3"/>
      <c r="E706" s="3"/>
      <c r="F706" s="3"/>
      <c r="G706" s="3"/>
    </row>
    <row r="707" spans="1:7" ht="14" x14ac:dyDescent="0.2">
      <c r="A707" s="3"/>
      <c r="B707" s="3"/>
      <c r="C707" s="3"/>
      <c r="D707" s="3"/>
      <c r="E707" s="3"/>
      <c r="F707" s="3"/>
      <c r="G707" s="3"/>
    </row>
    <row r="708" spans="1:7" ht="14" x14ac:dyDescent="0.2">
      <c r="A708" s="3"/>
      <c r="B708" s="3"/>
      <c r="C708" s="3"/>
      <c r="D708" s="3"/>
      <c r="E708" s="3"/>
      <c r="F708" s="3"/>
      <c r="G708" s="3"/>
    </row>
    <row r="709" spans="1:7" ht="14" x14ac:dyDescent="0.2">
      <c r="A709" s="3"/>
      <c r="B709" s="3"/>
      <c r="C709" s="3"/>
      <c r="D709" s="3"/>
      <c r="E709" s="3"/>
      <c r="F709" s="3"/>
      <c r="G709" s="3"/>
    </row>
    <row r="710" spans="1:7" ht="14" x14ac:dyDescent="0.2">
      <c r="A710" s="3"/>
      <c r="B710" s="3"/>
      <c r="C710" s="3"/>
      <c r="D710" s="3"/>
      <c r="E710" s="3"/>
      <c r="F710" s="3"/>
      <c r="G710" s="3"/>
    </row>
    <row r="711" spans="1:7" ht="14" x14ac:dyDescent="0.2">
      <c r="A711" s="3"/>
      <c r="B711" s="3"/>
      <c r="C711" s="3"/>
      <c r="D711" s="3"/>
      <c r="E711" s="3"/>
      <c r="F711" s="3"/>
      <c r="G711" s="3"/>
    </row>
    <row r="712" spans="1:7" ht="14" x14ac:dyDescent="0.2">
      <c r="A712" s="3"/>
      <c r="B712" s="3"/>
      <c r="C712" s="3"/>
      <c r="D712" s="3"/>
      <c r="E712" s="3"/>
      <c r="F712" s="3"/>
      <c r="G712" s="3"/>
    </row>
    <row r="713" spans="1:7" ht="14" x14ac:dyDescent="0.2">
      <c r="A713" s="3"/>
      <c r="B713" s="3"/>
      <c r="C713" s="3"/>
      <c r="D713" s="3"/>
      <c r="E713" s="3"/>
      <c r="F713" s="3"/>
      <c r="G713" s="3"/>
    </row>
    <row r="714" spans="1:7" ht="14" x14ac:dyDescent="0.2">
      <c r="A714" s="3"/>
      <c r="B714" s="3"/>
      <c r="C714" s="3"/>
      <c r="D714" s="3"/>
      <c r="E714" s="3"/>
      <c r="F714" s="3"/>
      <c r="G714" s="3"/>
    </row>
    <row r="715" spans="1:7" ht="14" x14ac:dyDescent="0.2">
      <c r="A715" s="3"/>
      <c r="B715" s="3"/>
      <c r="C715" s="3"/>
      <c r="D715" s="3"/>
      <c r="E715" s="3"/>
      <c r="F715" s="3"/>
      <c r="G715" s="3"/>
    </row>
    <row r="716" spans="1:7" ht="14" x14ac:dyDescent="0.2">
      <c r="A716" s="3"/>
      <c r="B716" s="3"/>
      <c r="C716" s="3"/>
      <c r="D716" s="3"/>
      <c r="E716" s="3"/>
      <c r="F716" s="3"/>
      <c r="G716" s="3"/>
    </row>
    <row r="717" spans="1:7" ht="14" x14ac:dyDescent="0.2">
      <c r="A717" s="3"/>
      <c r="B717" s="3"/>
      <c r="C717" s="3"/>
      <c r="D717" s="3"/>
      <c r="E717" s="3"/>
      <c r="F717" s="3"/>
      <c r="G717" s="3"/>
    </row>
    <row r="718" spans="1:7" ht="14" x14ac:dyDescent="0.2">
      <c r="A718" s="3"/>
      <c r="B718" s="3"/>
      <c r="C718" s="3"/>
      <c r="D718" s="3"/>
      <c r="E718" s="3"/>
      <c r="F718" s="3"/>
      <c r="G718" s="3"/>
    </row>
    <row r="719" spans="1:7" ht="14" x14ac:dyDescent="0.2">
      <c r="A719" s="3"/>
      <c r="B719" s="3"/>
      <c r="C719" s="3"/>
      <c r="D719" s="3"/>
      <c r="E719" s="3"/>
      <c r="F719" s="3"/>
      <c r="G719" s="3"/>
    </row>
    <row r="720" spans="1:7" ht="14" x14ac:dyDescent="0.2">
      <c r="A720" s="3"/>
      <c r="B720" s="3"/>
      <c r="C720" s="3"/>
      <c r="D720" s="3"/>
      <c r="E720" s="3"/>
      <c r="F720" s="3"/>
      <c r="G720" s="3"/>
    </row>
    <row r="721" spans="1:7" ht="14" x14ac:dyDescent="0.2">
      <c r="A721" s="3"/>
      <c r="B721" s="3"/>
      <c r="C721" s="3"/>
      <c r="D721" s="3"/>
      <c r="E721" s="3"/>
      <c r="F721" s="3"/>
      <c r="G721" s="3"/>
    </row>
    <row r="722" spans="1:7" ht="14" x14ac:dyDescent="0.2">
      <c r="A722" s="3"/>
      <c r="B722" s="3"/>
      <c r="C722" s="3"/>
      <c r="D722" s="3"/>
      <c r="E722" s="3"/>
      <c r="F722" s="3"/>
      <c r="G722" s="3"/>
    </row>
    <row r="723" spans="1:7" ht="14" x14ac:dyDescent="0.2">
      <c r="A723" s="3"/>
      <c r="B723" s="3"/>
      <c r="C723" s="3"/>
      <c r="D723" s="3"/>
      <c r="E723" s="3"/>
      <c r="F723" s="3"/>
      <c r="G723" s="3"/>
    </row>
    <row r="724" spans="1:7" ht="14" x14ac:dyDescent="0.2">
      <c r="A724" s="3"/>
      <c r="B724" s="3"/>
      <c r="C724" s="3"/>
      <c r="D724" s="3"/>
      <c r="E724" s="3"/>
      <c r="F724" s="3"/>
      <c r="G724" s="3"/>
    </row>
    <row r="725" spans="1:7" ht="14" x14ac:dyDescent="0.2">
      <c r="A725" s="3"/>
      <c r="B725" s="3"/>
      <c r="C725" s="3"/>
      <c r="D725" s="3"/>
      <c r="E725" s="3"/>
      <c r="F725" s="3"/>
      <c r="G725" s="3"/>
    </row>
    <row r="726" spans="1:7" ht="14" x14ac:dyDescent="0.2">
      <c r="A726" s="3"/>
      <c r="B726" s="3"/>
      <c r="C726" s="3"/>
      <c r="D726" s="3"/>
      <c r="E726" s="3"/>
      <c r="F726" s="3"/>
      <c r="G726" s="3"/>
    </row>
    <row r="727" spans="1:7" ht="14" x14ac:dyDescent="0.2">
      <c r="A727" s="3"/>
      <c r="B727" s="3"/>
      <c r="C727" s="3"/>
      <c r="D727" s="3"/>
      <c r="E727" s="3"/>
      <c r="F727" s="3"/>
      <c r="G727" s="3"/>
    </row>
    <row r="728" spans="1:7" ht="14" x14ac:dyDescent="0.2">
      <c r="A728" s="3"/>
      <c r="B728" s="3"/>
      <c r="C728" s="3"/>
      <c r="D728" s="3"/>
      <c r="E728" s="3"/>
      <c r="F728" s="3"/>
      <c r="G728" s="3"/>
    </row>
    <row r="729" spans="1:7" ht="14" x14ac:dyDescent="0.2">
      <c r="A729" s="3"/>
      <c r="B729" s="3"/>
      <c r="C729" s="3"/>
      <c r="D729" s="3"/>
      <c r="E729" s="3"/>
      <c r="F729" s="3"/>
      <c r="G729" s="3"/>
    </row>
    <row r="730" spans="1:7" ht="14" x14ac:dyDescent="0.2">
      <c r="A730" s="3"/>
      <c r="B730" s="3"/>
      <c r="C730" s="3"/>
      <c r="D730" s="3"/>
      <c r="E730" s="3"/>
      <c r="F730" s="3"/>
      <c r="G730" s="3"/>
    </row>
    <row r="731" spans="1:7" ht="14" x14ac:dyDescent="0.2">
      <c r="A731" s="3"/>
      <c r="B731" s="3"/>
      <c r="C731" s="3"/>
      <c r="D731" s="3"/>
      <c r="E731" s="3"/>
      <c r="F731" s="3"/>
      <c r="G731" s="3"/>
    </row>
    <row r="732" spans="1:7" ht="14" x14ac:dyDescent="0.2">
      <c r="A732" s="3"/>
      <c r="B732" s="3"/>
      <c r="C732" s="3"/>
      <c r="D732" s="3"/>
      <c r="E732" s="3"/>
      <c r="F732" s="3"/>
      <c r="G732" s="3"/>
    </row>
    <row r="733" spans="1:7" ht="14" x14ac:dyDescent="0.2">
      <c r="A733" s="3"/>
      <c r="B733" s="3"/>
      <c r="C733" s="3"/>
      <c r="D733" s="3"/>
      <c r="E733" s="3"/>
      <c r="F733" s="3"/>
      <c r="G733" s="3"/>
    </row>
    <row r="734" spans="1:7" ht="14" x14ac:dyDescent="0.2">
      <c r="A734" s="3"/>
      <c r="B734" s="3"/>
      <c r="C734" s="3"/>
      <c r="D734" s="3"/>
      <c r="E734" s="3"/>
      <c r="F734" s="3"/>
      <c r="G734" s="3"/>
    </row>
    <row r="735" spans="1:7" ht="14" x14ac:dyDescent="0.2">
      <c r="A735" s="3"/>
      <c r="B735" s="3"/>
      <c r="C735" s="3"/>
      <c r="D735" s="3"/>
      <c r="E735" s="3"/>
      <c r="F735" s="3"/>
      <c r="G735" s="3"/>
    </row>
    <row r="736" spans="1:7" ht="14" x14ac:dyDescent="0.2">
      <c r="A736" s="3"/>
      <c r="B736" s="3"/>
      <c r="C736" s="3"/>
      <c r="D736" s="3"/>
      <c r="E736" s="3"/>
      <c r="F736" s="3"/>
      <c r="G736" s="3"/>
    </row>
    <row r="737" spans="1:7" ht="14" x14ac:dyDescent="0.2">
      <c r="A737" s="3"/>
      <c r="B737" s="3"/>
      <c r="C737" s="3"/>
      <c r="D737" s="3"/>
      <c r="E737" s="3"/>
      <c r="F737" s="3"/>
      <c r="G737" s="3"/>
    </row>
    <row r="738" spans="1:7" ht="14" x14ac:dyDescent="0.2">
      <c r="A738" s="3"/>
      <c r="B738" s="3"/>
      <c r="C738" s="3"/>
      <c r="D738" s="3"/>
      <c r="E738" s="3"/>
      <c r="F738" s="3"/>
      <c r="G738" s="3"/>
    </row>
    <row r="739" spans="1:7" ht="14" x14ac:dyDescent="0.2">
      <c r="A739" s="3"/>
      <c r="B739" s="3"/>
      <c r="C739" s="3"/>
      <c r="D739" s="3"/>
      <c r="E739" s="3"/>
      <c r="F739" s="3"/>
      <c r="G739" s="3"/>
    </row>
    <row r="740" spans="1:7" ht="14" x14ac:dyDescent="0.2">
      <c r="A740" s="3"/>
      <c r="B740" s="3"/>
      <c r="C740" s="3"/>
      <c r="D740" s="3"/>
      <c r="E740" s="3"/>
      <c r="F740" s="3"/>
      <c r="G740" s="3"/>
    </row>
    <row r="741" spans="1:7" ht="14" x14ac:dyDescent="0.2">
      <c r="A741" s="3"/>
      <c r="B741" s="3"/>
      <c r="C741" s="3"/>
      <c r="D741" s="3"/>
      <c r="E741" s="3"/>
      <c r="F741" s="3"/>
      <c r="G741" s="3"/>
    </row>
    <row r="742" spans="1:7" ht="14" x14ac:dyDescent="0.2">
      <c r="A742" s="3"/>
      <c r="B742" s="3"/>
      <c r="C742" s="3"/>
      <c r="D742" s="3"/>
      <c r="E742" s="3"/>
      <c r="F742" s="3"/>
      <c r="G742" s="3"/>
    </row>
    <row r="743" spans="1:7" ht="14" x14ac:dyDescent="0.2">
      <c r="A743" s="3"/>
      <c r="B743" s="3"/>
      <c r="C743" s="3"/>
      <c r="D743" s="3"/>
      <c r="E743" s="3"/>
      <c r="F743" s="3"/>
      <c r="G743" s="3"/>
    </row>
    <row r="744" spans="1:7" ht="14" x14ac:dyDescent="0.2">
      <c r="A744" s="3"/>
      <c r="B744" s="3"/>
      <c r="C744" s="3"/>
      <c r="D744" s="3"/>
      <c r="E744" s="3"/>
      <c r="F744" s="3"/>
      <c r="G744" s="3"/>
    </row>
    <row r="745" spans="1:7" ht="14" x14ac:dyDescent="0.2">
      <c r="A745" s="3"/>
      <c r="B745" s="3"/>
      <c r="C745" s="3"/>
      <c r="D745" s="3"/>
      <c r="E745" s="3"/>
      <c r="F745" s="3"/>
      <c r="G745" s="3"/>
    </row>
    <row r="746" spans="1:7" ht="14" x14ac:dyDescent="0.2">
      <c r="A746" s="3"/>
      <c r="B746" s="3"/>
      <c r="C746" s="3"/>
      <c r="D746" s="3"/>
      <c r="E746" s="3"/>
      <c r="F746" s="3"/>
      <c r="G746" s="3"/>
    </row>
    <row r="747" spans="1:7" ht="14" x14ac:dyDescent="0.2">
      <c r="A747" s="3"/>
      <c r="B747" s="3"/>
      <c r="C747" s="3"/>
      <c r="D747" s="3"/>
      <c r="E747" s="3"/>
      <c r="F747" s="3"/>
      <c r="G747" s="3"/>
    </row>
    <row r="748" spans="1:7" ht="14" x14ac:dyDescent="0.2">
      <c r="A748" s="3"/>
      <c r="B748" s="3"/>
      <c r="C748" s="3"/>
      <c r="D748" s="3"/>
      <c r="E748" s="3"/>
      <c r="F748" s="3"/>
      <c r="G748" s="3"/>
    </row>
    <row r="749" spans="1:7" ht="14" x14ac:dyDescent="0.2">
      <c r="A749" s="3"/>
      <c r="B749" s="3"/>
      <c r="C749" s="3"/>
      <c r="D749" s="3"/>
      <c r="E749" s="3"/>
      <c r="F749" s="3"/>
      <c r="G749" s="3"/>
    </row>
    <row r="750" spans="1:7" ht="14" x14ac:dyDescent="0.2">
      <c r="A750" s="3"/>
      <c r="B750" s="3"/>
      <c r="C750" s="3"/>
      <c r="D750" s="3"/>
      <c r="E750" s="3"/>
      <c r="F750" s="3"/>
      <c r="G750" s="3"/>
    </row>
    <row r="751" spans="1:7" ht="14" x14ac:dyDescent="0.2">
      <c r="A751" s="3"/>
      <c r="B751" s="3"/>
      <c r="C751" s="3"/>
      <c r="D751" s="3"/>
      <c r="E751" s="3"/>
      <c r="F751" s="3"/>
      <c r="G751" s="3"/>
    </row>
    <row r="752" spans="1:7" ht="14" x14ac:dyDescent="0.2">
      <c r="A752" s="3"/>
      <c r="B752" s="3"/>
      <c r="C752" s="3"/>
      <c r="D752" s="3"/>
      <c r="E752" s="3"/>
      <c r="F752" s="3"/>
      <c r="G752" s="3"/>
    </row>
    <row r="753" spans="1:7" ht="14" x14ac:dyDescent="0.2">
      <c r="A753" s="3"/>
      <c r="B753" s="3"/>
      <c r="C753" s="3"/>
      <c r="D753" s="3"/>
      <c r="E753" s="3"/>
      <c r="F753" s="3"/>
      <c r="G753" s="3"/>
    </row>
    <row r="754" spans="1:7" ht="14" x14ac:dyDescent="0.2">
      <c r="A754" s="3"/>
      <c r="B754" s="3"/>
      <c r="C754" s="3"/>
      <c r="D754" s="3"/>
      <c r="E754" s="3"/>
      <c r="F754" s="3"/>
      <c r="G754" s="3"/>
    </row>
    <row r="755" spans="1:7" ht="14" x14ac:dyDescent="0.2">
      <c r="A755" s="3"/>
      <c r="B755" s="3"/>
      <c r="C755" s="3"/>
      <c r="D755" s="3"/>
      <c r="E755" s="3"/>
      <c r="F755" s="3"/>
      <c r="G755" s="3"/>
    </row>
    <row r="756" spans="1:7" ht="14" x14ac:dyDescent="0.2">
      <c r="A756" s="3"/>
      <c r="B756" s="3"/>
      <c r="C756" s="3"/>
      <c r="D756" s="3"/>
      <c r="E756" s="3"/>
      <c r="F756" s="3"/>
      <c r="G756" s="3"/>
    </row>
    <row r="757" spans="1:7" ht="14" x14ac:dyDescent="0.2">
      <c r="A757" s="3"/>
      <c r="B757" s="3"/>
      <c r="C757" s="3"/>
      <c r="D757" s="3"/>
      <c r="E757" s="3"/>
      <c r="F757" s="3"/>
      <c r="G757" s="3"/>
    </row>
    <row r="758" spans="1:7" ht="14" x14ac:dyDescent="0.2">
      <c r="A758" s="3"/>
      <c r="B758" s="3"/>
      <c r="C758" s="3"/>
      <c r="D758" s="3"/>
      <c r="E758" s="3"/>
      <c r="F758" s="3"/>
      <c r="G758" s="3"/>
    </row>
    <row r="759" spans="1:7" ht="14" x14ac:dyDescent="0.2">
      <c r="A759" s="3"/>
      <c r="B759" s="3"/>
      <c r="C759" s="3"/>
      <c r="D759" s="3"/>
      <c r="E759" s="3"/>
      <c r="F759" s="3"/>
      <c r="G759" s="3"/>
    </row>
    <row r="760" spans="1:7" ht="14" x14ac:dyDescent="0.2">
      <c r="A760" s="3"/>
      <c r="B760" s="3"/>
      <c r="C760" s="3"/>
      <c r="D760" s="3"/>
      <c r="E760" s="3"/>
      <c r="F760" s="3"/>
      <c r="G760" s="3"/>
    </row>
    <row r="761" spans="1:7" ht="14" x14ac:dyDescent="0.2">
      <c r="A761" s="3"/>
      <c r="B761" s="3"/>
      <c r="C761" s="3"/>
      <c r="D761" s="3"/>
      <c r="E761" s="3"/>
      <c r="F761" s="3"/>
      <c r="G761" s="3"/>
    </row>
    <row r="762" spans="1:7" ht="14" x14ac:dyDescent="0.2">
      <c r="A762" s="3"/>
      <c r="B762" s="3"/>
      <c r="C762" s="3"/>
      <c r="D762" s="3"/>
      <c r="E762" s="3"/>
      <c r="F762" s="3"/>
      <c r="G762" s="3"/>
    </row>
    <row r="763" spans="1:7" ht="14" x14ac:dyDescent="0.2">
      <c r="A763" s="3"/>
      <c r="B763" s="3"/>
      <c r="C763" s="3"/>
      <c r="D763" s="3"/>
      <c r="E763" s="3"/>
      <c r="F763" s="3"/>
      <c r="G763" s="3"/>
    </row>
    <row r="764" spans="1:7" ht="14" x14ac:dyDescent="0.2">
      <c r="A764" s="3"/>
      <c r="B764" s="3"/>
      <c r="C764" s="3"/>
      <c r="D764" s="3"/>
      <c r="E764" s="3"/>
      <c r="F764" s="3"/>
      <c r="G764" s="3"/>
    </row>
    <row r="765" spans="1:7" ht="14" x14ac:dyDescent="0.2">
      <c r="A765" s="3"/>
      <c r="B765" s="3"/>
      <c r="C765" s="3"/>
      <c r="D765" s="3"/>
      <c r="E765" s="3"/>
      <c r="F765" s="3"/>
      <c r="G765" s="3"/>
    </row>
    <row r="766" spans="1:7" ht="14" x14ac:dyDescent="0.2">
      <c r="A766" s="3"/>
      <c r="B766" s="3"/>
      <c r="C766" s="3"/>
      <c r="D766" s="3"/>
      <c r="E766" s="3"/>
      <c r="F766" s="3"/>
      <c r="G766" s="3"/>
    </row>
    <row r="767" spans="1:7" ht="14" x14ac:dyDescent="0.2">
      <c r="A767" s="3"/>
      <c r="B767" s="3"/>
      <c r="C767" s="3"/>
      <c r="D767" s="3"/>
      <c r="E767" s="3"/>
      <c r="F767" s="3"/>
      <c r="G767" s="3"/>
    </row>
    <row r="768" spans="1:7" ht="14" x14ac:dyDescent="0.2">
      <c r="A768" s="3"/>
      <c r="B768" s="3"/>
      <c r="C768" s="3"/>
      <c r="D768" s="3"/>
      <c r="E768" s="3"/>
      <c r="F768" s="3"/>
      <c r="G768" s="3"/>
    </row>
    <row r="769" spans="1:7" ht="14" x14ac:dyDescent="0.2">
      <c r="A769" s="3"/>
      <c r="B769" s="3"/>
      <c r="C769" s="3"/>
      <c r="D769" s="3"/>
      <c r="E769" s="3"/>
      <c r="F769" s="3"/>
      <c r="G769" s="3"/>
    </row>
    <row r="770" spans="1:7" ht="14" x14ac:dyDescent="0.2">
      <c r="A770" s="3"/>
      <c r="B770" s="3"/>
      <c r="C770" s="3"/>
      <c r="D770" s="3"/>
      <c r="E770" s="3"/>
      <c r="F770" s="3"/>
      <c r="G770" s="3"/>
    </row>
    <row r="771" spans="1:7" ht="14" x14ac:dyDescent="0.2">
      <c r="A771" s="3"/>
      <c r="B771" s="3"/>
      <c r="C771" s="3"/>
      <c r="D771" s="3"/>
      <c r="E771" s="3"/>
      <c r="F771" s="3"/>
      <c r="G771" s="3"/>
    </row>
    <row r="772" spans="1:7" ht="14" x14ac:dyDescent="0.2">
      <c r="A772" s="3"/>
      <c r="B772" s="3"/>
      <c r="C772" s="3"/>
      <c r="D772" s="3"/>
      <c r="E772" s="3"/>
      <c r="F772" s="3"/>
      <c r="G772" s="3"/>
    </row>
    <row r="773" spans="1:7" ht="14" x14ac:dyDescent="0.2">
      <c r="A773" s="3"/>
      <c r="B773" s="3"/>
      <c r="C773" s="3"/>
      <c r="D773" s="3"/>
      <c r="E773" s="3"/>
      <c r="F773" s="3"/>
      <c r="G773" s="3"/>
    </row>
    <row r="774" spans="1:7" ht="14" x14ac:dyDescent="0.2">
      <c r="A774" s="3"/>
      <c r="B774" s="3"/>
      <c r="C774" s="3"/>
      <c r="D774" s="3"/>
      <c r="E774" s="3"/>
      <c r="F774" s="3"/>
      <c r="G774" s="3"/>
    </row>
    <row r="775" spans="1:7" ht="14" x14ac:dyDescent="0.2">
      <c r="A775" s="3"/>
      <c r="B775" s="3"/>
      <c r="C775" s="3"/>
      <c r="D775" s="3"/>
      <c r="E775" s="3"/>
      <c r="F775" s="3"/>
      <c r="G775" s="3"/>
    </row>
    <row r="776" spans="1:7" ht="14" x14ac:dyDescent="0.2">
      <c r="A776" s="3"/>
      <c r="B776" s="3"/>
      <c r="C776" s="3"/>
      <c r="D776" s="3"/>
      <c r="E776" s="3"/>
      <c r="F776" s="3"/>
      <c r="G776" s="3"/>
    </row>
    <row r="777" spans="1:7" ht="14" x14ac:dyDescent="0.2">
      <c r="A777" s="3"/>
      <c r="B777" s="3"/>
      <c r="C777" s="3"/>
      <c r="D777" s="3"/>
      <c r="E777" s="3"/>
      <c r="F777" s="3"/>
      <c r="G777" s="3"/>
    </row>
    <row r="778" spans="1:7" ht="14" x14ac:dyDescent="0.2">
      <c r="A778" s="3"/>
      <c r="B778" s="3"/>
      <c r="C778" s="3"/>
      <c r="D778" s="3"/>
      <c r="E778" s="3"/>
      <c r="F778" s="3"/>
      <c r="G778" s="3"/>
    </row>
    <row r="779" spans="1:7" ht="14" x14ac:dyDescent="0.2">
      <c r="A779" s="3"/>
      <c r="B779" s="3"/>
      <c r="C779" s="3"/>
      <c r="D779" s="3"/>
      <c r="E779" s="3"/>
      <c r="F779" s="3"/>
      <c r="G779" s="3"/>
    </row>
    <row r="780" spans="1:7" ht="14" x14ac:dyDescent="0.2">
      <c r="A780" s="3"/>
      <c r="B780" s="3"/>
      <c r="C780" s="3"/>
      <c r="D780" s="3"/>
      <c r="E780" s="3"/>
      <c r="F780" s="3"/>
      <c r="G780" s="3"/>
    </row>
    <row r="781" spans="1:7" ht="14" x14ac:dyDescent="0.2">
      <c r="A781" s="3"/>
      <c r="B781" s="3"/>
      <c r="C781" s="3"/>
      <c r="D781" s="3"/>
      <c r="E781" s="3"/>
      <c r="F781" s="3"/>
      <c r="G781" s="3"/>
    </row>
    <row r="782" spans="1:7" ht="14" x14ac:dyDescent="0.2">
      <c r="A782" s="3"/>
      <c r="B782" s="3"/>
      <c r="C782" s="3"/>
      <c r="D782" s="3"/>
      <c r="E782" s="3"/>
      <c r="F782" s="3"/>
      <c r="G782" s="3"/>
    </row>
    <row r="783" spans="1:7" ht="14" x14ac:dyDescent="0.2">
      <c r="A783" s="3"/>
      <c r="B783" s="3"/>
      <c r="C783" s="3"/>
      <c r="D783" s="3"/>
      <c r="E783" s="3"/>
      <c r="F783" s="3"/>
      <c r="G783" s="3"/>
    </row>
    <row r="784" spans="1:7" ht="14" x14ac:dyDescent="0.2">
      <c r="A784" s="3"/>
      <c r="B784" s="3"/>
      <c r="C784" s="3"/>
      <c r="D784" s="3"/>
      <c r="E784" s="3"/>
      <c r="F784" s="3"/>
      <c r="G784" s="3"/>
    </row>
    <row r="785" spans="1:7" ht="14" x14ac:dyDescent="0.2">
      <c r="A785" s="3"/>
      <c r="B785" s="3"/>
      <c r="C785" s="3"/>
      <c r="D785" s="3"/>
      <c r="E785" s="3"/>
      <c r="F785" s="3"/>
      <c r="G785" s="3"/>
    </row>
    <row r="786" spans="1:7" ht="14" x14ac:dyDescent="0.2">
      <c r="A786" s="3"/>
      <c r="B786" s="3"/>
      <c r="C786" s="3"/>
      <c r="D786" s="3"/>
      <c r="E786" s="3"/>
      <c r="F786" s="3"/>
      <c r="G786" s="3"/>
    </row>
    <row r="787" spans="1:7" ht="14" x14ac:dyDescent="0.2">
      <c r="A787" s="3"/>
      <c r="B787" s="3"/>
      <c r="C787" s="3"/>
      <c r="D787" s="3"/>
      <c r="E787" s="3"/>
      <c r="F787" s="3"/>
      <c r="G787" s="3"/>
    </row>
    <row r="788" spans="1:7" ht="14" x14ac:dyDescent="0.2">
      <c r="A788" s="3"/>
      <c r="B788" s="3"/>
      <c r="C788" s="3"/>
      <c r="D788" s="3"/>
      <c r="E788" s="3"/>
      <c r="F788" s="3"/>
      <c r="G788" s="3"/>
    </row>
    <row r="789" spans="1:7" ht="14" x14ac:dyDescent="0.2">
      <c r="A789" s="3"/>
      <c r="B789" s="3"/>
      <c r="C789" s="3"/>
      <c r="D789" s="3"/>
      <c r="E789" s="3"/>
      <c r="F789" s="3"/>
      <c r="G789" s="3"/>
    </row>
    <row r="790" spans="1:7" ht="14" x14ac:dyDescent="0.2">
      <c r="A790" s="3"/>
      <c r="B790" s="3"/>
      <c r="C790" s="3"/>
      <c r="D790" s="3"/>
      <c r="E790" s="3"/>
      <c r="F790" s="3"/>
      <c r="G790" s="3"/>
    </row>
    <row r="791" spans="1:7" ht="14" x14ac:dyDescent="0.2">
      <c r="A791" s="3"/>
      <c r="B791" s="3"/>
      <c r="C791" s="3"/>
      <c r="D791" s="3"/>
      <c r="E791" s="3"/>
      <c r="F791" s="3"/>
      <c r="G791" s="3"/>
    </row>
    <row r="792" spans="1:7" ht="14" x14ac:dyDescent="0.2">
      <c r="A792" s="3"/>
      <c r="B792" s="3"/>
      <c r="C792" s="3"/>
      <c r="D792" s="3"/>
      <c r="E792" s="3"/>
      <c r="F792" s="3"/>
      <c r="G792" s="3"/>
    </row>
    <row r="793" spans="1:7" ht="14" x14ac:dyDescent="0.2">
      <c r="A793" s="3"/>
      <c r="B793" s="3"/>
      <c r="C793" s="3"/>
      <c r="D793" s="3"/>
      <c r="E793" s="3"/>
      <c r="F793" s="3"/>
      <c r="G793" s="3"/>
    </row>
    <row r="794" spans="1:7" ht="14" x14ac:dyDescent="0.2">
      <c r="A794" s="3"/>
      <c r="B794" s="3"/>
      <c r="C794" s="3"/>
      <c r="D794" s="3"/>
      <c r="E794" s="3"/>
      <c r="F794" s="3"/>
      <c r="G794" s="3"/>
    </row>
    <row r="795" spans="1:7" ht="14" x14ac:dyDescent="0.2">
      <c r="A795" s="3"/>
      <c r="B795" s="3"/>
      <c r="C795" s="3"/>
      <c r="D795" s="3"/>
      <c r="E795" s="3"/>
      <c r="F795" s="3"/>
      <c r="G795" s="3"/>
    </row>
    <row r="796" spans="1:7" ht="14" x14ac:dyDescent="0.2">
      <c r="A796" s="3"/>
      <c r="B796" s="3"/>
      <c r="C796" s="3"/>
      <c r="D796" s="3"/>
      <c r="E796" s="3"/>
      <c r="F796" s="3"/>
      <c r="G796" s="3"/>
    </row>
    <row r="797" spans="1:7" ht="14" x14ac:dyDescent="0.2">
      <c r="A797" s="3"/>
      <c r="B797" s="3"/>
      <c r="C797" s="3"/>
      <c r="D797" s="3"/>
      <c r="E797" s="3"/>
      <c r="F797" s="3"/>
      <c r="G797" s="3"/>
    </row>
    <row r="798" spans="1:7" ht="14" x14ac:dyDescent="0.2">
      <c r="A798" s="3"/>
      <c r="B798" s="3"/>
      <c r="C798" s="3"/>
      <c r="D798" s="3"/>
      <c r="E798" s="3"/>
      <c r="F798" s="3"/>
      <c r="G798" s="3"/>
    </row>
    <row r="799" spans="1:7" ht="14" x14ac:dyDescent="0.2">
      <c r="A799" s="3"/>
      <c r="B799" s="3"/>
      <c r="C799" s="3"/>
      <c r="D799" s="3"/>
      <c r="E799" s="3"/>
      <c r="F799" s="3"/>
      <c r="G799" s="3"/>
    </row>
    <row r="800" spans="1:7" ht="14" x14ac:dyDescent="0.2">
      <c r="A800" s="3"/>
      <c r="B800" s="3"/>
      <c r="C800" s="3"/>
      <c r="D800" s="3"/>
      <c r="E800" s="3"/>
      <c r="F800" s="3"/>
      <c r="G800" s="3"/>
    </row>
    <row r="801" spans="1:7" ht="14" x14ac:dyDescent="0.2">
      <c r="A801" s="3"/>
      <c r="B801" s="3"/>
      <c r="C801" s="3"/>
      <c r="D801" s="3"/>
      <c r="E801" s="3"/>
      <c r="F801" s="3"/>
      <c r="G801" s="3"/>
    </row>
    <row r="802" spans="1:7" ht="14" x14ac:dyDescent="0.2">
      <c r="A802" s="3"/>
      <c r="B802" s="3"/>
      <c r="C802" s="3"/>
      <c r="D802" s="3"/>
      <c r="E802" s="3"/>
      <c r="F802" s="3"/>
      <c r="G802" s="3"/>
    </row>
    <row r="803" spans="1:7" ht="14" x14ac:dyDescent="0.2">
      <c r="A803" s="3"/>
      <c r="B803" s="3"/>
      <c r="C803" s="3"/>
      <c r="D803" s="3"/>
      <c r="E803" s="3"/>
      <c r="F803" s="3"/>
      <c r="G803" s="3"/>
    </row>
    <row r="804" spans="1:7" ht="14" x14ac:dyDescent="0.2">
      <c r="A804" s="3"/>
      <c r="B804" s="3"/>
      <c r="C804" s="3"/>
      <c r="D804" s="3"/>
      <c r="E804" s="3"/>
      <c r="F804" s="3"/>
      <c r="G804" s="3"/>
    </row>
    <row r="805" spans="1:7" ht="14" x14ac:dyDescent="0.2">
      <c r="A805" s="3"/>
      <c r="B805" s="3"/>
      <c r="C805" s="3"/>
      <c r="D805" s="3"/>
      <c r="E805" s="3"/>
      <c r="F805" s="3"/>
      <c r="G805" s="3"/>
    </row>
    <row r="806" spans="1:7" ht="14" x14ac:dyDescent="0.2">
      <c r="A806" s="3"/>
      <c r="B806" s="3"/>
      <c r="C806" s="3"/>
      <c r="D806" s="3"/>
      <c r="E806" s="3"/>
      <c r="F806" s="3"/>
      <c r="G806" s="3"/>
    </row>
    <row r="807" spans="1:7" ht="14" x14ac:dyDescent="0.2">
      <c r="A807" s="3"/>
      <c r="B807" s="3"/>
      <c r="C807" s="3"/>
      <c r="D807" s="3"/>
      <c r="E807" s="3"/>
      <c r="F807" s="3"/>
      <c r="G807" s="3"/>
    </row>
    <row r="808" spans="1:7" ht="14" x14ac:dyDescent="0.2">
      <c r="A808" s="3"/>
      <c r="B808" s="3"/>
      <c r="C808" s="3"/>
      <c r="D808" s="3"/>
      <c r="E808" s="3"/>
      <c r="F808" s="3"/>
      <c r="G808" s="3"/>
    </row>
    <row r="809" spans="1:7" ht="14" x14ac:dyDescent="0.2">
      <c r="A809" s="3"/>
      <c r="B809" s="3"/>
      <c r="C809" s="3"/>
      <c r="D809" s="3"/>
      <c r="E809" s="3"/>
      <c r="F809" s="3"/>
      <c r="G809" s="3"/>
    </row>
    <row r="810" spans="1:7" ht="14" x14ac:dyDescent="0.2">
      <c r="A810" s="3"/>
      <c r="B810" s="3"/>
      <c r="C810" s="3"/>
      <c r="D810" s="3"/>
      <c r="E810" s="3"/>
      <c r="F810" s="3"/>
      <c r="G810" s="3"/>
    </row>
    <row r="811" spans="1:7" ht="14" x14ac:dyDescent="0.2">
      <c r="A811" s="3"/>
      <c r="B811" s="3"/>
      <c r="C811" s="3"/>
      <c r="D811" s="3"/>
      <c r="E811" s="3"/>
      <c r="F811" s="3"/>
      <c r="G811" s="3"/>
    </row>
    <row r="812" spans="1:7" ht="14" x14ac:dyDescent="0.2">
      <c r="A812" s="3"/>
      <c r="B812" s="3"/>
      <c r="C812" s="3"/>
      <c r="D812" s="3"/>
      <c r="E812" s="3"/>
      <c r="F812" s="3"/>
      <c r="G812" s="3"/>
    </row>
    <row r="813" spans="1:7" ht="14" x14ac:dyDescent="0.2">
      <c r="A813" s="3"/>
      <c r="B813" s="3"/>
      <c r="C813" s="3"/>
      <c r="D813" s="3"/>
      <c r="E813" s="3"/>
      <c r="F813" s="3"/>
      <c r="G813" s="3"/>
    </row>
    <row r="814" spans="1:7" ht="14" x14ac:dyDescent="0.2">
      <c r="A814" s="3"/>
      <c r="B814" s="3"/>
      <c r="C814" s="3"/>
      <c r="D814" s="3"/>
      <c r="E814" s="3"/>
      <c r="F814" s="3"/>
      <c r="G814" s="3"/>
    </row>
    <row r="815" spans="1:7" ht="14" x14ac:dyDescent="0.2">
      <c r="A815" s="3"/>
      <c r="B815" s="3"/>
      <c r="C815" s="3"/>
      <c r="D815" s="3"/>
      <c r="E815" s="3"/>
      <c r="F815" s="3"/>
      <c r="G815" s="3"/>
    </row>
    <row r="816" spans="1:7" ht="14" x14ac:dyDescent="0.2">
      <c r="A816" s="3"/>
      <c r="B816" s="3"/>
      <c r="C816" s="3"/>
      <c r="D816" s="3"/>
      <c r="E816" s="3"/>
      <c r="F816" s="3"/>
      <c r="G816" s="3"/>
    </row>
    <row r="817" spans="1:7" ht="14" x14ac:dyDescent="0.2">
      <c r="A817" s="3"/>
      <c r="B817" s="3"/>
      <c r="C817" s="3"/>
      <c r="D817" s="3"/>
      <c r="E817" s="3"/>
      <c r="F817" s="3"/>
      <c r="G817" s="3"/>
    </row>
    <row r="818" spans="1:7" ht="14" x14ac:dyDescent="0.2">
      <c r="A818" s="3"/>
      <c r="B818" s="3"/>
      <c r="C818" s="3"/>
      <c r="D818" s="3"/>
      <c r="E818" s="3"/>
      <c r="F818" s="3"/>
      <c r="G818" s="3"/>
    </row>
    <row r="819" spans="1:7" ht="14" x14ac:dyDescent="0.2">
      <c r="A819" s="3"/>
      <c r="B819" s="3"/>
      <c r="C819" s="3"/>
      <c r="D819" s="3"/>
      <c r="E819" s="3"/>
      <c r="F819" s="3"/>
      <c r="G819" s="3"/>
    </row>
    <row r="820" spans="1:7" ht="14" x14ac:dyDescent="0.2">
      <c r="A820" s="3"/>
      <c r="B820" s="3"/>
      <c r="C820" s="3"/>
      <c r="D820" s="3"/>
      <c r="E820" s="3"/>
      <c r="F820" s="3"/>
      <c r="G820" s="3"/>
    </row>
    <row r="821" spans="1:7" ht="14" x14ac:dyDescent="0.2">
      <c r="A821" s="3"/>
      <c r="B821" s="3"/>
      <c r="C821" s="3"/>
      <c r="D821" s="3"/>
      <c r="E821" s="3"/>
      <c r="F821" s="3"/>
      <c r="G821" s="3"/>
    </row>
    <row r="822" spans="1:7" ht="14" x14ac:dyDescent="0.2">
      <c r="A822" s="3"/>
      <c r="B822" s="3"/>
      <c r="C822" s="3"/>
      <c r="D822" s="3"/>
      <c r="E822" s="3"/>
      <c r="F822" s="3"/>
      <c r="G822" s="3"/>
    </row>
    <row r="823" spans="1:7" ht="14" x14ac:dyDescent="0.2">
      <c r="A823" s="3"/>
      <c r="B823" s="3"/>
      <c r="C823" s="3"/>
      <c r="D823" s="3"/>
      <c r="E823" s="3"/>
      <c r="F823" s="3"/>
      <c r="G823" s="3"/>
    </row>
    <row r="824" spans="1:7" ht="14" x14ac:dyDescent="0.2">
      <c r="A824" s="3"/>
      <c r="B824" s="3"/>
      <c r="C824" s="3"/>
      <c r="D824" s="3"/>
      <c r="E824" s="3"/>
      <c r="F824" s="3"/>
      <c r="G824" s="3"/>
    </row>
    <row r="825" spans="1:7" ht="14" x14ac:dyDescent="0.2">
      <c r="A825" s="3"/>
      <c r="B825" s="3"/>
      <c r="C825" s="3"/>
      <c r="D825" s="3"/>
      <c r="E825" s="3"/>
      <c r="F825" s="3"/>
      <c r="G825" s="3"/>
    </row>
    <row r="826" spans="1:7" ht="14" x14ac:dyDescent="0.2">
      <c r="A826" s="3"/>
      <c r="B826" s="3"/>
      <c r="C826" s="3"/>
      <c r="D826" s="3"/>
      <c r="E826" s="3"/>
      <c r="F826" s="3"/>
      <c r="G826" s="3"/>
    </row>
    <row r="827" spans="1:7" ht="14" x14ac:dyDescent="0.2">
      <c r="A827" s="3"/>
      <c r="B827" s="3"/>
      <c r="C827" s="3"/>
      <c r="D827" s="3"/>
      <c r="E827" s="3"/>
      <c r="F827" s="3"/>
      <c r="G827" s="3"/>
    </row>
    <row r="828" spans="1:7" ht="14" x14ac:dyDescent="0.2">
      <c r="A828" s="3"/>
      <c r="B828" s="3"/>
      <c r="C828" s="3"/>
      <c r="D828" s="3"/>
      <c r="E828" s="3"/>
      <c r="F828" s="3"/>
      <c r="G828" s="3"/>
    </row>
    <row r="829" spans="1:7" ht="14" x14ac:dyDescent="0.2">
      <c r="A829" s="3"/>
      <c r="B829" s="3"/>
      <c r="C829" s="3"/>
      <c r="D829" s="3"/>
      <c r="E829" s="3"/>
      <c r="F829" s="3"/>
      <c r="G829" s="3"/>
    </row>
    <row r="830" spans="1:7" ht="14" x14ac:dyDescent="0.2">
      <c r="A830" s="3"/>
      <c r="B830" s="3"/>
      <c r="C830" s="3"/>
      <c r="D830" s="3"/>
      <c r="E830" s="3"/>
      <c r="F830" s="3"/>
      <c r="G830" s="3"/>
    </row>
    <row r="831" spans="1:7" ht="14" x14ac:dyDescent="0.2">
      <c r="A831" s="3"/>
      <c r="B831" s="3"/>
      <c r="C831" s="3"/>
      <c r="D831" s="3"/>
      <c r="E831" s="3"/>
      <c r="F831" s="3"/>
      <c r="G831" s="3"/>
    </row>
    <row r="832" spans="1:7" ht="14" x14ac:dyDescent="0.2">
      <c r="A832" s="3"/>
      <c r="B832" s="3"/>
      <c r="C832" s="3"/>
      <c r="D832" s="3"/>
      <c r="E832" s="3"/>
      <c r="F832" s="3"/>
      <c r="G832" s="3"/>
    </row>
    <row r="833" spans="1:7" ht="14" x14ac:dyDescent="0.2">
      <c r="A833" s="3"/>
      <c r="B833" s="3"/>
      <c r="C833" s="3"/>
      <c r="D833" s="3"/>
      <c r="E833" s="3"/>
      <c r="F833" s="3"/>
      <c r="G833" s="3"/>
    </row>
    <row r="834" spans="1:7" ht="14" x14ac:dyDescent="0.2">
      <c r="A834" s="3"/>
      <c r="B834" s="3"/>
      <c r="C834" s="3"/>
      <c r="D834" s="3"/>
      <c r="E834" s="3"/>
      <c r="F834" s="3"/>
      <c r="G834" s="3"/>
    </row>
    <row r="835" spans="1:7" ht="14" x14ac:dyDescent="0.2">
      <c r="A835" s="3"/>
      <c r="B835" s="3"/>
      <c r="C835" s="3"/>
      <c r="D835" s="3"/>
      <c r="E835" s="3"/>
      <c r="F835" s="3"/>
      <c r="G835" s="3"/>
    </row>
    <row r="836" spans="1:7" ht="14" x14ac:dyDescent="0.2">
      <c r="A836" s="3"/>
      <c r="B836" s="3"/>
      <c r="C836" s="3"/>
      <c r="D836" s="3"/>
      <c r="E836" s="3"/>
      <c r="F836" s="3"/>
      <c r="G836" s="3"/>
    </row>
    <row r="837" spans="1:7" ht="14" x14ac:dyDescent="0.2">
      <c r="A837" s="3"/>
      <c r="B837" s="3"/>
      <c r="C837" s="3"/>
      <c r="D837" s="3"/>
      <c r="E837" s="3"/>
      <c r="F837" s="3"/>
      <c r="G837" s="3"/>
    </row>
    <row r="838" spans="1:7" ht="14" x14ac:dyDescent="0.2">
      <c r="A838" s="3"/>
      <c r="B838" s="3"/>
      <c r="C838" s="3"/>
      <c r="D838" s="3"/>
      <c r="E838" s="3"/>
      <c r="F838" s="3"/>
      <c r="G838" s="3"/>
    </row>
    <row r="839" spans="1:7" ht="14" x14ac:dyDescent="0.2">
      <c r="A839" s="3"/>
      <c r="B839" s="3"/>
      <c r="C839" s="3"/>
      <c r="D839" s="3"/>
      <c r="E839" s="3"/>
      <c r="F839" s="3"/>
      <c r="G839" s="3"/>
    </row>
    <row r="840" spans="1:7" ht="14" x14ac:dyDescent="0.2">
      <c r="A840" s="3"/>
      <c r="B840" s="3"/>
      <c r="C840" s="3"/>
      <c r="D840" s="3"/>
      <c r="E840" s="3"/>
      <c r="F840" s="3"/>
      <c r="G840" s="3"/>
    </row>
    <row r="841" spans="1:7" ht="14" x14ac:dyDescent="0.2">
      <c r="A841" s="3"/>
      <c r="B841" s="3"/>
      <c r="C841" s="3"/>
      <c r="D841" s="3"/>
      <c r="E841" s="3"/>
      <c r="F841" s="3"/>
      <c r="G841" s="3"/>
    </row>
    <row r="842" spans="1:7" ht="14" x14ac:dyDescent="0.2">
      <c r="A842" s="3"/>
      <c r="B842" s="3"/>
      <c r="C842" s="3"/>
      <c r="D842" s="3"/>
      <c r="E842" s="3"/>
      <c r="F842" s="3"/>
      <c r="G842" s="3"/>
    </row>
    <row r="843" spans="1:7" ht="14" x14ac:dyDescent="0.2">
      <c r="A843" s="3"/>
      <c r="B843" s="3"/>
      <c r="C843" s="3"/>
      <c r="D843" s="3"/>
      <c r="E843" s="3"/>
      <c r="F843" s="3"/>
      <c r="G843" s="3"/>
    </row>
    <row r="844" spans="1:7" ht="14" x14ac:dyDescent="0.2">
      <c r="A844" s="3"/>
      <c r="B844" s="3"/>
      <c r="C844" s="3"/>
      <c r="D844" s="3"/>
      <c r="E844" s="3"/>
      <c r="F844" s="3"/>
      <c r="G844" s="3"/>
    </row>
    <row r="845" spans="1:7" ht="14" x14ac:dyDescent="0.2">
      <c r="A845" s="3"/>
      <c r="B845" s="3"/>
      <c r="C845" s="3"/>
      <c r="D845" s="3"/>
      <c r="E845" s="3"/>
      <c r="F845" s="3"/>
      <c r="G845" s="3"/>
    </row>
    <row r="846" spans="1:7" ht="14" x14ac:dyDescent="0.2">
      <c r="A846" s="3"/>
      <c r="B846" s="3"/>
      <c r="C846" s="3"/>
      <c r="D846" s="3"/>
      <c r="E846" s="3"/>
      <c r="F846" s="3"/>
      <c r="G846" s="3"/>
    </row>
    <row r="847" spans="1:7" ht="14" x14ac:dyDescent="0.2">
      <c r="A847" s="3"/>
      <c r="B847" s="3"/>
      <c r="C847" s="3"/>
      <c r="D847" s="3"/>
      <c r="E847" s="3"/>
      <c r="F847" s="3"/>
      <c r="G847" s="3"/>
    </row>
    <row r="848" spans="1:7" ht="14" x14ac:dyDescent="0.2">
      <c r="A848" s="3"/>
      <c r="B848" s="3"/>
      <c r="C848" s="3"/>
      <c r="D848" s="3"/>
      <c r="E848" s="3"/>
      <c r="F848" s="3"/>
      <c r="G848" s="3"/>
    </row>
    <row r="849" spans="1:7" ht="14" x14ac:dyDescent="0.2">
      <c r="A849" s="3"/>
      <c r="B849" s="3"/>
      <c r="C849" s="3"/>
      <c r="D849" s="3"/>
      <c r="E849" s="3"/>
      <c r="F849" s="3"/>
      <c r="G849" s="3"/>
    </row>
    <row r="850" spans="1:7" ht="14" x14ac:dyDescent="0.2">
      <c r="A850" s="3"/>
      <c r="B850" s="3"/>
      <c r="C850" s="3"/>
      <c r="D850" s="3"/>
      <c r="E850" s="3"/>
      <c r="F850" s="3"/>
      <c r="G850" s="3"/>
    </row>
    <row r="851" spans="1:7" ht="14" x14ac:dyDescent="0.2">
      <c r="A851" s="3"/>
      <c r="B851" s="3"/>
      <c r="C851" s="3"/>
      <c r="D851" s="3"/>
      <c r="E851" s="3"/>
      <c r="F851" s="3"/>
      <c r="G851" s="3"/>
    </row>
    <row r="852" spans="1:7" ht="14" x14ac:dyDescent="0.2">
      <c r="A852" s="3"/>
      <c r="B852" s="3"/>
      <c r="C852" s="3"/>
      <c r="D852" s="3"/>
      <c r="E852" s="3"/>
      <c r="F852" s="3"/>
      <c r="G852" s="3"/>
    </row>
    <row r="853" spans="1:7" ht="14" x14ac:dyDescent="0.2">
      <c r="A853" s="3"/>
      <c r="B853" s="3"/>
      <c r="C853" s="3"/>
      <c r="D853" s="3"/>
      <c r="E853" s="3"/>
      <c r="F853" s="3"/>
      <c r="G853" s="3"/>
    </row>
    <row r="854" spans="1:7" ht="14" x14ac:dyDescent="0.2">
      <c r="A854" s="3"/>
      <c r="B854" s="3"/>
      <c r="C854" s="3"/>
      <c r="D854" s="3"/>
      <c r="E854" s="3"/>
      <c r="F854" s="3"/>
      <c r="G854" s="3"/>
    </row>
    <row r="855" spans="1:7" ht="14" x14ac:dyDescent="0.2">
      <c r="A855" s="3"/>
      <c r="B855" s="3"/>
      <c r="C855" s="3"/>
      <c r="D855" s="3"/>
      <c r="E855" s="3"/>
      <c r="F855" s="3"/>
      <c r="G855" s="3"/>
    </row>
    <row r="856" spans="1:7" ht="14" x14ac:dyDescent="0.2">
      <c r="A856" s="3"/>
      <c r="B856" s="3"/>
      <c r="C856" s="3"/>
      <c r="D856" s="3"/>
      <c r="E856" s="3"/>
      <c r="F856" s="3"/>
      <c r="G856" s="3"/>
    </row>
    <row r="857" spans="1:7" ht="14" x14ac:dyDescent="0.2">
      <c r="A857" s="3"/>
      <c r="B857" s="3"/>
      <c r="C857" s="3"/>
      <c r="D857" s="3"/>
      <c r="E857" s="3"/>
      <c r="F857" s="3"/>
      <c r="G857" s="3"/>
    </row>
    <row r="858" spans="1:7" ht="14" x14ac:dyDescent="0.2">
      <c r="A858" s="3"/>
      <c r="B858" s="3"/>
      <c r="C858" s="3"/>
      <c r="D858" s="3"/>
      <c r="E858" s="3"/>
      <c r="F858" s="3"/>
      <c r="G858" s="3"/>
    </row>
    <row r="859" spans="1:7" ht="14" x14ac:dyDescent="0.2">
      <c r="A859" s="3"/>
      <c r="B859" s="3"/>
      <c r="C859" s="3"/>
      <c r="D859" s="3"/>
      <c r="E859" s="3"/>
      <c r="F859" s="3"/>
      <c r="G859" s="3"/>
    </row>
    <row r="860" spans="1:7" ht="14" x14ac:dyDescent="0.2">
      <c r="A860" s="3"/>
      <c r="B860" s="3"/>
      <c r="C860" s="3"/>
      <c r="D860" s="3"/>
      <c r="E860" s="3"/>
      <c r="F860" s="3"/>
      <c r="G860" s="3"/>
    </row>
    <row r="861" spans="1:7" ht="14" x14ac:dyDescent="0.2">
      <c r="A861" s="3"/>
      <c r="B861" s="3"/>
      <c r="C861" s="3"/>
      <c r="D861" s="3"/>
      <c r="E861" s="3"/>
      <c r="F861" s="3"/>
      <c r="G861" s="3"/>
    </row>
    <row r="862" spans="1:7" ht="14" x14ac:dyDescent="0.2">
      <c r="A862" s="3"/>
      <c r="B862" s="3"/>
      <c r="C862" s="3"/>
      <c r="D862" s="3"/>
      <c r="E862" s="3"/>
      <c r="F862" s="3"/>
      <c r="G862" s="3"/>
    </row>
    <row r="863" spans="1:7" ht="14" x14ac:dyDescent="0.2">
      <c r="A863" s="3"/>
      <c r="B863" s="3"/>
      <c r="C863" s="3"/>
      <c r="D863" s="3"/>
      <c r="E863" s="3"/>
      <c r="F863" s="3"/>
      <c r="G863" s="3"/>
    </row>
    <row r="864" spans="1:7" ht="14" x14ac:dyDescent="0.2">
      <c r="A864" s="3"/>
      <c r="B864" s="3"/>
      <c r="C864" s="3"/>
      <c r="D864" s="3"/>
      <c r="E864" s="3"/>
      <c r="F864" s="3"/>
      <c r="G864" s="3"/>
    </row>
    <row r="865" spans="1:7" ht="14" x14ac:dyDescent="0.2">
      <c r="A865" s="3"/>
      <c r="B865" s="3"/>
      <c r="C865" s="3"/>
      <c r="D865" s="3"/>
      <c r="E865" s="3"/>
      <c r="F865" s="3"/>
      <c r="G865" s="3"/>
    </row>
    <row r="866" spans="1:7" ht="14" x14ac:dyDescent="0.2">
      <c r="A866" s="3"/>
      <c r="B866" s="3"/>
      <c r="C866" s="3"/>
      <c r="D866" s="3"/>
      <c r="E866" s="3"/>
      <c r="F866" s="3"/>
      <c r="G866" s="3"/>
    </row>
    <row r="867" spans="1:7" ht="14" x14ac:dyDescent="0.2">
      <c r="A867" s="3"/>
      <c r="B867" s="3"/>
      <c r="C867" s="3"/>
      <c r="D867" s="3"/>
      <c r="E867" s="3"/>
      <c r="F867" s="3"/>
      <c r="G867" s="3"/>
    </row>
    <row r="868" spans="1:7" ht="14" x14ac:dyDescent="0.2">
      <c r="A868" s="3"/>
      <c r="B868" s="3"/>
      <c r="C868" s="3"/>
      <c r="D868" s="3"/>
      <c r="E868" s="3"/>
      <c r="F868" s="3"/>
      <c r="G868" s="3"/>
    </row>
    <row r="869" spans="1:7" ht="14" x14ac:dyDescent="0.2">
      <c r="A869" s="3"/>
      <c r="B869" s="3"/>
      <c r="C869" s="3"/>
      <c r="D869" s="3"/>
      <c r="E869" s="3"/>
      <c r="F869" s="3"/>
      <c r="G869" s="3"/>
    </row>
    <row r="870" spans="1:7" ht="14" x14ac:dyDescent="0.2">
      <c r="A870" s="3"/>
      <c r="B870" s="3"/>
      <c r="C870" s="3"/>
      <c r="D870" s="3"/>
      <c r="E870" s="3"/>
      <c r="F870" s="3"/>
      <c r="G870" s="3"/>
    </row>
    <row r="871" spans="1:7" ht="14" x14ac:dyDescent="0.2">
      <c r="A871" s="3"/>
      <c r="B871" s="3"/>
      <c r="C871" s="3"/>
      <c r="D871" s="3"/>
      <c r="E871" s="3"/>
      <c r="F871" s="3"/>
      <c r="G871" s="3"/>
    </row>
    <row r="872" spans="1:7" ht="14" x14ac:dyDescent="0.2">
      <c r="A872" s="3"/>
      <c r="B872" s="3"/>
      <c r="C872" s="3"/>
      <c r="D872" s="3"/>
      <c r="E872" s="3"/>
      <c r="F872" s="3"/>
      <c r="G872" s="3"/>
    </row>
    <row r="873" spans="1:7" ht="14" x14ac:dyDescent="0.2">
      <c r="A873" s="3"/>
      <c r="B873" s="3"/>
      <c r="C873" s="3"/>
      <c r="D873" s="3"/>
      <c r="E873" s="3"/>
      <c r="F873" s="3"/>
      <c r="G873" s="3"/>
    </row>
    <row r="874" spans="1:7" ht="14" x14ac:dyDescent="0.2">
      <c r="A874" s="3"/>
      <c r="B874" s="3"/>
      <c r="C874" s="3"/>
      <c r="D874" s="3"/>
      <c r="E874" s="3"/>
      <c r="F874" s="3"/>
      <c r="G874" s="3"/>
    </row>
    <row r="875" spans="1:7" ht="14" x14ac:dyDescent="0.2">
      <c r="A875" s="3"/>
      <c r="B875" s="3"/>
      <c r="C875" s="3"/>
      <c r="D875" s="3"/>
      <c r="E875" s="3"/>
      <c r="F875" s="3"/>
      <c r="G875" s="3"/>
    </row>
    <row r="876" spans="1:7" ht="14" x14ac:dyDescent="0.2">
      <c r="A876" s="3"/>
      <c r="B876" s="3"/>
      <c r="C876" s="3"/>
      <c r="D876" s="3"/>
      <c r="E876" s="3"/>
      <c r="F876" s="3"/>
      <c r="G876" s="3"/>
    </row>
    <row r="877" spans="1:7" ht="14" x14ac:dyDescent="0.2">
      <c r="A877" s="3"/>
      <c r="B877" s="3"/>
      <c r="C877" s="3"/>
      <c r="D877" s="3"/>
      <c r="E877" s="3"/>
      <c r="F877" s="3"/>
      <c r="G877" s="3"/>
    </row>
    <row r="878" spans="1:7" ht="14" x14ac:dyDescent="0.2">
      <c r="A878" s="3"/>
      <c r="B878" s="3"/>
      <c r="C878" s="3"/>
      <c r="D878" s="3"/>
      <c r="E878" s="3"/>
      <c r="F878" s="3"/>
      <c r="G878" s="3"/>
    </row>
    <row r="879" spans="1:7" ht="14" x14ac:dyDescent="0.2">
      <c r="A879" s="3"/>
      <c r="B879" s="3"/>
      <c r="C879" s="3"/>
      <c r="D879" s="3"/>
      <c r="E879" s="3"/>
      <c r="F879" s="3"/>
      <c r="G879" s="3"/>
    </row>
    <row r="880" spans="1:7" ht="14" x14ac:dyDescent="0.2">
      <c r="A880" s="3"/>
      <c r="B880" s="3"/>
      <c r="C880" s="3"/>
      <c r="D880" s="3"/>
      <c r="E880" s="3"/>
      <c r="F880" s="3"/>
      <c r="G880" s="3"/>
    </row>
    <row r="881" spans="1:7" ht="14" x14ac:dyDescent="0.2">
      <c r="A881" s="3"/>
      <c r="B881" s="3"/>
      <c r="C881" s="3"/>
      <c r="D881" s="3"/>
      <c r="E881" s="3"/>
      <c r="F881" s="3"/>
      <c r="G881" s="3"/>
    </row>
    <row r="882" spans="1:7" ht="14" x14ac:dyDescent="0.2">
      <c r="A882" s="3"/>
      <c r="B882" s="3"/>
      <c r="C882" s="3"/>
      <c r="D882" s="3"/>
      <c r="E882" s="3"/>
      <c r="F882" s="3"/>
      <c r="G882" s="3"/>
    </row>
    <row r="883" spans="1:7" ht="14" x14ac:dyDescent="0.2">
      <c r="A883" s="3"/>
      <c r="B883" s="3"/>
      <c r="C883" s="3"/>
      <c r="D883" s="3"/>
      <c r="E883" s="3"/>
      <c r="F883" s="3"/>
      <c r="G883" s="3"/>
    </row>
    <row r="884" spans="1:7" ht="14" x14ac:dyDescent="0.2">
      <c r="A884" s="3"/>
      <c r="B884" s="3"/>
      <c r="C884" s="3"/>
      <c r="D884" s="3"/>
      <c r="E884" s="3"/>
      <c r="F884" s="3"/>
      <c r="G884" s="3"/>
    </row>
    <row r="885" spans="1:7" ht="14" x14ac:dyDescent="0.2">
      <c r="A885" s="3"/>
      <c r="B885" s="3"/>
      <c r="C885" s="3"/>
      <c r="D885" s="3"/>
      <c r="E885" s="3"/>
      <c r="F885" s="3"/>
      <c r="G885" s="3"/>
    </row>
    <row r="886" spans="1:7" ht="14" x14ac:dyDescent="0.2">
      <c r="A886" s="3"/>
      <c r="B886" s="3"/>
      <c r="C886" s="3"/>
      <c r="D886" s="3"/>
      <c r="E886" s="3"/>
      <c r="F886" s="3"/>
      <c r="G886" s="3"/>
    </row>
    <row r="887" spans="1:7" ht="14" x14ac:dyDescent="0.2">
      <c r="A887" s="3"/>
      <c r="B887" s="3"/>
      <c r="C887" s="3"/>
      <c r="D887" s="3"/>
      <c r="E887" s="3"/>
      <c r="F887" s="3"/>
      <c r="G887" s="3"/>
    </row>
    <row r="888" spans="1:7" ht="14" x14ac:dyDescent="0.2">
      <c r="A888" s="3"/>
      <c r="B888" s="3"/>
      <c r="C888" s="3"/>
      <c r="D888" s="3"/>
      <c r="E888" s="3"/>
      <c r="F888" s="3"/>
      <c r="G888" s="3"/>
    </row>
    <row r="889" spans="1:7" ht="14" x14ac:dyDescent="0.2">
      <c r="A889" s="3"/>
      <c r="B889" s="3"/>
      <c r="C889" s="3"/>
      <c r="D889" s="3"/>
      <c r="E889" s="3"/>
      <c r="F889" s="3"/>
      <c r="G889" s="3"/>
    </row>
    <row r="890" spans="1:7" ht="14" x14ac:dyDescent="0.2">
      <c r="A890" s="3"/>
      <c r="B890" s="3"/>
      <c r="C890" s="3"/>
      <c r="D890" s="3"/>
      <c r="E890" s="3"/>
      <c r="F890" s="3"/>
      <c r="G890" s="3"/>
    </row>
    <row r="891" spans="1:7" ht="14" x14ac:dyDescent="0.2">
      <c r="A891" s="3"/>
      <c r="B891" s="3"/>
      <c r="C891" s="3"/>
      <c r="D891" s="3"/>
      <c r="E891" s="3"/>
      <c r="F891" s="3"/>
      <c r="G891" s="3"/>
    </row>
    <row r="892" spans="1:7" ht="14" x14ac:dyDescent="0.2">
      <c r="A892" s="3"/>
      <c r="B892" s="3"/>
      <c r="C892" s="3"/>
      <c r="D892" s="3"/>
      <c r="E892" s="3"/>
      <c r="F892" s="3"/>
      <c r="G892" s="3"/>
    </row>
    <row r="893" spans="1:7" ht="14" x14ac:dyDescent="0.2">
      <c r="A893" s="3"/>
      <c r="B893" s="3"/>
      <c r="C893" s="3"/>
      <c r="D893" s="3"/>
      <c r="E893" s="3"/>
      <c r="F893" s="3"/>
      <c r="G893" s="3"/>
    </row>
    <row r="894" spans="1:7" ht="14" x14ac:dyDescent="0.2">
      <c r="A894" s="3"/>
      <c r="B894" s="3"/>
      <c r="C894" s="3"/>
      <c r="D894" s="3"/>
      <c r="E894" s="3"/>
      <c r="F894" s="3"/>
      <c r="G894" s="3"/>
    </row>
    <row r="895" spans="1:7" ht="14" x14ac:dyDescent="0.2">
      <c r="A895" s="3"/>
      <c r="B895" s="3"/>
      <c r="C895" s="3"/>
      <c r="D895" s="3"/>
      <c r="E895" s="3"/>
      <c r="F895" s="3"/>
      <c r="G895" s="3"/>
    </row>
    <row r="896" spans="1:7" ht="14" x14ac:dyDescent="0.2">
      <c r="A896" s="3"/>
      <c r="B896" s="3"/>
      <c r="C896" s="3"/>
      <c r="D896" s="3"/>
      <c r="E896" s="3"/>
      <c r="F896" s="3"/>
      <c r="G896" s="3"/>
    </row>
    <row r="897" spans="1:7" ht="14" x14ac:dyDescent="0.2">
      <c r="A897" s="3"/>
      <c r="B897" s="3"/>
      <c r="C897" s="3"/>
      <c r="D897" s="3"/>
      <c r="E897" s="3"/>
      <c r="F897" s="3"/>
      <c r="G897" s="3"/>
    </row>
    <row r="898" spans="1:7" ht="14" x14ac:dyDescent="0.2">
      <c r="A898" s="3"/>
      <c r="B898" s="3"/>
      <c r="C898" s="3"/>
      <c r="D898" s="3"/>
      <c r="E898" s="3"/>
      <c r="F898" s="3"/>
      <c r="G898" s="3"/>
    </row>
    <row r="899" spans="1:7" ht="14" x14ac:dyDescent="0.2">
      <c r="A899" s="3"/>
      <c r="B899" s="3"/>
      <c r="C899" s="3"/>
      <c r="D899" s="3"/>
      <c r="E899" s="3"/>
      <c r="F899" s="3"/>
      <c r="G899" s="3"/>
    </row>
    <row r="900" spans="1:7" ht="14" x14ac:dyDescent="0.2">
      <c r="A900" s="3"/>
      <c r="B900" s="3"/>
      <c r="C900" s="3"/>
      <c r="D900" s="3"/>
      <c r="E900" s="3"/>
      <c r="F900" s="3"/>
      <c r="G900" s="3"/>
    </row>
    <row r="901" spans="1:7" ht="14" x14ac:dyDescent="0.2">
      <c r="A901" s="3"/>
      <c r="B901" s="3"/>
      <c r="C901" s="3"/>
      <c r="D901" s="3"/>
      <c r="E901" s="3"/>
      <c r="F901" s="3"/>
      <c r="G901" s="3"/>
    </row>
    <row r="902" spans="1:7" ht="14" x14ac:dyDescent="0.2">
      <c r="A902" s="3"/>
      <c r="B902" s="3"/>
      <c r="C902" s="3"/>
      <c r="D902" s="3"/>
      <c r="E902" s="3"/>
      <c r="F902" s="3"/>
      <c r="G902" s="3"/>
    </row>
    <row r="903" spans="1:7" ht="14" x14ac:dyDescent="0.2">
      <c r="A903" s="3"/>
      <c r="B903" s="3"/>
      <c r="C903" s="3"/>
      <c r="D903" s="3"/>
      <c r="E903" s="3"/>
      <c r="F903" s="3"/>
      <c r="G903" s="3"/>
    </row>
    <row r="904" spans="1:7" ht="14" x14ac:dyDescent="0.2">
      <c r="A904" s="3"/>
      <c r="B904" s="3"/>
      <c r="C904" s="3"/>
      <c r="D904" s="3"/>
      <c r="E904" s="3"/>
      <c r="F904" s="3"/>
      <c r="G904" s="3"/>
    </row>
    <row r="905" spans="1:7" ht="14" x14ac:dyDescent="0.2">
      <c r="A905" s="3"/>
      <c r="B905" s="3"/>
      <c r="C905" s="3"/>
      <c r="D905" s="3"/>
      <c r="E905" s="3"/>
      <c r="F905" s="3"/>
      <c r="G905" s="3"/>
    </row>
    <row r="906" spans="1:7" ht="14" x14ac:dyDescent="0.2">
      <c r="A906" s="3"/>
      <c r="B906" s="3"/>
      <c r="C906" s="3"/>
      <c r="D906" s="3"/>
      <c r="E906" s="3"/>
      <c r="F906" s="3"/>
      <c r="G906" s="3"/>
    </row>
    <row r="907" spans="1:7" ht="14" x14ac:dyDescent="0.2">
      <c r="A907" s="3"/>
      <c r="B907" s="3"/>
      <c r="C907" s="3"/>
      <c r="D907" s="3"/>
      <c r="E907" s="3"/>
      <c r="F907" s="3"/>
      <c r="G907" s="3"/>
    </row>
    <row r="908" spans="1:7" ht="14" x14ac:dyDescent="0.2">
      <c r="A908" s="3"/>
      <c r="B908" s="3"/>
      <c r="C908" s="3"/>
      <c r="D908" s="3"/>
      <c r="E908" s="3"/>
      <c r="F908" s="3"/>
      <c r="G908" s="3"/>
    </row>
    <row r="909" spans="1:7" ht="14" x14ac:dyDescent="0.2">
      <c r="A909" s="3"/>
      <c r="B909" s="3"/>
      <c r="C909" s="3"/>
      <c r="D909" s="3"/>
      <c r="E909" s="3"/>
      <c r="F909" s="3"/>
      <c r="G909" s="3"/>
    </row>
    <row r="910" spans="1:7" ht="14" x14ac:dyDescent="0.2">
      <c r="A910" s="3"/>
      <c r="B910" s="3"/>
      <c r="C910" s="3"/>
      <c r="D910" s="3"/>
      <c r="E910" s="3"/>
      <c r="F910" s="3"/>
      <c r="G910" s="3"/>
    </row>
    <row r="911" spans="1:7" ht="14" x14ac:dyDescent="0.2">
      <c r="A911" s="3"/>
      <c r="B911" s="3"/>
      <c r="C911" s="3"/>
      <c r="D911" s="3"/>
      <c r="E911" s="3"/>
      <c r="F911" s="3"/>
      <c r="G911" s="3"/>
    </row>
    <row r="912" spans="1:7" ht="14" x14ac:dyDescent="0.2">
      <c r="A912" s="3"/>
      <c r="B912" s="3"/>
      <c r="C912" s="3"/>
      <c r="D912" s="3"/>
      <c r="E912" s="3"/>
      <c r="F912" s="3"/>
      <c r="G912" s="3"/>
    </row>
    <row r="913" spans="1:7" ht="14" x14ac:dyDescent="0.2">
      <c r="A913" s="3"/>
      <c r="B913" s="3"/>
      <c r="C913" s="3"/>
      <c r="D913" s="3"/>
      <c r="E913" s="3"/>
      <c r="F913" s="3"/>
      <c r="G913" s="3"/>
    </row>
    <row r="914" spans="1:7" ht="14" x14ac:dyDescent="0.2">
      <c r="A914" s="3"/>
      <c r="B914" s="3"/>
      <c r="C914" s="3"/>
      <c r="D914" s="3"/>
      <c r="E914" s="3"/>
      <c r="F914" s="3"/>
      <c r="G914" s="3"/>
    </row>
    <row r="915" spans="1:7" ht="14" x14ac:dyDescent="0.2">
      <c r="A915" s="3"/>
      <c r="B915" s="3"/>
      <c r="C915" s="3"/>
      <c r="D915" s="3"/>
      <c r="E915" s="3"/>
      <c r="F915" s="3"/>
      <c r="G915" s="3"/>
    </row>
    <row r="916" spans="1:7" ht="14" x14ac:dyDescent="0.2">
      <c r="A916" s="3"/>
      <c r="B916" s="3"/>
      <c r="C916" s="3"/>
      <c r="D916" s="3"/>
      <c r="E916" s="3"/>
      <c r="F916" s="3"/>
      <c r="G916" s="3"/>
    </row>
    <row r="917" spans="1:7" ht="14" x14ac:dyDescent="0.2">
      <c r="A917" s="3"/>
      <c r="B917" s="3"/>
      <c r="C917" s="3"/>
      <c r="D917" s="3"/>
      <c r="E917" s="3"/>
      <c r="F917" s="3"/>
      <c r="G917" s="3"/>
    </row>
    <row r="918" spans="1:7" ht="14" x14ac:dyDescent="0.2">
      <c r="A918" s="3"/>
      <c r="B918" s="3"/>
      <c r="C918" s="3"/>
      <c r="D918" s="3"/>
      <c r="E918" s="3"/>
      <c r="F918" s="3"/>
      <c r="G918" s="3"/>
    </row>
    <row r="919" spans="1:7" ht="14" x14ac:dyDescent="0.2">
      <c r="A919" s="3"/>
      <c r="B919" s="3"/>
      <c r="C919" s="3"/>
      <c r="D919" s="3"/>
      <c r="E919" s="3"/>
      <c r="F919" s="3"/>
      <c r="G919" s="3"/>
    </row>
    <row r="920" spans="1:7" ht="14" x14ac:dyDescent="0.2">
      <c r="A920" s="3"/>
      <c r="B920" s="3"/>
      <c r="C920" s="3"/>
      <c r="D920" s="3"/>
      <c r="E920" s="3"/>
      <c r="F920" s="3"/>
      <c r="G920" s="3"/>
    </row>
    <row r="921" spans="1:7" ht="14" x14ac:dyDescent="0.2">
      <c r="A921" s="3"/>
      <c r="B921" s="3"/>
      <c r="C921" s="3"/>
      <c r="D921" s="3"/>
      <c r="E921" s="3"/>
      <c r="F921" s="3"/>
      <c r="G921" s="3"/>
    </row>
    <row r="922" spans="1:7" ht="14" x14ac:dyDescent="0.2">
      <c r="A922" s="3"/>
      <c r="B922" s="3"/>
      <c r="C922" s="3"/>
      <c r="D922" s="3"/>
      <c r="E922" s="3"/>
      <c r="F922" s="3"/>
      <c r="G922" s="3"/>
    </row>
    <row r="923" spans="1:7" ht="14" x14ac:dyDescent="0.2">
      <c r="A923" s="3"/>
      <c r="B923" s="3"/>
      <c r="C923" s="3"/>
      <c r="D923" s="3"/>
      <c r="E923" s="3"/>
      <c r="F923" s="3"/>
      <c r="G923" s="3"/>
    </row>
    <row r="924" spans="1:7" ht="14" x14ac:dyDescent="0.2">
      <c r="A924" s="3"/>
      <c r="B924" s="3"/>
      <c r="C924" s="3"/>
      <c r="D924" s="3"/>
      <c r="E924" s="3"/>
      <c r="F924" s="3"/>
      <c r="G924" s="3"/>
    </row>
    <row r="925" spans="1:7" ht="14" x14ac:dyDescent="0.2">
      <c r="A925" s="3"/>
      <c r="B925" s="3"/>
      <c r="C925" s="3"/>
      <c r="D925" s="3"/>
      <c r="E925" s="3"/>
      <c r="F925" s="3"/>
      <c r="G925" s="3"/>
    </row>
    <row r="926" spans="1:7" ht="14" x14ac:dyDescent="0.2">
      <c r="A926" s="3"/>
      <c r="B926" s="3"/>
      <c r="C926" s="3"/>
      <c r="D926" s="3"/>
      <c r="E926" s="3"/>
      <c r="F926" s="3"/>
      <c r="G926" s="3"/>
    </row>
    <row r="927" spans="1:7" ht="14" x14ac:dyDescent="0.2">
      <c r="A927" s="3"/>
      <c r="B927" s="3"/>
      <c r="C927" s="3"/>
      <c r="D927" s="3"/>
      <c r="E927" s="3"/>
      <c r="F927" s="3"/>
      <c r="G927" s="3"/>
    </row>
    <row r="928" spans="1:7" ht="14" x14ac:dyDescent="0.2">
      <c r="A928" s="3"/>
      <c r="B928" s="3"/>
      <c r="C928" s="3"/>
      <c r="D928" s="3"/>
      <c r="E928" s="3"/>
      <c r="F928" s="3"/>
      <c r="G928" s="3"/>
    </row>
    <row r="929" spans="1:7" ht="14" x14ac:dyDescent="0.2">
      <c r="A929" s="3"/>
      <c r="B929" s="3"/>
      <c r="C929" s="3"/>
      <c r="D929" s="3"/>
      <c r="E929" s="3"/>
      <c r="F929" s="3"/>
      <c r="G929" s="3"/>
    </row>
    <row r="930" spans="1:7" ht="14" x14ac:dyDescent="0.2">
      <c r="A930" s="3"/>
      <c r="B930" s="3"/>
      <c r="C930" s="3"/>
      <c r="D930" s="3"/>
      <c r="E930" s="3"/>
      <c r="F930" s="3"/>
      <c r="G930" s="3"/>
    </row>
    <row r="931" spans="1:7" ht="14" x14ac:dyDescent="0.2">
      <c r="A931" s="3"/>
      <c r="B931" s="3"/>
      <c r="C931" s="3"/>
      <c r="D931" s="3"/>
      <c r="E931" s="3"/>
      <c r="F931" s="3"/>
      <c r="G931" s="3"/>
    </row>
    <row r="932" spans="1:7" ht="14" x14ac:dyDescent="0.2">
      <c r="A932" s="3"/>
      <c r="B932" s="3"/>
      <c r="C932" s="3"/>
      <c r="D932" s="3"/>
      <c r="E932" s="3"/>
      <c r="F932" s="3"/>
      <c r="G932" s="3"/>
    </row>
    <row r="933" spans="1:7" ht="14" x14ac:dyDescent="0.2">
      <c r="A933" s="3"/>
      <c r="B933" s="3"/>
      <c r="C933" s="3"/>
      <c r="D933" s="3"/>
      <c r="E933" s="3"/>
      <c r="F933" s="3"/>
      <c r="G933" s="3"/>
    </row>
    <row r="934" spans="1:7" ht="14" x14ac:dyDescent="0.2">
      <c r="A934" s="3"/>
      <c r="B934" s="3"/>
      <c r="C934" s="3"/>
      <c r="D934" s="3"/>
      <c r="E934" s="3"/>
      <c r="F934" s="3"/>
      <c r="G934" s="3"/>
    </row>
    <row r="935" spans="1:7" ht="14" x14ac:dyDescent="0.2">
      <c r="A935" s="3"/>
      <c r="B935" s="3"/>
      <c r="C935" s="3"/>
      <c r="D935" s="3"/>
      <c r="E935" s="3"/>
      <c r="F935" s="3"/>
      <c r="G935" s="3"/>
    </row>
    <row r="936" spans="1:7" ht="14" x14ac:dyDescent="0.2">
      <c r="A936" s="3"/>
      <c r="B936" s="3"/>
      <c r="C936" s="3"/>
      <c r="D936" s="3"/>
      <c r="E936" s="3"/>
      <c r="F936" s="3"/>
      <c r="G936" s="3"/>
    </row>
    <row r="937" spans="1:7" ht="14" x14ac:dyDescent="0.2">
      <c r="A937" s="3"/>
      <c r="B937" s="3"/>
      <c r="C937" s="3"/>
      <c r="D937" s="3"/>
      <c r="E937" s="3"/>
      <c r="F937" s="3"/>
      <c r="G937" s="3"/>
    </row>
    <row r="938" spans="1:7" ht="14" x14ac:dyDescent="0.2">
      <c r="A938" s="3"/>
      <c r="B938" s="3"/>
      <c r="C938" s="3"/>
      <c r="D938" s="3"/>
      <c r="E938" s="3"/>
      <c r="F938" s="3"/>
      <c r="G938" s="3"/>
    </row>
    <row r="939" spans="1:7" ht="14" x14ac:dyDescent="0.2">
      <c r="A939" s="3"/>
      <c r="B939" s="3"/>
      <c r="C939" s="3"/>
      <c r="D939" s="3"/>
      <c r="E939" s="3"/>
      <c r="F939" s="3"/>
      <c r="G939" s="3"/>
    </row>
    <row r="940" spans="1:7" ht="14" x14ac:dyDescent="0.2">
      <c r="A940" s="3"/>
      <c r="B940" s="3"/>
      <c r="C940" s="3"/>
      <c r="D940" s="3"/>
      <c r="E940" s="3"/>
      <c r="F940" s="3"/>
      <c r="G940" s="3"/>
    </row>
    <row r="941" spans="1:7" ht="14" x14ac:dyDescent="0.2">
      <c r="A941" s="3"/>
      <c r="B941" s="3"/>
      <c r="C941" s="3"/>
      <c r="D941" s="3"/>
      <c r="E941" s="3"/>
      <c r="F941" s="3"/>
      <c r="G941" s="3"/>
    </row>
    <row r="942" spans="1:7" ht="14" x14ac:dyDescent="0.2">
      <c r="A942" s="3"/>
      <c r="B942" s="3"/>
      <c r="C942" s="3"/>
      <c r="D942" s="3"/>
      <c r="E942" s="3"/>
      <c r="F942" s="3"/>
      <c r="G942" s="3"/>
    </row>
    <row r="943" spans="1:7" ht="14" x14ac:dyDescent="0.2">
      <c r="A943" s="3"/>
      <c r="B943" s="3"/>
      <c r="C943" s="3"/>
      <c r="D943" s="3"/>
      <c r="E943" s="3"/>
      <c r="F943" s="3"/>
      <c r="G943" s="3"/>
    </row>
    <row r="944" spans="1:7" ht="14" x14ac:dyDescent="0.2">
      <c r="A944" s="3"/>
      <c r="B944" s="3"/>
      <c r="C944" s="3"/>
      <c r="D944" s="3"/>
      <c r="E944" s="3"/>
      <c r="F944" s="3"/>
      <c r="G944" s="3"/>
    </row>
    <row r="945" spans="1:7" ht="14" x14ac:dyDescent="0.2">
      <c r="A945" s="3"/>
      <c r="B945" s="3"/>
      <c r="C945" s="3"/>
      <c r="D945" s="3"/>
      <c r="E945" s="3"/>
      <c r="F945" s="3"/>
      <c r="G945" s="3"/>
    </row>
    <row r="946" spans="1:7" ht="14" x14ac:dyDescent="0.2">
      <c r="A946" s="3"/>
      <c r="B946" s="3"/>
      <c r="C946" s="3"/>
      <c r="D946" s="3"/>
      <c r="E946" s="3"/>
      <c r="F946" s="3"/>
      <c r="G946" s="3"/>
    </row>
    <row r="947" spans="1:7" ht="14" x14ac:dyDescent="0.2">
      <c r="A947" s="3"/>
      <c r="B947" s="3"/>
      <c r="C947" s="3"/>
      <c r="D947" s="3"/>
      <c r="E947" s="3"/>
      <c r="F947" s="3"/>
      <c r="G947" s="3"/>
    </row>
    <row r="948" spans="1:7" ht="14" x14ac:dyDescent="0.2">
      <c r="A948" s="3"/>
      <c r="B948" s="3"/>
      <c r="C948" s="3"/>
      <c r="D948" s="3"/>
      <c r="E948" s="3"/>
      <c r="F948" s="3"/>
      <c r="G948" s="3"/>
    </row>
    <row r="949" spans="1:7" ht="14" x14ac:dyDescent="0.2">
      <c r="A949" s="3"/>
      <c r="B949" s="3"/>
      <c r="C949" s="3"/>
      <c r="D949" s="3"/>
      <c r="E949" s="3"/>
      <c r="F949" s="3"/>
      <c r="G949" s="3"/>
    </row>
    <row r="950" spans="1:7" ht="14" x14ac:dyDescent="0.2">
      <c r="A950" s="3"/>
      <c r="B950" s="3"/>
      <c r="C950" s="3"/>
      <c r="D950" s="3"/>
      <c r="E950" s="3"/>
      <c r="F950" s="3"/>
      <c r="G950" s="3"/>
    </row>
    <row r="951" spans="1:7" ht="14" x14ac:dyDescent="0.2">
      <c r="A951" s="3"/>
      <c r="B951" s="3"/>
      <c r="C951" s="3"/>
      <c r="D951" s="3"/>
      <c r="E951" s="3"/>
      <c r="F951" s="3"/>
      <c r="G951" s="3"/>
    </row>
    <row r="952" spans="1:7" ht="14" x14ac:dyDescent="0.2">
      <c r="A952" s="3"/>
      <c r="B952" s="3"/>
      <c r="C952" s="3"/>
      <c r="D952" s="3"/>
      <c r="E952" s="3"/>
      <c r="F952" s="3"/>
      <c r="G952" s="3"/>
    </row>
    <row r="953" spans="1:7" ht="14" x14ac:dyDescent="0.2">
      <c r="A953" s="3"/>
      <c r="B953" s="3"/>
      <c r="C953" s="3"/>
      <c r="D953" s="3"/>
      <c r="E953" s="3"/>
      <c r="F953" s="3"/>
      <c r="G953" s="3"/>
    </row>
    <row r="954" spans="1:7" ht="14" x14ac:dyDescent="0.2">
      <c r="A954" s="3"/>
      <c r="B954" s="3"/>
      <c r="C954" s="3"/>
      <c r="D954" s="3"/>
      <c r="E954" s="3"/>
      <c r="F954" s="3"/>
      <c r="G954" s="3"/>
    </row>
    <row r="955" spans="1:7" ht="14" x14ac:dyDescent="0.2">
      <c r="A955" s="3"/>
      <c r="B955" s="3"/>
      <c r="C955" s="3"/>
      <c r="D955" s="3"/>
      <c r="E955" s="3"/>
      <c r="F955" s="3"/>
      <c r="G955" s="3"/>
    </row>
    <row r="956" spans="1:7" ht="14" x14ac:dyDescent="0.2">
      <c r="A956" s="3"/>
      <c r="B956" s="3"/>
      <c r="C956" s="3"/>
      <c r="D956" s="3"/>
      <c r="E956" s="3"/>
      <c r="F956" s="3"/>
      <c r="G956" s="3"/>
    </row>
    <row r="957" spans="1:7" ht="14" x14ac:dyDescent="0.2">
      <c r="A957" s="3"/>
      <c r="B957" s="3"/>
      <c r="C957" s="3"/>
      <c r="D957" s="3"/>
      <c r="E957" s="3"/>
      <c r="F957" s="3"/>
      <c r="G957" s="3"/>
    </row>
    <row r="958" spans="1:7" ht="14" x14ac:dyDescent="0.2">
      <c r="A958" s="3"/>
      <c r="B958" s="3"/>
      <c r="C958" s="3"/>
      <c r="D958" s="3"/>
      <c r="E958" s="3"/>
      <c r="F958" s="3"/>
      <c r="G958" s="3"/>
    </row>
    <row r="959" spans="1:7" ht="14" x14ac:dyDescent="0.2">
      <c r="A959" s="3"/>
      <c r="B959" s="3"/>
      <c r="C959" s="3"/>
      <c r="D959" s="3"/>
      <c r="E959" s="3"/>
      <c r="F959" s="3"/>
      <c r="G959" s="3"/>
    </row>
    <row r="960" spans="1:7" ht="14" x14ac:dyDescent="0.2">
      <c r="A960" s="3"/>
      <c r="B960" s="3"/>
      <c r="C960" s="3"/>
      <c r="D960" s="3"/>
      <c r="E960" s="3"/>
      <c r="F960" s="3"/>
      <c r="G960" s="3"/>
    </row>
    <row r="961" spans="1:7" ht="14" x14ac:dyDescent="0.2">
      <c r="A961" s="3"/>
      <c r="B961" s="3"/>
      <c r="C961" s="3"/>
      <c r="D961" s="3"/>
      <c r="E961" s="3"/>
      <c r="F961" s="3"/>
      <c r="G961" s="3"/>
    </row>
    <row r="962" spans="1:7" ht="14" x14ac:dyDescent="0.2">
      <c r="A962" s="3"/>
      <c r="B962" s="3"/>
      <c r="C962" s="3"/>
      <c r="D962" s="3"/>
      <c r="E962" s="3"/>
      <c r="F962" s="3"/>
      <c r="G962" s="3"/>
    </row>
    <row r="963" spans="1:7" ht="14" x14ac:dyDescent="0.2">
      <c r="A963" s="3"/>
      <c r="B963" s="3"/>
      <c r="C963" s="3"/>
      <c r="D963" s="3"/>
      <c r="E963" s="3"/>
      <c r="F963" s="3"/>
      <c r="G963" s="3"/>
    </row>
    <row r="964" spans="1:7" ht="14" x14ac:dyDescent="0.2">
      <c r="A964" s="3"/>
      <c r="B964" s="3"/>
      <c r="C964" s="3"/>
      <c r="D964" s="3"/>
      <c r="E964" s="3"/>
      <c r="F964" s="3"/>
      <c r="G964" s="3"/>
    </row>
    <row r="965" spans="1:7" ht="14" x14ac:dyDescent="0.2">
      <c r="A965" s="3"/>
      <c r="B965" s="3"/>
      <c r="C965" s="3"/>
      <c r="D965" s="3"/>
      <c r="E965" s="3"/>
      <c r="F965" s="3"/>
      <c r="G965" s="3"/>
    </row>
    <row r="966" spans="1:7" ht="14" x14ac:dyDescent="0.2">
      <c r="A966" s="3"/>
      <c r="B966" s="3"/>
      <c r="C966" s="3"/>
      <c r="D966" s="3"/>
      <c r="E966" s="3"/>
      <c r="F966" s="3"/>
      <c r="G966" s="3"/>
    </row>
    <row r="967" spans="1:7" ht="14" x14ac:dyDescent="0.2">
      <c r="A967" s="3"/>
      <c r="B967" s="3"/>
      <c r="C967" s="3"/>
      <c r="D967" s="3"/>
      <c r="E967" s="3"/>
      <c r="F967" s="3"/>
      <c r="G967" s="3"/>
    </row>
    <row r="968" spans="1:7" ht="14" x14ac:dyDescent="0.2">
      <c r="A968" s="3"/>
      <c r="B968" s="3"/>
      <c r="C968" s="3"/>
      <c r="D968" s="3"/>
      <c r="E968" s="3"/>
      <c r="F968" s="3"/>
      <c r="G968" s="3"/>
    </row>
    <row r="969" spans="1:7" ht="14" x14ac:dyDescent="0.2">
      <c r="A969" s="3"/>
      <c r="B969" s="3"/>
      <c r="C969" s="3"/>
      <c r="D969" s="3"/>
      <c r="E969" s="3"/>
      <c r="F969" s="3"/>
      <c r="G969" s="3"/>
    </row>
    <row r="970" spans="1:7" ht="14" x14ac:dyDescent="0.2">
      <c r="A970" s="3"/>
      <c r="B970" s="3"/>
      <c r="C970" s="3"/>
      <c r="D970" s="3"/>
      <c r="E970" s="3"/>
      <c r="F970" s="3"/>
      <c r="G970" s="3"/>
    </row>
    <row r="971" spans="1:7" ht="14" x14ac:dyDescent="0.2">
      <c r="A971" s="3"/>
      <c r="B971" s="3"/>
      <c r="C971" s="3"/>
      <c r="D971" s="3"/>
      <c r="E971" s="3"/>
      <c r="F971" s="3"/>
      <c r="G971" s="3"/>
    </row>
    <row r="972" spans="1:7" ht="14" x14ac:dyDescent="0.2">
      <c r="A972" s="3"/>
      <c r="B972" s="3"/>
      <c r="C972" s="3"/>
      <c r="D972" s="3"/>
      <c r="E972" s="3"/>
      <c r="F972" s="3"/>
      <c r="G972" s="3"/>
    </row>
    <row r="973" spans="1:7" ht="14" x14ac:dyDescent="0.2">
      <c r="A973" s="3"/>
      <c r="B973" s="3"/>
      <c r="C973" s="3"/>
      <c r="D973" s="3"/>
      <c r="E973" s="3"/>
      <c r="F973" s="3"/>
      <c r="G973" s="3"/>
    </row>
    <row r="974" spans="1:7" ht="14" x14ac:dyDescent="0.2">
      <c r="A974" s="3"/>
      <c r="B974" s="3"/>
      <c r="C974" s="3"/>
      <c r="D974" s="3"/>
      <c r="E974" s="3"/>
      <c r="F974" s="3"/>
      <c r="G974" s="3"/>
    </row>
    <row r="975" spans="1:7" ht="14" x14ac:dyDescent="0.2">
      <c r="A975" s="3"/>
      <c r="B975" s="3"/>
      <c r="C975" s="3"/>
      <c r="D975" s="3"/>
      <c r="E975" s="3"/>
      <c r="F975" s="3"/>
      <c r="G975" s="3"/>
    </row>
    <row r="976" spans="1:7" ht="14" x14ac:dyDescent="0.2">
      <c r="A976" s="3"/>
      <c r="B976" s="3"/>
      <c r="C976" s="3"/>
      <c r="D976" s="3"/>
      <c r="E976" s="3"/>
      <c r="F976" s="3"/>
      <c r="G976" s="3"/>
    </row>
    <row r="977" spans="1:7" ht="14" x14ac:dyDescent="0.2">
      <c r="A977" s="3"/>
      <c r="B977" s="3"/>
      <c r="C977" s="3"/>
      <c r="D977" s="3"/>
      <c r="E977" s="3"/>
      <c r="F977" s="3"/>
      <c r="G977" s="3"/>
    </row>
    <row r="978" spans="1:7" ht="14" x14ac:dyDescent="0.2">
      <c r="A978" s="3"/>
      <c r="B978" s="3"/>
      <c r="C978" s="3"/>
      <c r="D978" s="3"/>
      <c r="E978" s="3"/>
      <c r="F978" s="3"/>
      <c r="G978" s="3"/>
    </row>
    <row r="979" spans="1:7" ht="14" x14ac:dyDescent="0.2">
      <c r="A979" s="3"/>
      <c r="B979" s="3"/>
      <c r="C979" s="3"/>
      <c r="D979" s="3"/>
      <c r="E979" s="3"/>
      <c r="F979" s="3"/>
      <c r="G979" s="3"/>
    </row>
    <row r="980" spans="1:7" ht="14" x14ac:dyDescent="0.2">
      <c r="A980" s="3"/>
      <c r="B980" s="3"/>
      <c r="C980" s="3"/>
      <c r="D980" s="3"/>
      <c r="E980" s="3"/>
      <c r="F980" s="3"/>
      <c r="G980" s="3"/>
    </row>
    <row r="981" spans="1:7" ht="14" x14ac:dyDescent="0.2">
      <c r="A981" s="3"/>
      <c r="B981" s="3"/>
      <c r="C981" s="3"/>
      <c r="D981" s="3"/>
      <c r="E981" s="3"/>
      <c r="F981" s="3"/>
      <c r="G981" s="3"/>
    </row>
    <row r="982" spans="1:7" ht="14" x14ac:dyDescent="0.2">
      <c r="A982" s="3"/>
      <c r="B982" s="3"/>
      <c r="C982" s="3"/>
      <c r="D982" s="3"/>
      <c r="E982" s="3"/>
      <c r="F982" s="3"/>
      <c r="G982" s="3"/>
    </row>
    <row r="983" spans="1:7" ht="14" x14ac:dyDescent="0.2">
      <c r="A983" s="3"/>
      <c r="B983" s="3"/>
      <c r="C983" s="3"/>
      <c r="D983" s="3"/>
      <c r="E983" s="3"/>
      <c r="F983" s="3"/>
      <c r="G983" s="3"/>
    </row>
    <row r="984" spans="1:7" ht="14" x14ac:dyDescent="0.2">
      <c r="A984" s="3"/>
      <c r="B984" s="3"/>
      <c r="C984" s="3"/>
      <c r="D984" s="3"/>
      <c r="E984" s="3"/>
      <c r="F984" s="3"/>
      <c r="G984" s="3"/>
    </row>
    <row r="985" spans="1:7" ht="14" x14ac:dyDescent="0.2">
      <c r="A985" s="3"/>
      <c r="B985" s="3"/>
      <c r="C985" s="3"/>
      <c r="D985" s="3"/>
      <c r="E985" s="3"/>
      <c r="F985" s="3"/>
      <c r="G985" s="3"/>
    </row>
    <row r="986" spans="1:7" ht="14" x14ac:dyDescent="0.2">
      <c r="A986" s="3"/>
      <c r="B986" s="3"/>
      <c r="C986" s="3"/>
      <c r="D986" s="3"/>
      <c r="E986" s="3"/>
      <c r="F986" s="3"/>
      <c r="G986" s="3"/>
    </row>
    <row r="987" spans="1:7" ht="14" x14ac:dyDescent="0.2">
      <c r="A987" s="3"/>
      <c r="B987" s="3"/>
      <c r="C987" s="3"/>
      <c r="D987" s="3"/>
      <c r="E987" s="3"/>
      <c r="F987" s="3"/>
      <c r="G987" s="3"/>
    </row>
    <row r="988" spans="1:7" ht="14" x14ac:dyDescent="0.2">
      <c r="A988" s="3"/>
      <c r="B988" s="3"/>
      <c r="C988" s="3"/>
      <c r="D988" s="3"/>
      <c r="E988" s="3"/>
      <c r="F988" s="3"/>
      <c r="G988" s="3"/>
    </row>
    <row r="989" spans="1:7" ht="14" x14ac:dyDescent="0.2">
      <c r="A989" s="3"/>
      <c r="B989" s="3"/>
      <c r="C989" s="3"/>
      <c r="D989" s="3"/>
      <c r="E989" s="3"/>
      <c r="F989" s="3"/>
      <c r="G989" s="3"/>
    </row>
    <row r="990" spans="1:7" ht="14" x14ac:dyDescent="0.2">
      <c r="A990" s="3"/>
      <c r="B990" s="3"/>
      <c r="C990" s="3"/>
      <c r="D990" s="3"/>
      <c r="E990" s="3"/>
      <c r="F990" s="3"/>
      <c r="G990" s="3"/>
    </row>
    <row r="991" spans="1:7" ht="14" x14ac:dyDescent="0.2">
      <c r="A991" s="3"/>
      <c r="B991" s="3"/>
      <c r="C991" s="3"/>
      <c r="D991" s="3"/>
      <c r="E991" s="3"/>
      <c r="F991" s="3"/>
      <c r="G991" s="3"/>
    </row>
    <row r="992" spans="1:7" ht="14" x14ac:dyDescent="0.2">
      <c r="A992" s="3"/>
      <c r="B992" s="3"/>
      <c r="C992" s="3"/>
      <c r="D992" s="3"/>
      <c r="E992" s="3"/>
      <c r="F992" s="3"/>
      <c r="G992" s="3"/>
    </row>
    <row r="993" spans="1:7" ht="14" x14ac:dyDescent="0.2">
      <c r="A993" s="3"/>
      <c r="B993" s="3"/>
      <c r="C993" s="3"/>
      <c r="D993" s="3"/>
      <c r="E993" s="3"/>
      <c r="F993" s="3"/>
      <c r="G993" s="3"/>
    </row>
    <row r="994" spans="1:7" ht="14" x14ac:dyDescent="0.2">
      <c r="A994" s="3"/>
      <c r="B994" s="3"/>
      <c r="C994" s="3"/>
      <c r="D994" s="3"/>
      <c r="E994" s="3"/>
      <c r="F994" s="3"/>
      <c r="G994" s="3"/>
    </row>
    <row r="995" spans="1:7" ht="14" x14ac:dyDescent="0.2">
      <c r="A995" s="3"/>
      <c r="B995" s="3"/>
      <c r="C995" s="3"/>
      <c r="D995" s="3"/>
      <c r="E995" s="3"/>
      <c r="F995" s="3"/>
      <c r="G995" s="3"/>
    </row>
    <row r="996" spans="1:7" ht="14" x14ac:dyDescent="0.2">
      <c r="A996" s="3"/>
      <c r="B996" s="3"/>
      <c r="C996" s="3"/>
      <c r="D996" s="3"/>
      <c r="E996" s="3"/>
      <c r="F996" s="3"/>
      <c r="G996" s="3"/>
    </row>
    <row r="997" spans="1:7" ht="14" x14ac:dyDescent="0.2">
      <c r="A997" s="3"/>
      <c r="B997" s="3"/>
      <c r="C997" s="3"/>
      <c r="D997" s="3"/>
      <c r="E997" s="3"/>
      <c r="F997" s="3"/>
      <c r="G997" s="3"/>
    </row>
    <row r="998" spans="1:7" ht="14" x14ac:dyDescent="0.2">
      <c r="A998" s="3"/>
      <c r="B998" s="3"/>
      <c r="C998" s="3"/>
      <c r="D998" s="3"/>
      <c r="E998" s="3"/>
      <c r="F998" s="3"/>
      <c r="G998" s="3"/>
    </row>
    <row r="999" spans="1:7" ht="14" x14ac:dyDescent="0.2">
      <c r="A999" s="3"/>
      <c r="B999" s="3"/>
      <c r="C999" s="3"/>
      <c r="D999" s="3"/>
      <c r="E999" s="3"/>
      <c r="F999" s="3"/>
      <c r="G999" s="3"/>
    </row>
    <row r="1000" spans="1:7" ht="14" x14ac:dyDescent="0.2">
      <c r="A1000" s="3"/>
      <c r="B1000" s="3"/>
      <c r="C1000" s="3"/>
      <c r="D1000" s="3"/>
      <c r="E1000" s="3"/>
      <c r="F1000" s="3"/>
      <c r="G1000" s="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E3824-F2C5-CD4D-AE79-D4A5397020BC}">
  <sheetPr>
    <outlinePr summaryBelow="0" summaryRight="0"/>
  </sheetPr>
  <dimension ref="A1:AM1004"/>
  <sheetViews>
    <sheetView topLeftCell="A179" workbookViewId="0">
      <selection activeCell="A189" sqref="A189:XFD189"/>
    </sheetView>
  </sheetViews>
  <sheetFormatPr baseColWidth="10" defaultColWidth="12.6640625" defaultRowHeight="15" customHeight="1" x14ac:dyDescent="0.2"/>
  <cols>
    <col min="1" max="1" width="8.1640625" style="2" customWidth="1"/>
    <col min="2" max="2" width="12.83203125" style="2" customWidth="1"/>
    <col min="3" max="3" width="10.5" style="2" customWidth="1"/>
    <col min="4" max="4" width="8" style="2" customWidth="1"/>
    <col min="5" max="5" width="11.1640625" style="2" customWidth="1"/>
    <col min="6" max="7" width="8.83203125" style="2" customWidth="1"/>
    <col min="8" max="8" width="6.1640625" style="2" customWidth="1"/>
    <col min="9" max="9" width="8.1640625" style="2" bestFit="1" customWidth="1"/>
    <col min="10" max="10" width="5.1640625" style="2" bestFit="1" customWidth="1"/>
    <col min="11" max="11" width="5.5" style="2" customWidth="1"/>
    <col min="12" max="12" width="7.1640625" style="2" customWidth="1"/>
    <col min="13" max="13" width="4.33203125" style="2" customWidth="1"/>
    <col min="14" max="14" width="4.6640625" style="2" customWidth="1"/>
    <col min="15" max="15" width="4.33203125" style="2" customWidth="1"/>
    <col min="16" max="17" width="3.6640625" style="2" customWidth="1"/>
    <col min="18" max="18" width="3.33203125" style="2" customWidth="1"/>
    <col min="19" max="19" width="10.83203125" style="2" customWidth="1"/>
    <col min="20" max="20" width="12.6640625" style="2"/>
    <col min="21" max="21" width="8.1640625" style="2" customWidth="1"/>
    <col min="22" max="22" width="12.83203125" style="2" customWidth="1"/>
    <col min="23" max="23" width="10.5" style="2" customWidth="1"/>
    <col min="24" max="24" width="8" style="2" customWidth="1"/>
    <col min="25" max="25" width="11.1640625" style="2" customWidth="1"/>
    <col min="26" max="27" width="8.83203125" style="2" customWidth="1"/>
    <col min="28" max="28" width="4.5" style="2" customWidth="1"/>
    <col min="29" max="29" width="3.33203125" style="2" customWidth="1"/>
    <col min="30" max="30" width="4.6640625" style="2" customWidth="1"/>
    <col min="31" max="31" width="5.5" style="2" customWidth="1"/>
    <col min="32" max="32" width="7.1640625" style="2" customWidth="1"/>
    <col min="33" max="33" width="4.33203125" style="2" customWidth="1"/>
    <col min="34" max="34" width="4.6640625" style="2" customWidth="1"/>
    <col min="35" max="35" width="4.33203125" style="2" customWidth="1"/>
    <col min="36" max="37" width="3.6640625" style="2" customWidth="1"/>
    <col min="38" max="38" width="3.33203125" style="2" customWidth="1"/>
    <col min="39" max="39" width="10.83203125" style="2" customWidth="1"/>
    <col min="40" max="16384" width="12.6640625" style="2"/>
  </cols>
  <sheetData>
    <row r="1" spans="1:39" ht="15" customHeight="1" x14ac:dyDescent="0.2">
      <c r="A1" s="4" t="s">
        <v>55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U1" s="4" t="s">
        <v>56</v>
      </c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39" ht="15" customHeight="1" x14ac:dyDescent="0.2">
      <c r="A2" s="3" t="s">
        <v>57</v>
      </c>
      <c r="B2" s="3" t="s">
        <v>24</v>
      </c>
      <c r="C2" s="3" t="s">
        <v>25</v>
      </c>
      <c r="D2" s="3" t="s">
        <v>26</v>
      </c>
      <c r="E2" s="3" t="s">
        <v>27</v>
      </c>
      <c r="F2" s="3"/>
      <c r="G2" s="3"/>
      <c r="H2" s="3" t="s">
        <v>28</v>
      </c>
      <c r="I2" s="3" t="s">
        <v>10</v>
      </c>
      <c r="J2" s="3"/>
      <c r="K2" s="3"/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1" t="s">
        <v>58</v>
      </c>
      <c r="U2" s="3" t="s">
        <v>57</v>
      </c>
      <c r="V2" s="3" t="s">
        <v>24</v>
      </c>
      <c r="W2" s="3" t="s">
        <v>25</v>
      </c>
      <c r="X2" s="3" t="s">
        <v>26</v>
      </c>
      <c r="Y2" s="3" t="s">
        <v>27</v>
      </c>
      <c r="Z2" s="3"/>
      <c r="AA2" s="3"/>
      <c r="AB2" s="3" t="s">
        <v>28</v>
      </c>
      <c r="AC2" s="3" t="s">
        <v>10</v>
      </c>
      <c r="AD2" s="3"/>
      <c r="AE2" s="3"/>
      <c r="AF2" s="3" t="s">
        <v>12</v>
      </c>
      <c r="AG2" s="3" t="s">
        <v>13</v>
      </c>
      <c r="AH2" s="3" t="s">
        <v>14</v>
      </c>
      <c r="AI2" s="3" t="s">
        <v>15</v>
      </c>
      <c r="AJ2" s="3" t="s">
        <v>16</v>
      </c>
      <c r="AK2" s="3" t="s">
        <v>17</v>
      </c>
      <c r="AL2" s="3" t="s">
        <v>18</v>
      </c>
      <c r="AM2" s="1" t="s">
        <v>58</v>
      </c>
    </row>
    <row r="3" spans="1:39" ht="15" customHeight="1" x14ac:dyDescent="0.2">
      <c r="A3" s="5">
        <v>0.9</v>
      </c>
      <c r="B3" s="5">
        <v>9.87941</v>
      </c>
      <c r="C3" s="5">
        <v>23393032</v>
      </c>
      <c r="D3" s="5">
        <v>0.90496900000000002</v>
      </c>
      <c r="E3" s="5">
        <v>0.98794099999999996</v>
      </c>
      <c r="F3" s="3"/>
      <c r="G3" s="3"/>
      <c r="H3" s="5">
        <v>91</v>
      </c>
      <c r="I3" s="5">
        <v>9999999</v>
      </c>
      <c r="J3" s="3"/>
      <c r="K3" s="3"/>
      <c r="L3" s="5">
        <v>1</v>
      </c>
      <c r="M3" s="5">
        <v>8.7118590000000005</v>
      </c>
      <c r="N3" s="5">
        <v>4.9169999999999998E-2</v>
      </c>
      <c r="O3" s="5"/>
      <c r="P3" s="5"/>
      <c r="Q3" s="5"/>
      <c r="R3" s="5"/>
      <c r="S3" s="1">
        <f>B$3 / B3</f>
        <v>1</v>
      </c>
      <c r="U3" s="5">
        <v>0.9</v>
      </c>
      <c r="V3" s="5">
        <v>2.8573710000000001</v>
      </c>
      <c r="W3" s="5">
        <v>23393032</v>
      </c>
      <c r="X3" s="5">
        <v>0.90496900000000002</v>
      </c>
      <c r="Y3" s="5">
        <v>0.28573700000000002</v>
      </c>
      <c r="Z3" s="3"/>
      <c r="AA3" s="3"/>
      <c r="AB3" s="5">
        <v>91</v>
      </c>
      <c r="AC3" s="5">
        <v>9999999</v>
      </c>
      <c r="AD3" s="3"/>
      <c r="AE3" s="3"/>
      <c r="AF3" s="5">
        <v>1</v>
      </c>
      <c r="AG3" s="5">
        <v>2.6854369999999999</v>
      </c>
      <c r="AH3" s="5">
        <v>1.227E-3</v>
      </c>
      <c r="AI3" s="5"/>
      <c r="AJ3" s="5"/>
      <c r="AK3" s="5"/>
      <c r="AL3" s="5"/>
      <c r="AM3" s="1">
        <f>V$3 / V3</f>
        <v>1</v>
      </c>
    </row>
    <row r="4" spans="1:39" ht="15" customHeight="1" x14ac:dyDescent="0.2">
      <c r="A4" s="5">
        <v>0.99</v>
      </c>
      <c r="B4" s="5">
        <v>17.432673999999999</v>
      </c>
      <c r="C4" s="5">
        <v>39165141</v>
      </c>
      <c r="D4" s="5">
        <v>0.99010200000000004</v>
      </c>
      <c r="E4" s="5">
        <v>1.7432669999999999</v>
      </c>
      <c r="F4" s="3"/>
      <c r="G4" s="3"/>
      <c r="H4" s="5">
        <v>173</v>
      </c>
      <c r="I4" s="5">
        <v>9999999</v>
      </c>
      <c r="J4" s="3"/>
      <c r="K4" s="3"/>
      <c r="L4" s="5">
        <v>1</v>
      </c>
      <c r="M4" s="5">
        <v>15.880464</v>
      </c>
      <c r="N4" s="5">
        <v>5.3088999999999997E-2</v>
      </c>
      <c r="O4" s="5"/>
      <c r="P4" s="5"/>
      <c r="Q4" s="5"/>
      <c r="R4" s="5"/>
      <c r="S4" s="1">
        <f>B$4 / B4</f>
        <v>1</v>
      </c>
      <c r="U4" s="5">
        <v>0.99</v>
      </c>
      <c r="V4" s="5">
        <v>4.8804930000000004</v>
      </c>
      <c r="W4" s="5">
        <v>39165141</v>
      </c>
      <c r="X4" s="5">
        <v>0.99010200000000004</v>
      </c>
      <c r="Y4" s="5">
        <v>0.48804900000000001</v>
      </c>
      <c r="Z4" s="3"/>
      <c r="AA4" s="3"/>
      <c r="AB4" s="5">
        <v>173</v>
      </c>
      <c r="AC4" s="5">
        <v>9999999</v>
      </c>
      <c r="AD4" s="3"/>
      <c r="AE4" s="3"/>
      <c r="AF4" s="5">
        <v>1</v>
      </c>
      <c r="AG4" s="5">
        <v>4.6242710000000002</v>
      </c>
      <c r="AH4" s="5">
        <v>1.2979999999999999E-3</v>
      </c>
      <c r="AI4" s="5"/>
      <c r="AJ4" s="5"/>
      <c r="AK4" s="5"/>
      <c r="AL4" s="5"/>
      <c r="AM4" s="1">
        <f>V$4 / V4</f>
        <v>1</v>
      </c>
    </row>
    <row r="5" spans="1:39" ht="15" customHeight="1" x14ac:dyDescent="0.2">
      <c r="A5" s="5">
        <v>0.995</v>
      </c>
      <c r="B5" s="5">
        <v>22.699452000000001</v>
      </c>
      <c r="C5" s="5">
        <v>49289097</v>
      </c>
      <c r="D5" s="5">
        <v>0.99504099999999995</v>
      </c>
      <c r="E5" s="5">
        <v>2.2699449999999999</v>
      </c>
      <c r="F5" s="3"/>
      <c r="G5" s="3"/>
      <c r="H5" s="5">
        <v>230</v>
      </c>
      <c r="I5" s="5">
        <v>9999999</v>
      </c>
      <c r="J5" s="3"/>
      <c r="K5" s="3"/>
      <c r="L5" s="5">
        <v>1</v>
      </c>
      <c r="M5" s="5">
        <v>20.861702000000001</v>
      </c>
      <c r="N5" s="5">
        <v>5.4156000000000003E-2</v>
      </c>
      <c r="O5" s="5"/>
      <c r="P5" s="5"/>
      <c r="Q5" s="5"/>
      <c r="R5" s="5"/>
      <c r="S5" s="1">
        <f>B$5 / B5</f>
        <v>1</v>
      </c>
      <c r="U5" s="5">
        <v>0.995</v>
      </c>
      <c r="V5" s="5">
        <v>6.1872809999999996</v>
      </c>
      <c r="W5" s="5">
        <v>49289097</v>
      </c>
      <c r="X5" s="5">
        <v>0.99504099999999995</v>
      </c>
      <c r="Y5" s="5">
        <v>0.61872799999999994</v>
      </c>
      <c r="Z5" s="3"/>
      <c r="AA5" s="3"/>
      <c r="AB5" s="5">
        <v>230</v>
      </c>
      <c r="AC5" s="5">
        <v>9999999</v>
      </c>
      <c r="AD5" s="3"/>
      <c r="AE5" s="3"/>
      <c r="AF5" s="5">
        <v>1</v>
      </c>
      <c r="AG5" s="5">
        <v>5.8768419999999999</v>
      </c>
      <c r="AH5" s="5">
        <v>1.5100000000000001E-3</v>
      </c>
      <c r="AI5" s="5"/>
      <c r="AJ5" s="5"/>
      <c r="AK5" s="5"/>
      <c r="AL5" s="5"/>
      <c r="AM5" s="1">
        <f>V$5 / V5</f>
        <v>1</v>
      </c>
    </row>
    <row r="6" spans="1:39" ht="15" customHeight="1" x14ac:dyDescent="0.2">
      <c r="A6" s="5">
        <v>0.997</v>
      </c>
      <c r="B6" s="5">
        <v>27.757926999999999</v>
      </c>
      <c r="C6" s="5">
        <v>57712078</v>
      </c>
      <c r="D6" s="5">
        <v>0.99702299999999999</v>
      </c>
      <c r="E6" s="5">
        <v>2.7757930000000002</v>
      </c>
      <c r="F6" s="3"/>
      <c r="G6" s="3"/>
      <c r="H6" s="5">
        <v>280</v>
      </c>
      <c r="I6" s="5">
        <v>9999999</v>
      </c>
      <c r="J6" s="3"/>
      <c r="K6" s="3"/>
      <c r="L6" s="5">
        <v>1</v>
      </c>
      <c r="M6" s="5">
        <v>25.663868000000001</v>
      </c>
      <c r="N6" s="5">
        <v>5.4342000000000001E-2</v>
      </c>
      <c r="O6" s="5"/>
      <c r="P6" s="5"/>
      <c r="Q6" s="5"/>
      <c r="R6" s="5"/>
      <c r="S6" s="1">
        <f>B$6 / B6</f>
        <v>1</v>
      </c>
      <c r="U6" s="5">
        <v>0.997</v>
      </c>
      <c r="V6" s="5">
        <v>7.3203469999999999</v>
      </c>
      <c r="W6" s="5">
        <v>57712078</v>
      </c>
      <c r="X6" s="5">
        <v>0.99702299999999999</v>
      </c>
      <c r="Y6" s="5">
        <v>0.73203499999999999</v>
      </c>
      <c r="Z6" s="3"/>
      <c r="AA6" s="3"/>
      <c r="AB6" s="5">
        <v>280</v>
      </c>
      <c r="AC6" s="5">
        <v>9999999</v>
      </c>
      <c r="AD6" s="3"/>
      <c r="AE6" s="3"/>
      <c r="AF6" s="5">
        <v>1</v>
      </c>
      <c r="AG6" s="5">
        <v>6.9662819999999996</v>
      </c>
      <c r="AH6" s="5">
        <v>1.5969999999999999E-3</v>
      </c>
      <c r="AI6" s="5"/>
      <c r="AJ6" s="5"/>
      <c r="AK6" s="5"/>
      <c r="AL6" s="5"/>
      <c r="AM6" s="1">
        <f>V$6 / V6</f>
        <v>1</v>
      </c>
    </row>
    <row r="7" spans="1:39" ht="15" customHeight="1" x14ac:dyDescent="0.2">
      <c r="A7" s="5">
        <v>0.999</v>
      </c>
      <c r="B7" s="5">
        <v>40.947623999999998</v>
      </c>
      <c r="C7" s="5">
        <v>78640632</v>
      </c>
      <c r="D7" s="5">
        <v>0.99900299999999997</v>
      </c>
      <c r="E7" s="5">
        <v>4.0947620000000002</v>
      </c>
      <c r="F7" s="3"/>
      <c r="G7" s="3"/>
      <c r="H7" s="5">
        <v>413</v>
      </c>
      <c r="I7" s="5">
        <v>9999999</v>
      </c>
      <c r="J7" s="3"/>
      <c r="K7" s="3"/>
      <c r="L7" s="5">
        <v>1</v>
      </c>
      <c r="M7" s="5">
        <v>38.225259999999999</v>
      </c>
      <c r="N7" s="5">
        <v>5.4073999999999997E-2</v>
      </c>
      <c r="O7" s="5"/>
      <c r="P7" s="5"/>
      <c r="Q7" s="5"/>
      <c r="R7" s="5"/>
      <c r="S7" s="1">
        <f>B$7 / B7</f>
        <v>1</v>
      </c>
      <c r="U7" s="5">
        <v>0.999</v>
      </c>
      <c r="V7" s="5">
        <v>10.295341000000001</v>
      </c>
      <c r="W7" s="5">
        <v>78640632</v>
      </c>
      <c r="X7" s="5">
        <v>0.99900299999999997</v>
      </c>
      <c r="Y7" s="5">
        <v>1.0295339999999999</v>
      </c>
      <c r="Z7" s="3"/>
      <c r="AA7" s="3"/>
      <c r="AB7" s="5">
        <v>413</v>
      </c>
      <c r="AC7" s="5">
        <v>9999999</v>
      </c>
      <c r="AD7" s="3"/>
      <c r="AE7" s="3"/>
      <c r="AF7" s="5">
        <v>1</v>
      </c>
      <c r="AG7" s="5">
        <v>9.8226929999999992</v>
      </c>
      <c r="AH7" s="5">
        <v>1.305E-3</v>
      </c>
      <c r="AI7" s="5"/>
      <c r="AJ7" s="5"/>
      <c r="AK7" s="5"/>
      <c r="AL7" s="5"/>
      <c r="AM7" s="1">
        <f>V$7 / V7</f>
        <v>1</v>
      </c>
    </row>
    <row r="8" spans="1:39" ht="15" customHeight="1" x14ac:dyDescent="0.2">
      <c r="A8" s="3" t="s">
        <v>59</v>
      </c>
      <c r="B8" s="3" t="s">
        <v>2</v>
      </c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  <c r="N8" s="3" t="s">
        <v>14</v>
      </c>
      <c r="O8" s="3" t="s">
        <v>15</v>
      </c>
      <c r="P8" s="3" t="s">
        <v>16</v>
      </c>
      <c r="Q8" s="3" t="s">
        <v>17</v>
      </c>
      <c r="R8" s="3" t="s">
        <v>18</v>
      </c>
      <c r="S8" s="1" t="s">
        <v>58</v>
      </c>
      <c r="U8" s="3" t="s">
        <v>59</v>
      </c>
      <c r="V8" s="3" t="s">
        <v>2</v>
      </c>
      <c r="W8" s="3" t="s">
        <v>3</v>
      </c>
      <c r="X8" s="3" t="s">
        <v>4</v>
      </c>
      <c r="Y8" s="3" t="s">
        <v>5</v>
      </c>
      <c r="Z8" s="3" t="s">
        <v>6</v>
      </c>
      <c r="AA8" s="3" t="s">
        <v>7</v>
      </c>
      <c r="AB8" s="3" t="s">
        <v>8</v>
      </c>
      <c r="AC8" s="3" t="s">
        <v>9</v>
      </c>
      <c r="AD8" s="3" t="s">
        <v>10</v>
      </c>
      <c r="AE8" s="3" t="s">
        <v>11</v>
      </c>
      <c r="AF8" s="3" t="s">
        <v>12</v>
      </c>
      <c r="AG8" s="3" t="s">
        <v>13</v>
      </c>
      <c r="AH8" s="3" t="s">
        <v>14</v>
      </c>
      <c r="AI8" s="3" t="s">
        <v>15</v>
      </c>
      <c r="AJ8" s="3" t="s">
        <v>16</v>
      </c>
      <c r="AK8" s="3" t="s">
        <v>17</v>
      </c>
      <c r="AL8" s="3" t="s">
        <v>18</v>
      </c>
      <c r="AM8" s="1" t="s">
        <v>58</v>
      </c>
    </row>
    <row r="9" spans="1:39" ht="15" customHeight="1" x14ac:dyDescent="0.2">
      <c r="A9" s="5">
        <v>0.9</v>
      </c>
      <c r="B9" s="5">
        <v>7.3160439999999998</v>
      </c>
      <c r="C9" s="5">
        <v>25725363</v>
      </c>
      <c r="D9" s="5">
        <v>0.90663199999999999</v>
      </c>
      <c r="E9" s="5">
        <v>0.73160400000000003</v>
      </c>
      <c r="F9" s="5">
        <v>1.6767000000000001</v>
      </c>
      <c r="G9" s="5">
        <v>1.257525</v>
      </c>
      <c r="H9" s="5">
        <v>91</v>
      </c>
      <c r="I9" s="5">
        <v>91</v>
      </c>
      <c r="J9" s="5">
        <v>47</v>
      </c>
      <c r="K9" s="5">
        <v>90</v>
      </c>
      <c r="L9" s="5">
        <v>1.9774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1">
        <f>B$3 / B9</f>
        <v>1.350375968214516</v>
      </c>
      <c r="U9" s="5">
        <v>0.9</v>
      </c>
      <c r="V9" s="5">
        <v>2.1652659999999999</v>
      </c>
      <c r="W9" s="5">
        <v>25318400</v>
      </c>
      <c r="X9" s="5">
        <v>0.90635399999999999</v>
      </c>
      <c r="Y9" s="5">
        <v>0.216527</v>
      </c>
      <c r="Z9" s="5">
        <v>5.5756439999999996</v>
      </c>
      <c r="AA9" s="5">
        <v>4.1817330000000004</v>
      </c>
      <c r="AB9" s="5">
        <v>91</v>
      </c>
      <c r="AC9" s="5">
        <v>91</v>
      </c>
      <c r="AD9" s="5">
        <v>45</v>
      </c>
      <c r="AE9" s="5">
        <v>90</v>
      </c>
      <c r="AF9" s="5">
        <v>1.9999</v>
      </c>
      <c r="AG9" s="5">
        <v>1.933303</v>
      </c>
      <c r="AH9" s="5">
        <v>2.7539999999999999E-2</v>
      </c>
      <c r="AI9" s="5">
        <v>0.200512</v>
      </c>
      <c r="AJ9" s="5">
        <v>89.287098999999998</v>
      </c>
      <c r="AK9" s="5">
        <v>1.271898</v>
      </c>
      <c r="AL9" s="5">
        <v>9.2604050000000004</v>
      </c>
      <c r="AM9" s="1">
        <f>V$3 / V9</f>
        <v>1.3196397117028578</v>
      </c>
    </row>
    <row r="10" spans="1:39" ht="15" customHeight="1" x14ac:dyDescent="0.2">
      <c r="A10" s="5">
        <v>0.99</v>
      </c>
      <c r="B10" s="1">
        <v>10.059706</v>
      </c>
      <c r="C10" s="5">
        <v>39272626</v>
      </c>
      <c r="D10" s="5">
        <v>0.99001499999999998</v>
      </c>
      <c r="E10" s="5">
        <v>1.0059709999999999</v>
      </c>
      <c r="F10" s="5">
        <v>1.86155</v>
      </c>
      <c r="G10" s="5">
        <v>1.396163</v>
      </c>
      <c r="H10" s="5">
        <v>100</v>
      </c>
      <c r="I10" s="5">
        <v>100</v>
      </c>
      <c r="J10" s="5">
        <v>88</v>
      </c>
      <c r="K10" s="5">
        <v>99</v>
      </c>
      <c r="L10" s="5">
        <v>1.0334000000000001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1">
        <f>B$4 / B10</f>
        <v>1.7329208229345865</v>
      </c>
      <c r="U10" s="5">
        <v>0.99</v>
      </c>
      <c r="V10" s="1">
        <v>3.0345019999999998</v>
      </c>
      <c r="W10" s="5">
        <v>39255964</v>
      </c>
      <c r="X10" s="5">
        <v>0.99004700000000001</v>
      </c>
      <c r="Y10" s="5">
        <v>0.30345</v>
      </c>
      <c r="Z10" s="5">
        <v>6.1686249999999996</v>
      </c>
      <c r="AA10" s="5">
        <v>4.6264690000000002</v>
      </c>
      <c r="AB10" s="5">
        <v>100</v>
      </c>
      <c r="AC10" s="5">
        <v>100</v>
      </c>
      <c r="AD10" s="5">
        <v>88</v>
      </c>
      <c r="AE10" s="5">
        <v>99</v>
      </c>
      <c r="AF10" s="5">
        <v>1.0308999999999999</v>
      </c>
      <c r="AG10" s="5">
        <v>2.7803209999999998</v>
      </c>
      <c r="AH10" s="5">
        <v>2.6599000000000001E-2</v>
      </c>
      <c r="AI10" s="5">
        <v>0.22447800000000001</v>
      </c>
      <c r="AJ10" s="5">
        <v>91.623656999999994</v>
      </c>
      <c r="AK10" s="5">
        <v>0.87655000000000005</v>
      </c>
      <c r="AL10" s="5">
        <v>7.3975330000000001</v>
      </c>
      <c r="AM10" s="1">
        <f>V$4 / V10</f>
        <v>1.6083340857906836</v>
      </c>
    </row>
    <row r="11" spans="1:39" ht="15" customHeight="1" x14ac:dyDescent="0.2">
      <c r="A11" s="5">
        <v>0.995</v>
      </c>
      <c r="B11" s="5">
        <v>12.387053999999999</v>
      </c>
      <c r="C11" s="5">
        <v>49168496</v>
      </c>
      <c r="D11" s="5">
        <v>0.99508600000000003</v>
      </c>
      <c r="E11" s="5">
        <v>1.2387049999999999</v>
      </c>
      <c r="F11" s="5">
        <v>1.8927309999999999</v>
      </c>
      <c r="G11" s="5">
        <v>1.4195489999999999</v>
      </c>
      <c r="H11" s="5">
        <v>117</v>
      </c>
      <c r="I11" s="5">
        <v>117</v>
      </c>
      <c r="J11" s="5">
        <v>117</v>
      </c>
      <c r="K11" s="5">
        <v>116</v>
      </c>
      <c r="L11" s="5">
        <v>1.0146999999999999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1">
        <f>B$5 / B11</f>
        <v>1.8325141716504991</v>
      </c>
      <c r="U11" s="5">
        <v>0.995</v>
      </c>
      <c r="V11" s="5">
        <v>3.7507130000000002</v>
      </c>
      <c r="W11" s="5">
        <v>49196735</v>
      </c>
      <c r="X11" s="5">
        <v>0.99512100000000003</v>
      </c>
      <c r="Y11" s="5">
        <v>0.37507099999999999</v>
      </c>
      <c r="Z11" s="5">
        <v>6.254499</v>
      </c>
      <c r="AA11" s="5">
        <v>4.690874</v>
      </c>
      <c r="AB11" s="5">
        <v>119</v>
      </c>
      <c r="AC11" s="5">
        <v>119</v>
      </c>
      <c r="AD11" s="5">
        <v>117</v>
      </c>
      <c r="AE11" s="5">
        <v>118</v>
      </c>
      <c r="AF11" s="5">
        <v>1.0185</v>
      </c>
      <c r="AG11" s="5">
        <v>3.4692880000000001</v>
      </c>
      <c r="AH11" s="5">
        <v>3.2107999999999998E-2</v>
      </c>
      <c r="AI11" s="5">
        <v>0.246089</v>
      </c>
      <c r="AJ11" s="5">
        <v>92.496761000000006</v>
      </c>
      <c r="AK11" s="5">
        <v>0.85604599999999997</v>
      </c>
      <c r="AL11" s="5">
        <v>6.5611249999999997</v>
      </c>
      <c r="AM11" s="1">
        <f>V$5 / V11</f>
        <v>1.649627950738966</v>
      </c>
    </row>
    <row r="12" spans="1:39" ht="15" customHeight="1" x14ac:dyDescent="0.2">
      <c r="A12" s="5">
        <v>0.997</v>
      </c>
      <c r="B12" s="5">
        <v>14.472962000000001</v>
      </c>
      <c r="C12" s="5">
        <v>57249193</v>
      </c>
      <c r="D12" s="5">
        <v>0.997054</v>
      </c>
      <c r="E12" s="5">
        <v>1.4472959999999999</v>
      </c>
      <c r="F12" s="5">
        <v>1.8861749999999999</v>
      </c>
      <c r="G12" s="5">
        <v>1.414631</v>
      </c>
      <c r="H12" s="5">
        <v>141</v>
      </c>
      <c r="I12" s="5">
        <v>141</v>
      </c>
      <c r="J12" s="5">
        <v>145</v>
      </c>
      <c r="K12" s="5">
        <v>140</v>
      </c>
      <c r="L12" s="5">
        <v>1.0002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1">
        <f>B$6 / B12</f>
        <v>1.9179161114359311</v>
      </c>
      <c r="U12" s="5">
        <v>0.997</v>
      </c>
      <c r="V12" s="5">
        <v>4.3716210000000002</v>
      </c>
      <c r="W12" s="5">
        <v>57220412</v>
      </c>
      <c r="X12" s="5">
        <v>0.99702000000000002</v>
      </c>
      <c r="Y12" s="5">
        <v>0.437162</v>
      </c>
      <c r="Z12" s="5">
        <v>6.2413509999999999</v>
      </c>
      <c r="AA12" s="5">
        <v>4.6810130000000001</v>
      </c>
      <c r="AB12" s="5">
        <v>141</v>
      </c>
      <c r="AC12" s="5">
        <v>141</v>
      </c>
      <c r="AD12" s="5">
        <v>145</v>
      </c>
      <c r="AE12" s="5">
        <v>140</v>
      </c>
      <c r="AF12" s="5">
        <v>1.0002</v>
      </c>
      <c r="AG12" s="5">
        <v>4.059698</v>
      </c>
      <c r="AH12" s="5">
        <v>4.0632000000000001E-2</v>
      </c>
      <c r="AI12" s="5">
        <v>0.26828400000000002</v>
      </c>
      <c r="AJ12" s="5">
        <v>92.864821000000006</v>
      </c>
      <c r="AK12" s="5">
        <v>0.92945</v>
      </c>
      <c r="AL12" s="5">
        <v>6.1369530000000001</v>
      </c>
      <c r="AM12" s="1">
        <f>V$6 / V12</f>
        <v>1.6745154714921535</v>
      </c>
    </row>
    <row r="13" spans="1:39" ht="15" customHeight="1" x14ac:dyDescent="0.2">
      <c r="A13" s="5">
        <v>0.999</v>
      </c>
      <c r="B13" s="5">
        <v>21.242889999999999</v>
      </c>
      <c r="C13" s="5">
        <v>79016292</v>
      </c>
      <c r="D13" s="5">
        <v>0.99905999999999995</v>
      </c>
      <c r="E13" s="5">
        <v>2.1242890000000001</v>
      </c>
      <c r="F13" s="5">
        <v>1.773671</v>
      </c>
      <c r="G13" s="5">
        <v>1.3302529999999999</v>
      </c>
      <c r="H13" s="5">
        <v>214</v>
      </c>
      <c r="I13" s="5">
        <v>214</v>
      </c>
      <c r="J13" s="5">
        <v>214</v>
      </c>
      <c r="K13" s="5">
        <v>213</v>
      </c>
      <c r="L13" s="5">
        <v>1.0055000000000001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1">
        <f>B$7 / B13</f>
        <v>1.9275919613574235</v>
      </c>
      <c r="U13" s="5">
        <v>0.999</v>
      </c>
      <c r="V13" s="5">
        <v>6.1244139999999998</v>
      </c>
      <c r="W13" s="5">
        <v>79115498</v>
      </c>
      <c r="X13" s="5">
        <v>0.99908200000000003</v>
      </c>
      <c r="Y13" s="5">
        <v>0.61244100000000001</v>
      </c>
      <c r="Z13" s="5">
        <v>6.159808</v>
      </c>
      <c r="AA13" s="5">
        <v>4.6198560000000004</v>
      </c>
      <c r="AB13" s="5">
        <v>218</v>
      </c>
      <c r="AC13" s="5">
        <v>218</v>
      </c>
      <c r="AD13" s="5">
        <v>214</v>
      </c>
      <c r="AE13" s="5">
        <v>217</v>
      </c>
      <c r="AF13" s="5">
        <v>1.0085999999999999</v>
      </c>
      <c r="AG13" s="5">
        <v>5.719455</v>
      </c>
      <c r="AH13" s="5">
        <v>6.9970000000000004E-2</v>
      </c>
      <c r="AI13" s="5">
        <v>0.33183400000000002</v>
      </c>
      <c r="AJ13" s="5">
        <v>93.387805999999998</v>
      </c>
      <c r="AK13" s="5">
        <v>1.142479</v>
      </c>
      <c r="AL13" s="5">
        <v>5.4182220000000001</v>
      </c>
      <c r="AM13" s="1">
        <f>V$7 / V13</f>
        <v>1.6810328302430242</v>
      </c>
    </row>
    <row r="14" spans="1:39" ht="15" customHeight="1" x14ac:dyDescent="0.2">
      <c r="A14" s="3" t="s">
        <v>60</v>
      </c>
      <c r="B14" s="3" t="s">
        <v>2</v>
      </c>
      <c r="C14" s="3" t="s">
        <v>3</v>
      </c>
      <c r="D14" s="3" t="s">
        <v>4</v>
      </c>
      <c r="E14" s="3" t="s">
        <v>5</v>
      </c>
      <c r="F14" s="3" t="s">
        <v>6</v>
      </c>
      <c r="G14" s="3" t="s">
        <v>7</v>
      </c>
      <c r="H14" s="3" t="s">
        <v>8</v>
      </c>
      <c r="I14" s="3" t="s">
        <v>9</v>
      </c>
      <c r="J14" s="3" t="s">
        <v>10</v>
      </c>
      <c r="K14" s="3" t="s">
        <v>11</v>
      </c>
      <c r="L14" s="3" t="s">
        <v>12</v>
      </c>
      <c r="M14" s="3" t="s">
        <v>13</v>
      </c>
      <c r="N14" s="3" t="s">
        <v>14</v>
      </c>
      <c r="O14" s="3" t="s">
        <v>15</v>
      </c>
      <c r="P14" s="3" t="s">
        <v>16</v>
      </c>
      <c r="Q14" s="3" t="s">
        <v>17</v>
      </c>
      <c r="R14" s="3" t="s">
        <v>18</v>
      </c>
      <c r="S14" s="1" t="s">
        <v>58</v>
      </c>
      <c r="U14" s="3" t="s">
        <v>60</v>
      </c>
      <c r="V14" s="3" t="s">
        <v>2</v>
      </c>
      <c r="W14" s="3" t="s">
        <v>3</v>
      </c>
      <c r="X14" s="3" t="s">
        <v>4</v>
      </c>
      <c r="Y14" s="3" t="s">
        <v>5</v>
      </c>
      <c r="Z14" s="3" t="s">
        <v>6</v>
      </c>
      <c r="AA14" s="3" t="s">
        <v>7</v>
      </c>
      <c r="AB14" s="3" t="s">
        <v>8</v>
      </c>
      <c r="AC14" s="3" t="s">
        <v>9</v>
      </c>
      <c r="AD14" s="3" t="s">
        <v>10</v>
      </c>
      <c r="AE14" s="3" t="s">
        <v>11</v>
      </c>
      <c r="AF14" s="3" t="s">
        <v>12</v>
      </c>
      <c r="AG14" s="3" t="s">
        <v>13</v>
      </c>
      <c r="AH14" s="3" t="s">
        <v>14</v>
      </c>
      <c r="AI14" s="3" t="s">
        <v>15</v>
      </c>
      <c r="AJ14" s="3" t="s">
        <v>16</v>
      </c>
      <c r="AK14" s="3" t="s">
        <v>17</v>
      </c>
      <c r="AL14" s="3" t="s">
        <v>18</v>
      </c>
      <c r="AM14" s="1" t="s">
        <v>58</v>
      </c>
    </row>
    <row r="15" spans="1:39" ht="15" customHeight="1" x14ac:dyDescent="0.2">
      <c r="A15" s="5">
        <v>0.9</v>
      </c>
      <c r="B15" s="5">
        <v>6.1868499999999997</v>
      </c>
      <c r="C15" s="5">
        <v>27811927</v>
      </c>
      <c r="D15" s="5">
        <v>0.91670499999999999</v>
      </c>
      <c r="E15" s="5">
        <v>0.61868500000000004</v>
      </c>
      <c r="F15" s="5">
        <v>2.1435399999999998</v>
      </c>
      <c r="G15" s="5">
        <v>1.6076550000000001</v>
      </c>
      <c r="H15" s="5">
        <v>92</v>
      </c>
      <c r="I15" s="5">
        <v>92</v>
      </c>
      <c r="J15" s="5">
        <v>22</v>
      </c>
      <c r="K15" s="5">
        <v>91</v>
      </c>
      <c r="L15" s="5">
        <v>2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1">
        <f>B$3 / B15</f>
        <v>1.5968400720883811</v>
      </c>
      <c r="U15" s="5">
        <v>0.9</v>
      </c>
      <c r="V15" s="5">
        <v>1.90147</v>
      </c>
      <c r="W15" s="5">
        <v>28055813</v>
      </c>
      <c r="X15" s="5">
        <v>0.91670799999999997</v>
      </c>
      <c r="Y15" s="5">
        <v>0.19014700000000001</v>
      </c>
      <c r="Z15" s="5">
        <v>7.0356379999999996</v>
      </c>
      <c r="AA15" s="5">
        <v>5.2767280000000003</v>
      </c>
      <c r="AB15" s="5">
        <v>92</v>
      </c>
      <c r="AC15" s="5">
        <v>92</v>
      </c>
      <c r="AD15" s="5">
        <v>23</v>
      </c>
      <c r="AE15" s="5">
        <v>91</v>
      </c>
      <c r="AF15" s="5">
        <v>2</v>
      </c>
      <c r="AG15" s="5">
        <v>1.609891</v>
      </c>
      <c r="AH15" s="5">
        <v>6.6001000000000004E-2</v>
      </c>
      <c r="AI15" s="5">
        <v>0.22104499999999999</v>
      </c>
      <c r="AJ15" s="5">
        <v>84.665610999999998</v>
      </c>
      <c r="AK15" s="5">
        <v>3.4710730000000001</v>
      </c>
      <c r="AL15" s="5">
        <v>11.624954000000001</v>
      </c>
      <c r="AM15" s="1">
        <f>V$3 / V15</f>
        <v>1.502716845388042</v>
      </c>
    </row>
    <row r="16" spans="1:39" ht="15" customHeight="1" x14ac:dyDescent="0.2">
      <c r="A16" s="5">
        <v>0.99</v>
      </c>
      <c r="B16" s="5">
        <v>7.5893410000000001</v>
      </c>
      <c r="C16" s="5">
        <v>40817902</v>
      </c>
      <c r="D16" s="5">
        <v>0.99017500000000003</v>
      </c>
      <c r="E16" s="5">
        <v>0.758934</v>
      </c>
      <c r="F16" s="5">
        <v>2.5645829999999998</v>
      </c>
      <c r="G16" s="5">
        <v>1.9234370000000001</v>
      </c>
      <c r="H16" s="5">
        <v>101</v>
      </c>
      <c r="I16" s="5">
        <v>101</v>
      </c>
      <c r="J16" s="5">
        <v>45</v>
      </c>
      <c r="K16" s="5">
        <v>100</v>
      </c>
      <c r="L16" s="5">
        <v>1.2314000000000001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1">
        <f>B$4 / B16</f>
        <v>2.2969944294241094</v>
      </c>
      <c r="U16" s="5">
        <v>0.99</v>
      </c>
      <c r="V16" s="5">
        <v>2.3464429999999998</v>
      </c>
      <c r="W16" s="5">
        <v>40773094</v>
      </c>
      <c r="X16" s="5">
        <v>0.99007199999999995</v>
      </c>
      <c r="Y16" s="5">
        <v>0.23464399999999999</v>
      </c>
      <c r="Z16" s="5">
        <v>8.2857859999999999</v>
      </c>
      <c r="AA16" s="5">
        <v>6.21434</v>
      </c>
      <c r="AB16" s="5">
        <v>101</v>
      </c>
      <c r="AC16" s="5">
        <v>101</v>
      </c>
      <c r="AD16" s="5">
        <v>45</v>
      </c>
      <c r="AE16" s="5">
        <v>100</v>
      </c>
      <c r="AF16" s="5">
        <v>1.2365999999999999</v>
      </c>
      <c r="AG16" s="5">
        <v>2.039371</v>
      </c>
      <c r="AH16" s="5">
        <v>6.4064999999999997E-2</v>
      </c>
      <c r="AI16" s="5">
        <v>0.23941200000000001</v>
      </c>
      <c r="AJ16" s="5">
        <v>86.913283000000007</v>
      </c>
      <c r="AK16" s="5">
        <v>2.7303220000000001</v>
      </c>
      <c r="AL16" s="5">
        <v>10.20317</v>
      </c>
      <c r="AM16" s="1">
        <f>V$4 / V16</f>
        <v>2.0799537853678953</v>
      </c>
    </row>
    <row r="17" spans="1:39" ht="15" customHeight="1" x14ac:dyDescent="0.2">
      <c r="A17" s="5">
        <v>0.995</v>
      </c>
      <c r="B17" s="5">
        <v>8.7065619999999999</v>
      </c>
      <c r="C17" s="5">
        <v>50140287</v>
      </c>
      <c r="D17" s="5">
        <v>0.99503399999999997</v>
      </c>
      <c r="E17" s="5">
        <v>0.87065599999999999</v>
      </c>
      <c r="F17" s="5">
        <v>2.7460610000000001</v>
      </c>
      <c r="G17" s="5">
        <v>2.0595460000000001</v>
      </c>
      <c r="H17" s="5">
        <v>100</v>
      </c>
      <c r="I17" s="5">
        <v>100</v>
      </c>
      <c r="J17" s="5">
        <v>59</v>
      </c>
      <c r="K17" s="5">
        <v>99</v>
      </c>
      <c r="L17" s="5">
        <v>1.0421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1">
        <f>B$5 / B17</f>
        <v>2.607165951382417</v>
      </c>
      <c r="U17" s="5">
        <v>0.995</v>
      </c>
      <c r="V17" s="5">
        <v>2.6169060000000002</v>
      </c>
      <c r="W17" s="5">
        <v>50082272</v>
      </c>
      <c r="X17" s="5">
        <v>0.995004</v>
      </c>
      <c r="Y17" s="5">
        <v>0.26169100000000001</v>
      </c>
      <c r="Z17" s="5">
        <v>9.1256970000000006</v>
      </c>
      <c r="AA17" s="5">
        <v>6.8442730000000003</v>
      </c>
      <c r="AB17" s="5">
        <v>100</v>
      </c>
      <c r="AC17" s="5">
        <v>100</v>
      </c>
      <c r="AD17" s="5">
        <v>59</v>
      </c>
      <c r="AE17" s="5">
        <v>99</v>
      </c>
      <c r="AF17" s="5">
        <v>1.0408999999999999</v>
      </c>
      <c r="AG17" s="5">
        <v>2.3052830000000002</v>
      </c>
      <c r="AH17" s="5">
        <v>6.1786000000000001E-2</v>
      </c>
      <c r="AI17" s="5">
        <v>0.24644099999999999</v>
      </c>
      <c r="AJ17" s="5">
        <v>88.091952000000006</v>
      </c>
      <c r="AK17" s="5">
        <v>2.361049</v>
      </c>
      <c r="AL17" s="5">
        <v>9.4172539999999998</v>
      </c>
      <c r="AM17" s="1">
        <f>V$5 / V17</f>
        <v>2.3643497320881983</v>
      </c>
    </row>
    <row r="18" spans="1:39" ht="15" customHeight="1" x14ac:dyDescent="0.2">
      <c r="A18" s="5">
        <v>0.997</v>
      </c>
      <c r="B18" s="5">
        <v>9.6571630000000006</v>
      </c>
      <c r="C18" s="5">
        <v>58440468</v>
      </c>
      <c r="D18" s="5">
        <v>0.997116</v>
      </c>
      <c r="E18" s="5">
        <v>0.96571600000000002</v>
      </c>
      <c r="F18" s="5">
        <v>2.8855870000000001</v>
      </c>
      <c r="G18" s="5">
        <v>2.1641900000000001</v>
      </c>
      <c r="H18" s="5">
        <v>100</v>
      </c>
      <c r="I18" s="5">
        <v>100</v>
      </c>
      <c r="J18" s="5">
        <v>72</v>
      </c>
      <c r="K18" s="5">
        <v>99</v>
      </c>
      <c r="L18" s="5">
        <v>1.0143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1">
        <f>B$6 / B18</f>
        <v>2.8743355579687324</v>
      </c>
      <c r="U18" s="5">
        <v>0.997</v>
      </c>
      <c r="V18" s="5">
        <v>2.9073069999999999</v>
      </c>
      <c r="W18" s="5">
        <v>58359937</v>
      </c>
      <c r="X18" s="5">
        <v>0.99710299999999996</v>
      </c>
      <c r="Y18" s="5">
        <v>0.29073100000000002</v>
      </c>
      <c r="Z18" s="5">
        <v>9.5718080000000008</v>
      </c>
      <c r="AA18" s="5">
        <v>7.1788559999999997</v>
      </c>
      <c r="AB18" s="5">
        <v>100</v>
      </c>
      <c r="AC18" s="5">
        <v>100</v>
      </c>
      <c r="AD18" s="5">
        <v>72</v>
      </c>
      <c r="AE18" s="5">
        <v>99</v>
      </c>
      <c r="AF18" s="5">
        <v>1.0141</v>
      </c>
      <c r="AG18" s="5">
        <v>2.5915059999999999</v>
      </c>
      <c r="AH18" s="5">
        <v>6.1761999999999997E-2</v>
      </c>
      <c r="AI18" s="5">
        <v>0.25077500000000003</v>
      </c>
      <c r="AJ18" s="5">
        <v>89.137665999999996</v>
      </c>
      <c r="AK18" s="5">
        <v>2.124358</v>
      </c>
      <c r="AL18" s="5">
        <v>8.6256749999999993</v>
      </c>
      <c r="AM18" s="1">
        <f>V$6 / V18</f>
        <v>2.5179133129043478</v>
      </c>
    </row>
    <row r="19" spans="1:39" ht="15" customHeight="1" x14ac:dyDescent="0.2">
      <c r="A19" s="5">
        <v>0.999</v>
      </c>
      <c r="B19" s="5">
        <v>12.339826</v>
      </c>
      <c r="C19" s="5">
        <v>79101020</v>
      </c>
      <c r="D19" s="5">
        <v>0.99905600000000006</v>
      </c>
      <c r="E19" s="5">
        <v>1.2339830000000001</v>
      </c>
      <c r="F19" s="5">
        <v>3.056632</v>
      </c>
      <c r="G19" s="5">
        <v>2.2924739999999999</v>
      </c>
      <c r="H19" s="5">
        <v>107</v>
      </c>
      <c r="I19" s="5">
        <v>107</v>
      </c>
      <c r="J19" s="5">
        <v>107</v>
      </c>
      <c r="K19" s="5">
        <v>106</v>
      </c>
      <c r="L19" s="5">
        <v>1.0035000000000001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1">
        <f>B$7 / B19</f>
        <v>3.3183307446960755</v>
      </c>
      <c r="U19" s="5">
        <v>0.999</v>
      </c>
      <c r="V19" s="5">
        <v>3.7622550000000001</v>
      </c>
      <c r="W19" s="5">
        <v>79719263</v>
      </c>
      <c r="X19" s="5">
        <v>0.999089</v>
      </c>
      <c r="Y19" s="5">
        <v>0.37622499999999998</v>
      </c>
      <c r="Z19" s="5">
        <v>10.103809</v>
      </c>
      <c r="AA19" s="5">
        <v>7.5778569999999998</v>
      </c>
      <c r="AB19" s="5">
        <v>107</v>
      </c>
      <c r="AC19" s="5">
        <v>107</v>
      </c>
      <c r="AD19" s="5">
        <v>115</v>
      </c>
      <c r="AE19" s="5">
        <v>106</v>
      </c>
      <c r="AF19" s="5">
        <v>1</v>
      </c>
      <c r="AG19" s="5">
        <v>3.4246289999999999</v>
      </c>
      <c r="AH19" s="5">
        <v>6.7584000000000005E-2</v>
      </c>
      <c r="AI19" s="5">
        <v>0.26675599999999999</v>
      </c>
      <c r="AJ19" s="5">
        <v>91.025975000000003</v>
      </c>
      <c r="AK19" s="5">
        <v>1.7963769999999999</v>
      </c>
      <c r="AL19" s="5">
        <v>7.0903239999999998</v>
      </c>
      <c r="AM19" s="1">
        <f>V$7 / V19</f>
        <v>2.736481445303415</v>
      </c>
    </row>
    <row r="20" spans="1:39" ht="15" customHeight="1" x14ac:dyDescent="0.2">
      <c r="A20" s="3" t="s">
        <v>61</v>
      </c>
      <c r="B20" s="3" t="s">
        <v>2</v>
      </c>
      <c r="C20" s="3" t="s">
        <v>3</v>
      </c>
      <c r="D20" s="3" t="s">
        <v>4</v>
      </c>
      <c r="E20" s="3" t="s">
        <v>5</v>
      </c>
      <c r="F20" s="3" t="s">
        <v>6</v>
      </c>
      <c r="G20" s="3" t="s">
        <v>7</v>
      </c>
      <c r="H20" s="3" t="s">
        <v>8</v>
      </c>
      <c r="I20" s="3" t="s">
        <v>9</v>
      </c>
      <c r="J20" s="3" t="s">
        <v>10</v>
      </c>
      <c r="K20" s="3" t="s">
        <v>11</v>
      </c>
      <c r="L20" s="3" t="s">
        <v>12</v>
      </c>
      <c r="M20" s="3" t="s">
        <v>13</v>
      </c>
      <c r="N20" s="3" t="s">
        <v>14</v>
      </c>
      <c r="O20" s="3" t="s">
        <v>15</v>
      </c>
      <c r="P20" s="3" t="s">
        <v>16</v>
      </c>
      <c r="Q20" s="3" t="s">
        <v>17</v>
      </c>
      <c r="R20" s="3" t="s">
        <v>18</v>
      </c>
      <c r="S20" s="1" t="s">
        <v>58</v>
      </c>
      <c r="U20" s="3" t="s">
        <v>61</v>
      </c>
      <c r="V20" s="3" t="s">
        <v>2</v>
      </c>
      <c r="W20" s="3" t="s">
        <v>3</v>
      </c>
      <c r="X20" s="3" t="s">
        <v>4</v>
      </c>
      <c r="Y20" s="3" t="s">
        <v>5</v>
      </c>
      <c r="Z20" s="3" t="s">
        <v>6</v>
      </c>
      <c r="AA20" s="3" t="s">
        <v>7</v>
      </c>
      <c r="AB20" s="3" t="s">
        <v>8</v>
      </c>
      <c r="AC20" s="3" t="s">
        <v>9</v>
      </c>
      <c r="AD20" s="3" t="s">
        <v>10</v>
      </c>
      <c r="AE20" s="3" t="s">
        <v>11</v>
      </c>
      <c r="AF20" s="3" t="s">
        <v>12</v>
      </c>
      <c r="AG20" s="3" t="s">
        <v>13</v>
      </c>
      <c r="AH20" s="3" t="s">
        <v>14</v>
      </c>
      <c r="AI20" s="3" t="s">
        <v>15</v>
      </c>
      <c r="AJ20" s="3" t="s">
        <v>16</v>
      </c>
      <c r="AK20" s="3" t="s">
        <v>17</v>
      </c>
      <c r="AL20" s="3" t="s">
        <v>18</v>
      </c>
      <c r="AM20" s="1" t="s">
        <v>58</v>
      </c>
    </row>
    <row r="21" spans="1:39" ht="15" customHeight="1" x14ac:dyDescent="0.2">
      <c r="A21" s="5">
        <v>0.9</v>
      </c>
      <c r="B21" s="5">
        <v>6.0523369999999996</v>
      </c>
      <c r="C21" s="5">
        <v>31735428</v>
      </c>
      <c r="D21" s="5">
        <v>0.90839000000000003</v>
      </c>
      <c r="E21" s="5">
        <v>0.60523400000000005</v>
      </c>
      <c r="F21" s="5">
        <v>2.5002960000000001</v>
      </c>
      <c r="G21" s="5">
        <v>1.8752219999999999</v>
      </c>
      <c r="H21" s="5">
        <v>91</v>
      </c>
      <c r="I21" s="5">
        <v>91</v>
      </c>
      <c r="J21" s="5">
        <v>11</v>
      </c>
      <c r="K21" s="5">
        <v>90</v>
      </c>
      <c r="L21" s="5">
        <v>2.0078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1">
        <f>B$3 / B21</f>
        <v>1.6323297926073848</v>
      </c>
      <c r="U21" s="5">
        <v>0.9</v>
      </c>
      <c r="V21" s="5">
        <v>2.284751</v>
      </c>
      <c r="W21" s="5">
        <v>31811085</v>
      </c>
      <c r="X21" s="5">
        <v>0.90843600000000002</v>
      </c>
      <c r="Y21" s="5">
        <v>0.22847500000000001</v>
      </c>
      <c r="Z21" s="5">
        <v>6.6391070000000001</v>
      </c>
      <c r="AA21" s="5">
        <v>4.97933</v>
      </c>
      <c r="AB21" s="5">
        <v>91</v>
      </c>
      <c r="AC21" s="5">
        <v>91</v>
      </c>
      <c r="AD21" s="5">
        <v>11</v>
      </c>
      <c r="AE21" s="5">
        <v>90</v>
      </c>
      <c r="AF21" s="5">
        <v>2.0097999999999998</v>
      </c>
      <c r="AG21" s="5">
        <v>1.9005799999999999</v>
      </c>
      <c r="AH21" s="5">
        <v>0.12917600000000001</v>
      </c>
      <c r="AI21" s="5">
        <v>0.25010399999999999</v>
      </c>
      <c r="AJ21" s="5">
        <v>83.185419999999993</v>
      </c>
      <c r="AK21" s="5">
        <v>5.6538490000000001</v>
      </c>
      <c r="AL21" s="5">
        <v>10.946681</v>
      </c>
      <c r="AM21" s="1">
        <f>V$3 / V21</f>
        <v>1.2506268735630273</v>
      </c>
    </row>
    <row r="22" spans="1:39" ht="15" customHeight="1" x14ac:dyDescent="0.2">
      <c r="A22" s="5">
        <v>0.99</v>
      </c>
      <c r="B22" s="5">
        <v>7.4247639999999997</v>
      </c>
      <c r="C22" s="5">
        <v>49949405</v>
      </c>
      <c r="D22" s="6">
        <v>0.99375999999999998</v>
      </c>
      <c r="E22" s="5">
        <v>0.74247600000000002</v>
      </c>
      <c r="F22" s="5">
        <v>3.2078769999999999</v>
      </c>
      <c r="G22" s="5">
        <v>2.4059080000000002</v>
      </c>
      <c r="H22" s="5">
        <v>100</v>
      </c>
      <c r="I22" s="5">
        <v>100</v>
      </c>
      <c r="J22" s="5">
        <v>28</v>
      </c>
      <c r="K22" s="5">
        <v>99</v>
      </c>
      <c r="L22" s="5">
        <v>1.4198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1">
        <f>B$4 / B22</f>
        <v>2.3479095093123497</v>
      </c>
      <c r="U22" s="5">
        <v>0.99</v>
      </c>
      <c r="V22" s="5">
        <v>2.559599</v>
      </c>
      <c r="W22" s="5">
        <v>43593911</v>
      </c>
      <c r="X22" s="5">
        <v>0.99002100000000004</v>
      </c>
      <c r="Y22" s="5">
        <v>0.25596000000000002</v>
      </c>
      <c r="Z22" s="5">
        <v>8.1212689999999998</v>
      </c>
      <c r="AA22" s="5">
        <v>6.0909519999999997</v>
      </c>
      <c r="AB22" s="5">
        <v>100</v>
      </c>
      <c r="AC22" s="5">
        <v>100</v>
      </c>
      <c r="AD22" s="5">
        <v>23</v>
      </c>
      <c r="AE22" s="5">
        <v>99</v>
      </c>
      <c r="AF22" s="5">
        <v>1.7945</v>
      </c>
      <c r="AG22" s="5">
        <v>2.167719</v>
      </c>
      <c r="AH22" s="5">
        <v>0.12363</v>
      </c>
      <c r="AI22" s="5">
        <v>0.26380700000000001</v>
      </c>
      <c r="AJ22" s="5">
        <v>84.689762000000002</v>
      </c>
      <c r="AK22" s="5">
        <v>4.8300539999999996</v>
      </c>
      <c r="AL22" s="5">
        <v>10.306576</v>
      </c>
      <c r="AM22" s="1">
        <f>V$4 / V22</f>
        <v>1.9067412512663118</v>
      </c>
    </row>
    <row r="23" spans="1:39" ht="15" customHeight="1" x14ac:dyDescent="0.2">
      <c r="A23" s="5">
        <v>0.995</v>
      </c>
      <c r="B23" s="5">
        <v>7.7343830000000002</v>
      </c>
      <c r="C23" s="5">
        <v>55071424</v>
      </c>
      <c r="D23" s="5">
        <v>0.99560800000000005</v>
      </c>
      <c r="E23" s="5">
        <v>0.77343799999999996</v>
      </c>
      <c r="F23" s="5">
        <v>3.3952420000000001</v>
      </c>
      <c r="G23" s="5">
        <v>2.5464310000000001</v>
      </c>
      <c r="H23" s="5">
        <v>100</v>
      </c>
      <c r="I23" s="5">
        <v>100</v>
      </c>
      <c r="J23" s="5">
        <v>32</v>
      </c>
      <c r="K23" s="5">
        <v>99</v>
      </c>
      <c r="L23" s="5">
        <v>1.238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1">
        <f>B$5 / B23</f>
        <v>2.934875606754928</v>
      </c>
      <c r="U23" s="5">
        <v>0.995</v>
      </c>
      <c r="V23" s="5">
        <v>2.791588</v>
      </c>
      <c r="W23" s="5">
        <v>54987184</v>
      </c>
      <c r="X23" s="5">
        <v>0.995583</v>
      </c>
      <c r="Y23" s="5">
        <v>0.27915899999999999</v>
      </c>
      <c r="Z23" s="5">
        <v>9.3924800000000008</v>
      </c>
      <c r="AA23" s="5">
        <v>7.0443600000000002</v>
      </c>
      <c r="AB23" s="5">
        <v>100</v>
      </c>
      <c r="AC23" s="5">
        <v>100</v>
      </c>
      <c r="AD23" s="5">
        <v>32</v>
      </c>
      <c r="AE23" s="5">
        <v>99</v>
      </c>
      <c r="AF23" s="5">
        <v>1.2511000000000001</v>
      </c>
      <c r="AG23" s="5">
        <v>2.3995669999999998</v>
      </c>
      <c r="AH23" s="5">
        <v>0.116477</v>
      </c>
      <c r="AI23" s="5">
        <v>0.271646</v>
      </c>
      <c r="AJ23" s="5">
        <v>85.957082999999997</v>
      </c>
      <c r="AK23" s="5">
        <v>4.1724459999999999</v>
      </c>
      <c r="AL23" s="5">
        <v>9.7308959999999995</v>
      </c>
      <c r="AM23" s="1">
        <f>V$5 / V23</f>
        <v>2.2164019189078044</v>
      </c>
    </row>
    <row r="24" spans="1:39" ht="15" customHeight="1" x14ac:dyDescent="0.2">
      <c r="A24" s="5">
        <v>0.997</v>
      </c>
      <c r="B24" s="5">
        <v>8.2112289999999994</v>
      </c>
      <c r="C24" s="5">
        <v>61350084</v>
      </c>
      <c r="D24" s="5">
        <v>0.99705200000000005</v>
      </c>
      <c r="E24" s="5">
        <v>0.82112300000000005</v>
      </c>
      <c r="F24" s="5">
        <v>3.5626820000000001</v>
      </c>
      <c r="G24" s="5">
        <v>2.6720120000000001</v>
      </c>
      <c r="H24" s="5">
        <v>100</v>
      </c>
      <c r="I24" s="5">
        <v>100</v>
      </c>
      <c r="J24" s="5">
        <v>37</v>
      </c>
      <c r="K24" s="5">
        <v>99</v>
      </c>
      <c r="L24" s="5">
        <v>1.1061000000000001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1">
        <f>B$6 / B24</f>
        <v>3.3804838471804892</v>
      </c>
      <c r="U24" s="5">
        <v>0.997</v>
      </c>
      <c r="V24" s="5">
        <v>2.9569420000000002</v>
      </c>
      <c r="W24" s="5">
        <v>61235105</v>
      </c>
      <c r="X24" s="5">
        <v>0.99700800000000001</v>
      </c>
      <c r="Y24" s="5">
        <v>0.29569400000000001</v>
      </c>
      <c r="Z24" s="5">
        <v>9.8747860000000003</v>
      </c>
      <c r="AA24" s="5">
        <v>7.4060899999999998</v>
      </c>
      <c r="AB24" s="5">
        <v>102</v>
      </c>
      <c r="AC24" s="5">
        <v>102</v>
      </c>
      <c r="AD24" s="5">
        <v>37</v>
      </c>
      <c r="AE24" s="5">
        <v>101</v>
      </c>
      <c r="AF24" s="5">
        <v>1.1249</v>
      </c>
      <c r="AG24" s="5">
        <v>2.5573630000000001</v>
      </c>
      <c r="AH24" s="5">
        <v>0.118411</v>
      </c>
      <c r="AI24" s="5">
        <v>0.27721400000000002</v>
      </c>
      <c r="AJ24" s="5">
        <v>86.486732000000003</v>
      </c>
      <c r="AK24" s="5">
        <v>4.0044940000000002</v>
      </c>
      <c r="AL24" s="5">
        <v>9.3750160000000005</v>
      </c>
      <c r="AM24" s="1">
        <f>V$6 / V24</f>
        <v>2.4756478145327163</v>
      </c>
    </row>
    <row r="25" spans="1:39" ht="15" customHeight="1" x14ac:dyDescent="0.2">
      <c r="A25" s="5">
        <v>0.999</v>
      </c>
      <c r="B25" s="5">
        <v>9.7413650000000001</v>
      </c>
      <c r="C25" s="5">
        <v>84736503</v>
      </c>
      <c r="D25" s="5">
        <v>0.99919199999999997</v>
      </c>
      <c r="E25" s="5">
        <v>0.97413700000000003</v>
      </c>
      <c r="F25" s="5">
        <v>4.1478289999999998</v>
      </c>
      <c r="G25" s="5">
        <v>3.1108709999999999</v>
      </c>
      <c r="H25" s="5">
        <v>100</v>
      </c>
      <c r="I25" s="5">
        <v>100</v>
      </c>
      <c r="J25" s="5">
        <v>57</v>
      </c>
      <c r="K25" s="5">
        <v>99</v>
      </c>
      <c r="L25" s="5">
        <v>1.0071000000000001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1">
        <f>B$7 / B25</f>
        <v>4.2034790812170568</v>
      </c>
      <c r="U25" s="5">
        <v>0.999</v>
      </c>
      <c r="V25" s="5">
        <v>3.3376839999999999</v>
      </c>
      <c r="W25" s="5">
        <v>84581930</v>
      </c>
      <c r="X25" s="5">
        <v>0.99918799999999997</v>
      </c>
      <c r="Y25" s="5">
        <v>0.33376800000000001</v>
      </c>
      <c r="Z25" s="5">
        <v>12.083772</v>
      </c>
      <c r="AA25" s="5">
        <v>9.0628290000000007</v>
      </c>
      <c r="AB25" s="5">
        <v>100</v>
      </c>
      <c r="AC25" s="5">
        <v>100</v>
      </c>
      <c r="AD25" s="5">
        <v>57</v>
      </c>
      <c r="AE25" s="5">
        <v>99</v>
      </c>
      <c r="AF25" s="5">
        <v>1.0086999999999999</v>
      </c>
      <c r="AG25" s="5">
        <v>2.9348200000000002</v>
      </c>
      <c r="AH25" s="5">
        <v>0.115427</v>
      </c>
      <c r="AI25" s="5">
        <v>0.28370099999999998</v>
      </c>
      <c r="AJ25" s="5">
        <v>87.929848000000007</v>
      </c>
      <c r="AK25" s="5">
        <v>3.4583110000000001</v>
      </c>
      <c r="AL25" s="5">
        <v>8.4999350000000007</v>
      </c>
      <c r="AM25" s="1">
        <f>V$7 / V25</f>
        <v>3.0845763109988846</v>
      </c>
    </row>
    <row r="26" spans="1:39" ht="15" customHeight="1" x14ac:dyDescent="0.2">
      <c r="A26" s="3" t="s">
        <v>62</v>
      </c>
      <c r="B26" s="3" t="s">
        <v>2</v>
      </c>
      <c r="C26" s="3" t="s">
        <v>3</v>
      </c>
      <c r="D26" s="3" t="s">
        <v>4</v>
      </c>
      <c r="E26" s="3" t="s">
        <v>5</v>
      </c>
      <c r="F26" s="3" t="s">
        <v>6</v>
      </c>
      <c r="G26" s="3" t="s">
        <v>7</v>
      </c>
      <c r="H26" s="3" t="s">
        <v>8</v>
      </c>
      <c r="I26" s="3" t="s">
        <v>9</v>
      </c>
      <c r="J26" s="3" t="s">
        <v>10</v>
      </c>
      <c r="K26" s="3" t="s">
        <v>11</v>
      </c>
      <c r="L26" s="3" t="s">
        <v>12</v>
      </c>
      <c r="M26" s="3" t="s">
        <v>13</v>
      </c>
      <c r="N26" s="3" t="s">
        <v>14</v>
      </c>
      <c r="O26" s="3" t="s">
        <v>15</v>
      </c>
      <c r="P26" s="3" t="s">
        <v>16</v>
      </c>
      <c r="Q26" s="3" t="s">
        <v>17</v>
      </c>
      <c r="R26" s="3" t="s">
        <v>18</v>
      </c>
      <c r="S26" s="1" t="s">
        <v>58</v>
      </c>
      <c r="U26" s="3" t="s">
        <v>62</v>
      </c>
      <c r="V26" s="3" t="s">
        <v>2</v>
      </c>
      <c r="W26" s="3" t="s">
        <v>3</v>
      </c>
      <c r="X26" s="3" t="s">
        <v>4</v>
      </c>
      <c r="Y26" s="3" t="s">
        <v>5</v>
      </c>
      <c r="Z26" s="3" t="s">
        <v>6</v>
      </c>
      <c r="AA26" s="3" t="s">
        <v>7</v>
      </c>
      <c r="AB26" s="3" t="s">
        <v>8</v>
      </c>
      <c r="AC26" s="3" t="s">
        <v>9</v>
      </c>
      <c r="AD26" s="3" t="s">
        <v>10</v>
      </c>
      <c r="AE26" s="3" t="s">
        <v>11</v>
      </c>
      <c r="AF26" s="3" t="s">
        <v>12</v>
      </c>
      <c r="AG26" s="3" t="s">
        <v>13</v>
      </c>
      <c r="AH26" s="3" t="s">
        <v>14</v>
      </c>
      <c r="AI26" s="3" t="s">
        <v>15</v>
      </c>
      <c r="AJ26" s="3" t="s">
        <v>16</v>
      </c>
      <c r="AK26" s="3" t="s">
        <v>17</v>
      </c>
      <c r="AL26" s="3" t="s">
        <v>18</v>
      </c>
      <c r="AM26" s="1" t="s">
        <v>58</v>
      </c>
    </row>
    <row r="27" spans="1:39" ht="15" customHeight="1" x14ac:dyDescent="0.2">
      <c r="A27" s="5">
        <v>0.9</v>
      </c>
      <c r="B27" s="5">
        <v>7.1330960000000001</v>
      </c>
      <c r="C27" s="5">
        <v>39163827</v>
      </c>
      <c r="D27" s="5">
        <v>0.90912199999999999</v>
      </c>
      <c r="E27" s="5">
        <v>0.71331</v>
      </c>
      <c r="F27" s="5">
        <v>2.618045</v>
      </c>
      <c r="G27" s="5">
        <v>1.9635339999999999</v>
      </c>
      <c r="H27" s="5">
        <v>91</v>
      </c>
      <c r="I27" s="5">
        <v>91</v>
      </c>
      <c r="J27" s="5">
        <v>5</v>
      </c>
      <c r="K27" s="5">
        <v>90</v>
      </c>
      <c r="L27" s="5">
        <v>2.7959999999999998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1">
        <f>B$3 / B27</f>
        <v>1.385010099401438</v>
      </c>
      <c r="U27" s="5">
        <v>0.9</v>
      </c>
      <c r="V27" s="5">
        <v>2.4146420000000002</v>
      </c>
      <c r="W27" s="5">
        <v>39191430</v>
      </c>
      <c r="X27" s="5">
        <v>0.90907000000000004</v>
      </c>
      <c r="Y27" s="5">
        <v>0.24146400000000001</v>
      </c>
      <c r="Z27" s="5">
        <v>7.7394189999999998</v>
      </c>
      <c r="AA27" s="5">
        <v>5.8045640000000001</v>
      </c>
      <c r="AB27" s="5">
        <v>91</v>
      </c>
      <c r="AC27" s="5">
        <v>91</v>
      </c>
      <c r="AD27" s="5">
        <v>5</v>
      </c>
      <c r="AE27" s="5">
        <v>90</v>
      </c>
      <c r="AF27" s="5">
        <v>2.8054000000000001</v>
      </c>
      <c r="AG27" s="5">
        <v>1.8415630000000001</v>
      </c>
      <c r="AH27" s="5">
        <v>0.26545200000000002</v>
      </c>
      <c r="AI27" s="5">
        <v>0.30140899999999998</v>
      </c>
      <c r="AJ27" s="5">
        <v>76.266486</v>
      </c>
      <c r="AK27" s="5">
        <v>10.993425</v>
      </c>
      <c r="AL27" s="5">
        <v>12.482571999999999</v>
      </c>
      <c r="AM27" s="1">
        <f>V$3 / V27</f>
        <v>1.1833518177849967</v>
      </c>
    </row>
    <row r="28" spans="1:39" ht="15" customHeight="1" x14ac:dyDescent="0.2">
      <c r="A28" s="5">
        <v>0.99</v>
      </c>
      <c r="B28" s="5">
        <v>6.8698600000000001</v>
      </c>
      <c r="C28" s="5">
        <v>54184495</v>
      </c>
      <c r="D28" s="6">
        <v>0.99262499999999998</v>
      </c>
      <c r="E28" s="5">
        <v>0.68698599999999999</v>
      </c>
      <c r="F28" s="5">
        <v>3.7609469999999998</v>
      </c>
      <c r="G28" s="5">
        <v>2.8207110000000002</v>
      </c>
      <c r="H28" s="5">
        <v>102</v>
      </c>
      <c r="I28" s="5">
        <v>102</v>
      </c>
      <c r="J28" s="5">
        <v>14</v>
      </c>
      <c r="K28" s="5">
        <v>101</v>
      </c>
      <c r="L28" s="5">
        <v>1.9672000000000001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1">
        <f>B$4 / B28</f>
        <v>2.5375588439939092</v>
      </c>
      <c r="U28" s="5">
        <v>0.99</v>
      </c>
      <c r="V28" s="5">
        <v>2.8661180000000002</v>
      </c>
      <c r="W28" s="5">
        <v>54420378</v>
      </c>
      <c r="X28" s="5">
        <v>0.99252399999999996</v>
      </c>
      <c r="Y28" s="5">
        <v>0.28661199999999998</v>
      </c>
      <c r="Z28" s="5">
        <v>9.0539380000000005</v>
      </c>
      <c r="AA28" s="5">
        <v>6.7904530000000003</v>
      </c>
      <c r="AB28" s="5">
        <v>100</v>
      </c>
      <c r="AC28" s="5">
        <v>100</v>
      </c>
      <c r="AD28" s="5">
        <v>14</v>
      </c>
      <c r="AE28" s="5">
        <v>99</v>
      </c>
      <c r="AF28" s="5">
        <v>1.978</v>
      </c>
      <c r="AG28" s="5">
        <v>2.3058200000000002</v>
      </c>
      <c r="AH28" s="5">
        <v>0.22484199999999999</v>
      </c>
      <c r="AI28" s="5">
        <v>0.329822</v>
      </c>
      <c r="AJ28" s="5">
        <v>80.450973000000005</v>
      </c>
      <c r="AK28" s="5">
        <v>7.8448120000000001</v>
      </c>
      <c r="AL28" s="5">
        <v>11.507621</v>
      </c>
      <c r="AM28" s="1">
        <f>V$4 / V28</f>
        <v>1.7028234706317047</v>
      </c>
    </row>
    <row r="29" spans="1:39" ht="15" customHeight="1" x14ac:dyDescent="0.2">
      <c r="A29" s="5">
        <v>0.995</v>
      </c>
      <c r="B29" s="5">
        <v>7.1169840000000004</v>
      </c>
      <c r="C29" s="5">
        <v>61370449</v>
      </c>
      <c r="D29" s="6">
        <v>0.99549399999999999</v>
      </c>
      <c r="E29" s="5">
        <v>0.71169800000000005</v>
      </c>
      <c r="F29" s="5">
        <v>4.1118129999999997</v>
      </c>
      <c r="G29" s="5">
        <v>3.08386</v>
      </c>
      <c r="H29" s="5">
        <v>100</v>
      </c>
      <c r="I29" s="5">
        <v>100</v>
      </c>
      <c r="J29" s="5">
        <v>17</v>
      </c>
      <c r="K29" s="5">
        <v>99</v>
      </c>
      <c r="L29" s="5">
        <v>1.7719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1">
        <f>B$5 / B29</f>
        <v>3.1894763287370043</v>
      </c>
      <c r="U29" s="5">
        <v>0.995</v>
      </c>
      <c r="V29" s="5">
        <v>2.893033</v>
      </c>
      <c r="W29" s="5">
        <v>61508345</v>
      </c>
      <c r="X29" s="5">
        <v>0.995336</v>
      </c>
      <c r="Y29" s="5">
        <v>0.28930299999999998</v>
      </c>
      <c r="Z29" s="5">
        <v>10.137964</v>
      </c>
      <c r="AA29" s="5">
        <v>7.6034730000000001</v>
      </c>
      <c r="AB29" s="5">
        <v>100</v>
      </c>
      <c r="AC29" s="5">
        <v>100</v>
      </c>
      <c r="AD29" s="5">
        <v>17</v>
      </c>
      <c r="AE29" s="5">
        <v>99</v>
      </c>
      <c r="AF29" s="5">
        <v>1.8438000000000001</v>
      </c>
      <c r="AG29" s="5">
        <v>2.3437549999999998</v>
      </c>
      <c r="AH29" s="5">
        <v>0.21188399999999999</v>
      </c>
      <c r="AI29" s="5">
        <v>0.33168799999999998</v>
      </c>
      <c r="AJ29" s="5">
        <v>81.013782000000006</v>
      </c>
      <c r="AK29" s="5">
        <v>7.3239570000000001</v>
      </c>
      <c r="AL29" s="5">
        <v>11.465058000000001</v>
      </c>
      <c r="AM29" s="1">
        <f>V$5 / V29</f>
        <v>2.1386831743709802</v>
      </c>
    </row>
    <row r="30" spans="1:39" ht="15" customHeight="1" x14ac:dyDescent="0.2">
      <c r="A30" s="5">
        <v>0.997</v>
      </c>
      <c r="B30" s="5">
        <v>7.3989440000000002</v>
      </c>
      <c r="C30" s="5">
        <v>71052589</v>
      </c>
      <c r="D30" s="6">
        <v>0.99755799999999994</v>
      </c>
      <c r="E30" s="5">
        <v>0.73989400000000005</v>
      </c>
      <c r="F30" s="5">
        <v>4.5791009999999996</v>
      </c>
      <c r="G30" s="5">
        <v>3.434326</v>
      </c>
      <c r="H30" s="5">
        <v>100</v>
      </c>
      <c r="I30" s="5">
        <v>100</v>
      </c>
      <c r="J30" s="5">
        <v>21</v>
      </c>
      <c r="K30" s="5">
        <v>99</v>
      </c>
      <c r="L30" s="5">
        <v>1.4320999999999999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1">
        <f>B$6 / B30</f>
        <v>3.7516065806147467</v>
      </c>
      <c r="U30" s="5">
        <v>0.997</v>
      </c>
      <c r="V30" s="5">
        <v>2.9707979999999998</v>
      </c>
      <c r="W30" s="5">
        <v>71065810</v>
      </c>
      <c r="X30" s="5">
        <v>0.99746699999999999</v>
      </c>
      <c r="Y30" s="5">
        <v>0.29708000000000001</v>
      </c>
      <c r="Z30" s="5">
        <v>11.406639</v>
      </c>
      <c r="AA30" s="5">
        <v>8.5549789999999994</v>
      </c>
      <c r="AB30" s="5">
        <v>100</v>
      </c>
      <c r="AC30" s="5">
        <v>100</v>
      </c>
      <c r="AD30" s="5">
        <v>21</v>
      </c>
      <c r="AE30" s="5">
        <v>99</v>
      </c>
      <c r="AF30" s="5">
        <v>1.5499000000000001</v>
      </c>
      <c r="AG30" s="5">
        <v>2.4440529999999998</v>
      </c>
      <c r="AH30" s="5">
        <v>0.201123</v>
      </c>
      <c r="AI30" s="5">
        <v>0.32056899999999999</v>
      </c>
      <c r="AJ30" s="5">
        <v>82.269233</v>
      </c>
      <c r="AK30" s="5">
        <v>6.7699990000000003</v>
      </c>
      <c r="AL30" s="5">
        <v>10.790654999999999</v>
      </c>
      <c r="AM30" s="1">
        <f>V$6 / V30</f>
        <v>2.4641012280202155</v>
      </c>
    </row>
    <row r="31" spans="1:39" ht="15" customHeight="1" x14ac:dyDescent="0.2">
      <c r="A31" s="5">
        <v>0.999</v>
      </c>
      <c r="B31" s="5">
        <v>8.2526069999999994</v>
      </c>
      <c r="C31" s="5">
        <v>91893026</v>
      </c>
      <c r="D31" s="6">
        <v>0.99920600000000004</v>
      </c>
      <c r="E31" s="5">
        <v>0.82526100000000002</v>
      </c>
      <c r="F31" s="5">
        <v>5.309596</v>
      </c>
      <c r="G31" s="5">
        <v>3.9821970000000002</v>
      </c>
      <c r="H31" s="5">
        <v>100</v>
      </c>
      <c r="I31" s="5">
        <v>100</v>
      </c>
      <c r="J31" s="5">
        <v>30</v>
      </c>
      <c r="K31" s="5">
        <v>99</v>
      </c>
      <c r="L31" s="5">
        <v>1.0881000000000001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1">
        <f>B$7 / B31</f>
        <v>4.9617804410170026</v>
      </c>
      <c r="U31" s="5">
        <v>0.999</v>
      </c>
      <c r="V31" s="5">
        <v>3.2030970000000001</v>
      </c>
      <c r="W31" s="5">
        <v>91619195</v>
      </c>
      <c r="X31" s="5">
        <v>0.99918200000000001</v>
      </c>
      <c r="Y31" s="5">
        <v>0.32030999999999998</v>
      </c>
      <c r="Z31" s="5">
        <v>13.639122</v>
      </c>
      <c r="AA31" s="5">
        <v>10.229342000000001</v>
      </c>
      <c r="AB31" s="5">
        <v>104</v>
      </c>
      <c r="AC31" s="5">
        <v>104</v>
      </c>
      <c r="AD31" s="5">
        <v>30</v>
      </c>
      <c r="AE31" s="5">
        <v>103</v>
      </c>
      <c r="AF31" s="5">
        <v>1.1657</v>
      </c>
      <c r="AG31" s="5">
        <v>2.6678989999999998</v>
      </c>
      <c r="AH31" s="5">
        <v>0.204266</v>
      </c>
      <c r="AI31" s="5">
        <v>0.32642399999999999</v>
      </c>
      <c r="AJ31" s="5">
        <v>83.291212999999999</v>
      </c>
      <c r="AK31" s="5">
        <v>6.3771420000000001</v>
      </c>
      <c r="AL31" s="5">
        <v>10.190897</v>
      </c>
      <c r="AM31" s="1">
        <f>V$7 / V31</f>
        <v>3.2141833356904272</v>
      </c>
    </row>
    <row r="32" spans="1:39" ht="15" customHeight="1" x14ac:dyDescent="0.2">
      <c r="A32" s="3" t="s">
        <v>63</v>
      </c>
      <c r="B32" s="3" t="s">
        <v>2</v>
      </c>
      <c r="C32" s="3" t="s">
        <v>3</v>
      </c>
      <c r="D32" s="3" t="s">
        <v>4</v>
      </c>
      <c r="E32" s="3" t="s">
        <v>5</v>
      </c>
      <c r="F32" s="3" t="s">
        <v>6</v>
      </c>
      <c r="G32" s="3" t="s">
        <v>7</v>
      </c>
      <c r="H32" s="3" t="s">
        <v>8</v>
      </c>
      <c r="I32" s="3" t="s">
        <v>9</v>
      </c>
      <c r="J32" s="3" t="s">
        <v>10</v>
      </c>
      <c r="K32" s="3" t="s">
        <v>11</v>
      </c>
      <c r="L32" s="3" t="s">
        <v>12</v>
      </c>
      <c r="M32" s="3" t="s">
        <v>13</v>
      </c>
      <c r="N32" s="3" t="s">
        <v>14</v>
      </c>
      <c r="O32" s="3" t="s">
        <v>15</v>
      </c>
      <c r="P32" s="3" t="s">
        <v>16</v>
      </c>
      <c r="Q32" s="3" t="s">
        <v>17</v>
      </c>
      <c r="R32" s="3" t="s">
        <v>18</v>
      </c>
      <c r="S32" s="1" t="s">
        <v>58</v>
      </c>
      <c r="U32" s="3" t="s">
        <v>64</v>
      </c>
      <c r="V32" s="3" t="s">
        <v>2</v>
      </c>
      <c r="W32" s="3" t="s">
        <v>3</v>
      </c>
      <c r="X32" s="3" t="s">
        <v>4</v>
      </c>
      <c r="Y32" s="3" t="s">
        <v>5</v>
      </c>
      <c r="Z32" s="3" t="s">
        <v>6</v>
      </c>
      <c r="AA32" s="3" t="s">
        <v>7</v>
      </c>
      <c r="AB32" s="3" t="s">
        <v>8</v>
      </c>
      <c r="AC32" s="3" t="s">
        <v>9</v>
      </c>
      <c r="AD32" s="3" t="s">
        <v>10</v>
      </c>
      <c r="AE32" s="3" t="s">
        <v>11</v>
      </c>
      <c r="AF32" s="3" t="s">
        <v>12</v>
      </c>
      <c r="AG32" s="3" t="s">
        <v>13</v>
      </c>
      <c r="AH32" s="3" t="s">
        <v>14</v>
      </c>
      <c r="AI32" s="3" t="s">
        <v>15</v>
      </c>
      <c r="AJ32" s="3" t="s">
        <v>16</v>
      </c>
      <c r="AK32" s="3" t="s">
        <v>17</v>
      </c>
      <c r="AL32" s="3" t="s">
        <v>18</v>
      </c>
      <c r="AM32" s="1" t="s">
        <v>58</v>
      </c>
    </row>
    <row r="33" spans="1:39" ht="15" customHeight="1" x14ac:dyDescent="0.2">
      <c r="A33" s="5">
        <v>0.9</v>
      </c>
      <c r="B33" s="5">
        <v>6.0654440000000003</v>
      </c>
      <c r="C33" s="5">
        <v>53213632</v>
      </c>
      <c r="D33" s="5">
        <v>0.90953200000000001</v>
      </c>
      <c r="E33" s="5">
        <v>0.60654399999999997</v>
      </c>
      <c r="F33" s="5">
        <v>4.1834090000000002</v>
      </c>
      <c r="G33" s="5">
        <v>3.1375570000000002</v>
      </c>
      <c r="H33" s="5">
        <v>91</v>
      </c>
      <c r="I33" s="5">
        <v>91</v>
      </c>
      <c r="J33" s="5">
        <v>3</v>
      </c>
      <c r="K33" s="5">
        <v>90</v>
      </c>
      <c r="L33" s="5">
        <v>3.0516000000000001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1">
        <f>B$3 / B33</f>
        <v>1.6288024421625193</v>
      </c>
      <c r="U33" s="5">
        <v>0.9</v>
      </c>
      <c r="V33" s="5">
        <v>2.7598289999999999</v>
      </c>
      <c r="W33" s="5">
        <v>43146236</v>
      </c>
      <c r="X33" s="5">
        <v>0.91892600000000002</v>
      </c>
      <c r="Y33" s="5">
        <v>0.27598299999999998</v>
      </c>
      <c r="Z33" s="5">
        <v>7.4547109999999996</v>
      </c>
      <c r="AA33" s="5">
        <v>5.5910330000000004</v>
      </c>
      <c r="AB33" s="5">
        <v>92</v>
      </c>
      <c r="AC33" s="5">
        <v>92</v>
      </c>
      <c r="AD33" s="5">
        <v>4</v>
      </c>
      <c r="AE33" s="5">
        <v>91</v>
      </c>
      <c r="AF33" s="5">
        <v>2.9982000000000002</v>
      </c>
      <c r="AG33" s="5">
        <v>2.1047289999999998</v>
      </c>
      <c r="AH33" s="5">
        <v>0.32652900000000001</v>
      </c>
      <c r="AI33" s="5">
        <v>0.32144099999999998</v>
      </c>
      <c r="AJ33" s="5">
        <v>76.263005000000007</v>
      </c>
      <c r="AK33" s="5">
        <v>11.831493999999999</v>
      </c>
      <c r="AL33" s="5">
        <v>11.647149000000001</v>
      </c>
      <c r="AM33" s="1">
        <f>V$3 / V33</f>
        <v>1.0353434941077873</v>
      </c>
    </row>
    <row r="34" spans="1:39" ht="15" customHeight="1" x14ac:dyDescent="0.2">
      <c r="A34" s="5">
        <v>0.99</v>
      </c>
      <c r="B34" s="5">
        <v>7.9047660000000004</v>
      </c>
      <c r="C34" s="5">
        <v>66250668</v>
      </c>
      <c r="D34" s="5">
        <v>0.99084000000000005</v>
      </c>
      <c r="E34" s="5">
        <v>0.79047699999999999</v>
      </c>
      <c r="F34" s="5">
        <v>3.9964219999999999</v>
      </c>
      <c r="G34" s="5">
        <v>2.9973160000000001</v>
      </c>
      <c r="H34" s="5">
        <v>100</v>
      </c>
      <c r="I34" s="5">
        <v>100</v>
      </c>
      <c r="J34" s="5">
        <v>7</v>
      </c>
      <c r="K34" s="5">
        <v>99</v>
      </c>
      <c r="L34" s="5">
        <v>2.0007000000000001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1">
        <f>B$4 / B34</f>
        <v>2.2053371345843757</v>
      </c>
      <c r="U34" s="5">
        <v>0.99</v>
      </c>
      <c r="V34" s="5">
        <v>3.0434329999999998</v>
      </c>
      <c r="W34" s="5">
        <v>53824616</v>
      </c>
      <c r="X34" s="5">
        <v>0.99027699999999996</v>
      </c>
      <c r="Y34" s="5">
        <v>0.30434299999999997</v>
      </c>
      <c r="Z34" s="5">
        <v>8.4330999999999996</v>
      </c>
      <c r="AA34" s="5">
        <v>6.3248249999999997</v>
      </c>
      <c r="AB34" s="5">
        <v>100</v>
      </c>
      <c r="AC34" s="5">
        <v>100</v>
      </c>
      <c r="AD34" s="5">
        <v>10</v>
      </c>
      <c r="AE34" s="5">
        <v>99</v>
      </c>
      <c r="AF34" s="5">
        <v>2</v>
      </c>
      <c r="AG34" s="5">
        <v>2.4339430000000002</v>
      </c>
      <c r="AH34" s="5">
        <v>0.26994899999999999</v>
      </c>
      <c r="AI34" s="5">
        <v>0.33366099999999999</v>
      </c>
      <c r="AJ34" s="5">
        <v>79.973585</v>
      </c>
      <c r="AK34" s="5">
        <v>8.8698820000000005</v>
      </c>
      <c r="AL34" s="5">
        <v>10.963304000000001</v>
      </c>
      <c r="AM34" s="1">
        <f>V$4 / V34</f>
        <v>1.6036144051799401</v>
      </c>
    </row>
    <row r="35" spans="1:39" ht="15" customHeight="1" x14ac:dyDescent="0.2">
      <c r="A35" s="5">
        <v>0.995</v>
      </c>
      <c r="B35" s="5">
        <v>8.6471280000000004</v>
      </c>
      <c r="C35" s="5">
        <v>79965287</v>
      </c>
      <c r="D35" s="5">
        <v>0.99568500000000004</v>
      </c>
      <c r="E35" s="5">
        <v>0.86471299999999995</v>
      </c>
      <c r="F35" s="5">
        <v>4.409605</v>
      </c>
      <c r="G35" s="5">
        <v>3.307204</v>
      </c>
      <c r="H35" s="5">
        <v>100</v>
      </c>
      <c r="I35" s="5">
        <v>100</v>
      </c>
      <c r="J35" s="5">
        <v>10</v>
      </c>
      <c r="K35" s="5">
        <v>99</v>
      </c>
      <c r="L35" s="5">
        <v>1.9999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1">
        <f>B$5 / B35</f>
        <v>2.6250856931920055</v>
      </c>
      <c r="U35" s="5">
        <v>0.995</v>
      </c>
      <c r="V35" s="5">
        <v>3.2089720000000002</v>
      </c>
      <c r="W35" s="5">
        <v>68254258</v>
      </c>
      <c r="X35" s="5">
        <v>0.99610399999999999</v>
      </c>
      <c r="Y35" s="5">
        <v>0.32089699999999999</v>
      </c>
      <c r="Z35" s="5">
        <v>10.142242</v>
      </c>
      <c r="AA35" s="5">
        <v>7.606681</v>
      </c>
      <c r="AB35" s="5">
        <v>100</v>
      </c>
      <c r="AC35" s="5">
        <v>100</v>
      </c>
      <c r="AD35" s="5">
        <v>15</v>
      </c>
      <c r="AE35" s="5">
        <v>99</v>
      </c>
      <c r="AF35" s="5">
        <v>1.9359999999999999</v>
      </c>
      <c r="AG35" s="5">
        <v>2.619675</v>
      </c>
      <c r="AH35" s="5">
        <v>0.24804100000000001</v>
      </c>
      <c r="AI35" s="5">
        <v>0.33567999999999998</v>
      </c>
      <c r="AJ35" s="5">
        <v>81.63597</v>
      </c>
      <c r="AK35" s="5">
        <v>7.7296069999999997</v>
      </c>
      <c r="AL35" s="5">
        <v>10.460672000000001</v>
      </c>
      <c r="AM35" s="1">
        <f>V$5 / V35</f>
        <v>1.9281193478783858</v>
      </c>
    </row>
    <row r="36" spans="1:39" ht="15" customHeight="1" x14ac:dyDescent="0.2">
      <c r="A36" s="5">
        <v>0.997</v>
      </c>
      <c r="B36" s="5">
        <v>9.0536290000000008</v>
      </c>
      <c r="C36" s="5">
        <v>89716451</v>
      </c>
      <c r="D36" s="5">
        <v>0.99725600000000003</v>
      </c>
      <c r="E36" s="5">
        <v>0.90536300000000003</v>
      </c>
      <c r="F36" s="5">
        <v>4.7251919999999998</v>
      </c>
      <c r="G36" s="5">
        <v>3.5438939999999999</v>
      </c>
      <c r="H36" s="5">
        <v>100</v>
      </c>
      <c r="I36" s="5">
        <v>100</v>
      </c>
      <c r="J36" s="5">
        <v>12</v>
      </c>
      <c r="K36" s="5">
        <v>99</v>
      </c>
      <c r="L36" s="5">
        <v>1.9966999999999999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1">
        <f>B$6 / B36</f>
        <v>3.0659448272068577</v>
      </c>
      <c r="U36" s="5">
        <v>0.997</v>
      </c>
      <c r="V36" s="5">
        <v>3.3095539999999999</v>
      </c>
      <c r="W36" s="5">
        <v>77124392</v>
      </c>
      <c r="X36" s="5">
        <v>0.99764699999999995</v>
      </c>
      <c r="Y36" s="5">
        <v>0.330955</v>
      </c>
      <c r="Z36" s="5">
        <v>11.112003</v>
      </c>
      <c r="AA36" s="5">
        <v>8.3340029999999992</v>
      </c>
      <c r="AB36" s="5">
        <v>100</v>
      </c>
      <c r="AC36" s="5">
        <v>100</v>
      </c>
      <c r="AD36" s="5">
        <v>18</v>
      </c>
      <c r="AE36" s="5">
        <v>99</v>
      </c>
      <c r="AF36" s="5">
        <v>1.7972999999999999</v>
      </c>
      <c r="AG36" s="5">
        <v>2.7252779999999999</v>
      </c>
      <c r="AH36" s="5">
        <v>0.24131</v>
      </c>
      <c r="AI36" s="5">
        <v>0.33751999999999999</v>
      </c>
      <c r="AJ36" s="5">
        <v>82.345788999999996</v>
      </c>
      <c r="AK36" s="5">
        <v>7.2913180000000004</v>
      </c>
      <c r="AL36" s="5">
        <v>10.198349</v>
      </c>
      <c r="AM36" s="1">
        <f>V$6 / V36</f>
        <v>2.2118832326047557</v>
      </c>
    </row>
    <row r="37" spans="1:39" ht="15" customHeight="1" x14ac:dyDescent="0.2">
      <c r="A37" s="5">
        <v>0.999</v>
      </c>
      <c r="B37" s="5">
        <v>9.8431680000000004</v>
      </c>
      <c r="C37" s="5">
        <v>112402961</v>
      </c>
      <c r="D37" s="5">
        <v>0.999054</v>
      </c>
      <c r="E37" s="5">
        <v>0.984317</v>
      </c>
      <c r="F37" s="5">
        <v>5.4451890000000001</v>
      </c>
      <c r="G37" s="5">
        <v>4.0838919999999996</v>
      </c>
      <c r="H37" s="5">
        <v>100</v>
      </c>
      <c r="I37" s="5">
        <v>100</v>
      </c>
      <c r="J37" s="5">
        <v>17</v>
      </c>
      <c r="K37" s="5">
        <v>99</v>
      </c>
      <c r="L37" s="5">
        <v>1.7929999999999999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1">
        <f>B$7 / B37</f>
        <v>4.1600045838900641</v>
      </c>
      <c r="U37" s="5">
        <v>0.999</v>
      </c>
      <c r="V37" s="5">
        <v>3.334635</v>
      </c>
      <c r="W37" s="5">
        <v>96793452</v>
      </c>
      <c r="X37" s="5">
        <v>0.99918700000000005</v>
      </c>
      <c r="Y37" s="5">
        <v>0.33346399999999998</v>
      </c>
      <c r="Z37" s="5">
        <v>13.841009</v>
      </c>
      <c r="AA37" s="5">
        <v>10.380756999999999</v>
      </c>
      <c r="AB37" s="5">
        <v>100</v>
      </c>
      <c r="AC37" s="5">
        <v>100</v>
      </c>
      <c r="AD37" s="5">
        <v>25</v>
      </c>
      <c r="AE37" s="5">
        <v>99</v>
      </c>
      <c r="AF37" s="5">
        <v>1.3662000000000001</v>
      </c>
      <c r="AG37" s="5">
        <v>2.7621090000000001</v>
      </c>
      <c r="AH37" s="5">
        <v>0.22480600000000001</v>
      </c>
      <c r="AI37" s="5">
        <v>0.34248499999999998</v>
      </c>
      <c r="AJ37" s="5">
        <v>82.830916999999999</v>
      </c>
      <c r="AK37" s="5">
        <v>6.7415570000000002</v>
      </c>
      <c r="AL37" s="5">
        <v>10.270545</v>
      </c>
      <c r="AM37" s="1">
        <f>V$7 / V37</f>
        <v>3.0873966715997403</v>
      </c>
    </row>
    <row r="38" spans="1:39" ht="15" customHeight="1" x14ac:dyDescent="0.2">
      <c r="A38" s="3" t="s">
        <v>65</v>
      </c>
      <c r="B38" s="3" t="s">
        <v>2</v>
      </c>
      <c r="C38" s="3" t="s">
        <v>3</v>
      </c>
      <c r="D38" s="3" t="s">
        <v>4</v>
      </c>
      <c r="E38" s="3" t="s">
        <v>5</v>
      </c>
      <c r="F38" s="3" t="s">
        <v>6</v>
      </c>
      <c r="G38" s="3" t="s">
        <v>7</v>
      </c>
      <c r="H38" s="3" t="s">
        <v>8</v>
      </c>
      <c r="I38" s="3" t="s">
        <v>9</v>
      </c>
      <c r="J38" s="3" t="s">
        <v>10</v>
      </c>
      <c r="K38" s="3" t="s">
        <v>11</v>
      </c>
      <c r="L38" s="3" t="s">
        <v>12</v>
      </c>
      <c r="M38" s="3" t="s">
        <v>13</v>
      </c>
      <c r="N38" s="3" t="s">
        <v>14</v>
      </c>
      <c r="O38" s="3" t="s">
        <v>15</v>
      </c>
      <c r="P38" s="3" t="s">
        <v>16</v>
      </c>
      <c r="Q38" s="3" t="s">
        <v>17</v>
      </c>
      <c r="R38" s="3" t="s">
        <v>18</v>
      </c>
      <c r="S38" s="1" t="s">
        <v>58</v>
      </c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1:39" ht="15" customHeight="1" x14ac:dyDescent="0.2">
      <c r="A39" s="5">
        <v>0.9</v>
      </c>
      <c r="B39" s="5">
        <v>7.4215660000000003</v>
      </c>
      <c r="C39" s="5">
        <v>78579489</v>
      </c>
      <c r="D39" s="5">
        <v>0.90984500000000001</v>
      </c>
      <c r="E39" s="5">
        <v>0.74215699999999996</v>
      </c>
      <c r="F39" s="5">
        <v>5.0487479999999998</v>
      </c>
      <c r="G39" s="5">
        <v>3.7865609999999998</v>
      </c>
      <c r="H39" s="5">
        <v>91</v>
      </c>
      <c r="I39" s="5">
        <v>91</v>
      </c>
      <c r="J39" s="5">
        <v>2</v>
      </c>
      <c r="K39" s="5">
        <v>90</v>
      </c>
      <c r="L39" s="5">
        <v>3.5167000000000002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1">
        <f>B$3 / B39</f>
        <v>1.3311759270213321</v>
      </c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spans="1:39" ht="15" customHeight="1" x14ac:dyDescent="0.2">
      <c r="A40" s="5">
        <v>0.99</v>
      </c>
      <c r="B40" s="5">
        <v>8.1673860000000005</v>
      </c>
      <c r="C40" s="5">
        <v>87650116</v>
      </c>
      <c r="D40" s="5">
        <v>0.99116599999999999</v>
      </c>
      <c r="E40" s="5">
        <v>0.81673899999999999</v>
      </c>
      <c r="F40" s="5">
        <v>5.1172839999999997</v>
      </c>
      <c r="G40" s="5">
        <v>3.8379629999999998</v>
      </c>
      <c r="H40" s="5">
        <v>100</v>
      </c>
      <c r="I40" s="5">
        <v>100</v>
      </c>
      <c r="J40" s="5">
        <v>3</v>
      </c>
      <c r="K40" s="5">
        <v>99</v>
      </c>
      <c r="L40" s="5">
        <v>2.9266999999999999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1">
        <f>B$4 / B40</f>
        <v>2.1344251392061055</v>
      </c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spans="1:39" ht="15" customHeight="1" x14ac:dyDescent="0.2">
      <c r="A41" s="5">
        <v>0.995</v>
      </c>
      <c r="B41" s="5">
        <v>9.6759280000000008</v>
      </c>
      <c r="C41" s="5">
        <v>116900944</v>
      </c>
      <c r="D41" s="5">
        <v>0.996618</v>
      </c>
      <c r="E41" s="5">
        <v>0.96759300000000004</v>
      </c>
      <c r="F41" s="5">
        <v>5.7609690000000002</v>
      </c>
      <c r="G41" s="5">
        <v>4.3207259999999996</v>
      </c>
      <c r="H41" s="5">
        <v>104</v>
      </c>
      <c r="I41" s="5">
        <v>104</v>
      </c>
      <c r="J41" s="5">
        <v>7</v>
      </c>
      <c r="K41" s="5">
        <v>103</v>
      </c>
      <c r="L41" s="5">
        <v>1.9998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1">
        <f>B$5 / B41</f>
        <v>2.3459715698587256</v>
      </c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spans="1:39" ht="15" customHeight="1" x14ac:dyDescent="0.2">
      <c r="A42" s="5">
        <v>0.997</v>
      </c>
      <c r="B42" s="5">
        <v>10.151953000000001</v>
      </c>
      <c r="C42" s="5">
        <v>126084975</v>
      </c>
      <c r="D42" s="5">
        <v>0.99789499999999998</v>
      </c>
      <c r="E42" s="5">
        <v>1.0151950000000001</v>
      </c>
      <c r="F42" s="5">
        <v>5.9222099999999998</v>
      </c>
      <c r="G42" s="5">
        <v>4.4416580000000003</v>
      </c>
      <c r="H42" s="5">
        <v>104</v>
      </c>
      <c r="I42" s="5">
        <v>104</v>
      </c>
      <c r="J42" s="5">
        <v>8</v>
      </c>
      <c r="K42" s="5">
        <v>103</v>
      </c>
      <c r="L42" s="5">
        <v>1.9990000000000001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1">
        <f>B$6 / B42</f>
        <v>2.7342450265480935</v>
      </c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3" spans="1:39" ht="15" customHeight="1" x14ac:dyDescent="0.2">
      <c r="A43" s="5">
        <v>0.999</v>
      </c>
      <c r="B43" s="5">
        <v>11.004638</v>
      </c>
      <c r="C43" s="5">
        <v>144310885</v>
      </c>
      <c r="D43" s="5">
        <v>0.99906700000000004</v>
      </c>
      <c r="E43" s="5">
        <v>1.1004640000000001</v>
      </c>
      <c r="F43" s="5">
        <v>6.2530720000000004</v>
      </c>
      <c r="G43" s="5">
        <v>4.6898039999999996</v>
      </c>
      <c r="H43" s="5">
        <v>104</v>
      </c>
      <c r="I43" s="5">
        <v>104</v>
      </c>
      <c r="J43" s="5">
        <v>10</v>
      </c>
      <c r="K43" s="5">
        <v>103</v>
      </c>
      <c r="L43" s="5">
        <v>1.9493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1">
        <f>B$7 / B43</f>
        <v>3.7209423881094494</v>
      </c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</row>
    <row r="44" spans="1:39" ht="1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1:39" ht="15" customHeight="1" x14ac:dyDescent="0.2">
      <c r="A45" s="4" t="s">
        <v>66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U45" s="4" t="s">
        <v>67</v>
      </c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 spans="1:39" ht="15" customHeight="1" x14ac:dyDescent="0.2">
      <c r="A46" s="3" t="s">
        <v>57</v>
      </c>
      <c r="B46" s="3" t="s">
        <v>24</v>
      </c>
      <c r="C46" s="3" t="s">
        <v>25</v>
      </c>
      <c r="D46" s="3" t="s">
        <v>26</v>
      </c>
      <c r="E46" s="3" t="s">
        <v>27</v>
      </c>
      <c r="F46" s="3"/>
      <c r="G46" s="3"/>
      <c r="H46" s="3" t="s">
        <v>28</v>
      </c>
      <c r="I46" s="3" t="s">
        <v>10</v>
      </c>
      <c r="J46" s="3"/>
      <c r="K46" s="3"/>
      <c r="L46" s="3" t="s">
        <v>12</v>
      </c>
      <c r="M46" s="3" t="s">
        <v>13</v>
      </c>
      <c r="N46" s="3" t="s">
        <v>14</v>
      </c>
      <c r="O46" s="3" t="s">
        <v>15</v>
      </c>
      <c r="P46" s="3" t="s">
        <v>16</v>
      </c>
      <c r="Q46" s="3" t="s">
        <v>17</v>
      </c>
      <c r="R46" s="3" t="s">
        <v>18</v>
      </c>
      <c r="S46" s="1" t="s">
        <v>58</v>
      </c>
      <c r="U46" s="3" t="s">
        <v>57</v>
      </c>
      <c r="V46" s="3" t="s">
        <v>24</v>
      </c>
      <c r="W46" s="3" t="s">
        <v>25</v>
      </c>
      <c r="X46" s="3" t="s">
        <v>26</v>
      </c>
      <c r="Y46" s="3" t="s">
        <v>27</v>
      </c>
      <c r="Z46" s="3"/>
      <c r="AA46" s="3"/>
      <c r="AB46" s="3" t="s">
        <v>28</v>
      </c>
      <c r="AC46" s="3" t="s">
        <v>10</v>
      </c>
      <c r="AD46" s="3"/>
      <c r="AE46" s="3"/>
      <c r="AF46" s="3" t="s">
        <v>12</v>
      </c>
      <c r="AG46" s="3" t="s">
        <v>13</v>
      </c>
      <c r="AH46" s="3" t="s">
        <v>14</v>
      </c>
      <c r="AI46" s="3" t="s">
        <v>15</v>
      </c>
      <c r="AJ46" s="3" t="s">
        <v>16</v>
      </c>
      <c r="AK46" s="3" t="s">
        <v>17</v>
      </c>
      <c r="AL46" s="3" t="s">
        <v>18</v>
      </c>
      <c r="AM46" s="1" t="s">
        <v>58</v>
      </c>
    </row>
    <row r="47" spans="1:39" ht="15" customHeight="1" x14ac:dyDescent="0.2">
      <c r="A47" s="5">
        <v>0.9</v>
      </c>
      <c r="B47" s="5">
        <v>5.1948980000000002</v>
      </c>
      <c r="C47" s="5">
        <v>4704178</v>
      </c>
      <c r="D47" s="5">
        <v>0.90098</v>
      </c>
      <c r="E47" s="5">
        <v>5.1948980000000002</v>
      </c>
      <c r="F47" s="3"/>
      <c r="G47" s="3"/>
      <c r="H47" s="5">
        <v>129</v>
      </c>
      <c r="I47" s="5">
        <v>9999999</v>
      </c>
      <c r="J47" s="5"/>
      <c r="K47" s="5"/>
      <c r="L47" s="5">
        <v>1</v>
      </c>
      <c r="M47" s="5">
        <v>4.9186509999999997</v>
      </c>
      <c r="N47" s="5">
        <v>5.3319999999999999E-3</v>
      </c>
      <c r="O47" s="5"/>
      <c r="P47" s="5"/>
      <c r="Q47" s="5"/>
      <c r="R47" s="5"/>
      <c r="S47" s="1">
        <f>B$47 / B47</f>
        <v>1</v>
      </c>
      <c r="U47" s="5">
        <v>0.9</v>
      </c>
      <c r="V47" s="5">
        <v>2.0540180000000001</v>
      </c>
      <c r="W47" s="5">
        <v>4704178</v>
      </c>
      <c r="X47" s="5">
        <v>0.90098</v>
      </c>
      <c r="Y47" s="5">
        <v>2.0540180000000001</v>
      </c>
      <c r="Z47" s="3"/>
      <c r="AA47" s="3"/>
      <c r="AB47" s="5">
        <v>129</v>
      </c>
      <c r="AC47" s="5">
        <v>9999999</v>
      </c>
      <c r="AD47" s="3"/>
      <c r="AE47" s="3"/>
      <c r="AF47" s="5">
        <v>1</v>
      </c>
      <c r="AG47" s="5">
        <v>1.994704</v>
      </c>
      <c r="AH47" s="5">
        <v>1.8699999999999999E-4</v>
      </c>
      <c r="AI47" s="5"/>
      <c r="AJ47" s="5"/>
      <c r="AK47" s="5"/>
      <c r="AL47" s="5"/>
      <c r="AM47" s="1">
        <f>V$47 / V47</f>
        <v>1</v>
      </c>
    </row>
    <row r="48" spans="1:39" ht="15" customHeight="1" x14ac:dyDescent="0.2">
      <c r="A48" s="5">
        <v>0.99</v>
      </c>
      <c r="B48" s="5">
        <v>19.571838</v>
      </c>
      <c r="C48" s="5">
        <v>16180744</v>
      </c>
      <c r="D48" s="5">
        <v>0.99002000000000001</v>
      </c>
      <c r="E48" s="5">
        <v>19.571838</v>
      </c>
      <c r="F48" s="3"/>
      <c r="G48" s="3"/>
      <c r="H48" s="5">
        <v>599</v>
      </c>
      <c r="I48" s="5">
        <v>9999999</v>
      </c>
      <c r="J48" s="5"/>
      <c r="K48" s="5"/>
      <c r="L48" s="5">
        <v>1</v>
      </c>
      <c r="M48" s="5">
        <v>18.765360000000001</v>
      </c>
      <c r="N48" s="5">
        <v>5.6179999999999997E-3</v>
      </c>
      <c r="O48" s="5"/>
      <c r="P48" s="5"/>
      <c r="Q48" s="5"/>
      <c r="R48" s="5"/>
      <c r="S48" s="1">
        <f>B$48 / B48</f>
        <v>1</v>
      </c>
      <c r="U48" s="5">
        <v>0.99</v>
      </c>
      <c r="V48" s="5">
        <v>7.2183619999999999</v>
      </c>
      <c r="W48" s="5">
        <v>16180744</v>
      </c>
      <c r="X48" s="5">
        <v>0.99002000000000001</v>
      </c>
      <c r="Y48" s="5">
        <v>7.2183619999999999</v>
      </c>
      <c r="Z48" s="3"/>
      <c r="AA48" s="3"/>
      <c r="AB48" s="5">
        <v>599</v>
      </c>
      <c r="AC48" s="5">
        <v>9999999</v>
      </c>
      <c r="AD48" s="3"/>
      <c r="AE48" s="3"/>
      <c r="AF48" s="5">
        <v>1</v>
      </c>
      <c r="AG48" s="5">
        <v>7.044924</v>
      </c>
      <c r="AH48" s="5">
        <v>1.8799999999999999E-4</v>
      </c>
      <c r="AI48" s="5"/>
      <c r="AJ48" s="5"/>
      <c r="AK48" s="5"/>
      <c r="AL48" s="5"/>
      <c r="AM48" s="1">
        <f>V$48 / V48</f>
        <v>1</v>
      </c>
    </row>
    <row r="49" spans="1:39" ht="15" customHeight="1" x14ac:dyDescent="0.2">
      <c r="A49" s="5">
        <v>0.995</v>
      </c>
      <c r="B49" s="5">
        <v>28.502390999999999</v>
      </c>
      <c r="C49" s="5">
        <v>21834201</v>
      </c>
      <c r="D49" s="5">
        <v>0.995</v>
      </c>
      <c r="E49" s="5">
        <v>28.502390999999999</v>
      </c>
      <c r="F49" s="3"/>
      <c r="G49" s="3"/>
      <c r="H49" s="5">
        <v>884</v>
      </c>
      <c r="I49" s="5">
        <v>9999999</v>
      </c>
      <c r="J49" s="5"/>
      <c r="K49" s="5"/>
      <c r="L49" s="5">
        <v>1</v>
      </c>
      <c r="M49" s="5">
        <v>27.361978000000001</v>
      </c>
      <c r="N49" s="5">
        <v>5.6470000000000001E-3</v>
      </c>
      <c r="O49" s="5"/>
      <c r="P49" s="5"/>
      <c r="Q49" s="5"/>
      <c r="R49" s="5"/>
      <c r="S49" s="1">
        <f>B$49 / B49</f>
        <v>1</v>
      </c>
      <c r="U49" s="5">
        <v>0.995</v>
      </c>
      <c r="V49" s="5">
        <v>9.8556069999999991</v>
      </c>
      <c r="W49" s="5">
        <v>21834201</v>
      </c>
      <c r="X49" s="5">
        <v>0.995</v>
      </c>
      <c r="Y49" s="5">
        <v>9.8556069999999991</v>
      </c>
      <c r="Z49" s="3"/>
      <c r="AA49" s="3"/>
      <c r="AB49" s="5">
        <v>884</v>
      </c>
      <c r="AC49" s="5">
        <v>9999999</v>
      </c>
      <c r="AD49" s="3"/>
      <c r="AE49" s="3"/>
      <c r="AF49" s="5">
        <v>1</v>
      </c>
      <c r="AG49" s="5">
        <v>9.6105149999999995</v>
      </c>
      <c r="AH49" s="5">
        <v>1.8799999999999999E-4</v>
      </c>
      <c r="AI49" s="5"/>
      <c r="AJ49" s="5"/>
      <c r="AK49" s="5"/>
      <c r="AL49" s="5"/>
      <c r="AM49" s="1">
        <f>V$49 / V49</f>
        <v>1</v>
      </c>
    </row>
    <row r="50" spans="1:39" ht="15" customHeight="1" x14ac:dyDescent="0.2">
      <c r="A50" s="5">
        <v>0.997</v>
      </c>
      <c r="B50" s="5">
        <v>37.347065000000001</v>
      </c>
      <c r="C50" s="5">
        <v>27033059</v>
      </c>
      <c r="D50" s="5">
        <v>0.997</v>
      </c>
      <c r="E50" s="5">
        <v>37.347065000000001</v>
      </c>
      <c r="F50" s="3"/>
      <c r="G50" s="3"/>
      <c r="H50" s="5">
        <v>1174</v>
      </c>
      <c r="I50" s="5">
        <v>9999999</v>
      </c>
      <c r="J50" s="5"/>
      <c r="K50" s="5"/>
      <c r="L50" s="5">
        <v>1</v>
      </c>
      <c r="M50" s="5">
        <v>35.888263999999999</v>
      </c>
      <c r="N50" s="5">
        <v>5.5669999999999999E-3</v>
      </c>
      <c r="O50" s="5"/>
      <c r="P50" s="5"/>
      <c r="Q50" s="5"/>
      <c r="R50" s="5"/>
      <c r="S50" s="1">
        <f>B$50 / B50</f>
        <v>1</v>
      </c>
      <c r="U50" s="5">
        <v>0.997</v>
      </c>
      <c r="V50" s="5">
        <v>12.361238</v>
      </c>
      <c r="W50" s="5">
        <v>27033059</v>
      </c>
      <c r="X50" s="5">
        <v>0.997</v>
      </c>
      <c r="Y50" s="5">
        <v>12.361238</v>
      </c>
      <c r="Z50" s="3"/>
      <c r="AA50" s="3"/>
      <c r="AB50" s="5">
        <v>1174</v>
      </c>
      <c r="AC50" s="5">
        <v>9999999</v>
      </c>
      <c r="AD50" s="3"/>
      <c r="AE50" s="3"/>
      <c r="AF50" s="5">
        <v>1</v>
      </c>
      <c r="AG50" s="5">
        <v>12.036738</v>
      </c>
      <c r="AH50" s="5">
        <v>1.9799999999999999E-4</v>
      </c>
      <c r="AI50" s="5"/>
      <c r="AJ50" s="5"/>
      <c r="AK50" s="5"/>
      <c r="AL50" s="5"/>
      <c r="AM50" s="1">
        <f>V$50 / V50</f>
        <v>1</v>
      </c>
    </row>
    <row r="51" spans="1:39" ht="15" customHeight="1" x14ac:dyDescent="0.2">
      <c r="A51" s="5">
        <v>0.999</v>
      </c>
      <c r="B51" s="5">
        <v>73.313574000000003</v>
      </c>
      <c r="C51" s="5">
        <v>43132640</v>
      </c>
      <c r="D51" s="5">
        <v>0.999</v>
      </c>
      <c r="E51" s="5">
        <v>73.313574000000003</v>
      </c>
      <c r="F51" s="3"/>
      <c r="G51" s="3"/>
      <c r="H51" s="5">
        <v>2224</v>
      </c>
      <c r="I51" s="5">
        <v>9999999</v>
      </c>
      <c r="J51" s="5"/>
      <c r="K51" s="5"/>
      <c r="L51" s="5">
        <v>1</v>
      </c>
      <c r="M51" s="5">
        <v>70.635113000000004</v>
      </c>
      <c r="N51" s="5">
        <v>5.6860000000000001E-3</v>
      </c>
      <c r="O51" s="5"/>
      <c r="P51" s="5"/>
      <c r="Q51" s="5"/>
      <c r="R51" s="5"/>
      <c r="S51" s="1">
        <f>B$51 / B51</f>
        <v>1</v>
      </c>
      <c r="U51" s="5">
        <v>0.999</v>
      </c>
      <c r="V51" s="5">
        <v>20.686827999999998</v>
      </c>
      <c r="W51" s="5">
        <v>43132640</v>
      </c>
      <c r="X51" s="5">
        <v>0.999</v>
      </c>
      <c r="Y51" s="5">
        <v>20.686827999999998</v>
      </c>
      <c r="Z51" s="3"/>
      <c r="AA51" s="3"/>
      <c r="AB51" s="5">
        <v>2224</v>
      </c>
      <c r="AC51" s="5">
        <v>9999999</v>
      </c>
      <c r="AD51" s="3"/>
      <c r="AE51" s="3"/>
      <c r="AF51" s="5">
        <v>1</v>
      </c>
      <c r="AG51" s="5">
        <v>20.035309000000002</v>
      </c>
      <c r="AH51" s="5">
        <v>2.3699999999999999E-4</v>
      </c>
      <c r="AI51" s="5"/>
      <c r="AJ51" s="5"/>
      <c r="AK51" s="5"/>
      <c r="AL51" s="5"/>
      <c r="AM51" s="1">
        <f>V$51 / V51</f>
        <v>1</v>
      </c>
    </row>
    <row r="52" spans="1:39" ht="15" customHeight="1" x14ac:dyDescent="0.2">
      <c r="A52" s="3" t="s">
        <v>59</v>
      </c>
      <c r="B52" s="3" t="s">
        <v>2</v>
      </c>
      <c r="C52" s="3" t="s">
        <v>3</v>
      </c>
      <c r="D52" s="3" t="s">
        <v>4</v>
      </c>
      <c r="E52" s="3" t="s">
        <v>5</v>
      </c>
      <c r="F52" s="3" t="s">
        <v>6</v>
      </c>
      <c r="G52" s="3" t="s">
        <v>7</v>
      </c>
      <c r="H52" s="3" t="s">
        <v>8</v>
      </c>
      <c r="I52" s="3" t="s">
        <v>9</v>
      </c>
      <c r="J52" s="3" t="s">
        <v>10</v>
      </c>
      <c r="K52" s="3" t="s">
        <v>11</v>
      </c>
      <c r="L52" s="3" t="s">
        <v>12</v>
      </c>
      <c r="M52" s="3" t="s">
        <v>13</v>
      </c>
      <c r="N52" s="3" t="s">
        <v>14</v>
      </c>
      <c r="O52" s="3" t="s">
        <v>15</v>
      </c>
      <c r="P52" s="3" t="s">
        <v>16</v>
      </c>
      <c r="Q52" s="3" t="s">
        <v>17</v>
      </c>
      <c r="R52" s="3" t="s">
        <v>18</v>
      </c>
      <c r="S52" s="1" t="s">
        <v>58</v>
      </c>
      <c r="U52" s="3" t="s">
        <v>59</v>
      </c>
      <c r="V52" s="3" t="s">
        <v>2</v>
      </c>
      <c r="W52" s="3" t="s">
        <v>3</v>
      </c>
      <c r="X52" s="3" t="s">
        <v>4</v>
      </c>
      <c r="Y52" s="3" t="s">
        <v>5</v>
      </c>
      <c r="Z52" s="3" t="s">
        <v>6</v>
      </c>
      <c r="AA52" s="3" t="s">
        <v>7</v>
      </c>
      <c r="AB52" s="3" t="s">
        <v>8</v>
      </c>
      <c r="AC52" s="3" t="s">
        <v>9</v>
      </c>
      <c r="AD52" s="3" t="s">
        <v>10</v>
      </c>
      <c r="AE52" s="3" t="s">
        <v>11</v>
      </c>
      <c r="AF52" s="3" t="s">
        <v>12</v>
      </c>
      <c r="AG52" s="3" t="s">
        <v>13</v>
      </c>
      <c r="AH52" s="3" t="s">
        <v>14</v>
      </c>
      <c r="AI52" s="3" t="s">
        <v>15</v>
      </c>
      <c r="AJ52" s="3" t="s">
        <v>16</v>
      </c>
      <c r="AK52" s="3" t="s">
        <v>17</v>
      </c>
      <c r="AL52" s="3" t="s">
        <v>18</v>
      </c>
      <c r="AM52" s="1" t="s">
        <v>58</v>
      </c>
    </row>
    <row r="53" spans="1:39" ht="15" customHeight="1" x14ac:dyDescent="0.2">
      <c r="A53" s="5">
        <v>0.9</v>
      </c>
      <c r="B53" s="5">
        <v>3.0356580000000002</v>
      </c>
      <c r="C53" s="5">
        <v>4792196</v>
      </c>
      <c r="D53" s="5">
        <v>0.90159</v>
      </c>
      <c r="E53" s="5">
        <v>3.0356580000000002</v>
      </c>
      <c r="F53" s="5">
        <v>5.6456390000000001</v>
      </c>
      <c r="G53" s="5">
        <v>4.2342300000000002</v>
      </c>
      <c r="H53" s="5">
        <v>100</v>
      </c>
      <c r="I53" s="5">
        <v>100</v>
      </c>
      <c r="J53" s="5">
        <v>66</v>
      </c>
      <c r="K53" s="5">
        <v>99</v>
      </c>
      <c r="L53" s="5">
        <v>1.3640000000000001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1">
        <f>B$47 / B53</f>
        <v>1.7112922470186036</v>
      </c>
      <c r="U53" s="5">
        <v>0.9</v>
      </c>
      <c r="V53" s="5">
        <v>1.168668</v>
      </c>
      <c r="W53" s="5">
        <v>4743894</v>
      </c>
      <c r="X53" s="5">
        <v>0.90002000000000004</v>
      </c>
      <c r="Y53" s="5">
        <v>1.168668</v>
      </c>
      <c r="Z53" s="5">
        <v>14.51694</v>
      </c>
      <c r="AA53" s="5">
        <v>10.887705</v>
      </c>
      <c r="AB53" s="5">
        <v>102</v>
      </c>
      <c r="AC53" s="5">
        <v>102</v>
      </c>
      <c r="AD53" s="5">
        <v>65</v>
      </c>
      <c r="AE53" s="5">
        <v>101</v>
      </c>
      <c r="AF53" s="5">
        <v>1.3859999999999999</v>
      </c>
      <c r="AG53" s="5">
        <v>1.1149789999999999</v>
      </c>
      <c r="AH53" s="5">
        <v>2.9009999999999999E-3</v>
      </c>
      <c r="AI53" s="5">
        <v>5.0395000000000002E-2</v>
      </c>
      <c r="AJ53" s="5">
        <v>95.405946</v>
      </c>
      <c r="AK53" s="5">
        <v>0.24825800000000001</v>
      </c>
      <c r="AL53" s="5">
        <v>4.3122150000000001</v>
      </c>
      <c r="AM53" s="1">
        <f>V$47 / V53</f>
        <v>1.7575718681439041</v>
      </c>
    </row>
    <row r="54" spans="1:39" ht="15" customHeight="1" x14ac:dyDescent="0.2">
      <c r="A54" s="5">
        <v>0.99</v>
      </c>
      <c r="B54" s="5">
        <v>9.9272030000000004</v>
      </c>
      <c r="C54" s="5">
        <v>15867146</v>
      </c>
      <c r="D54" s="5">
        <v>0.99012</v>
      </c>
      <c r="E54" s="5">
        <v>9.9272030000000004</v>
      </c>
      <c r="F54" s="5">
        <v>5.716145</v>
      </c>
      <c r="G54" s="5">
        <v>4.2871090000000001</v>
      </c>
      <c r="H54" s="5">
        <v>299</v>
      </c>
      <c r="I54" s="5">
        <v>299</v>
      </c>
      <c r="J54" s="5">
        <v>299</v>
      </c>
      <c r="K54" s="5">
        <v>298</v>
      </c>
      <c r="L54" s="5">
        <v>1.022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1">
        <f>B$48 / B54</f>
        <v>1.9715359905504097</v>
      </c>
      <c r="U54" s="5">
        <v>0.99</v>
      </c>
      <c r="V54" s="1">
        <v>3.8495740000000001</v>
      </c>
      <c r="W54" s="5">
        <v>15877941</v>
      </c>
      <c r="X54" s="5">
        <v>0.99004000000000003</v>
      </c>
      <c r="Y54" s="5">
        <v>3.8495740000000001</v>
      </c>
      <c r="Z54" s="5">
        <v>14.750705999999999</v>
      </c>
      <c r="AA54" s="5">
        <v>11.063029999999999</v>
      </c>
      <c r="AB54" s="5">
        <v>299</v>
      </c>
      <c r="AC54" s="5">
        <v>299</v>
      </c>
      <c r="AD54" s="5">
        <v>303</v>
      </c>
      <c r="AE54" s="5">
        <v>298</v>
      </c>
      <c r="AF54" s="5">
        <v>1</v>
      </c>
      <c r="AG54" s="5">
        <v>3.756427</v>
      </c>
      <c r="AH54" s="5">
        <v>1.0895E-2</v>
      </c>
      <c r="AI54" s="5">
        <v>8.1866999999999995E-2</v>
      </c>
      <c r="AJ54" s="5">
        <v>97.580313000000004</v>
      </c>
      <c r="AK54" s="5">
        <v>0.28300599999999998</v>
      </c>
      <c r="AL54" s="5">
        <v>2.1266440000000002</v>
      </c>
      <c r="AM54" s="1">
        <f>V$48 / V54</f>
        <v>1.8751067001179871</v>
      </c>
    </row>
    <row r="55" spans="1:39" ht="15" customHeight="1" x14ac:dyDescent="0.2">
      <c r="A55" s="5">
        <v>0.995</v>
      </c>
      <c r="B55" s="5">
        <v>14.266292</v>
      </c>
      <c r="C55" s="5">
        <v>21358167</v>
      </c>
      <c r="D55" s="5">
        <v>0.995</v>
      </c>
      <c r="E55" s="5">
        <v>14.266292</v>
      </c>
      <c r="F55" s="5">
        <v>5.3540720000000004</v>
      </c>
      <c r="G55" s="5">
        <v>4.0155539999999998</v>
      </c>
      <c r="H55" s="5">
        <v>441</v>
      </c>
      <c r="I55" s="5">
        <v>441</v>
      </c>
      <c r="J55" s="5">
        <v>457</v>
      </c>
      <c r="K55" s="5">
        <v>440</v>
      </c>
      <c r="L55" s="5">
        <v>1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1">
        <f>B$49 / B55</f>
        <v>1.9978836126444068</v>
      </c>
      <c r="U55" s="5">
        <v>0.995</v>
      </c>
      <c r="V55" s="5">
        <v>5.2182890000000004</v>
      </c>
      <c r="W55" s="5">
        <v>21410479</v>
      </c>
      <c r="X55" s="5">
        <v>0.99502000000000002</v>
      </c>
      <c r="Y55" s="5">
        <v>5.2182890000000004</v>
      </c>
      <c r="Z55" s="5">
        <v>14.673361</v>
      </c>
      <c r="AA55" s="5">
        <v>11.005020999999999</v>
      </c>
      <c r="AB55" s="5">
        <v>449</v>
      </c>
      <c r="AC55" s="5">
        <v>449</v>
      </c>
      <c r="AD55" s="5">
        <v>441</v>
      </c>
      <c r="AE55" s="5">
        <v>448</v>
      </c>
      <c r="AF55" s="5">
        <v>1.0269999999999999</v>
      </c>
      <c r="AG55" s="5">
        <v>5.0924800000000001</v>
      </c>
      <c r="AH55" s="5">
        <v>1.9876000000000001E-2</v>
      </c>
      <c r="AI55" s="5">
        <v>0.10551199999999999</v>
      </c>
      <c r="AJ55" s="5">
        <v>97.589082000000005</v>
      </c>
      <c r="AK55" s="5">
        <v>0.38089600000000001</v>
      </c>
      <c r="AL55" s="5">
        <v>2.0219640000000001</v>
      </c>
      <c r="AM55" s="1">
        <f>V$49 / V55</f>
        <v>1.8886663808769499</v>
      </c>
    </row>
    <row r="56" spans="1:39" ht="15" customHeight="1" x14ac:dyDescent="0.2">
      <c r="A56" s="5">
        <v>0.997</v>
      </c>
      <c r="B56" s="5">
        <v>18.201619999999998</v>
      </c>
      <c r="C56" s="5">
        <v>26441990</v>
      </c>
      <c r="D56" s="5">
        <v>0.99700999999999995</v>
      </c>
      <c r="E56" s="5">
        <v>18.201619999999998</v>
      </c>
      <c r="F56" s="5">
        <v>5.1953579999999997</v>
      </c>
      <c r="G56" s="5">
        <v>3.8965179999999999</v>
      </c>
      <c r="H56" s="5">
        <v>587</v>
      </c>
      <c r="I56" s="5">
        <v>587</v>
      </c>
      <c r="J56" s="5">
        <v>587</v>
      </c>
      <c r="K56" s="5">
        <v>586</v>
      </c>
      <c r="L56" s="5">
        <v>1.01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1">
        <f>B$50 / B56</f>
        <v>2.051853900916512</v>
      </c>
      <c r="U56" s="5">
        <v>0.997</v>
      </c>
      <c r="V56" s="5">
        <v>6.4594139999999998</v>
      </c>
      <c r="W56" s="5">
        <v>26503792</v>
      </c>
      <c r="X56" s="5">
        <v>0.99704000000000004</v>
      </c>
      <c r="Y56" s="5">
        <v>6.4594139999999998</v>
      </c>
      <c r="Z56" s="5">
        <v>14.673923</v>
      </c>
      <c r="AA56" s="5">
        <v>11.005443</v>
      </c>
      <c r="AB56" s="5">
        <v>595</v>
      </c>
      <c r="AC56" s="5">
        <v>595</v>
      </c>
      <c r="AD56" s="5">
        <v>587</v>
      </c>
      <c r="AE56" s="5">
        <v>594</v>
      </c>
      <c r="AF56" s="5">
        <v>1.0149999999999999</v>
      </c>
      <c r="AG56" s="5">
        <v>6.2981040000000004</v>
      </c>
      <c r="AH56" s="5">
        <v>3.1220000000000001E-2</v>
      </c>
      <c r="AI56" s="5">
        <v>0.12959999999999999</v>
      </c>
      <c r="AJ56" s="5">
        <v>97.502707999999998</v>
      </c>
      <c r="AK56" s="5">
        <v>0.48332900000000001</v>
      </c>
      <c r="AL56" s="5">
        <v>2.0063710000000001</v>
      </c>
      <c r="AM56" s="1">
        <f>V$50 / V56</f>
        <v>1.913677928059728</v>
      </c>
    </row>
    <row r="57" spans="1:39" ht="15" customHeight="1" x14ac:dyDescent="0.2">
      <c r="A57" s="5">
        <v>0.999</v>
      </c>
      <c r="B57" s="5">
        <v>33.154311</v>
      </c>
      <c r="C57" s="5">
        <v>42041992</v>
      </c>
      <c r="D57" s="5">
        <v>0.99902999999999997</v>
      </c>
      <c r="E57" s="5">
        <v>33.154311</v>
      </c>
      <c r="F57" s="5">
        <v>4.5349719999999998</v>
      </c>
      <c r="G57" s="5">
        <v>3.4012289999999998</v>
      </c>
      <c r="H57" s="5">
        <v>1112</v>
      </c>
      <c r="I57" s="5">
        <v>1112</v>
      </c>
      <c r="J57" s="5">
        <v>1128</v>
      </c>
      <c r="K57" s="5">
        <v>1111</v>
      </c>
      <c r="L57" s="5">
        <v>1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1">
        <f>B$51 / B57</f>
        <v>2.2112832928423698</v>
      </c>
      <c r="U57" s="5">
        <v>0.999</v>
      </c>
      <c r="V57" s="5">
        <v>10.559191999999999</v>
      </c>
      <c r="W57" s="5">
        <v>42018978</v>
      </c>
      <c r="X57" s="5">
        <v>0.99902999999999997</v>
      </c>
      <c r="Y57" s="5">
        <v>10.559191999999999</v>
      </c>
      <c r="Z57" s="5">
        <v>14.231351</v>
      </c>
      <c r="AA57" s="5">
        <v>10.673513</v>
      </c>
      <c r="AB57" s="5">
        <v>1112</v>
      </c>
      <c r="AC57" s="5">
        <v>1112</v>
      </c>
      <c r="AD57" s="5">
        <v>1128</v>
      </c>
      <c r="AE57" s="5">
        <v>1111</v>
      </c>
      <c r="AF57" s="5">
        <v>1</v>
      </c>
      <c r="AG57" s="5">
        <v>10.248533999999999</v>
      </c>
      <c r="AH57" s="5">
        <v>9.0077000000000004E-2</v>
      </c>
      <c r="AI57" s="5">
        <v>0.22012599999999999</v>
      </c>
      <c r="AJ57" s="5">
        <v>97.057935000000001</v>
      </c>
      <c r="AK57" s="5">
        <v>0.85306599999999999</v>
      </c>
      <c r="AL57" s="5">
        <v>2.0846900000000002</v>
      </c>
      <c r="AM57" s="1">
        <f>V$51 / V57</f>
        <v>1.9591298273580025</v>
      </c>
    </row>
    <row r="58" spans="1:39" ht="15" customHeight="1" x14ac:dyDescent="0.2">
      <c r="A58" s="3" t="s">
        <v>60</v>
      </c>
      <c r="B58" s="3" t="s">
        <v>2</v>
      </c>
      <c r="C58" s="3" t="s">
        <v>3</v>
      </c>
      <c r="D58" s="3" t="s">
        <v>4</v>
      </c>
      <c r="E58" s="3" t="s">
        <v>5</v>
      </c>
      <c r="F58" s="3" t="s">
        <v>6</v>
      </c>
      <c r="G58" s="3" t="s">
        <v>7</v>
      </c>
      <c r="H58" s="3" t="s">
        <v>8</v>
      </c>
      <c r="I58" s="3" t="s">
        <v>9</v>
      </c>
      <c r="J58" s="3" t="s">
        <v>10</v>
      </c>
      <c r="K58" s="3" t="s">
        <v>11</v>
      </c>
      <c r="L58" s="3" t="s">
        <v>12</v>
      </c>
      <c r="M58" s="3" t="s">
        <v>13</v>
      </c>
      <c r="N58" s="3" t="s">
        <v>14</v>
      </c>
      <c r="O58" s="3" t="s">
        <v>15</v>
      </c>
      <c r="P58" s="3" t="s">
        <v>16</v>
      </c>
      <c r="Q58" s="3" t="s">
        <v>17</v>
      </c>
      <c r="R58" s="3" t="s">
        <v>18</v>
      </c>
      <c r="S58" s="1" t="s">
        <v>58</v>
      </c>
      <c r="U58" s="3" t="s">
        <v>60</v>
      </c>
      <c r="V58" s="3" t="s">
        <v>2</v>
      </c>
      <c r="W58" s="3" t="s">
        <v>3</v>
      </c>
      <c r="X58" s="3" t="s">
        <v>4</v>
      </c>
      <c r="Y58" s="3" t="s">
        <v>5</v>
      </c>
      <c r="Z58" s="3" t="s">
        <v>6</v>
      </c>
      <c r="AA58" s="3" t="s">
        <v>7</v>
      </c>
      <c r="AB58" s="3" t="s">
        <v>8</v>
      </c>
      <c r="AC58" s="3" t="s">
        <v>9</v>
      </c>
      <c r="AD58" s="3" t="s">
        <v>10</v>
      </c>
      <c r="AE58" s="3" t="s">
        <v>11</v>
      </c>
      <c r="AF58" s="3" t="s">
        <v>12</v>
      </c>
      <c r="AG58" s="3" t="s">
        <v>13</v>
      </c>
      <c r="AH58" s="3" t="s">
        <v>14</v>
      </c>
      <c r="AI58" s="3" t="s">
        <v>15</v>
      </c>
      <c r="AJ58" s="3" t="s">
        <v>16</v>
      </c>
      <c r="AK58" s="3" t="s">
        <v>17</v>
      </c>
      <c r="AL58" s="3" t="s">
        <v>18</v>
      </c>
      <c r="AM58" s="1" t="s">
        <v>58</v>
      </c>
    </row>
    <row r="59" spans="1:39" ht="15" customHeight="1" x14ac:dyDescent="0.2">
      <c r="A59" s="5">
        <v>0.9</v>
      </c>
      <c r="B59" s="5">
        <v>1.9529609999999999</v>
      </c>
      <c r="C59" s="5">
        <v>4943452</v>
      </c>
      <c r="D59" s="5">
        <v>0.90124000000000004</v>
      </c>
      <c r="E59" s="5">
        <v>1.9529609999999999</v>
      </c>
      <c r="F59" s="5">
        <v>9.0524920000000009</v>
      </c>
      <c r="G59" s="5">
        <v>6.7893689999999998</v>
      </c>
      <c r="H59" s="5">
        <v>101</v>
      </c>
      <c r="I59" s="5">
        <v>101</v>
      </c>
      <c r="J59" s="5">
        <v>32</v>
      </c>
      <c r="K59" s="5">
        <v>100</v>
      </c>
      <c r="L59" s="5">
        <v>1.91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1">
        <f>B$47 / B59</f>
        <v>2.6600111318147164</v>
      </c>
      <c r="U59" s="5">
        <v>0.9</v>
      </c>
      <c r="V59" s="5">
        <v>0.76161900000000005</v>
      </c>
      <c r="W59" s="5">
        <v>4940209</v>
      </c>
      <c r="X59" s="5">
        <v>0.90090000000000003</v>
      </c>
      <c r="Y59" s="5">
        <v>0.76161900000000005</v>
      </c>
      <c r="Z59" s="5">
        <v>23.197382999999999</v>
      </c>
      <c r="AA59" s="5">
        <v>17.398036999999999</v>
      </c>
      <c r="AB59" s="5">
        <v>101</v>
      </c>
      <c r="AC59" s="5">
        <v>101</v>
      </c>
      <c r="AD59" s="5">
        <v>32</v>
      </c>
      <c r="AE59" s="5">
        <v>100</v>
      </c>
      <c r="AF59" s="5">
        <v>1.901</v>
      </c>
      <c r="AG59" s="5">
        <v>0.70546200000000003</v>
      </c>
      <c r="AH59" s="5">
        <v>6.8519999999999996E-3</v>
      </c>
      <c r="AI59" s="5">
        <v>4.8832E-2</v>
      </c>
      <c r="AJ59" s="5">
        <v>92.626613000000006</v>
      </c>
      <c r="AK59" s="5">
        <v>0.89965099999999998</v>
      </c>
      <c r="AL59" s="5">
        <v>6.4116289999999996</v>
      </c>
      <c r="AM59" s="1">
        <f>V$47 / V59</f>
        <v>2.6969101348574549</v>
      </c>
    </row>
    <row r="60" spans="1:39" ht="15" customHeight="1" x14ac:dyDescent="0.2">
      <c r="A60" s="5">
        <v>0.99</v>
      </c>
      <c r="B60" s="5">
        <v>5.3328850000000001</v>
      </c>
      <c r="C60" s="5">
        <v>15851246</v>
      </c>
      <c r="D60" s="5">
        <v>0.99019000000000001</v>
      </c>
      <c r="E60" s="5">
        <v>5.3328850000000001</v>
      </c>
      <c r="F60" s="5">
        <v>10.629982</v>
      </c>
      <c r="G60" s="5">
        <v>7.9724870000000001</v>
      </c>
      <c r="H60" s="5">
        <v>149</v>
      </c>
      <c r="I60" s="5">
        <v>149</v>
      </c>
      <c r="J60" s="5">
        <v>157</v>
      </c>
      <c r="K60" s="5">
        <v>148</v>
      </c>
      <c r="L60" s="5">
        <v>1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1">
        <f>B$48 / B60</f>
        <v>3.6700281367402448</v>
      </c>
      <c r="U60" s="5">
        <v>0.99</v>
      </c>
      <c r="V60" s="5">
        <v>2.2222170000000001</v>
      </c>
      <c r="W60" s="5">
        <v>15817913</v>
      </c>
      <c r="X60" s="5">
        <v>0.99006000000000005</v>
      </c>
      <c r="Y60" s="5">
        <v>2.2222170000000001</v>
      </c>
      <c r="Z60" s="5">
        <v>25.456230999999999</v>
      </c>
      <c r="AA60" s="5">
        <v>19.092172999999999</v>
      </c>
      <c r="AB60" s="5">
        <v>153</v>
      </c>
      <c r="AC60" s="5">
        <v>153</v>
      </c>
      <c r="AD60" s="5">
        <v>149</v>
      </c>
      <c r="AE60" s="5">
        <v>152</v>
      </c>
      <c r="AF60" s="5">
        <v>1.024</v>
      </c>
      <c r="AG60" s="5">
        <v>2.1552009999999999</v>
      </c>
      <c r="AH60" s="5">
        <v>1.0432E-2</v>
      </c>
      <c r="AI60" s="5">
        <v>5.6189999999999997E-2</v>
      </c>
      <c r="AJ60" s="5">
        <v>96.984279000000001</v>
      </c>
      <c r="AK60" s="5">
        <v>0.46942</v>
      </c>
      <c r="AL60" s="5">
        <v>2.5285679999999999</v>
      </c>
      <c r="AM60" s="1">
        <f>V$48 / V60</f>
        <v>3.2482705334357536</v>
      </c>
    </row>
    <row r="61" spans="1:39" ht="15" customHeight="1" x14ac:dyDescent="0.2">
      <c r="A61" s="5">
        <v>0.995</v>
      </c>
      <c r="B61" s="5">
        <v>7.2626119999999998</v>
      </c>
      <c r="C61" s="5">
        <v>21225914</v>
      </c>
      <c r="D61" s="5">
        <v>0.99502000000000002</v>
      </c>
      <c r="E61" s="5">
        <v>7.2626119999999998</v>
      </c>
      <c r="F61" s="5">
        <v>10.452133</v>
      </c>
      <c r="G61" s="5">
        <v>7.839099</v>
      </c>
      <c r="H61" s="5">
        <v>220</v>
      </c>
      <c r="I61" s="5">
        <v>220</v>
      </c>
      <c r="J61" s="5">
        <v>236</v>
      </c>
      <c r="K61" s="5">
        <v>219</v>
      </c>
      <c r="L61" s="5">
        <v>1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1">
        <f>B$49 / B61</f>
        <v>3.9245372050716738</v>
      </c>
      <c r="U61" s="5">
        <v>0.995</v>
      </c>
      <c r="V61" s="5">
        <v>3.0445769999999999</v>
      </c>
      <c r="W61" s="5">
        <v>21758012</v>
      </c>
      <c r="X61" s="5">
        <v>0.99522999999999995</v>
      </c>
      <c r="Y61" s="5">
        <v>3.0445769999999999</v>
      </c>
      <c r="Z61" s="5">
        <v>25.557808000000001</v>
      </c>
      <c r="AA61" s="5">
        <v>19.168355999999999</v>
      </c>
      <c r="AB61" s="5">
        <v>228</v>
      </c>
      <c r="AC61" s="5">
        <v>228</v>
      </c>
      <c r="AD61" s="5">
        <v>228</v>
      </c>
      <c r="AE61" s="5">
        <v>227</v>
      </c>
      <c r="AF61" s="5">
        <v>1.008</v>
      </c>
      <c r="AG61" s="5">
        <v>2.961373</v>
      </c>
      <c r="AH61" s="5">
        <v>1.7565000000000001E-2</v>
      </c>
      <c r="AI61" s="5">
        <v>6.5243999999999996E-2</v>
      </c>
      <c r="AJ61" s="5">
        <v>97.267137000000005</v>
      </c>
      <c r="AK61" s="5">
        <v>0.57694299999999998</v>
      </c>
      <c r="AL61" s="5">
        <v>2.1429640000000001</v>
      </c>
      <c r="AM61" s="1">
        <f>V$49 / V61</f>
        <v>3.2371022312787621</v>
      </c>
    </row>
    <row r="62" spans="1:39" ht="15" customHeight="1" x14ac:dyDescent="0.2">
      <c r="A62" s="5">
        <v>0.997</v>
      </c>
      <c r="B62" s="5">
        <v>9.6025700000000001</v>
      </c>
      <c r="C62" s="5">
        <v>27234567</v>
      </c>
      <c r="D62" s="5">
        <v>0.99719000000000002</v>
      </c>
      <c r="E62" s="5">
        <v>9.6025700000000001</v>
      </c>
      <c r="F62" s="5">
        <v>10.142951999999999</v>
      </c>
      <c r="G62" s="5">
        <v>7.6072139999999999</v>
      </c>
      <c r="H62" s="5">
        <v>309</v>
      </c>
      <c r="I62" s="5">
        <v>309</v>
      </c>
      <c r="J62" s="5">
        <v>309</v>
      </c>
      <c r="K62" s="5">
        <v>308</v>
      </c>
      <c r="L62" s="5">
        <v>1.0069999999999999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1">
        <f>B$50 / B62</f>
        <v>3.8892780786810199</v>
      </c>
      <c r="U62" s="5">
        <v>0.997</v>
      </c>
      <c r="V62" s="5">
        <v>3.7388119999999998</v>
      </c>
      <c r="W62" s="5">
        <v>26706401</v>
      </c>
      <c r="X62" s="5">
        <v>0.99700999999999995</v>
      </c>
      <c r="Y62" s="5">
        <v>3.7388119999999998</v>
      </c>
      <c r="Z62" s="5">
        <v>25.545424000000001</v>
      </c>
      <c r="AA62" s="5">
        <v>19.159068000000001</v>
      </c>
      <c r="AB62" s="5">
        <v>301</v>
      </c>
      <c r="AC62" s="5">
        <v>301</v>
      </c>
      <c r="AD62" s="5">
        <v>301</v>
      </c>
      <c r="AE62" s="5">
        <v>300</v>
      </c>
      <c r="AF62" s="5">
        <v>1.008</v>
      </c>
      <c r="AG62" s="5">
        <v>3.6373760000000002</v>
      </c>
      <c r="AH62" s="5">
        <v>2.6072999999999999E-2</v>
      </c>
      <c r="AI62" s="5">
        <v>7.4965000000000004E-2</v>
      </c>
      <c r="AJ62" s="5">
        <v>97.286940999999999</v>
      </c>
      <c r="AK62" s="5">
        <v>0.69736600000000004</v>
      </c>
      <c r="AL62" s="5">
        <v>2.0050620000000001</v>
      </c>
      <c r="AM62" s="1">
        <f>V$50 / V62</f>
        <v>3.306194053084242</v>
      </c>
    </row>
    <row r="63" spans="1:39" ht="14" x14ac:dyDescent="0.2">
      <c r="A63" s="5">
        <v>0.999</v>
      </c>
      <c r="B63" s="5">
        <v>16.260646999999999</v>
      </c>
      <c r="C63" s="5">
        <v>41977642</v>
      </c>
      <c r="D63" s="5">
        <v>0.99900999999999995</v>
      </c>
      <c r="E63" s="5">
        <v>16.260646999999999</v>
      </c>
      <c r="F63" s="5">
        <v>9.2323350000000008</v>
      </c>
      <c r="G63" s="5">
        <v>6.9242509999999999</v>
      </c>
      <c r="H63" s="5">
        <v>564</v>
      </c>
      <c r="I63" s="5">
        <v>564</v>
      </c>
      <c r="J63" s="5">
        <v>572</v>
      </c>
      <c r="K63" s="5">
        <v>563</v>
      </c>
      <c r="L63" s="5">
        <v>1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1">
        <f>B$51 / B63</f>
        <v>4.5086504860476957</v>
      </c>
      <c r="U63" s="5">
        <v>0.999</v>
      </c>
      <c r="V63" s="5">
        <v>5.9152449999999996</v>
      </c>
      <c r="W63" s="5">
        <v>41645946</v>
      </c>
      <c r="X63" s="5">
        <v>0.99900999999999995</v>
      </c>
      <c r="Y63" s="5">
        <v>5.9152449999999996</v>
      </c>
      <c r="Z63" s="5">
        <v>25.178587</v>
      </c>
      <c r="AA63" s="5">
        <v>18.883939999999999</v>
      </c>
      <c r="AB63" s="5">
        <v>572</v>
      </c>
      <c r="AC63" s="5">
        <v>572</v>
      </c>
      <c r="AD63" s="5">
        <v>556</v>
      </c>
      <c r="AE63" s="5">
        <v>571</v>
      </c>
      <c r="AF63" s="5">
        <v>1.0029999999999999</v>
      </c>
      <c r="AG63" s="5">
        <v>5.7373029999999998</v>
      </c>
      <c r="AH63" s="5">
        <v>6.8859000000000004E-2</v>
      </c>
      <c r="AI63" s="5">
        <v>0.108666</v>
      </c>
      <c r="AJ63" s="5">
        <v>96.991804999999999</v>
      </c>
      <c r="AK63" s="5">
        <v>1.1640870000000001</v>
      </c>
      <c r="AL63" s="5">
        <v>1.8370489999999999</v>
      </c>
      <c r="AM63" s="1">
        <f>V$51 / V63</f>
        <v>3.4972056102494484</v>
      </c>
    </row>
    <row r="64" spans="1:39" ht="14" x14ac:dyDescent="0.2">
      <c r="A64" s="3" t="s">
        <v>61</v>
      </c>
      <c r="B64" s="3" t="s">
        <v>2</v>
      </c>
      <c r="C64" s="3" t="s">
        <v>3</v>
      </c>
      <c r="D64" s="3" t="s">
        <v>4</v>
      </c>
      <c r="E64" s="3" t="s">
        <v>5</v>
      </c>
      <c r="F64" s="3" t="s">
        <v>6</v>
      </c>
      <c r="G64" s="3" t="s">
        <v>7</v>
      </c>
      <c r="H64" s="3" t="s">
        <v>8</v>
      </c>
      <c r="I64" s="3" t="s">
        <v>9</v>
      </c>
      <c r="J64" s="3" t="s">
        <v>10</v>
      </c>
      <c r="K64" s="3" t="s">
        <v>11</v>
      </c>
      <c r="L64" s="3" t="s">
        <v>12</v>
      </c>
      <c r="M64" s="3" t="s">
        <v>13</v>
      </c>
      <c r="N64" s="3" t="s">
        <v>14</v>
      </c>
      <c r="O64" s="3" t="s">
        <v>15</v>
      </c>
      <c r="P64" s="3" t="s">
        <v>16</v>
      </c>
      <c r="Q64" s="3" t="s">
        <v>17</v>
      </c>
      <c r="R64" s="3" t="s">
        <v>18</v>
      </c>
      <c r="S64" s="1" t="s">
        <v>58</v>
      </c>
      <c r="U64" s="3" t="s">
        <v>61</v>
      </c>
      <c r="V64" s="3" t="s">
        <v>2</v>
      </c>
      <c r="W64" s="3" t="s">
        <v>3</v>
      </c>
      <c r="X64" s="3" t="s">
        <v>4</v>
      </c>
      <c r="Y64" s="3" t="s">
        <v>5</v>
      </c>
      <c r="Z64" s="3" t="s">
        <v>6</v>
      </c>
      <c r="AA64" s="3" t="s">
        <v>7</v>
      </c>
      <c r="AB64" s="3" t="s">
        <v>8</v>
      </c>
      <c r="AC64" s="3" t="s">
        <v>9</v>
      </c>
      <c r="AD64" s="3" t="s">
        <v>10</v>
      </c>
      <c r="AE64" s="3" t="s">
        <v>11</v>
      </c>
      <c r="AF64" s="3" t="s">
        <v>12</v>
      </c>
      <c r="AG64" s="3" t="s">
        <v>13</v>
      </c>
      <c r="AH64" s="3" t="s">
        <v>14</v>
      </c>
      <c r="AI64" s="3" t="s">
        <v>15</v>
      </c>
      <c r="AJ64" s="3" t="s">
        <v>16</v>
      </c>
      <c r="AK64" s="3" t="s">
        <v>17</v>
      </c>
      <c r="AL64" s="3" t="s">
        <v>18</v>
      </c>
      <c r="AM64" s="1" t="s">
        <v>58</v>
      </c>
    </row>
    <row r="65" spans="1:39" ht="14" x14ac:dyDescent="0.2">
      <c r="A65" s="5">
        <v>0.9</v>
      </c>
      <c r="B65" s="5">
        <v>1.4307920000000001</v>
      </c>
      <c r="C65" s="5">
        <v>5671914</v>
      </c>
      <c r="D65" s="5">
        <v>0.91237999999999997</v>
      </c>
      <c r="E65" s="5">
        <v>1.4307920000000001</v>
      </c>
      <c r="F65" s="5">
        <v>14.177009</v>
      </c>
      <c r="G65" s="5">
        <v>10.632757</v>
      </c>
      <c r="H65" s="5">
        <v>100</v>
      </c>
      <c r="I65" s="5">
        <v>100</v>
      </c>
      <c r="J65" s="5">
        <v>18</v>
      </c>
      <c r="K65" s="5">
        <v>99</v>
      </c>
      <c r="L65" s="5">
        <v>1.9850000000000001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1">
        <f>B$47 / B65</f>
        <v>3.6307849079390992</v>
      </c>
      <c r="U65" s="5">
        <v>0.9</v>
      </c>
      <c r="V65" s="5">
        <v>0.62349500000000002</v>
      </c>
      <c r="W65" s="5">
        <v>5404777</v>
      </c>
      <c r="X65" s="5">
        <v>0.90575000000000006</v>
      </c>
      <c r="Y65" s="5">
        <v>0.62349500000000002</v>
      </c>
      <c r="Z65" s="5">
        <v>31.001041000000001</v>
      </c>
      <c r="AA65" s="5">
        <v>23.250781</v>
      </c>
      <c r="AB65" s="5">
        <v>101</v>
      </c>
      <c r="AC65" s="5">
        <v>101</v>
      </c>
      <c r="AD65" s="5">
        <v>16</v>
      </c>
      <c r="AE65" s="5">
        <v>100</v>
      </c>
      <c r="AF65" s="5">
        <v>2.0019999999999998</v>
      </c>
      <c r="AG65" s="5">
        <v>0.55939799999999995</v>
      </c>
      <c r="AH65" s="5">
        <v>1.3121000000000001E-2</v>
      </c>
      <c r="AI65" s="5">
        <v>5.0499000000000002E-2</v>
      </c>
      <c r="AJ65" s="5">
        <v>89.719814999999997</v>
      </c>
      <c r="AK65" s="5">
        <v>2.1043720000000001</v>
      </c>
      <c r="AL65" s="5">
        <v>8.0993010000000005</v>
      </c>
      <c r="AM65" s="1">
        <f>V$47 / V65</f>
        <v>3.2943616227876729</v>
      </c>
    </row>
    <row r="66" spans="1:39" ht="14" x14ac:dyDescent="0.2">
      <c r="A66" s="5">
        <v>0.99</v>
      </c>
      <c r="B66" s="5">
        <v>3.2301039999999999</v>
      </c>
      <c r="C66" s="5">
        <v>16559010</v>
      </c>
      <c r="D66" s="5">
        <v>0.99036999999999997</v>
      </c>
      <c r="E66" s="5">
        <v>3.2301039999999999</v>
      </c>
      <c r="F66" s="5">
        <v>18.333663999999999</v>
      </c>
      <c r="G66" s="5">
        <v>13.750247999999999</v>
      </c>
      <c r="H66" s="5">
        <v>108</v>
      </c>
      <c r="I66" s="5">
        <v>108</v>
      </c>
      <c r="J66" s="5">
        <v>78</v>
      </c>
      <c r="K66" s="5">
        <v>107</v>
      </c>
      <c r="L66" s="5">
        <v>1.0149999999999999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1">
        <f>B$48 / B66</f>
        <v>6.0591974747562309</v>
      </c>
      <c r="U66" s="5">
        <v>0.99</v>
      </c>
      <c r="V66" s="5">
        <v>1.6504179999999999</v>
      </c>
      <c r="W66" s="5">
        <v>16555309</v>
      </c>
      <c r="X66" s="5">
        <v>0.99041999999999997</v>
      </c>
      <c r="Y66" s="5">
        <v>1.6504179999999999</v>
      </c>
      <c r="Z66" s="5">
        <v>35.873579999999997</v>
      </c>
      <c r="AA66" s="5">
        <v>26.905184999999999</v>
      </c>
      <c r="AB66" s="5">
        <v>100</v>
      </c>
      <c r="AC66" s="5">
        <v>100</v>
      </c>
      <c r="AD66" s="5">
        <v>78</v>
      </c>
      <c r="AE66" s="5">
        <v>99</v>
      </c>
      <c r="AF66" s="5">
        <v>1.022</v>
      </c>
      <c r="AG66" s="5">
        <v>1.585993</v>
      </c>
      <c r="AH66" s="5">
        <v>1.1417E-2</v>
      </c>
      <c r="AI66" s="5">
        <v>5.2603999999999998E-2</v>
      </c>
      <c r="AJ66" s="5">
        <v>96.096451999999999</v>
      </c>
      <c r="AK66" s="5">
        <v>0.69175900000000001</v>
      </c>
      <c r="AL66" s="5">
        <v>3.1873260000000001</v>
      </c>
      <c r="AM66" s="1">
        <f>V$48 / V66</f>
        <v>4.3736568554148105</v>
      </c>
    </row>
    <row r="67" spans="1:39" ht="14" x14ac:dyDescent="0.2">
      <c r="A67" s="5">
        <v>0.995</v>
      </c>
      <c r="B67" s="5">
        <v>4.2889650000000001</v>
      </c>
      <c r="C67" s="5">
        <v>22476088</v>
      </c>
      <c r="D67" s="5">
        <v>0.99538000000000004</v>
      </c>
      <c r="E67" s="5">
        <v>4.2889650000000001</v>
      </c>
      <c r="F67" s="5">
        <v>18.741295999999998</v>
      </c>
      <c r="G67" s="5">
        <v>14.055972000000001</v>
      </c>
      <c r="H67" s="5">
        <v>118</v>
      </c>
      <c r="I67" s="5">
        <v>118</v>
      </c>
      <c r="J67" s="5">
        <v>118</v>
      </c>
      <c r="K67" s="5">
        <v>117</v>
      </c>
      <c r="L67" s="5">
        <v>1.01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1">
        <f>B$49 / B67</f>
        <v>6.6455172751468004</v>
      </c>
      <c r="U67" s="5">
        <v>0.995</v>
      </c>
      <c r="V67" s="5">
        <v>2.2281059999999999</v>
      </c>
      <c r="W67" s="5">
        <v>22459076</v>
      </c>
      <c r="X67" s="5">
        <v>0.99533000000000005</v>
      </c>
      <c r="Y67" s="5">
        <v>2.2281059999999999</v>
      </c>
      <c r="Z67" s="5">
        <v>36.048521999999998</v>
      </c>
      <c r="AA67" s="5">
        <v>27.036391999999999</v>
      </c>
      <c r="AB67" s="5">
        <v>118</v>
      </c>
      <c r="AC67" s="5">
        <v>118</v>
      </c>
      <c r="AD67" s="5">
        <v>118</v>
      </c>
      <c r="AE67" s="5">
        <v>117</v>
      </c>
      <c r="AF67" s="5">
        <v>1.0069999999999999</v>
      </c>
      <c r="AG67" s="5">
        <v>2.1588059999999998</v>
      </c>
      <c r="AH67" s="5">
        <v>1.4026E-2</v>
      </c>
      <c r="AI67" s="5">
        <v>5.4864000000000003E-2</v>
      </c>
      <c r="AJ67" s="5">
        <v>96.889745000000005</v>
      </c>
      <c r="AK67" s="5">
        <v>0.62948899999999997</v>
      </c>
      <c r="AL67" s="5">
        <v>2.462358</v>
      </c>
      <c r="AM67" s="1">
        <f>V$49 / V67</f>
        <v>4.4233115480143219</v>
      </c>
    </row>
    <row r="68" spans="1:39" ht="14" x14ac:dyDescent="0.2">
      <c r="A68" s="5">
        <v>0.997</v>
      </c>
      <c r="B68" s="5">
        <v>5.0754789999999996</v>
      </c>
      <c r="C68" s="5">
        <v>27366617</v>
      </c>
      <c r="D68" s="5">
        <v>0.99717</v>
      </c>
      <c r="E68" s="5">
        <v>5.0754789999999996</v>
      </c>
      <c r="F68" s="5">
        <v>19.283035000000002</v>
      </c>
      <c r="G68" s="5">
        <v>14.462275999999999</v>
      </c>
      <c r="H68" s="5">
        <v>154</v>
      </c>
      <c r="I68" s="5">
        <v>154</v>
      </c>
      <c r="J68" s="5">
        <v>162</v>
      </c>
      <c r="K68" s="5">
        <v>153</v>
      </c>
      <c r="L68" s="5">
        <v>1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1">
        <f>B$50 / B68</f>
        <v>7.3583330755579928</v>
      </c>
      <c r="U68" s="5">
        <v>0.997</v>
      </c>
      <c r="V68" s="5">
        <v>2.6918669999999998</v>
      </c>
      <c r="W68" s="5">
        <v>27264870</v>
      </c>
      <c r="X68" s="5">
        <v>0.99717</v>
      </c>
      <c r="Y68" s="5">
        <v>2.6918669999999998</v>
      </c>
      <c r="Z68" s="5">
        <v>36.222726000000002</v>
      </c>
      <c r="AA68" s="5">
        <v>27.167045000000002</v>
      </c>
      <c r="AB68" s="5">
        <v>154</v>
      </c>
      <c r="AC68" s="5">
        <v>154</v>
      </c>
      <c r="AD68" s="5">
        <v>154</v>
      </c>
      <c r="AE68" s="5">
        <v>153</v>
      </c>
      <c r="AF68" s="5">
        <v>1.008</v>
      </c>
      <c r="AG68" s="5">
        <v>2.6146250000000002</v>
      </c>
      <c r="AH68" s="5">
        <v>1.9557000000000001E-2</v>
      </c>
      <c r="AI68" s="5">
        <v>5.7282E-2</v>
      </c>
      <c r="AJ68" s="5">
        <v>97.130547000000007</v>
      </c>
      <c r="AK68" s="5">
        <v>0.72650400000000004</v>
      </c>
      <c r="AL68" s="5">
        <v>2.127964</v>
      </c>
      <c r="AM68" s="1">
        <f>V$50 / V68</f>
        <v>4.5920686274619067</v>
      </c>
    </row>
    <row r="69" spans="1:39" ht="14" x14ac:dyDescent="0.2">
      <c r="A69" s="5">
        <v>0.999</v>
      </c>
      <c r="B69" s="5">
        <v>8.1343870000000003</v>
      </c>
      <c r="C69" s="5">
        <v>41523834</v>
      </c>
      <c r="D69" s="5">
        <v>0.99904999999999999</v>
      </c>
      <c r="E69" s="5">
        <v>8.1343870000000003</v>
      </c>
      <c r="F69" s="5">
        <v>18.255929999999999</v>
      </c>
      <c r="G69" s="5">
        <v>13.691947000000001</v>
      </c>
      <c r="H69" s="5">
        <v>278</v>
      </c>
      <c r="I69" s="5">
        <v>278</v>
      </c>
      <c r="J69" s="5">
        <v>294</v>
      </c>
      <c r="K69" s="5">
        <v>277</v>
      </c>
      <c r="L69" s="5">
        <v>1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1">
        <f>B$51 / B69</f>
        <v>9.0127964160052869</v>
      </c>
      <c r="U69" s="5">
        <v>0.999</v>
      </c>
      <c r="V69" s="5">
        <v>4.1100289999999999</v>
      </c>
      <c r="W69" s="5">
        <v>41497537</v>
      </c>
      <c r="X69" s="5">
        <v>0.99902000000000002</v>
      </c>
      <c r="Y69" s="5">
        <v>4.1100289999999999</v>
      </c>
      <c r="Z69" s="5">
        <v>36.108443000000001</v>
      </c>
      <c r="AA69" s="5">
        <v>27.081333000000001</v>
      </c>
      <c r="AB69" s="5">
        <v>278</v>
      </c>
      <c r="AC69" s="5">
        <v>278</v>
      </c>
      <c r="AD69" s="5">
        <v>286</v>
      </c>
      <c r="AE69" s="5">
        <v>277</v>
      </c>
      <c r="AF69" s="5">
        <v>1</v>
      </c>
      <c r="AG69" s="5">
        <v>3.994993</v>
      </c>
      <c r="AH69" s="5">
        <v>4.3262000000000002E-2</v>
      </c>
      <c r="AI69" s="5">
        <v>7.1333999999999995E-2</v>
      </c>
      <c r="AJ69" s="5">
        <v>97.201085000000006</v>
      </c>
      <c r="AK69" s="5">
        <v>1.052608</v>
      </c>
      <c r="AL69" s="5">
        <v>1.735617</v>
      </c>
      <c r="AM69" s="1">
        <f>V$51 / V69</f>
        <v>5.0332559697267341</v>
      </c>
    </row>
    <row r="70" spans="1:39" ht="14" x14ac:dyDescent="0.2">
      <c r="A70" s="3" t="s">
        <v>62</v>
      </c>
      <c r="B70" s="3" t="s">
        <v>2</v>
      </c>
      <c r="C70" s="3" t="s">
        <v>3</v>
      </c>
      <c r="D70" s="3" t="s">
        <v>4</v>
      </c>
      <c r="E70" s="3" t="s">
        <v>5</v>
      </c>
      <c r="F70" s="3" t="s">
        <v>6</v>
      </c>
      <c r="G70" s="3" t="s">
        <v>7</v>
      </c>
      <c r="H70" s="3" t="s">
        <v>8</v>
      </c>
      <c r="I70" s="3" t="s">
        <v>9</v>
      </c>
      <c r="J70" s="3" t="s">
        <v>10</v>
      </c>
      <c r="K70" s="3" t="s">
        <v>11</v>
      </c>
      <c r="L70" s="3" t="s">
        <v>12</v>
      </c>
      <c r="M70" s="3" t="s">
        <v>13</v>
      </c>
      <c r="N70" s="3" t="s">
        <v>14</v>
      </c>
      <c r="O70" s="3" t="s">
        <v>15</v>
      </c>
      <c r="P70" s="3" t="s">
        <v>16</v>
      </c>
      <c r="Q70" s="3" t="s">
        <v>17</v>
      </c>
      <c r="R70" s="3" t="s">
        <v>18</v>
      </c>
      <c r="S70" s="1" t="s">
        <v>58</v>
      </c>
      <c r="U70" s="3" t="s">
        <v>62</v>
      </c>
      <c r="V70" s="3" t="s">
        <v>2</v>
      </c>
      <c r="W70" s="3" t="s">
        <v>3</v>
      </c>
      <c r="X70" s="3" t="s">
        <v>4</v>
      </c>
      <c r="Y70" s="3" t="s">
        <v>5</v>
      </c>
      <c r="Z70" s="3" t="s">
        <v>6</v>
      </c>
      <c r="AA70" s="3" t="s">
        <v>7</v>
      </c>
      <c r="AB70" s="3" t="s">
        <v>8</v>
      </c>
      <c r="AC70" s="3" t="s">
        <v>9</v>
      </c>
      <c r="AD70" s="3" t="s">
        <v>10</v>
      </c>
      <c r="AE70" s="3" t="s">
        <v>11</v>
      </c>
      <c r="AF70" s="3" t="s">
        <v>12</v>
      </c>
      <c r="AG70" s="3" t="s">
        <v>13</v>
      </c>
      <c r="AH70" s="3" t="s">
        <v>14</v>
      </c>
      <c r="AI70" s="3" t="s">
        <v>15</v>
      </c>
      <c r="AJ70" s="3" t="s">
        <v>16</v>
      </c>
      <c r="AK70" s="3" t="s">
        <v>17</v>
      </c>
      <c r="AL70" s="3" t="s">
        <v>18</v>
      </c>
      <c r="AM70" s="1" t="s">
        <v>58</v>
      </c>
    </row>
    <row r="71" spans="1:39" ht="14" x14ac:dyDescent="0.2">
      <c r="A71" s="5">
        <v>0.9</v>
      </c>
      <c r="B71" s="5">
        <v>1.1963269999999999</v>
      </c>
      <c r="C71" s="5">
        <v>6635747</v>
      </c>
      <c r="D71" s="5">
        <v>0.91873000000000005</v>
      </c>
      <c r="E71" s="5">
        <v>1.1963269999999999</v>
      </c>
      <c r="F71" s="5">
        <v>19.836787000000001</v>
      </c>
      <c r="G71" s="5">
        <v>14.87759</v>
      </c>
      <c r="H71" s="5">
        <v>102</v>
      </c>
      <c r="I71" s="5">
        <v>102</v>
      </c>
      <c r="J71" s="5">
        <v>9</v>
      </c>
      <c r="K71" s="5">
        <v>101</v>
      </c>
      <c r="L71" s="5">
        <v>2.0150000000000001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1">
        <f>B$47 / B71</f>
        <v>4.3423729465271625</v>
      </c>
      <c r="U71" s="5">
        <v>0.9</v>
      </c>
      <c r="V71" s="5">
        <v>0.68329200000000001</v>
      </c>
      <c r="W71" s="5">
        <v>6452460</v>
      </c>
      <c r="X71" s="5">
        <v>0.91547999999999996</v>
      </c>
      <c r="Y71" s="5">
        <v>0.68329200000000001</v>
      </c>
      <c r="Z71" s="5">
        <v>33.771521999999997</v>
      </c>
      <c r="AA71" s="5">
        <v>25.328641999999999</v>
      </c>
      <c r="AB71" s="5">
        <v>101</v>
      </c>
      <c r="AC71" s="5">
        <v>101</v>
      </c>
      <c r="AD71" s="5">
        <v>8</v>
      </c>
      <c r="AE71" s="5">
        <v>100</v>
      </c>
      <c r="AF71" s="5">
        <v>2.0710000000000002</v>
      </c>
      <c r="AG71" s="5">
        <v>0.60023400000000005</v>
      </c>
      <c r="AH71" s="5">
        <v>2.6096999999999999E-2</v>
      </c>
      <c r="AI71" s="5">
        <v>5.6341000000000002E-2</v>
      </c>
      <c r="AJ71" s="5">
        <v>87.844534999999993</v>
      </c>
      <c r="AK71" s="5">
        <v>3.8192460000000001</v>
      </c>
      <c r="AL71" s="5">
        <v>8.2455890000000007</v>
      </c>
      <c r="AM71" s="1">
        <f>V$47 / V71</f>
        <v>3.0060618300814292</v>
      </c>
    </row>
    <row r="72" spans="1:39" ht="14" x14ac:dyDescent="0.2">
      <c r="A72" s="5">
        <v>0.99</v>
      </c>
      <c r="B72" s="5">
        <v>2.1202380000000001</v>
      </c>
      <c r="C72" s="5">
        <v>17589666</v>
      </c>
      <c r="D72" s="5">
        <v>0.99070000000000003</v>
      </c>
      <c r="E72" s="5">
        <v>2.1202380000000001</v>
      </c>
      <c r="F72" s="5">
        <v>29.669097000000001</v>
      </c>
      <c r="G72" s="5">
        <v>22.251823000000002</v>
      </c>
      <c r="H72" s="5">
        <v>108</v>
      </c>
      <c r="I72" s="5">
        <v>108</v>
      </c>
      <c r="J72" s="5">
        <v>41</v>
      </c>
      <c r="K72" s="5">
        <v>107</v>
      </c>
      <c r="L72" s="5">
        <v>1.075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1">
        <f>B$48 / B72</f>
        <v>9.2309627504082084</v>
      </c>
      <c r="U72" s="5">
        <v>0.99</v>
      </c>
      <c r="V72" s="5">
        <v>1.681254</v>
      </c>
      <c r="W72" s="5">
        <v>17581465</v>
      </c>
      <c r="X72" s="5">
        <v>0.99073</v>
      </c>
      <c r="Y72" s="5">
        <v>1.681254</v>
      </c>
      <c r="Z72" s="5">
        <v>37.398395000000001</v>
      </c>
      <c r="AA72" s="5">
        <v>28.048795999999999</v>
      </c>
      <c r="AB72" s="5">
        <v>104</v>
      </c>
      <c r="AC72" s="5">
        <v>104</v>
      </c>
      <c r="AD72" s="5">
        <v>41</v>
      </c>
      <c r="AE72" s="5">
        <v>103</v>
      </c>
      <c r="AF72" s="5">
        <v>1.0609999999999999</v>
      </c>
      <c r="AG72" s="5">
        <v>1.5995490000000001</v>
      </c>
      <c r="AH72" s="5">
        <v>2.1489999999999999E-2</v>
      </c>
      <c r="AI72" s="5">
        <v>5.9715999999999998E-2</v>
      </c>
      <c r="AJ72" s="5">
        <v>95.140196000000003</v>
      </c>
      <c r="AK72" s="5">
        <v>1.278232</v>
      </c>
      <c r="AL72" s="5">
        <v>3.5518990000000001</v>
      </c>
      <c r="AM72" s="1">
        <f>V$48 / V72</f>
        <v>4.2934393018544492</v>
      </c>
    </row>
    <row r="73" spans="1:39" ht="14" x14ac:dyDescent="0.2">
      <c r="A73" s="5">
        <v>0.995</v>
      </c>
      <c r="B73" s="5">
        <v>2.7082199999999998</v>
      </c>
      <c r="C73" s="5">
        <v>24027703</v>
      </c>
      <c r="D73" s="5">
        <v>0.99568000000000001</v>
      </c>
      <c r="E73" s="5">
        <v>2.7082199999999998</v>
      </c>
      <c r="F73" s="5">
        <v>31.729243</v>
      </c>
      <c r="G73" s="5">
        <v>23.796932000000002</v>
      </c>
      <c r="H73" s="5">
        <v>108</v>
      </c>
      <c r="I73" s="5">
        <v>108</v>
      </c>
      <c r="J73" s="5">
        <v>63</v>
      </c>
      <c r="K73" s="5">
        <v>107</v>
      </c>
      <c r="L73" s="5">
        <v>1.0189999999999999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1">
        <f>B$49 / B73</f>
        <v>10.524400159514368</v>
      </c>
      <c r="U73" s="5">
        <v>0.995</v>
      </c>
      <c r="V73" s="5">
        <v>2.2753739999999998</v>
      </c>
      <c r="W73" s="5">
        <v>24013053</v>
      </c>
      <c r="X73" s="5">
        <v>0.99568000000000001</v>
      </c>
      <c r="Y73" s="5">
        <v>2.2753739999999998</v>
      </c>
      <c r="Z73" s="5">
        <v>37.742085000000003</v>
      </c>
      <c r="AA73" s="5">
        <v>28.306564000000002</v>
      </c>
      <c r="AB73" s="5">
        <v>116</v>
      </c>
      <c r="AC73" s="5">
        <v>116</v>
      </c>
      <c r="AD73" s="5">
        <v>63</v>
      </c>
      <c r="AE73" s="5">
        <v>115</v>
      </c>
      <c r="AF73" s="5">
        <v>1.0249999999999999</v>
      </c>
      <c r="AG73" s="5">
        <v>2.189235</v>
      </c>
      <c r="AH73" s="5">
        <v>2.4313999999999999E-2</v>
      </c>
      <c r="AI73" s="5">
        <v>6.1358000000000003E-2</v>
      </c>
      <c r="AJ73" s="5">
        <v>96.214279000000005</v>
      </c>
      <c r="AK73" s="5">
        <v>1.068568</v>
      </c>
      <c r="AL73" s="5">
        <v>2.6966209999999999</v>
      </c>
      <c r="AM73" s="1">
        <f>V$49 / V73</f>
        <v>4.3314228781729947</v>
      </c>
    </row>
    <row r="74" spans="1:39" ht="14" x14ac:dyDescent="0.2">
      <c r="A74" s="5">
        <v>0.997</v>
      </c>
      <c r="B74" s="5">
        <v>3.2239270000000002</v>
      </c>
      <c r="C74" s="5">
        <v>28884066</v>
      </c>
      <c r="D74" s="5">
        <v>0.99721000000000004</v>
      </c>
      <c r="E74" s="5">
        <v>3.2239270000000002</v>
      </c>
      <c r="F74" s="5">
        <v>32.040883000000001</v>
      </c>
      <c r="G74" s="5">
        <v>24.030662</v>
      </c>
      <c r="H74" s="5">
        <v>100</v>
      </c>
      <c r="I74" s="5">
        <v>100</v>
      </c>
      <c r="J74" s="5">
        <v>81</v>
      </c>
      <c r="K74" s="5">
        <v>99</v>
      </c>
      <c r="L74" s="5">
        <v>1.006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1">
        <f>B$50 / B74</f>
        <v>11.584339533742543</v>
      </c>
      <c r="U74" s="5">
        <v>0.997</v>
      </c>
      <c r="V74" s="5">
        <v>2.7164679999999999</v>
      </c>
      <c r="W74" s="5">
        <v>28798327</v>
      </c>
      <c r="X74" s="5">
        <v>0.99709999999999999</v>
      </c>
      <c r="Y74" s="5">
        <v>2.7164679999999999</v>
      </c>
      <c r="Z74" s="5">
        <v>37.913514999999997</v>
      </c>
      <c r="AA74" s="5">
        <v>28.435136</v>
      </c>
      <c r="AB74" s="5">
        <v>108</v>
      </c>
      <c r="AC74" s="5">
        <v>108</v>
      </c>
      <c r="AD74" s="5">
        <v>81</v>
      </c>
      <c r="AE74" s="5">
        <v>107</v>
      </c>
      <c r="AF74" s="5">
        <v>1.01</v>
      </c>
      <c r="AG74" s="5">
        <v>2.6318429999999999</v>
      </c>
      <c r="AH74" s="5">
        <v>2.2491000000000001E-2</v>
      </c>
      <c r="AI74" s="5">
        <v>6.1636999999999997E-2</v>
      </c>
      <c r="AJ74" s="5">
        <v>96.88476</v>
      </c>
      <c r="AK74" s="5">
        <v>0.827932</v>
      </c>
      <c r="AL74" s="5">
        <v>2.2690100000000002</v>
      </c>
      <c r="AM74" s="1">
        <f>V$50 / V74</f>
        <v>4.5504817284797765</v>
      </c>
    </row>
    <row r="75" spans="1:39" ht="14" x14ac:dyDescent="0.2">
      <c r="A75" s="5">
        <v>0.999</v>
      </c>
      <c r="B75" s="5">
        <v>4.7510510000000004</v>
      </c>
      <c r="C75" s="5">
        <v>43594448</v>
      </c>
      <c r="D75" s="5">
        <v>0.99902999999999997</v>
      </c>
      <c r="E75" s="5">
        <v>4.7510510000000004</v>
      </c>
      <c r="F75" s="5">
        <v>32.815032000000002</v>
      </c>
      <c r="G75" s="5">
        <v>24.611274000000002</v>
      </c>
      <c r="H75" s="5">
        <v>147</v>
      </c>
      <c r="I75" s="5">
        <v>147</v>
      </c>
      <c r="J75" s="5">
        <v>147</v>
      </c>
      <c r="K75" s="5">
        <v>146</v>
      </c>
      <c r="L75" s="5">
        <v>1.002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1">
        <f>B$51 / B75</f>
        <v>15.431022314852019</v>
      </c>
      <c r="U75" s="5">
        <v>0.999</v>
      </c>
      <c r="V75" s="5">
        <v>4.1152980000000001</v>
      </c>
      <c r="W75" s="5">
        <v>43704846</v>
      </c>
      <c r="X75" s="5">
        <v>0.99907999999999997</v>
      </c>
      <c r="Y75" s="5">
        <v>4.1152980000000001</v>
      </c>
      <c r="Z75" s="5">
        <v>37.980409000000002</v>
      </c>
      <c r="AA75" s="5">
        <v>28.485306999999999</v>
      </c>
      <c r="AB75" s="5">
        <v>155</v>
      </c>
      <c r="AC75" s="5">
        <v>155</v>
      </c>
      <c r="AD75" s="5">
        <v>147</v>
      </c>
      <c r="AE75" s="5">
        <v>154</v>
      </c>
      <c r="AF75" s="5">
        <v>1.002</v>
      </c>
      <c r="AG75" s="5">
        <v>4.0097370000000003</v>
      </c>
      <c r="AH75" s="5">
        <v>3.6291999999999998E-2</v>
      </c>
      <c r="AI75" s="5">
        <v>6.8751000000000007E-2</v>
      </c>
      <c r="AJ75" s="5">
        <v>97.434895999999995</v>
      </c>
      <c r="AK75" s="5">
        <v>0.88188800000000001</v>
      </c>
      <c r="AL75" s="5">
        <v>1.6706220000000001</v>
      </c>
      <c r="AM75" s="1">
        <f>V$51 / V75</f>
        <v>5.0268116671016285</v>
      </c>
    </row>
    <row r="76" spans="1:39" ht="14" x14ac:dyDescent="0.2">
      <c r="A76" s="3" t="s">
        <v>63</v>
      </c>
      <c r="B76" s="3" t="s">
        <v>2</v>
      </c>
      <c r="C76" s="3" t="s">
        <v>3</v>
      </c>
      <c r="D76" s="3" t="s">
        <v>4</v>
      </c>
      <c r="E76" s="3" t="s">
        <v>5</v>
      </c>
      <c r="F76" s="3" t="s">
        <v>6</v>
      </c>
      <c r="G76" s="3" t="s">
        <v>7</v>
      </c>
      <c r="H76" s="3" t="s">
        <v>8</v>
      </c>
      <c r="I76" s="3" t="s">
        <v>9</v>
      </c>
      <c r="J76" s="3" t="s">
        <v>10</v>
      </c>
      <c r="K76" s="3" t="s">
        <v>11</v>
      </c>
      <c r="L76" s="3" t="s">
        <v>12</v>
      </c>
      <c r="M76" s="3" t="s">
        <v>13</v>
      </c>
      <c r="N76" s="3" t="s">
        <v>14</v>
      </c>
      <c r="O76" s="3" t="s">
        <v>15</v>
      </c>
      <c r="P76" s="3" t="s">
        <v>16</v>
      </c>
      <c r="Q76" s="3" t="s">
        <v>17</v>
      </c>
      <c r="R76" s="3" t="s">
        <v>18</v>
      </c>
      <c r="S76" s="1" t="s">
        <v>58</v>
      </c>
      <c r="U76" s="3" t="s">
        <v>64</v>
      </c>
      <c r="V76" s="3" t="s">
        <v>2</v>
      </c>
      <c r="W76" s="3" t="s">
        <v>3</v>
      </c>
      <c r="X76" s="3" t="s">
        <v>4</v>
      </c>
      <c r="Y76" s="3" t="s">
        <v>5</v>
      </c>
      <c r="Z76" s="3" t="s">
        <v>6</v>
      </c>
      <c r="AA76" s="3" t="s">
        <v>7</v>
      </c>
      <c r="AB76" s="3" t="s">
        <v>8</v>
      </c>
      <c r="AC76" s="3" t="s">
        <v>9</v>
      </c>
      <c r="AD76" s="3" t="s">
        <v>10</v>
      </c>
      <c r="AE76" s="3" t="s">
        <v>11</v>
      </c>
      <c r="AF76" s="3" t="s">
        <v>12</v>
      </c>
      <c r="AG76" s="3" t="s">
        <v>13</v>
      </c>
      <c r="AH76" s="3" t="s">
        <v>14</v>
      </c>
      <c r="AI76" s="3" t="s">
        <v>15</v>
      </c>
      <c r="AJ76" s="3" t="s">
        <v>16</v>
      </c>
      <c r="AK76" s="3" t="s">
        <v>17</v>
      </c>
      <c r="AL76" s="3" t="s">
        <v>18</v>
      </c>
      <c r="AM76" s="1" t="s">
        <v>58</v>
      </c>
    </row>
    <row r="77" spans="1:39" ht="14" x14ac:dyDescent="0.2">
      <c r="A77" s="5">
        <v>0.9</v>
      </c>
      <c r="B77" s="5">
        <v>1.203657</v>
      </c>
      <c r="C77" s="5">
        <v>8980643</v>
      </c>
      <c r="D77" s="5">
        <v>0.93230999999999997</v>
      </c>
      <c r="E77" s="5">
        <v>1.203657</v>
      </c>
      <c r="F77" s="5">
        <v>26.683091000000001</v>
      </c>
      <c r="G77" s="5">
        <v>20.012319000000002</v>
      </c>
      <c r="H77" s="5">
        <v>100</v>
      </c>
      <c r="I77" s="5">
        <v>100</v>
      </c>
      <c r="J77" s="5">
        <v>6</v>
      </c>
      <c r="K77" s="5">
        <v>99</v>
      </c>
      <c r="L77" s="5">
        <v>2.0960000000000001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1">
        <f>B$47 / B77</f>
        <v>4.3159288734249044</v>
      </c>
      <c r="U77" s="5">
        <v>0.9</v>
      </c>
      <c r="V77" s="5">
        <v>0.73931000000000002</v>
      </c>
      <c r="W77" s="5">
        <v>6960124</v>
      </c>
      <c r="X77" s="5">
        <v>0.91915999999999998</v>
      </c>
      <c r="Y77" s="5">
        <v>0.73931000000000002</v>
      </c>
      <c r="Z77" s="5">
        <v>33.668326999999998</v>
      </c>
      <c r="AA77" s="5">
        <v>25.251245999999998</v>
      </c>
      <c r="AB77" s="5">
        <v>101</v>
      </c>
      <c r="AC77" s="5">
        <v>101</v>
      </c>
      <c r="AD77" s="5">
        <v>6</v>
      </c>
      <c r="AE77" s="5">
        <v>100</v>
      </c>
      <c r="AF77" s="5">
        <v>2.3330000000000002</v>
      </c>
      <c r="AG77" s="5">
        <v>0.64726899999999998</v>
      </c>
      <c r="AH77" s="5">
        <v>3.2334000000000002E-2</v>
      </c>
      <c r="AI77" s="5">
        <v>5.9018000000000001E-2</v>
      </c>
      <c r="AJ77" s="5">
        <v>87.550346000000005</v>
      </c>
      <c r="AK77" s="5">
        <v>4.3735799999999996</v>
      </c>
      <c r="AL77" s="5">
        <v>7.982831</v>
      </c>
      <c r="AM77" s="1">
        <f>V$47 / V77</f>
        <v>2.7782905682325412</v>
      </c>
    </row>
    <row r="78" spans="1:39" ht="14" x14ac:dyDescent="0.2">
      <c r="A78" s="5">
        <v>0.99</v>
      </c>
      <c r="B78" s="5">
        <v>1.8396889999999999</v>
      </c>
      <c r="C78" s="5">
        <v>19539433</v>
      </c>
      <c r="D78" s="5">
        <v>0.99033000000000004</v>
      </c>
      <c r="E78" s="5">
        <v>1.8396889999999999</v>
      </c>
      <c r="F78" s="5">
        <v>37.983845000000002</v>
      </c>
      <c r="G78" s="5">
        <v>28.487884000000001</v>
      </c>
      <c r="H78" s="5">
        <v>100</v>
      </c>
      <c r="I78" s="5">
        <v>100</v>
      </c>
      <c r="J78" s="5">
        <v>22</v>
      </c>
      <c r="K78" s="5">
        <v>99</v>
      </c>
      <c r="L78" s="5">
        <v>1.2210000000000001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1">
        <f>B$48 / B78</f>
        <v>10.638666644199102</v>
      </c>
      <c r="U78" s="5">
        <v>0.99</v>
      </c>
      <c r="V78" s="5">
        <v>1.711149</v>
      </c>
      <c r="W78" s="5">
        <v>17896683</v>
      </c>
      <c r="X78" s="5">
        <v>0.99043000000000003</v>
      </c>
      <c r="Y78" s="5">
        <v>1.711149</v>
      </c>
      <c r="Z78" s="5">
        <v>37.403824</v>
      </c>
      <c r="AA78" s="5">
        <v>28.052868</v>
      </c>
      <c r="AB78" s="5">
        <v>104</v>
      </c>
      <c r="AC78" s="5">
        <v>104</v>
      </c>
      <c r="AD78" s="5">
        <v>33</v>
      </c>
      <c r="AE78" s="5">
        <v>103</v>
      </c>
      <c r="AF78" s="5">
        <v>1.115</v>
      </c>
      <c r="AG78" s="5">
        <v>1.622871</v>
      </c>
      <c r="AH78" s="5">
        <v>2.4839E-2</v>
      </c>
      <c r="AI78" s="5">
        <v>6.2970999999999999E-2</v>
      </c>
      <c r="AJ78" s="5">
        <v>94.840978000000007</v>
      </c>
      <c r="AK78" s="5">
        <v>1.4515929999999999</v>
      </c>
      <c r="AL78" s="5">
        <v>3.6800480000000002</v>
      </c>
      <c r="AM78" s="1">
        <f>V$48 / V78</f>
        <v>4.2184298386639618</v>
      </c>
    </row>
    <row r="79" spans="1:39" ht="14" x14ac:dyDescent="0.2">
      <c r="A79" s="5">
        <v>0.995</v>
      </c>
      <c r="B79" s="5">
        <v>2.2137920000000002</v>
      </c>
      <c r="C79" s="5">
        <v>24674321</v>
      </c>
      <c r="D79" s="5">
        <v>0.99526999999999999</v>
      </c>
      <c r="E79" s="5">
        <v>2.2137920000000002</v>
      </c>
      <c r="F79" s="5">
        <v>39.860228999999997</v>
      </c>
      <c r="G79" s="5">
        <v>29.895171000000001</v>
      </c>
      <c r="H79" s="5">
        <v>108</v>
      </c>
      <c r="I79" s="5">
        <v>108</v>
      </c>
      <c r="J79" s="5">
        <v>31</v>
      </c>
      <c r="K79" s="5">
        <v>107</v>
      </c>
      <c r="L79" s="5">
        <v>1.081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1">
        <f>B$49 / B79</f>
        <v>12.874918239834635</v>
      </c>
      <c r="U79" s="5">
        <v>0.995</v>
      </c>
      <c r="V79" s="5">
        <v>2.3498260000000002</v>
      </c>
      <c r="W79" s="5">
        <v>24821320</v>
      </c>
      <c r="X79" s="5">
        <v>0.99585000000000001</v>
      </c>
      <c r="Y79" s="5">
        <v>2.3498260000000002</v>
      </c>
      <c r="Z79" s="5">
        <v>37.776398999999998</v>
      </c>
      <c r="AA79" s="5">
        <v>28.3323</v>
      </c>
      <c r="AB79" s="5">
        <v>108</v>
      </c>
      <c r="AC79" s="5">
        <v>108</v>
      </c>
      <c r="AD79" s="5">
        <v>52</v>
      </c>
      <c r="AE79" s="5">
        <v>107</v>
      </c>
      <c r="AF79" s="5">
        <v>1.032</v>
      </c>
      <c r="AG79" s="5">
        <v>2.257663</v>
      </c>
      <c r="AH79" s="5">
        <v>2.6089000000000001E-2</v>
      </c>
      <c r="AI79" s="5">
        <v>6.5543000000000004E-2</v>
      </c>
      <c r="AJ79" s="5">
        <v>96.077867999999995</v>
      </c>
      <c r="AK79" s="5">
        <v>1.1102510000000001</v>
      </c>
      <c r="AL79" s="5">
        <v>2.7892779999999999</v>
      </c>
      <c r="AM79" s="1">
        <f>V$49 / V79</f>
        <v>4.1941858673791161</v>
      </c>
    </row>
    <row r="80" spans="1:39" ht="14" x14ac:dyDescent="0.2">
      <c r="A80" s="5">
        <v>0.997</v>
      </c>
      <c r="B80" s="5">
        <v>2.6389469999999999</v>
      </c>
      <c r="C80" s="5">
        <v>29421805</v>
      </c>
      <c r="D80" s="5">
        <v>0.99707000000000001</v>
      </c>
      <c r="E80" s="5">
        <v>2.6389469999999999</v>
      </c>
      <c r="F80" s="5">
        <v>39.872185999999999</v>
      </c>
      <c r="G80" s="5">
        <v>29.904140000000002</v>
      </c>
      <c r="H80" s="5">
        <v>116</v>
      </c>
      <c r="I80" s="5">
        <v>116</v>
      </c>
      <c r="J80" s="5">
        <v>40</v>
      </c>
      <c r="K80" s="5">
        <v>115</v>
      </c>
      <c r="L80" s="5">
        <v>1.0209999999999999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1">
        <f>B$50 / B80</f>
        <v>14.152260352329925</v>
      </c>
      <c r="U80" s="5">
        <v>0.997</v>
      </c>
      <c r="V80" s="5">
        <v>2.7757079999999998</v>
      </c>
      <c r="W80" s="5">
        <v>29392584</v>
      </c>
      <c r="X80" s="5">
        <v>0.99744999999999995</v>
      </c>
      <c r="Y80" s="5">
        <v>2.7757079999999998</v>
      </c>
      <c r="Z80" s="5">
        <v>37.870004999999999</v>
      </c>
      <c r="AA80" s="5">
        <v>28.402504</v>
      </c>
      <c r="AB80" s="5">
        <v>108</v>
      </c>
      <c r="AC80" s="5">
        <v>108</v>
      </c>
      <c r="AD80" s="5">
        <v>66</v>
      </c>
      <c r="AE80" s="5">
        <v>107</v>
      </c>
      <c r="AF80" s="5">
        <v>1.0109999999999999</v>
      </c>
      <c r="AG80" s="5">
        <v>2.681873</v>
      </c>
      <c r="AH80" s="5">
        <v>2.6266000000000001E-2</v>
      </c>
      <c r="AI80" s="5">
        <v>6.7062999999999998E-2</v>
      </c>
      <c r="AJ80" s="5">
        <v>96.619427999999999</v>
      </c>
      <c r="AK80" s="5">
        <v>0.94627600000000001</v>
      </c>
      <c r="AL80" s="5">
        <v>2.4160629999999998</v>
      </c>
      <c r="AM80" s="1">
        <f>V$50 / V80</f>
        <v>4.4533639705617452</v>
      </c>
    </row>
    <row r="81" spans="1:39" ht="14" x14ac:dyDescent="0.2">
      <c r="A81" s="5">
        <v>0.999</v>
      </c>
      <c r="B81" s="5">
        <v>3.7901669999999998</v>
      </c>
      <c r="C81" s="5">
        <v>46145575</v>
      </c>
      <c r="D81" s="5">
        <v>0.99904000000000004</v>
      </c>
      <c r="E81" s="5">
        <v>3.7901669999999998</v>
      </c>
      <c r="F81" s="5">
        <v>43.541468000000002</v>
      </c>
      <c r="G81" s="5">
        <v>32.656101</v>
      </c>
      <c r="H81" s="5">
        <v>108</v>
      </c>
      <c r="I81" s="5">
        <v>108</v>
      </c>
      <c r="J81" s="5">
        <v>77</v>
      </c>
      <c r="K81" s="5">
        <v>107</v>
      </c>
      <c r="L81" s="5">
        <v>1.0009999999999999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1">
        <f>B$51 / B81</f>
        <v>19.343098602251565</v>
      </c>
      <c r="U81" s="5">
        <v>0.999</v>
      </c>
      <c r="V81" s="5">
        <v>4.1686839999999998</v>
      </c>
      <c r="W81" s="5">
        <v>44299297</v>
      </c>
      <c r="X81" s="5">
        <v>0.99907999999999997</v>
      </c>
      <c r="Y81" s="5">
        <v>4.1686839999999998</v>
      </c>
      <c r="Z81" s="5">
        <v>38.003991999999997</v>
      </c>
      <c r="AA81" s="5">
        <v>28.502994000000001</v>
      </c>
      <c r="AB81" s="5">
        <v>119</v>
      </c>
      <c r="AC81" s="5">
        <v>119</v>
      </c>
      <c r="AD81" s="5">
        <v>119</v>
      </c>
      <c r="AE81" s="5">
        <v>118</v>
      </c>
      <c r="AF81" s="5">
        <v>1.002</v>
      </c>
      <c r="AG81" s="5">
        <v>4.0626680000000004</v>
      </c>
      <c r="AH81" s="5">
        <v>3.2690999999999998E-2</v>
      </c>
      <c r="AI81" s="5">
        <v>7.2745000000000004E-2</v>
      </c>
      <c r="AJ81" s="5">
        <v>97.456849000000005</v>
      </c>
      <c r="AK81" s="5">
        <v>0.78421600000000002</v>
      </c>
      <c r="AL81" s="5">
        <v>1.7450429999999999</v>
      </c>
      <c r="AM81" s="1">
        <f>V$51 / V81</f>
        <v>4.962436106934466</v>
      </c>
    </row>
    <row r="82" spans="1:39" ht="14" x14ac:dyDescent="0.2">
      <c r="A82" s="3" t="s">
        <v>65</v>
      </c>
      <c r="B82" s="3" t="s">
        <v>2</v>
      </c>
      <c r="C82" s="3" t="s">
        <v>3</v>
      </c>
      <c r="D82" s="3" t="s">
        <v>4</v>
      </c>
      <c r="E82" s="3" t="s">
        <v>5</v>
      </c>
      <c r="F82" s="3" t="s">
        <v>6</v>
      </c>
      <c r="G82" s="3" t="s">
        <v>7</v>
      </c>
      <c r="H82" s="3" t="s">
        <v>8</v>
      </c>
      <c r="I82" s="3" t="s">
        <v>9</v>
      </c>
      <c r="J82" s="3" t="s">
        <v>10</v>
      </c>
      <c r="K82" s="3" t="s">
        <v>11</v>
      </c>
      <c r="L82" s="3" t="s">
        <v>12</v>
      </c>
      <c r="M82" s="3" t="s">
        <v>13</v>
      </c>
      <c r="N82" s="3" t="s">
        <v>14</v>
      </c>
      <c r="O82" s="3" t="s">
        <v>15</v>
      </c>
      <c r="P82" s="3" t="s">
        <v>16</v>
      </c>
      <c r="Q82" s="3" t="s">
        <v>17</v>
      </c>
      <c r="R82" s="3" t="s">
        <v>18</v>
      </c>
      <c r="S82" s="1" t="s">
        <v>58</v>
      </c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</row>
    <row r="83" spans="1:39" ht="14" x14ac:dyDescent="0.2">
      <c r="A83" s="5">
        <v>0.9</v>
      </c>
      <c r="B83" s="5">
        <v>1.4415640000000001</v>
      </c>
      <c r="C83" s="5">
        <v>12797344</v>
      </c>
      <c r="D83" s="5">
        <v>0.94291000000000003</v>
      </c>
      <c r="E83" s="5">
        <v>1.4415640000000001</v>
      </c>
      <c r="F83" s="5">
        <v>31.748063999999999</v>
      </c>
      <c r="G83" s="5">
        <v>23.811048</v>
      </c>
      <c r="H83" s="5">
        <v>101</v>
      </c>
      <c r="I83" s="5">
        <v>101</v>
      </c>
      <c r="J83" s="5">
        <v>4</v>
      </c>
      <c r="K83" s="5">
        <v>100</v>
      </c>
      <c r="L83" s="5">
        <v>2.411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1">
        <f>B$47 / B83</f>
        <v>3.603654086811269</v>
      </c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</row>
    <row r="84" spans="1:39" ht="14" x14ac:dyDescent="0.2">
      <c r="A84" s="5">
        <v>0.99</v>
      </c>
      <c r="B84" s="5">
        <v>2.0575890000000001</v>
      </c>
      <c r="C84" s="5">
        <v>23759401</v>
      </c>
      <c r="D84" s="5">
        <v>0.99012</v>
      </c>
      <c r="E84" s="5">
        <v>2.0575890000000001</v>
      </c>
      <c r="F84" s="5">
        <v>41.296027000000002</v>
      </c>
      <c r="G84" s="5">
        <v>30.972020000000001</v>
      </c>
      <c r="H84" s="5">
        <v>100</v>
      </c>
      <c r="I84" s="5">
        <v>100</v>
      </c>
      <c r="J84" s="5">
        <v>13</v>
      </c>
      <c r="K84" s="5">
        <v>99</v>
      </c>
      <c r="L84" s="5">
        <v>1.51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1">
        <f>B$48 / B84</f>
        <v>9.5120249962456054</v>
      </c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</row>
    <row r="85" spans="1:39" ht="14" x14ac:dyDescent="0.2">
      <c r="A85" s="5">
        <v>0.995</v>
      </c>
      <c r="B85" s="5">
        <v>2.6399729999999999</v>
      </c>
      <c r="C85" s="5">
        <v>32490045</v>
      </c>
      <c r="D85" s="5">
        <v>0.99617999999999995</v>
      </c>
      <c r="E85" s="5">
        <v>2.6399729999999999</v>
      </c>
      <c r="F85" s="5">
        <v>44.013115999999997</v>
      </c>
      <c r="G85" s="5">
        <v>33.009836999999997</v>
      </c>
      <c r="H85" s="5">
        <v>100</v>
      </c>
      <c r="I85" s="5">
        <v>100</v>
      </c>
      <c r="J85" s="5">
        <v>21</v>
      </c>
      <c r="K85" s="5">
        <v>99</v>
      </c>
      <c r="L85" s="5">
        <v>1.147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1">
        <f>B$49 / B85</f>
        <v>10.796470645722513</v>
      </c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</row>
    <row r="86" spans="1:39" ht="14" x14ac:dyDescent="0.2">
      <c r="A86" s="5">
        <v>0.997</v>
      </c>
      <c r="B86" s="5">
        <v>2.9658880000000001</v>
      </c>
      <c r="C86" s="5">
        <v>37344520</v>
      </c>
      <c r="D86" s="5">
        <v>0.99741999999999997</v>
      </c>
      <c r="E86" s="5">
        <v>2.9658880000000001</v>
      </c>
      <c r="F86" s="5">
        <v>45.030157000000003</v>
      </c>
      <c r="G86" s="5">
        <v>33.772618000000001</v>
      </c>
      <c r="H86" s="5">
        <v>100</v>
      </c>
      <c r="I86" s="5">
        <v>100</v>
      </c>
      <c r="J86" s="5">
        <v>26</v>
      </c>
      <c r="K86" s="5">
        <v>99</v>
      </c>
      <c r="L86" s="5">
        <v>1.07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1">
        <f>B$50 / B86</f>
        <v>12.592203414289413</v>
      </c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</row>
    <row r="87" spans="1:39" ht="14" x14ac:dyDescent="0.2">
      <c r="A87" s="5">
        <v>0.999</v>
      </c>
      <c r="B87" s="5">
        <v>3.9115180000000001</v>
      </c>
      <c r="C87" s="5">
        <v>50685093</v>
      </c>
      <c r="D87" s="5">
        <v>0.999</v>
      </c>
      <c r="E87" s="5">
        <v>3.9115180000000001</v>
      </c>
      <c r="F87" s="5">
        <v>46.341096</v>
      </c>
      <c r="G87" s="5">
        <v>34.755822000000002</v>
      </c>
      <c r="H87" s="5">
        <v>108</v>
      </c>
      <c r="I87" s="5">
        <v>108</v>
      </c>
      <c r="J87" s="5">
        <v>42</v>
      </c>
      <c r="K87" s="5">
        <v>107</v>
      </c>
      <c r="L87" s="5">
        <v>1.0149999999999999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1">
        <f>B$51 / B87</f>
        <v>18.742997986970789</v>
      </c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</row>
    <row r="88" spans="1:39" ht="14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</row>
    <row r="89" spans="1:39" ht="14" x14ac:dyDescent="0.2">
      <c r="A89" s="4" t="s">
        <v>68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U89" s="4" t="s">
        <v>69</v>
      </c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</row>
    <row r="90" spans="1:39" ht="14" x14ac:dyDescent="0.2">
      <c r="A90" s="3" t="s">
        <v>57</v>
      </c>
      <c r="B90" s="3" t="s">
        <v>24</v>
      </c>
      <c r="C90" s="3" t="s">
        <v>25</v>
      </c>
      <c r="D90" s="3" t="s">
        <v>26</v>
      </c>
      <c r="E90" s="3" t="s">
        <v>27</v>
      </c>
      <c r="F90" s="3"/>
      <c r="G90" s="3"/>
      <c r="H90" s="3" t="s">
        <v>28</v>
      </c>
      <c r="I90" s="3" t="s">
        <v>10</v>
      </c>
      <c r="J90" s="3"/>
      <c r="K90" s="3"/>
      <c r="L90" s="3" t="s">
        <v>12</v>
      </c>
      <c r="M90" s="3" t="s">
        <v>13</v>
      </c>
      <c r="N90" s="3" t="s">
        <v>14</v>
      </c>
      <c r="O90" s="3" t="s">
        <v>15</v>
      </c>
      <c r="P90" s="3" t="s">
        <v>16</v>
      </c>
      <c r="Q90" s="3" t="s">
        <v>17</v>
      </c>
      <c r="R90" s="3" t="s">
        <v>18</v>
      </c>
      <c r="S90" s="1" t="s">
        <v>58</v>
      </c>
      <c r="U90" s="3" t="s">
        <v>57</v>
      </c>
      <c r="V90" s="3" t="s">
        <v>24</v>
      </c>
      <c r="W90" s="3" t="s">
        <v>25</v>
      </c>
      <c r="X90" s="3" t="s">
        <v>26</v>
      </c>
      <c r="Y90" s="3" t="s">
        <v>27</v>
      </c>
      <c r="Z90" s="3"/>
      <c r="AA90" s="3"/>
      <c r="AB90" s="3" t="s">
        <v>28</v>
      </c>
      <c r="AC90" s="3" t="s">
        <v>10</v>
      </c>
      <c r="AD90" s="3"/>
      <c r="AE90" s="3"/>
      <c r="AF90" s="3" t="s">
        <v>12</v>
      </c>
      <c r="AG90" s="3" t="s">
        <v>13</v>
      </c>
      <c r="AH90" s="3" t="s">
        <v>14</v>
      </c>
      <c r="AI90" s="3" t="s">
        <v>15</v>
      </c>
      <c r="AJ90" s="3" t="s">
        <v>16</v>
      </c>
      <c r="AK90" s="3" t="s">
        <v>17</v>
      </c>
      <c r="AL90" s="3" t="s">
        <v>18</v>
      </c>
      <c r="AM90" s="1" t="s">
        <v>58</v>
      </c>
    </row>
    <row r="91" spans="1:39" ht="14" x14ac:dyDescent="0.2">
      <c r="A91" s="5">
        <v>0.9</v>
      </c>
      <c r="B91" s="5">
        <v>16.213231</v>
      </c>
      <c r="C91" s="5">
        <v>35647788</v>
      </c>
      <c r="D91" s="5">
        <v>0.90045600000000003</v>
      </c>
      <c r="E91" s="5">
        <v>1.6213230000000001</v>
      </c>
      <c r="F91" s="3"/>
      <c r="G91" s="3"/>
      <c r="H91" s="5">
        <v>92</v>
      </c>
      <c r="I91" s="5">
        <v>9999999</v>
      </c>
      <c r="J91" s="3"/>
      <c r="K91" s="3"/>
      <c r="L91" s="5">
        <v>1</v>
      </c>
      <c r="M91" s="5">
        <v>13.981904999999999</v>
      </c>
      <c r="N91" s="5">
        <v>5.2076999999999998E-2</v>
      </c>
      <c r="O91" s="5"/>
      <c r="P91" s="5"/>
      <c r="Q91" s="5"/>
      <c r="R91" s="5"/>
      <c r="S91" s="1">
        <f>B$91 / B91</f>
        <v>1</v>
      </c>
      <c r="U91" s="5">
        <v>0.9</v>
      </c>
      <c r="V91" s="5">
        <v>4.9089179999999999</v>
      </c>
      <c r="W91" s="5">
        <v>35647788</v>
      </c>
      <c r="X91" s="5">
        <v>0.90045600000000003</v>
      </c>
      <c r="Y91" s="5">
        <v>0.490892</v>
      </c>
      <c r="Z91" s="3"/>
      <c r="AA91" s="3"/>
      <c r="AB91" s="5">
        <v>92</v>
      </c>
      <c r="AC91" s="5">
        <v>9999999</v>
      </c>
      <c r="AD91" s="3"/>
      <c r="AE91" s="3"/>
      <c r="AF91" s="5">
        <v>1</v>
      </c>
      <c r="AG91" s="5">
        <v>4.3165570000000004</v>
      </c>
      <c r="AH91" s="5">
        <v>1.482E-3</v>
      </c>
      <c r="AI91" s="5"/>
      <c r="AJ91" s="5"/>
      <c r="AK91" s="5"/>
      <c r="AL91" s="5"/>
      <c r="AM91" s="1">
        <f>V$91 / V91</f>
        <v>1</v>
      </c>
    </row>
    <row r="92" spans="1:39" ht="14" x14ac:dyDescent="0.2">
      <c r="A92" s="5">
        <v>0.99</v>
      </c>
      <c r="B92" s="5">
        <v>40.000829000000003</v>
      </c>
      <c r="C92" s="5">
        <v>84619980</v>
      </c>
      <c r="D92" s="5">
        <v>0.99002500000000004</v>
      </c>
      <c r="E92" s="5">
        <v>4.0000830000000001</v>
      </c>
      <c r="F92" s="3"/>
      <c r="G92" s="3"/>
      <c r="H92" s="5">
        <v>270</v>
      </c>
      <c r="I92" s="5">
        <v>9999999</v>
      </c>
      <c r="J92" s="3"/>
      <c r="K92" s="3"/>
      <c r="L92" s="5">
        <v>1</v>
      </c>
      <c r="M92" s="5">
        <v>36.856893999999997</v>
      </c>
      <c r="N92" s="5">
        <v>5.4375E-2</v>
      </c>
      <c r="O92" s="5"/>
      <c r="P92" s="5"/>
      <c r="Q92" s="5"/>
      <c r="R92" s="5"/>
      <c r="S92" s="1">
        <f>B$92 / B92</f>
        <v>1</v>
      </c>
      <c r="U92" s="5">
        <v>0.99</v>
      </c>
      <c r="V92" s="5">
        <v>11.436586</v>
      </c>
      <c r="W92" s="5">
        <v>84619980</v>
      </c>
      <c r="X92" s="5">
        <v>0.99002500000000004</v>
      </c>
      <c r="Y92" s="5">
        <v>1.143659</v>
      </c>
      <c r="Z92" s="3"/>
      <c r="AA92" s="3"/>
      <c r="AB92" s="5">
        <v>270</v>
      </c>
      <c r="AC92" s="5">
        <v>9999999</v>
      </c>
      <c r="AD92" s="3"/>
      <c r="AE92" s="3"/>
      <c r="AF92" s="5">
        <v>1</v>
      </c>
      <c r="AG92" s="5">
        <v>10.673549</v>
      </c>
      <c r="AH92" s="5">
        <v>1.4660000000000001E-3</v>
      </c>
      <c r="AI92" s="5"/>
      <c r="AJ92" s="5"/>
      <c r="AK92" s="5"/>
      <c r="AL92" s="5"/>
      <c r="AM92" s="1">
        <f>V$92 / V92</f>
        <v>1</v>
      </c>
    </row>
    <row r="93" spans="1:39" ht="14" x14ac:dyDescent="0.2">
      <c r="A93" s="5">
        <v>0.995</v>
      </c>
      <c r="B93" s="5">
        <v>57.688127000000001</v>
      </c>
      <c r="C93" s="5">
        <v>114412884</v>
      </c>
      <c r="D93" s="5">
        <v>0.99501899999999999</v>
      </c>
      <c r="E93" s="5">
        <v>5.7688129999999997</v>
      </c>
      <c r="F93" s="3"/>
      <c r="G93" s="3"/>
      <c r="H93" s="5">
        <v>392</v>
      </c>
      <c r="I93" s="5">
        <v>9999999</v>
      </c>
      <c r="J93" s="3"/>
      <c r="K93" s="3"/>
      <c r="L93" s="5">
        <v>1</v>
      </c>
      <c r="M93" s="5">
        <v>53.868364999999997</v>
      </c>
      <c r="N93" s="5">
        <v>5.5027E-2</v>
      </c>
      <c r="O93" s="5"/>
      <c r="P93" s="5"/>
      <c r="Q93" s="5"/>
      <c r="R93" s="5"/>
      <c r="S93" s="1">
        <f>B$93 / B93</f>
        <v>1</v>
      </c>
      <c r="U93" s="5">
        <v>0.995</v>
      </c>
      <c r="V93" s="5">
        <v>15.621071000000001</v>
      </c>
      <c r="W93" s="5">
        <v>114412884</v>
      </c>
      <c r="X93" s="5">
        <v>0.99501899999999999</v>
      </c>
      <c r="Y93" s="5">
        <v>1.5621069999999999</v>
      </c>
      <c r="Z93" s="3"/>
      <c r="AA93" s="3"/>
      <c r="AB93" s="5">
        <v>392</v>
      </c>
      <c r="AC93" s="5">
        <v>9999999</v>
      </c>
      <c r="AD93" s="3"/>
      <c r="AE93" s="3"/>
      <c r="AF93" s="5">
        <v>1</v>
      </c>
      <c r="AG93" s="5">
        <v>14.752916000000001</v>
      </c>
      <c r="AH93" s="5">
        <v>1.454E-3</v>
      </c>
      <c r="AI93" s="5"/>
      <c r="AJ93" s="5"/>
      <c r="AK93" s="5"/>
      <c r="AL93" s="5"/>
      <c r="AM93" s="1">
        <f>V$93 / V93</f>
        <v>1</v>
      </c>
    </row>
    <row r="94" spans="1:39" ht="14" x14ac:dyDescent="0.2">
      <c r="A94" s="5">
        <v>0.997</v>
      </c>
      <c r="B94" s="5">
        <v>74.695577999999998</v>
      </c>
      <c r="C94" s="5">
        <v>141157917</v>
      </c>
      <c r="D94" s="5">
        <v>0.99700999999999995</v>
      </c>
      <c r="E94" s="5">
        <v>7.4695580000000001</v>
      </c>
      <c r="F94" s="3"/>
      <c r="G94" s="3"/>
      <c r="H94" s="5">
        <v>509</v>
      </c>
      <c r="I94" s="5">
        <v>9999999</v>
      </c>
      <c r="J94" s="3"/>
      <c r="K94" s="3"/>
      <c r="L94" s="5">
        <v>1</v>
      </c>
      <c r="M94" s="5">
        <v>70.241542999999993</v>
      </c>
      <c r="N94" s="5">
        <v>5.3657999999999997E-2</v>
      </c>
      <c r="O94" s="5"/>
      <c r="P94" s="5"/>
      <c r="Q94" s="5"/>
      <c r="R94" s="5"/>
      <c r="S94" s="1">
        <f>B$94 / B94</f>
        <v>1</v>
      </c>
      <c r="U94" s="5">
        <v>0.997</v>
      </c>
      <c r="V94" s="5">
        <v>19.532941000000001</v>
      </c>
      <c r="W94" s="5">
        <v>141157917</v>
      </c>
      <c r="X94" s="5">
        <v>0.99700999999999995</v>
      </c>
      <c r="Y94" s="5">
        <v>1.9532940000000001</v>
      </c>
      <c r="Z94" s="3"/>
      <c r="AA94" s="3"/>
      <c r="AB94" s="5">
        <v>509</v>
      </c>
      <c r="AC94" s="5">
        <v>9999999</v>
      </c>
      <c r="AD94" s="3"/>
      <c r="AE94" s="3"/>
      <c r="AF94" s="5">
        <v>1</v>
      </c>
      <c r="AG94" s="5">
        <v>18.556844000000002</v>
      </c>
      <c r="AH94" s="5">
        <v>1.4519999999999999E-3</v>
      </c>
      <c r="AI94" s="5"/>
      <c r="AJ94" s="5"/>
      <c r="AK94" s="5"/>
      <c r="AL94" s="5"/>
      <c r="AM94" s="1">
        <f>V$94 / V94</f>
        <v>1</v>
      </c>
    </row>
    <row r="95" spans="1:39" ht="14" x14ac:dyDescent="0.2">
      <c r="A95" s="5">
        <v>0.999</v>
      </c>
      <c r="B95" s="5">
        <v>136.66354999999999</v>
      </c>
      <c r="C95" s="5">
        <v>220075286</v>
      </c>
      <c r="D95" s="5">
        <v>0.999</v>
      </c>
      <c r="E95" s="5">
        <v>13.666354999999999</v>
      </c>
      <c r="F95" s="3"/>
      <c r="G95" s="3"/>
      <c r="H95" s="5">
        <v>888</v>
      </c>
      <c r="I95" s="5">
        <v>9999999</v>
      </c>
      <c r="J95" s="3"/>
      <c r="K95" s="3"/>
      <c r="L95" s="5">
        <v>1</v>
      </c>
      <c r="M95" s="5">
        <v>130.05613500000001</v>
      </c>
      <c r="N95" s="5">
        <v>5.5002000000000002E-2</v>
      </c>
      <c r="O95" s="5"/>
      <c r="P95" s="5"/>
      <c r="Q95" s="5"/>
      <c r="R95" s="5"/>
      <c r="S95" s="1">
        <f>B$95 / B95</f>
        <v>1</v>
      </c>
      <c r="U95" s="5">
        <v>0.999</v>
      </c>
      <c r="V95" s="5">
        <v>31.818286000000001</v>
      </c>
      <c r="W95" s="5">
        <v>220075286</v>
      </c>
      <c r="X95" s="5">
        <v>0.999</v>
      </c>
      <c r="Y95" s="5">
        <v>3.181829</v>
      </c>
      <c r="Z95" s="3"/>
      <c r="AA95" s="3"/>
      <c r="AB95" s="5">
        <v>888</v>
      </c>
      <c r="AC95" s="5">
        <v>9999999</v>
      </c>
      <c r="AD95" s="3"/>
      <c r="AE95" s="3"/>
      <c r="AF95" s="5">
        <v>1</v>
      </c>
      <c r="AG95" s="5">
        <v>30.48132</v>
      </c>
      <c r="AH95" s="5">
        <v>1.3240000000000001E-3</v>
      </c>
      <c r="AI95" s="5"/>
      <c r="AJ95" s="5"/>
      <c r="AK95" s="5"/>
      <c r="AL95" s="5"/>
      <c r="AM95" s="1">
        <f>V$95 / V95</f>
        <v>1</v>
      </c>
    </row>
    <row r="96" spans="1:39" ht="14" x14ac:dyDescent="0.2">
      <c r="A96" s="3" t="s">
        <v>59</v>
      </c>
      <c r="B96" s="3" t="s">
        <v>2</v>
      </c>
      <c r="C96" s="3" t="s">
        <v>3</v>
      </c>
      <c r="D96" s="3" t="s">
        <v>4</v>
      </c>
      <c r="E96" s="3" t="s">
        <v>5</v>
      </c>
      <c r="F96" s="3" t="s">
        <v>6</v>
      </c>
      <c r="G96" s="3" t="s">
        <v>7</v>
      </c>
      <c r="H96" s="3" t="s">
        <v>8</v>
      </c>
      <c r="I96" s="3" t="s">
        <v>9</v>
      </c>
      <c r="J96" s="3" t="s">
        <v>10</v>
      </c>
      <c r="K96" s="3" t="s">
        <v>11</v>
      </c>
      <c r="L96" s="3" t="s">
        <v>12</v>
      </c>
      <c r="M96" s="3" t="s">
        <v>13</v>
      </c>
      <c r="N96" s="3" t="s">
        <v>14</v>
      </c>
      <c r="O96" s="3" t="s">
        <v>15</v>
      </c>
      <c r="P96" s="3" t="s">
        <v>16</v>
      </c>
      <c r="Q96" s="3" t="s">
        <v>17</v>
      </c>
      <c r="R96" s="3" t="s">
        <v>18</v>
      </c>
      <c r="S96" s="1" t="s">
        <v>58</v>
      </c>
      <c r="U96" s="3" t="s">
        <v>59</v>
      </c>
      <c r="V96" s="3" t="s">
        <v>2</v>
      </c>
      <c r="W96" s="3" t="s">
        <v>3</v>
      </c>
      <c r="X96" s="3" t="s">
        <v>4</v>
      </c>
      <c r="Y96" s="3" t="s">
        <v>5</v>
      </c>
      <c r="Z96" s="3" t="s">
        <v>6</v>
      </c>
      <c r="AA96" s="3" t="s">
        <v>7</v>
      </c>
      <c r="AB96" s="3" t="s">
        <v>8</v>
      </c>
      <c r="AC96" s="3" t="s">
        <v>9</v>
      </c>
      <c r="AD96" s="3" t="s">
        <v>10</v>
      </c>
      <c r="AE96" s="3" t="s">
        <v>11</v>
      </c>
      <c r="AF96" s="3" t="s">
        <v>12</v>
      </c>
      <c r="AG96" s="3" t="s">
        <v>13</v>
      </c>
      <c r="AH96" s="3" t="s">
        <v>14</v>
      </c>
      <c r="AI96" s="3" t="s">
        <v>15</v>
      </c>
      <c r="AJ96" s="3" t="s">
        <v>16</v>
      </c>
      <c r="AK96" s="3" t="s">
        <v>17</v>
      </c>
      <c r="AL96" s="3" t="s">
        <v>18</v>
      </c>
      <c r="AM96" s="1" t="s">
        <v>58</v>
      </c>
    </row>
    <row r="97" spans="1:39" ht="14" x14ac:dyDescent="0.2">
      <c r="A97" s="5">
        <v>0.9</v>
      </c>
      <c r="B97" s="5">
        <v>11.811683</v>
      </c>
      <c r="C97" s="5">
        <v>39453318</v>
      </c>
      <c r="D97" s="5">
        <v>0.90406900000000001</v>
      </c>
      <c r="E97" s="5">
        <v>1.181168</v>
      </c>
      <c r="F97" s="5">
        <v>1.194547</v>
      </c>
      <c r="G97" s="5">
        <v>0.89590999999999998</v>
      </c>
      <c r="H97" s="5">
        <v>92</v>
      </c>
      <c r="I97" s="5">
        <v>92</v>
      </c>
      <c r="J97" s="5">
        <v>47</v>
      </c>
      <c r="K97" s="5">
        <v>91</v>
      </c>
      <c r="L97" s="5">
        <v>1.998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1">
        <f>B$91 / B97</f>
        <v>1.3726435936352168</v>
      </c>
      <c r="U97" s="5">
        <v>0.9</v>
      </c>
      <c r="V97" s="5">
        <v>3.6480860000000002</v>
      </c>
      <c r="W97" s="5">
        <v>39354960</v>
      </c>
      <c r="X97" s="5">
        <v>0.911972</v>
      </c>
      <c r="Y97" s="5">
        <v>0.36480899999999999</v>
      </c>
      <c r="Z97" s="5">
        <v>3.858031</v>
      </c>
      <c r="AA97" s="5">
        <v>2.8935230000000001</v>
      </c>
      <c r="AB97" s="5">
        <v>93</v>
      </c>
      <c r="AC97" s="5">
        <v>93</v>
      </c>
      <c r="AD97" s="5">
        <v>46</v>
      </c>
      <c r="AE97" s="5">
        <v>92</v>
      </c>
      <c r="AF97" s="5">
        <v>2.0001000000000002</v>
      </c>
      <c r="AG97" s="5">
        <v>2.9743689999999998</v>
      </c>
      <c r="AH97" s="5">
        <v>2.8108000000000001E-2</v>
      </c>
      <c r="AI97" s="5">
        <v>0.64116099999999998</v>
      </c>
      <c r="AJ97" s="5">
        <v>81.532302999999999</v>
      </c>
      <c r="AK97" s="5">
        <v>0.77049599999999996</v>
      </c>
      <c r="AL97" s="5">
        <v>17.575268000000001</v>
      </c>
      <c r="AM97" s="1">
        <f>V$91 / V97</f>
        <v>1.3456146593035361</v>
      </c>
    </row>
    <row r="98" spans="1:39" ht="14" x14ac:dyDescent="0.2">
      <c r="A98" s="5">
        <v>0.99</v>
      </c>
      <c r="B98" s="5">
        <v>22.036311000000001</v>
      </c>
      <c r="C98" s="5">
        <v>84613734</v>
      </c>
      <c r="D98" s="5">
        <v>0.99000299999999997</v>
      </c>
      <c r="E98" s="5">
        <v>2.2036310000000001</v>
      </c>
      <c r="F98" s="5">
        <v>1.3731979999999999</v>
      </c>
      <c r="G98" s="5">
        <v>1.0298989999999999</v>
      </c>
      <c r="H98" s="5">
        <v>137</v>
      </c>
      <c r="I98" s="5">
        <v>137</v>
      </c>
      <c r="J98" s="5">
        <v>137</v>
      </c>
      <c r="K98" s="5">
        <v>136</v>
      </c>
      <c r="L98" s="5">
        <v>1.0275000000000001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1">
        <f>B$92 / B98</f>
        <v>1.8152234736567296</v>
      </c>
      <c r="U98" s="5">
        <v>0.99</v>
      </c>
      <c r="V98" s="1">
        <v>6.6856179999999998</v>
      </c>
      <c r="W98" s="5">
        <v>84590264</v>
      </c>
      <c r="X98" s="5">
        <v>0.99</v>
      </c>
      <c r="Y98" s="5">
        <v>0.66856199999999999</v>
      </c>
      <c r="Z98" s="5">
        <v>4.5249119999999996</v>
      </c>
      <c r="AA98" s="5">
        <v>3.3936839999999999</v>
      </c>
      <c r="AB98" s="5">
        <v>137</v>
      </c>
      <c r="AC98" s="5">
        <v>137</v>
      </c>
      <c r="AD98" s="5">
        <v>137</v>
      </c>
      <c r="AE98" s="5">
        <v>136</v>
      </c>
      <c r="AF98" s="5">
        <v>1.0284</v>
      </c>
      <c r="AG98" s="5">
        <v>5.9283780000000004</v>
      </c>
      <c r="AH98" s="5">
        <v>3.8137999999999998E-2</v>
      </c>
      <c r="AI98" s="5">
        <v>0.71596899999999997</v>
      </c>
      <c r="AJ98" s="5">
        <v>88.673603999999997</v>
      </c>
      <c r="AK98" s="5">
        <v>0.57045400000000002</v>
      </c>
      <c r="AL98" s="5">
        <v>10.709094</v>
      </c>
      <c r="AM98" s="1">
        <f>V$92 / V98</f>
        <v>1.7106251060111421</v>
      </c>
    </row>
    <row r="99" spans="1:39" ht="14" x14ac:dyDescent="0.2">
      <c r="A99" s="5">
        <v>0.995</v>
      </c>
      <c r="B99" s="5">
        <v>30.444946999999999</v>
      </c>
      <c r="C99" s="5">
        <v>113465979</v>
      </c>
      <c r="D99" s="5">
        <v>0.99501899999999999</v>
      </c>
      <c r="E99" s="5">
        <v>3.044495</v>
      </c>
      <c r="F99" s="5">
        <v>1.3328519999999999</v>
      </c>
      <c r="G99" s="5">
        <v>0.99963900000000006</v>
      </c>
      <c r="H99" s="5">
        <v>196</v>
      </c>
      <c r="I99" s="5">
        <v>196</v>
      </c>
      <c r="J99" s="5">
        <v>198</v>
      </c>
      <c r="K99" s="5">
        <v>195</v>
      </c>
      <c r="L99" s="5">
        <v>1.0116000000000001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1">
        <f>B$93 / B99</f>
        <v>1.894834206806141</v>
      </c>
      <c r="U99" s="5">
        <v>0.995</v>
      </c>
      <c r="V99" s="5">
        <v>10.21223</v>
      </c>
      <c r="W99" s="5">
        <v>113770963</v>
      </c>
      <c r="X99" s="5">
        <v>0.99502599999999997</v>
      </c>
      <c r="Y99" s="5">
        <v>1.021223</v>
      </c>
      <c r="Z99" s="5">
        <v>3.98421</v>
      </c>
      <c r="AA99" s="5">
        <v>2.9881570000000002</v>
      </c>
      <c r="AB99" s="5">
        <v>198</v>
      </c>
      <c r="AC99" s="5">
        <v>198</v>
      </c>
      <c r="AD99" s="5">
        <v>198</v>
      </c>
      <c r="AE99" s="5">
        <v>197</v>
      </c>
      <c r="AF99" s="5">
        <v>1.0214000000000001</v>
      </c>
      <c r="AG99" s="5">
        <v>9.3661399999999997</v>
      </c>
      <c r="AH99" s="5">
        <v>6.3528000000000001E-2</v>
      </c>
      <c r="AI99" s="5">
        <v>0.77885899999999997</v>
      </c>
      <c r="AJ99" s="5">
        <v>91.714939999999999</v>
      </c>
      <c r="AK99" s="5">
        <v>0.622081</v>
      </c>
      <c r="AL99" s="5">
        <v>7.6267300000000002</v>
      </c>
      <c r="AM99" s="1">
        <f>V$93 / V99</f>
        <v>1.5296434764982771</v>
      </c>
    </row>
    <row r="100" spans="1:39" ht="14" x14ac:dyDescent="0.2">
      <c r="A100" s="5">
        <v>0.997</v>
      </c>
      <c r="B100" s="5">
        <v>38.836257000000003</v>
      </c>
      <c r="C100" s="5">
        <v>141194480</v>
      </c>
      <c r="D100" s="5">
        <v>0.99706600000000001</v>
      </c>
      <c r="E100" s="5">
        <v>3.883626</v>
      </c>
      <c r="F100" s="5">
        <v>1.3002050000000001</v>
      </c>
      <c r="G100" s="5">
        <v>0.97515300000000005</v>
      </c>
      <c r="H100" s="5">
        <v>258</v>
      </c>
      <c r="I100" s="5">
        <v>258</v>
      </c>
      <c r="J100" s="5">
        <v>262</v>
      </c>
      <c r="K100" s="5">
        <v>257</v>
      </c>
      <c r="L100" s="5">
        <v>1.0022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1">
        <f>B$94 / B100</f>
        <v>1.9233464749190425</v>
      </c>
      <c r="U100" s="5">
        <v>0.997</v>
      </c>
      <c r="V100" s="5">
        <v>10.960934</v>
      </c>
      <c r="W100" s="5">
        <v>140550052</v>
      </c>
      <c r="X100" s="5">
        <v>0.99703299999999995</v>
      </c>
      <c r="Y100" s="5">
        <v>1.096093</v>
      </c>
      <c r="Z100" s="5">
        <v>4.5857970000000003</v>
      </c>
      <c r="AA100" s="5">
        <v>3.4393479999999998</v>
      </c>
      <c r="AB100" s="5">
        <v>258</v>
      </c>
      <c r="AC100" s="5">
        <v>258</v>
      </c>
      <c r="AD100" s="5">
        <v>258</v>
      </c>
      <c r="AE100" s="5">
        <v>257</v>
      </c>
      <c r="AF100" s="5">
        <v>1.0155000000000001</v>
      </c>
      <c r="AG100" s="5">
        <v>10.041066000000001</v>
      </c>
      <c r="AH100" s="5">
        <v>8.7023000000000003E-2</v>
      </c>
      <c r="AI100" s="5">
        <v>0.829457</v>
      </c>
      <c r="AJ100" s="5">
        <v>91.607759000000001</v>
      </c>
      <c r="AK100" s="5">
        <v>0.79393400000000003</v>
      </c>
      <c r="AL100" s="5">
        <v>7.5673959999999996</v>
      </c>
      <c r="AM100" s="1">
        <f>V$94 / V100</f>
        <v>1.7820507814388811</v>
      </c>
    </row>
    <row r="101" spans="1:39" ht="14" x14ac:dyDescent="0.2">
      <c r="A101" s="5">
        <v>0.999</v>
      </c>
      <c r="B101" s="5">
        <v>66.255066999999997</v>
      </c>
      <c r="C101" s="5">
        <v>217039402</v>
      </c>
      <c r="D101" s="5">
        <v>0.99900699999999998</v>
      </c>
      <c r="E101" s="5">
        <v>6.6255069999999998</v>
      </c>
      <c r="F101" s="5">
        <v>1.1715230000000001</v>
      </c>
      <c r="G101" s="5">
        <v>0.87864200000000003</v>
      </c>
      <c r="H101" s="5">
        <v>445</v>
      </c>
      <c r="I101" s="5">
        <v>445</v>
      </c>
      <c r="J101" s="5">
        <v>461</v>
      </c>
      <c r="K101" s="5">
        <v>444</v>
      </c>
      <c r="L101" s="5">
        <v>1.0002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1">
        <f>B$95 / B101</f>
        <v>2.0626882771094324</v>
      </c>
      <c r="U101" s="5">
        <v>0.999</v>
      </c>
      <c r="V101" s="5">
        <v>17.631022999999999</v>
      </c>
      <c r="W101" s="5">
        <v>219766771</v>
      </c>
      <c r="X101" s="5">
        <v>0.99902800000000003</v>
      </c>
      <c r="Y101" s="5">
        <v>1.7631019999999999</v>
      </c>
      <c r="Z101" s="5">
        <v>4.4577520000000002</v>
      </c>
      <c r="AA101" s="5">
        <v>3.3433139999999999</v>
      </c>
      <c r="AB101" s="5">
        <v>461</v>
      </c>
      <c r="AC101" s="5">
        <v>461</v>
      </c>
      <c r="AD101" s="5">
        <v>453</v>
      </c>
      <c r="AE101" s="5">
        <v>460</v>
      </c>
      <c r="AF101" s="5">
        <v>1.0103</v>
      </c>
      <c r="AG101" s="5">
        <v>16.392548000000001</v>
      </c>
      <c r="AH101" s="5">
        <v>0.20858199999999999</v>
      </c>
      <c r="AI101" s="5">
        <v>1.0268619999999999</v>
      </c>
      <c r="AJ101" s="5">
        <v>92.975592000000006</v>
      </c>
      <c r="AK101" s="5">
        <v>1.183038</v>
      </c>
      <c r="AL101" s="5">
        <v>5.824179</v>
      </c>
      <c r="AM101" s="1">
        <f>V$95 / V101</f>
        <v>1.8046761098320843</v>
      </c>
    </row>
    <row r="102" spans="1:39" ht="14" x14ac:dyDescent="0.2">
      <c r="A102" s="3" t="s">
        <v>60</v>
      </c>
      <c r="B102" s="3" t="s">
        <v>2</v>
      </c>
      <c r="C102" s="3" t="s">
        <v>3</v>
      </c>
      <c r="D102" s="3" t="s">
        <v>4</v>
      </c>
      <c r="E102" s="3" t="s">
        <v>5</v>
      </c>
      <c r="F102" s="3" t="s">
        <v>6</v>
      </c>
      <c r="G102" s="3" t="s">
        <v>7</v>
      </c>
      <c r="H102" s="3" t="s">
        <v>8</v>
      </c>
      <c r="I102" s="3" t="s">
        <v>9</v>
      </c>
      <c r="J102" s="3" t="s">
        <v>10</v>
      </c>
      <c r="K102" s="3" t="s">
        <v>11</v>
      </c>
      <c r="L102" s="3" t="s">
        <v>12</v>
      </c>
      <c r="M102" s="3" t="s">
        <v>13</v>
      </c>
      <c r="N102" s="3" t="s">
        <v>14</v>
      </c>
      <c r="O102" s="3" t="s">
        <v>15</v>
      </c>
      <c r="P102" s="3" t="s">
        <v>16</v>
      </c>
      <c r="Q102" s="3" t="s">
        <v>17</v>
      </c>
      <c r="R102" s="3" t="s">
        <v>18</v>
      </c>
      <c r="S102" s="1" t="s">
        <v>58</v>
      </c>
      <c r="U102" s="3" t="s">
        <v>60</v>
      </c>
      <c r="V102" s="3" t="s">
        <v>2</v>
      </c>
      <c r="W102" s="3" t="s">
        <v>3</v>
      </c>
      <c r="X102" s="3" t="s">
        <v>4</v>
      </c>
      <c r="Y102" s="3" t="s">
        <v>5</v>
      </c>
      <c r="Z102" s="3" t="s">
        <v>6</v>
      </c>
      <c r="AA102" s="3" t="s">
        <v>7</v>
      </c>
      <c r="AB102" s="3" t="s">
        <v>8</v>
      </c>
      <c r="AC102" s="3" t="s">
        <v>9</v>
      </c>
      <c r="AD102" s="3" t="s">
        <v>10</v>
      </c>
      <c r="AE102" s="3" t="s">
        <v>11</v>
      </c>
      <c r="AF102" s="3" t="s">
        <v>12</v>
      </c>
      <c r="AG102" s="3" t="s">
        <v>13</v>
      </c>
      <c r="AH102" s="3" t="s">
        <v>14</v>
      </c>
      <c r="AI102" s="3" t="s">
        <v>15</v>
      </c>
      <c r="AJ102" s="3" t="s">
        <v>16</v>
      </c>
      <c r="AK102" s="3" t="s">
        <v>17</v>
      </c>
      <c r="AL102" s="3" t="s">
        <v>18</v>
      </c>
      <c r="AM102" s="1" t="s">
        <v>58</v>
      </c>
    </row>
    <row r="103" spans="1:39" ht="14" x14ac:dyDescent="0.2">
      <c r="A103" s="5">
        <v>0.9</v>
      </c>
      <c r="B103" s="5">
        <v>9.7211379999999998</v>
      </c>
      <c r="C103" s="5">
        <v>44262885</v>
      </c>
      <c r="D103" s="5">
        <v>0.91546700000000003</v>
      </c>
      <c r="E103" s="5">
        <v>0.97211400000000003</v>
      </c>
      <c r="F103" s="5">
        <v>1.6283730000000001</v>
      </c>
      <c r="G103" s="5">
        <v>1.2212799999999999</v>
      </c>
      <c r="H103" s="5">
        <v>93</v>
      </c>
      <c r="I103" s="5">
        <v>93</v>
      </c>
      <c r="J103" s="5">
        <v>23</v>
      </c>
      <c r="K103" s="5">
        <v>92</v>
      </c>
      <c r="L103" s="5">
        <v>2.0024000000000002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1">
        <f>B$91 / B103</f>
        <v>1.6678326138359523</v>
      </c>
      <c r="U103" s="5">
        <v>0.9</v>
      </c>
      <c r="V103" s="5">
        <v>3.1288999999999998</v>
      </c>
      <c r="W103" s="5">
        <v>44374328</v>
      </c>
      <c r="X103" s="5">
        <v>0.91531799999999996</v>
      </c>
      <c r="Y103" s="5">
        <v>0.31289</v>
      </c>
      <c r="Z103" s="5">
        <v>5.0719089999999998</v>
      </c>
      <c r="AA103" s="5">
        <v>3.8039320000000001</v>
      </c>
      <c r="AB103" s="5">
        <v>93</v>
      </c>
      <c r="AC103" s="5">
        <v>93</v>
      </c>
      <c r="AD103" s="5">
        <v>24</v>
      </c>
      <c r="AE103" s="5">
        <v>92</v>
      </c>
      <c r="AF103" s="5">
        <v>2.0017999999999998</v>
      </c>
      <c r="AG103" s="5">
        <v>2.3660760000000001</v>
      </c>
      <c r="AH103" s="5">
        <v>6.7774000000000001E-2</v>
      </c>
      <c r="AI103" s="5">
        <v>0.69079900000000005</v>
      </c>
      <c r="AJ103" s="5">
        <v>75.620063999999999</v>
      </c>
      <c r="AK103" s="5">
        <v>2.166067</v>
      </c>
      <c r="AL103" s="5">
        <v>22.078014</v>
      </c>
      <c r="AM103" s="1">
        <f>V$91 / V103</f>
        <v>1.5688957780689701</v>
      </c>
    </row>
    <row r="104" spans="1:39" ht="14" x14ac:dyDescent="0.2">
      <c r="A104" s="5">
        <v>0.99</v>
      </c>
      <c r="B104" s="5">
        <v>14.582079999999999</v>
      </c>
      <c r="C104" s="5">
        <v>88447844</v>
      </c>
      <c r="D104" s="5">
        <v>0.99013499999999999</v>
      </c>
      <c r="E104" s="5">
        <v>1.4582079999999999</v>
      </c>
      <c r="F104" s="5">
        <v>2.1691980000000002</v>
      </c>
      <c r="G104" s="5">
        <v>1.626898</v>
      </c>
      <c r="H104" s="5">
        <v>104</v>
      </c>
      <c r="I104" s="5">
        <v>104</v>
      </c>
      <c r="J104" s="5">
        <v>71</v>
      </c>
      <c r="K104" s="5">
        <v>103</v>
      </c>
      <c r="L104" s="5">
        <v>1.0471999999999999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1">
        <f>B$92 / B104</f>
        <v>2.743149742697887</v>
      </c>
      <c r="U104" s="5">
        <v>0.99</v>
      </c>
      <c r="V104" s="5">
        <v>4.682709</v>
      </c>
      <c r="W104" s="5">
        <v>88316150</v>
      </c>
      <c r="X104" s="5">
        <v>0.99008499999999999</v>
      </c>
      <c r="Y104" s="5">
        <v>0.46827099999999999</v>
      </c>
      <c r="Z104" s="5">
        <v>6.7448810000000003</v>
      </c>
      <c r="AA104" s="5">
        <v>5.0586609999999999</v>
      </c>
      <c r="AB104" s="5">
        <v>102</v>
      </c>
      <c r="AC104" s="5">
        <v>102</v>
      </c>
      <c r="AD104" s="5">
        <v>71</v>
      </c>
      <c r="AE104" s="5">
        <v>101</v>
      </c>
      <c r="AF104" s="5">
        <v>1.0407999999999999</v>
      </c>
      <c r="AG104" s="5">
        <v>3.8274940000000002</v>
      </c>
      <c r="AH104" s="5">
        <v>6.4177999999999999E-2</v>
      </c>
      <c r="AI104" s="5">
        <v>0.78790400000000005</v>
      </c>
      <c r="AJ104" s="5">
        <v>81.736754000000005</v>
      </c>
      <c r="AK104" s="5">
        <v>1.370536</v>
      </c>
      <c r="AL104" s="5">
        <v>16.825806</v>
      </c>
      <c r="AM104" s="1">
        <f>V$92 / V104</f>
        <v>2.4423012405853108</v>
      </c>
    </row>
    <row r="105" spans="1:39" ht="14" x14ac:dyDescent="0.2">
      <c r="A105" s="5">
        <v>0.995</v>
      </c>
      <c r="B105" s="5">
        <v>18.203229</v>
      </c>
      <c r="C105" s="5">
        <v>117719141</v>
      </c>
      <c r="D105" s="5">
        <v>0.99504499999999996</v>
      </c>
      <c r="E105" s="5">
        <v>1.8203229999999999</v>
      </c>
      <c r="F105" s="5">
        <v>2.312757</v>
      </c>
      <c r="G105" s="5">
        <v>1.7345680000000001</v>
      </c>
      <c r="H105" s="5">
        <v>102</v>
      </c>
      <c r="I105" s="5">
        <v>102</v>
      </c>
      <c r="J105" s="5">
        <v>102</v>
      </c>
      <c r="K105" s="5">
        <v>101</v>
      </c>
      <c r="L105" s="5">
        <v>1.0146999999999999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1">
        <f>B$93 / B105</f>
        <v>3.1691150509615631</v>
      </c>
      <c r="U105" s="5">
        <v>0.995</v>
      </c>
      <c r="V105" s="5">
        <v>5.696002</v>
      </c>
      <c r="W105" s="5">
        <v>117491115</v>
      </c>
      <c r="X105" s="5">
        <v>0.99505399999999999</v>
      </c>
      <c r="Y105" s="5">
        <v>0.5696</v>
      </c>
      <c r="Z105" s="5">
        <v>7.3767699999999996</v>
      </c>
      <c r="AA105" s="5">
        <v>5.5325769999999999</v>
      </c>
      <c r="AB105" s="5">
        <v>102</v>
      </c>
      <c r="AC105" s="5">
        <v>102</v>
      </c>
      <c r="AD105" s="5">
        <v>102</v>
      </c>
      <c r="AE105" s="5">
        <v>101</v>
      </c>
      <c r="AF105" s="5">
        <v>1.0126999999999999</v>
      </c>
      <c r="AG105" s="5">
        <v>4.8174669999999997</v>
      </c>
      <c r="AH105" s="5">
        <v>6.4265000000000003E-2</v>
      </c>
      <c r="AI105" s="5">
        <v>0.81117700000000004</v>
      </c>
      <c r="AJ105" s="5">
        <v>84.576286999999994</v>
      </c>
      <c r="AK105" s="5">
        <v>1.128239</v>
      </c>
      <c r="AL105" s="5">
        <v>14.241160000000001</v>
      </c>
      <c r="AM105" s="1">
        <f>V$93 / V105</f>
        <v>2.7424623446410306</v>
      </c>
    </row>
    <row r="106" spans="1:39" ht="14" x14ac:dyDescent="0.2">
      <c r="A106" s="5">
        <v>0.997</v>
      </c>
      <c r="B106" s="5">
        <v>22.114003</v>
      </c>
      <c r="C106" s="5">
        <v>142965944</v>
      </c>
      <c r="D106" s="5">
        <v>0.99704300000000001</v>
      </c>
      <c r="E106" s="5">
        <v>2.2113999999999998</v>
      </c>
      <c r="F106" s="5">
        <v>2.3120470000000002</v>
      </c>
      <c r="G106" s="5">
        <v>1.734035</v>
      </c>
      <c r="H106" s="5">
        <v>131</v>
      </c>
      <c r="I106" s="5">
        <v>131</v>
      </c>
      <c r="J106" s="5">
        <v>131</v>
      </c>
      <c r="K106" s="5">
        <v>130</v>
      </c>
      <c r="L106" s="5">
        <v>1.0086999999999999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1">
        <f>B$94 / B106</f>
        <v>3.3777501974653794</v>
      </c>
      <c r="U106" s="5">
        <v>0.997</v>
      </c>
      <c r="V106" s="5">
        <v>6.8676630000000003</v>
      </c>
      <c r="W106" s="5">
        <v>142830104</v>
      </c>
      <c r="X106" s="5">
        <v>0.99705500000000002</v>
      </c>
      <c r="Y106" s="5">
        <v>0.68676599999999999</v>
      </c>
      <c r="Z106" s="5">
        <v>7.4377599999999999</v>
      </c>
      <c r="AA106" s="5">
        <v>5.5783199999999997</v>
      </c>
      <c r="AB106" s="5">
        <v>131</v>
      </c>
      <c r="AC106" s="5">
        <v>131</v>
      </c>
      <c r="AD106" s="5">
        <v>131</v>
      </c>
      <c r="AE106" s="5">
        <v>130</v>
      </c>
      <c r="AF106" s="5">
        <v>1.0094000000000001</v>
      </c>
      <c r="AG106" s="5">
        <v>5.9281449999999998</v>
      </c>
      <c r="AH106" s="5">
        <v>8.7599999999999997E-2</v>
      </c>
      <c r="AI106" s="5">
        <v>0.84867400000000004</v>
      </c>
      <c r="AJ106" s="5">
        <v>86.319681000000003</v>
      </c>
      <c r="AK106" s="5">
        <v>1.2755399999999999</v>
      </c>
      <c r="AL106" s="5">
        <v>12.357542</v>
      </c>
      <c r="AM106" s="1">
        <f>V$94 / V106</f>
        <v>2.8441903745131349</v>
      </c>
    </row>
    <row r="107" spans="1:39" ht="14" x14ac:dyDescent="0.2">
      <c r="A107" s="5">
        <v>0.999</v>
      </c>
      <c r="B107" s="5">
        <v>35.664690999999998</v>
      </c>
      <c r="C107" s="5">
        <v>221951685</v>
      </c>
      <c r="D107" s="5">
        <v>0.99903900000000001</v>
      </c>
      <c r="E107" s="5">
        <v>3.5664690000000001</v>
      </c>
      <c r="F107" s="5">
        <v>2.225622</v>
      </c>
      <c r="G107" s="5">
        <v>1.669216</v>
      </c>
      <c r="H107" s="5">
        <v>230</v>
      </c>
      <c r="I107" s="5">
        <v>230</v>
      </c>
      <c r="J107" s="5">
        <v>230</v>
      </c>
      <c r="K107" s="5">
        <v>229</v>
      </c>
      <c r="L107" s="5">
        <v>1.0038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1">
        <f>B$95 / B107</f>
        <v>3.8319005763992178</v>
      </c>
      <c r="U107" s="5">
        <v>0.999</v>
      </c>
      <c r="V107" s="5">
        <v>10.283459000000001</v>
      </c>
      <c r="W107" s="5">
        <v>221655051</v>
      </c>
      <c r="X107" s="5">
        <v>0.99904499999999996</v>
      </c>
      <c r="Y107" s="5">
        <v>1.028346</v>
      </c>
      <c r="Z107" s="5">
        <v>7.7084979999999996</v>
      </c>
      <c r="AA107" s="5">
        <v>5.7813739999999996</v>
      </c>
      <c r="AB107" s="5">
        <v>230</v>
      </c>
      <c r="AC107" s="5">
        <v>230</v>
      </c>
      <c r="AD107" s="5">
        <v>230</v>
      </c>
      <c r="AE107" s="5">
        <v>229</v>
      </c>
      <c r="AF107" s="5">
        <v>1.0042</v>
      </c>
      <c r="AG107" s="5">
        <v>9.1317920000000008</v>
      </c>
      <c r="AH107" s="5">
        <v>0.18724499999999999</v>
      </c>
      <c r="AI107" s="5">
        <v>0.96104000000000001</v>
      </c>
      <c r="AJ107" s="5">
        <v>88.800787</v>
      </c>
      <c r="AK107" s="5">
        <v>1.8208329999999999</v>
      </c>
      <c r="AL107" s="5">
        <v>9.3454940000000004</v>
      </c>
      <c r="AM107" s="1">
        <f>V$95 / V107</f>
        <v>3.0941229016423364</v>
      </c>
    </row>
    <row r="108" spans="1:39" ht="14" x14ac:dyDescent="0.2">
      <c r="A108" s="3" t="s">
        <v>61</v>
      </c>
      <c r="B108" s="3" t="s">
        <v>2</v>
      </c>
      <c r="C108" s="3" t="s">
        <v>3</v>
      </c>
      <c r="D108" s="3" t="s">
        <v>4</v>
      </c>
      <c r="E108" s="3" t="s">
        <v>5</v>
      </c>
      <c r="F108" s="3" t="s">
        <v>6</v>
      </c>
      <c r="G108" s="3" t="s">
        <v>7</v>
      </c>
      <c r="H108" s="3" t="s">
        <v>8</v>
      </c>
      <c r="I108" s="3" t="s">
        <v>9</v>
      </c>
      <c r="J108" s="3" t="s">
        <v>10</v>
      </c>
      <c r="K108" s="3" t="s">
        <v>11</v>
      </c>
      <c r="L108" s="3" t="s">
        <v>12</v>
      </c>
      <c r="M108" s="3" t="s">
        <v>13</v>
      </c>
      <c r="N108" s="3" t="s">
        <v>14</v>
      </c>
      <c r="O108" s="3" t="s">
        <v>15</v>
      </c>
      <c r="P108" s="3" t="s">
        <v>16</v>
      </c>
      <c r="Q108" s="3" t="s">
        <v>17</v>
      </c>
      <c r="R108" s="3" t="s">
        <v>18</v>
      </c>
      <c r="S108" s="1" t="s">
        <v>58</v>
      </c>
      <c r="U108" s="3" t="s">
        <v>61</v>
      </c>
      <c r="V108" s="3" t="s">
        <v>2</v>
      </c>
      <c r="W108" s="3" t="s">
        <v>3</v>
      </c>
      <c r="X108" s="3" t="s">
        <v>4</v>
      </c>
      <c r="Y108" s="3" t="s">
        <v>5</v>
      </c>
      <c r="Z108" s="3" t="s">
        <v>6</v>
      </c>
      <c r="AA108" s="3" t="s">
        <v>7</v>
      </c>
      <c r="AB108" s="3" t="s">
        <v>8</v>
      </c>
      <c r="AC108" s="3" t="s">
        <v>9</v>
      </c>
      <c r="AD108" s="3" t="s">
        <v>10</v>
      </c>
      <c r="AE108" s="3" t="s">
        <v>11</v>
      </c>
      <c r="AF108" s="3" t="s">
        <v>12</v>
      </c>
      <c r="AG108" s="3" t="s">
        <v>13</v>
      </c>
      <c r="AH108" s="3" t="s">
        <v>14</v>
      </c>
      <c r="AI108" s="3" t="s">
        <v>15</v>
      </c>
      <c r="AJ108" s="3" t="s">
        <v>16</v>
      </c>
      <c r="AK108" s="3" t="s">
        <v>17</v>
      </c>
      <c r="AL108" s="3" t="s">
        <v>18</v>
      </c>
      <c r="AM108" s="1" t="s">
        <v>58</v>
      </c>
    </row>
    <row r="109" spans="1:39" ht="14" x14ac:dyDescent="0.2">
      <c r="A109" s="5">
        <v>0.9</v>
      </c>
      <c r="B109" s="5">
        <v>9.5362980000000004</v>
      </c>
      <c r="C109" s="5">
        <v>52753894</v>
      </c>
      <c r="D109" s="5">
        <v>0.91060200000000002</v>
      </c>
      <c r="E109" s="5">
        <v>0.95362999999999998</v>
      </c>
      <c r="F109" s="5">
        <v>1.9783630000000001</v>
      </c>
      <c r="G109" s="5">
        <v>1.4837720000000001</v>
      </c>
      <c r="H109" s="5">
        <v>92</v>
      </c>
      <c r="I109" s="5">
        <v>92</v>
      </c>
      <c r="J109" s="5">
        <v>12</v>
      </c>
      <c r="K109" s="5">
        <v>91</v>
      </c>
      <c r="L109" s="5">
        <v>2.0379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1">
        <f>B$91 / B109</f>
        <v>1.7001598523871633</v>
      </c>
      <c r="U109" s="5">
        <v>0.9</v>
      </c>
      <c r="V109" s="5">
        <v>3.785412</v>
      </c>
      <c r="W109" s="5">
        <v>52516216</v>
      </c>
      <c r="X109" s="5">
        <v>0.91071500000000005</v>
      </c>
      <c r="Y109" s="5">
        <v>0.37854100000000002</v>
      </c>
      <c r="Z109" s="5">
        <v>4.9614839999999996</v>
      </c>
      <c r="AA109" s="5">
        <v>3.7211129999999999</v>
      </c>
      <c r="AB109" s="5">
        <v>92</v>
      </c>
      <c r="AC109" s="5">
        <v>92</v>
      </c>
      <c r="AD109" s="5">
        <v>11</v>
      </c>
      <c r="AE109" s="5">
        <v>91</v>
      </c>
      <c r="AF109" s="5">
        <v>2.0905999999999998</v>
      </c>
      <c r="AG109" s="5">
        <v>2.8568500000000001</v>
      </c>
      <c r="AH109" s="5">
        <v>0.136098</v>
      </c>
      <c r="AI109" s="5">
        <v>0.78765099999999999</v>
      </c>
      <c r="AJ109" s="5">
        <v>75.469992000000005</v>
      </c>
      <c r="AK109" s="5">
        <v>3.595332</v>
      </c>
      <c r="AL109" s="5">
        <v>20.807537</v>
      </c>
      <c r="AM109" s="1">
        <f>V$91 / V109</f>
        <v>1.296798868921005</v>
      </c>
    </row>
    <row r="110" spans="1:39" ht="14" x14ac:dyDescent="0.2">
      <c r="A110" s="5">
        <v>0.99</v>
      </c>
      <c r="B110" s="5">
        <v>11.983922</v>
      </c>
      <c r="C110" s="5">
        <v>94543531</v>
      </c>
      <c r="D110" s="5">
        <v>0.99008099999999999</v>
      </c>
      <c r="E110" s="5">
        <v>1.1983919999999999</v>
      </c>
      <c r="F110" s="5">
        <v>2.8213970000000002</v>
      </c>
      <c r="G110" s="5">
        <v>2.1160480000000002</v>
      </c>
      <c r="H110" s="5">
        <v>104</v>
      </c>
      <c r="I110" s="5">
        <v>104</v>
      </c>
      <c r="J110" s="5">
        <v>37</v>
      </c>
      <c r="K110" s="5">
        <v>103</v>
      </c>
      <c r="L110" s="5">
        <v>1.2284999999999999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1">
        <f>B$92 / B110</f>
        <v>3.33787461233476</v>
      </c>
      <c r="U110" s="5">
        <v>0.99</v>
      </c>
      <c r="V110" s="5">
        <v>4.7119650000000002</v>
      </c>
      <c r="W110" s="5">
        <v>94809133</v>
      </c>
      <c r="X110" s="5">
        <v>0.99002699999999999</v>
      </c>
      <c r="Y110" s="5">
        <v>0.47119699999999998</v>
      </c>
      <c r="Z110" s="5">
        <v>7.1958060000000001</v>
      </c>
      <c r="AA110" s="5">
        <v>5.3968540000000003</v>
      </c>
      <c r="AB110" s="5">
        <v>100</v>
      </c>
      <c r="AC110" s="5">
        <v>100</v>
      </c>
      <c r="AD110" s="5">
        <v>37</v>
      </c>
      <c r="AE110" s="5">
        <v>99</v>
      </c>
      <c r="AF110" s="5">
        <v>1.2236</v>
      </c>
      <c r="AG110" s="5">
        <v>3.7042899999999999</v>
      </c>
      <c r="AH110" s="5">
        <v>0.116595</v>
      </c>
      <c r="AI110" s="5">
        <v>0.88754299999999997</v>
      </c>
      <c r="AJ110" s="5">
        <v>78.614534000000006</v>
      </c>
      <c r="AK110" s="5">
        <v>2.4744510000000002</v>
      </c>
      <c r="AL110" s="5">
        <v>18.835944999999999</v>
      </c>
      <c r="AM110" s="1">
        <f>V$92 / V110</f>
        <v>2.4271372983458068</v>
      </c>
    </row>
    <row r="111" spans="1:39" ht="14" x14ac:dyDescent="0.2">
      <c r="A111" s="5">
        <v>0.995</v>
      </c>
      <c r="B111" s="5">
        <v>13.850889</v>
      </c>
      <c r="C111" s="5">
        <v>124810674</v>
      </c>
      <c r="D111" s="5">
        <v>0.99505699999999997</v>
      </c>
      <c r="E111" s="5">
        <v>1.385089</v>
      </c>
      <c r="F111" s="5">
        <v>3.2225929999999998</v>
      </c>
      <c r="G111" s="5">
        <v>2.4169450000000001</v>
      </c>
      <c r="H111" s="5">
        <v>100</v>
      </c>
      <c r="I111" s="5">
        <v>100</v>
      </c>
      <c r="J111" s="5">
        <v>53</v>
      </c>
      <c r="K111" s="5">
        <v>99</v>
      </c>
      <c r="L111" s="5">
        <v>1.0482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1">
        <f>B$93 / B111</f>
        <v>4.1649403875808986</v>
      </c>
      <c r="U111" s="5">
        <v>0.995</v>
      </c>
      <c r="V111" s="5">
        <v>5.4166499999999997</v>
      </c>
      <c r="W111" s="5">
        <v>124683454</v>
      </c>
      <c r="X111" s="5">
        <v>0.99505999999999994</v>
      </c>
      <c r="Y111" s="5">
        <v>0.54166499999999995</v>
      </c>
      <c r="Z111" s="5">
        <v>8.2320759999999993</v>
      </c>
      <c r="AA111" s="5">
        <v>6.1740570000000004</v>
      </c>
      <c r="AB111" s="5">
        <v>100</v>
      </c>
      <c r="AC111" s="5">
        <v>100</v>
      </c>
      <c r="AD111" s="5">
        <v>53</v>
      </c>
      <c r="AE111" s="5">
        <v>99</v>
      </c>
      <c r="AF111" s="5">
        <v>1.0523</v>
      </c>
      <c r="AG111" s="5">
        <v>4.3623440000000002</v>
      </c>
      <c r="AH111" s="5">
        <v>0.11576</v>
      </c>
      <c r="AI111" s="5">
        <v>0.93485499999999999</v>
      </c>
      <c r="AJ111" s="5">
        <v>80.535830000000004</v>
      </c>
      <c r="AK111" s="5">
        <v>2.1371069999999999</v>
      </c>
      <c r="AL111" s="5">
        <v>17.258918000000001</v>
      </c>
      <c r="AM111" s="1">
        <f>V$93 / V111</f>
        <v>2.8838989043043211</v>
      </c>
    </row>
    <row r="112" spans="1:39" ht="14" x14ac:dyDescent="0.2">
      <c r="A112" s="5">
        <v>0.997</v>
      </c>
      <c r="B112" s="5">
        <v>15.906001</v>
      </c>
      <c r="C112" s="5">
        <v>148864212</v>
      </c>
      <c r="D112" s="5">
        <v>0.99705500000000002</v>
      </c>
      <c r="E112" s="5">
        <v>1.5906</v>
      </c>
      <c r="F112" s="5">
        <v>3.347038</v>
      </c>
      <c r="G112" s="5">
        <v>2.510278</v>
      </c>
      <c r="H112" s="5">
        <v>108</v>
      </c>
      <c r="I112" s="5">
        <v>108</v>
      </c>
      <c r="J112" s="5">
        <v>67</v>
      </c>
      <c r="K112" s="5">
        <v>107</v>
      </c>
      <c r="L112" s="5">
        <v>1.0190999999999999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1">
        <f>B$94 / B112</f>
        <v>4.6960626998577455</v>
      </c>
      <c r="U112" s="5">
        <v>0.997</v>
      </c>
      <c r="V112" s="5">
        <v>6.0123850000000001</v>
      </c>
      <c r="W112" s="5">
        <v>148948774</v>
      </c>
      <c r="X112" s="5">
        <v>0.99702800000000003</v>
      </c>
      <c r="Y112" s="5">
        <v>0.60123800000000005</v>
      </c>
      <c r="Z112" s="5">
        <v>8.8597509999999993</v>
      </c>
      <c r="AA112" s="5">
        <v>6.6448130000000001</v>
      </c>
      <c r="AB112" s="5">
        <v>104</v>
      </c>
      <c r="AC112" s="5">
        <v>104</v>
      </c>
      <c r="AD112" s="5">
        <v>67</v>
      </c>
      <c r="AE112" s="5">
        <v>103</v>
      </c>
      <c r="AF112" s="5">
        <v>1.0177</v>
      </c>
      <c r="AG112" s="5">
        <v>4.9251319999999996</v>
      </c>
      <c r="AH112" s="5">
        <v>0.120841</v>
      </c>
      <c r="AI112" s="5">
        <v>0.96294800000000003</v>
      </c>
      <c r="AJ112" s="5">
        <v>81.916449999999998</v>
      </c>
      <c r="AK112" s="5">
        <v>2.0098690000000001</v>
      </c>
      <c r="AL112" s="5">
        <v>16.016079999999999</v>
      </c>
      <c r="AM112" s="1">
        <f>V$94 / V112</f>
        <v>3.2487841347485236</v>
      </c>
    </row>
    <row r="113" spans="1:39" ht="14" x14ac:dyDescent="0.2">
      <c r="A113" s="5">
        <v>0.999</v>
      </c>
      <c r="B113" s="5">
        <v>21.851545000000002</v>
      </c>
      <c r="C113" s="5">
        <v>231147527</v>
      </c>
      <c r="D113" s="5">
        <v>0.99906099999999998</v>
      </c>
      <c r="E113" s="5">
        <v>2.1851539999999998</v>
      </c>
      <c r="F113" s="5">
        <v>3.7830180000000002</v>
      </c>
      <c r="G113" s="5">
        <v>2.8372639999999998</v>
      </c>
      <c r="H113" s="5">
        <v>119</v>
      </c>
      <c r="I113" s="5">
        <v>119</v>
      </c>
      <c r="J113" s="5">
        <v>119</v>
      </c>
      <c r="K113" s="5">
        <v>118</v>
      </c>
      <c r="L113" s="5">
        <v>1.0024999999999999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1">
        <f>B$95 / B113</f>
        <v>6.2541824845794647</v>
      </c>
      <c r="U113" s="5">
        <v>0.999</v>
      </c>
      <c r="V113" s="5">
        <v>7.8015660000000002</v>
      </c>
      <c r="W113" s="5">
        <v>230846305</v>
      </c>
      <c r="X113" s="5">
        <v>0.99905100000000002</v>
      </c>
      <c r="Y113" s="5">
        <v>0.78015699999999999</v>
      </c>
      <c r="Z113" s="5">
        <v>10.582115999999999</v>
      </c>
      <c r="AA113" s="5">
        <v>7.9365870000000003</v>
      </c>
      <c r="AB113" s="5">
        <v>119</v>
      </c>
      <c r="AC113" s="5">
        <v>119</v>
      </c>
      <c r="AD113" s="5">
        <v>119</v>
      </c>
      <c r="AE113" s="5">
        <v>118</v>
      </c>
      <c r="AF113" s="5">
        <v>1.0029999999999999</v>
      </c>
      <c r="AG113" s="5">
        <v>6.6146140000000004</v>
      </c>
      <c r="AH113" s="5">
        <v>0.14769299999999999</v>
      </c>
      <c r="AI113" s="5">
        <v>1.035453</v>
      </c>
      <c r="AJ113" s="5">
        <v>84.785720999999995</v>
      </c>
      <c r="AK113" s="5">
        <v>1.893116</v>
      </c>
      <c r="AL113" s="5">
        <v>13.272373</v>
      </c>
      <c r="AM113" s="1">
        <f>V$95 / V113</f>
        <v>4.0784486089074941</v>
      </c>
    </row>
    <row r="114" spans="1:39" ht="14" x14ac:dyDescent="0.2">
      <c r="A114" s="3" t="s">
        <v>62</v>
      </c>
      <c r="B114" s="3" t="s">
        <v>2</v>
      </c>
      <c r="C114" s="3" t="s">
        <v>3</v>
      </c>
      <c r="D114" s="3" t="s">
        <v>4</v>
      </c>
      <c r="E114" s="3" t="s">
        <v>5</v>
      </c>
      <c r="F114" s="3" t="s">
        <v>6</v>
      </c>
      <c r="G114" s="3" t="s">
        <v>7</v>
      </c>
      <c r="H114" s="3" t="s">
        <v>8</v>
      </c>
      <c r="I114" s="3" t="s">
        <v>9</v>
      </c>
      <c r="J114" s="3" t="s">
        <v>10</v>
      </c>
      <c r="K114" s="3" t="s">
        <v>11</v>
      </c>
      <c r="L114" s="3" t="s">
        <v>12</v>
      </c>
      <c r="M114" s="3" t="s">
        <v>13</v>
      </c>
      <c r="N114" s="3" t="s">
        <v>14</v>
      </c>
      <c r="O114" s="3" t="s">
        <v>15</v>
      </c>
      <c r="P114" s="3" t="s">
        <v>16</v>
      </c>
      <c r="Q114" s="3" t="s">
        <v>17</v>
      </c>
      <c r="R114" s="3" t="s">
        <v>18</v>
      </c>
      <c r="S114" s="1" t="s">
        <v>58</v>
      </c>
      <c r="U114" s="3" t="s">
        <v>62</v>
      </c>
      <c r="V114" s="3" t="s">
        <v>2</v>
      </c>
      <c r="W114" s="3" t="s">
        <v>3</v>
      </c>
      <c r="X114" s="3" t="s">
        <v>4</v>
      </c>
      <c r="Y114" s="3" t="s">
        <v>5</v>
      </c>
      <c r="Z114" s="3" t="s">
        <v>6</v>
      </c>
      <c r="AA114" s="3" t="s">
        <v>7</v>
      </c>
      <c r="AB114" s="3" t="s">
        <v>8</v>
      </c>
      <c r="AC114" s="3" t="s">
        <v>9</v>
      </c>
      <c r="AD114" s="3" t="s">
        <v>10</v>
      </c>
      <c r="AE114" s="3" t="s">
        <v>11</v>
      </c>
      <c r="AF114" s="3" t="s">
        <v>12</v>
      </c>
      <c r="AG114" s="3" t="s">
        <v>13</v>
      </c>
      <c r="AH114" s="3" t="s">
        <v>14</v>
      </c>
      <c r="AI114" s="3" t="s">
        <v>15</v>
      </c>
      <c r="AJ114" s="3" t="s">
        <v>16</v>
      </c>
      <c r="AK114" s="3" t="s">
        <v>17</v>
      </c>
      <c r="AL114" s="3" t="s">
        <v>18</v>
      </c>
      <c r="AM114" s="1" t="s">
        <v>58</v>
      </c>
    </row>
    <row r="115" spans="1:39" ht="14" x14ac:dyDescent="0.2">
      <c r="A115" s="5">
        <v>0.9</v>
      </c>
      <c r="B115" s="5">
        <v>8.9012220000000006</v>
      </c>
      <c r="C115" s="5">
        <v>65713858</v>
      </c>
      <c r="D115" s="6">
        <v>0.92041799999999996</v>
      </c>
      <c r="E115" s="5">
        <v>0.89012199999999997</v>
      </c>
      <c r="F115" s="5">
        <v>2.6402109999999999</v>
      </c>
      <c r="G115" s="5">
        <v>1.9801580000000001</v>
      </c>
      <c r="H115" s="5">
        <v>93</v>
      </c>
      <c r="I115" s="5">
        <v>93</v>
      </c>
      <c r="J115" s="5">
        <v>5</v>
      </c>
      <c r="K115" s="5">
        <v>92</v>
      </c>
      <c r="L115" s="5">
        <v>2.9714999999999998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1">
        <f>B$91 / B115</f>
        <v>1.8214612555444634</v>
      </c>
      <c r="U115" s="5">
        <v>0.9</v>
      </c>
      <c r="V115" s="5">
        <v>3.9994149999999999</v>
      </c>
      <c r="W115" s="5">
        <v>65727857</v>
      </c>
      <c r="X115" s="5">
        <v>0.92051300000000003</v>
      </c>
      <c r="Y115" s="5">
        <v>0.39994099999999999</v>
      </c>
      <c r="Z115" s="5">
        <v>5.877389</v>
      </c>
      <c r="AA115" s="5">
        <v>4.4080409999999999</v>
      </c>
      <c r="AB115" s="5">
        <v>93</v>
      </c>
      <c r="AC115" s="5">
        <v>93</v>
      </c>
      <c r="AD115" s="5">
        <v>5</v>
      </c>
      <c r="AE115" s="5">
        <v>92</v>
      </c>
      <c r="AF115" s="5">
        <v>2.9763999999999999</v>
      </c>
      <c r="AG115" s="5">
        <v>2.7628680000000001</v>
      </c>
      <c r="AH115" s="5">
        <v>0.30434299999999997</v>
      </c>
      <c r="AI115" s="5">
        <v>0.92568799999999996</v>
      </c>
      <c r="AJ115" s="5">
        <v>69.081802999999994</v>
      </c>
      <c r="AK115" s="5">
        <v>7.6097000000000001</v>
      </c>
      <c r="AL115" s="5">
        <v>23.145593999999999</v>
      </c>
      <c r="AM115" s="1">
        <f>V$91 / V115</f>
        <v>1.2274090085675029</v>
      </c>
    </row>
    <row r="116" spans="1:39" ht="14" x14ac:dyDescent="0.2">
      <c r="A116" s="5">
        <v>0.99</v>
      </c>
      <c r="B116" s="5">
        <v>11.350465</v>
      </c>
      <c r="C116" s="5">
        <v>122438470</v>
      </c>
      <c r="D116" s="6">
        <v>0.99307400000000001</v>
      </c>
      <c r="E116" s="5">
        <v>1.1350469999999999</v>
      </c>
      <c r="F116" s="5">
        <v>3.8577629999999998</v>
      </c>
      <c r="G116" s="5">
        <v>2.8933230000000001</v>
      </c>
      <c r="H116" s="5">
        <v>102</v>
      </c>
      <c r="I116" s="5">
        <v>102</v>
      </c>
      <c r="J116" s="5">
        <v>24</v>
      </c>
      <c r="K116" s="5">
        <v>101</v>
      </c>
      <c r="L116" s="5">
        <v>1.4160999999999999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1">
        <f>B$92 / B116</f>
        <v>3.5241577327448703</v>
      </c>
      <c r="U116" s="5">
        <v>0.99</v>
      </c>
      <c r="V116" s="5">
        <v>4.9694830000000003</v>
      </c>
      <c r="W116" s="5">
        <v>122248751</v>
      </c>
      <c r="X116" s="5">
        <v>0.99290500000000004</v>
      </c>
      <c r="Y116" s="5">
        <v>0.496948</v>
      </c>
      <c r="Z116" s="5">
        <v>8.7976080000000003</v>
      </c>
      <c r="AA116" s="5">
        <v>6.5982060000000002</v>
      </c>
      <c r="AB116" s="5">
        <v>102</v>
      </c>
      <c r="AC116" s="5">
        <v>102</v>
      </c>
      <c r="AD116" s="5">
        <v>24</v>
      </c>
      <c r="AE116" s="5">
        <v>101</v>
      </c>
      <c r="AF116" s="5">
        <v>1.5115000000000001</v>
      </c>
      <c r="AG116" s="5">
        <v>3.6942560000000002</v>
      </c>
      <c r="AH116" s="5">
        <v>0.20444000000000001</v>
      </c>
      <c r="AI116" s="5">
        <v>1.0659149999999999</v>
      </c>
      <c r="AJ116" s="5">
        <v>74.338835000000003</v>
      </c>
      <c r="AK116" s="5">
        <v>4.1139020000000004</v>
      </c>
      <c r="AL116" s="5">
        <v>21.449207000000001</v>
      </c>
      <c r="AM116" s="1">
        <f>V$92 / V116</f>
        <v>2.3013633410155543</v>
      </c>
    </row>
    <row r="117" spans="1:39" ht="14" x14ac:dyDescent="0.2">
      <c r="A117" s="5">
        <v>0.995</v>
      </c>
      <c r="B117" s="5">
        <v>11.848425000000001</v>
      </c>
      <c r="C117" s="5">
        <v>137118552</v>
      </c>
      <c r="D117" s="5">
        <v>0.995062</v>
      </c>
      <c r="E117" s="5">
        <v>1.184842</v>
      </c>
      <c r="F117" s="5">
        <v>4.1387289999999997</v>
      </c>
      <c r="G117" s="5">
        <v>3.1040459999999999</v>
      </c>
      <c r="H117" s="5">
        <v>102</v>
      </c>
      <c r="I117" s="5">
        <v>102</v>
      </c>
      <c r="J117" s="5">
        <v>28</v>
      </c>
      <c r="K117" s="5">
        <v>101</v>
      </c>
      <c r="L117" s="5">
        <v>1.2593000000000001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1">
        <f>B$93 / B117</f>
        <v>4.868843496076483</v>
      </c>
      <c r="U117" s="5">
        <v>0.995</v>
      </c>
      <c r="V117" s="5">
        <v>5.1907769999999998</v>
      </c>
      <c r="W117" s="5">
        <v>148640958</v>
      </c>
      <c r="X117" s="5">
        <v>0.99588100000000002</v>
      </c>
      <c r="Y117" s="5">
        <v>0.51907800000000004</v>
      </c>
      <c r="Z117" s="5">
        <v>10.240886</v>
      </c>
      <c r="AA117" s="5">
        <v>7.6806640000000002</v>
      </c>
      <c r="AB117" s="5">
        <v>100</v>
      </c>
      <c r="AC117" s="5">
        <v>100</v>
      </c>
      <c r="AD117" s="5">
        <v>31</v>
      </c>
      <c r="AE117" s="5">
        <v>99</v>
      </c>
      <c r="AF117" s="5">
        <v>1.2677</v>
      </c>
      <c r="AG117" s="5">
        <v>3.8609390000000001</v>
      </c>
      <c r="AH117" s="5">
        <v>0.198349</v>
      </c>
      <c r="AI117" s="5">
        <v>1.12673</v>
      </c>
      <c r="AJ117" s="5">
        <v>74.380758999999998</v>
      </c>
      <c r="AK117" s="5">
        <v>3.821177</v>
      </c>
      <c r="AL117" s="5">
        <v>21.706389999999999</v>
      </c>
      <c r="AM117" s="1">
        <f>V$93 / V117</f>
        <v>3.0093897310556783</v>
      </c>
    </row>
    <row r="118" spans="1:39" ht="14" x14ac:dyDescent="0.2">
      <c r="A118" s="5">
        <v>0.997</v>
      </c>
      <c r="B118" s="5">
        <v>13.432327000000001</v>
      </c>
      <c r="C118" s="5">
        <v>176099918</v>
      </c>
      <c r="D118" s="5">
        <v>0.99758000000000002</v>
      </c>
      <c r="E118" s="5">
        <v>1.3432329999999999</v>
      </c>
      <c r="F118" s="5">
        <v>4.6885579999999996</v>
      </c>
      <c r="G118" s="5">
        <v>3.5164179999999998</v>
      </c>
      <c r="H118" s="5">
        <v>100</v>
      </c>
      <c r="I118" s="5">
        <v>100</v>
      </c>
      <c r="J118" s="5">
        <v>39</v>
      </c>
      <c r="K118" s="5">
        <v>99</v>
      </c>
      <c r="L118" s="5">
        <v>1.0681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1">
        <f>B$94 / B118</f>
        <v>5.5608814466771088</v>
      </c>
      <c r="U118" s="5">
        <v>0.997</v>
      </c>
      <c r="V118" s="5">
        <v>5.5441229999999999</v>
      </c>
      <c r="W118" s="5">
        <v>175508893</v>
      </c>
      <c r="X118" s="5">
        <v>0.99752799999999997</v>
      </c>
      <c r="Y118" s="5">
        <v>0.55441200000000002</v>
      </c>
      <c r="Z118" s="5">
        <v>11.321334</v>
      </c>
      <c r="AA118" s="5">
        <v>8.4910010000000007</v>
      </c>
      <c r="AB118" s="5">
        <v>104</v>
      </c>
      <c r="AC118" s="5">
        <v>104</v>
      </c>
      <c r="AD118" s="5">
        <v>39</v>
      </c>
      <c r="AE118" s="5">
        <v>103</v>
      </c>
      <c r="AF118" s="5">
        <v>1.115</v>
      </c>
      <c r="AG118" s="5">
        <v>4.1837330000000001</v>
      </c>
      <c r="AH118" s="5">
        <v>0.20450599999999999</v>
      </c>
      <c r="AI118" s="5">
        <v>1.151259</v>
      </c>
      <c r="AJ118" s="5">
        <v>75.462473000000003</v>
      </c>
      <c r="AK118" s="5">
        <v>3.6886969999999999</v>
      </c>
      <c r="AL118" s="5">
        <v>20.765391999999999</v>
      </c>
      <c r="AM118" s="1">
        <f>V$94 / V118</f>
        <v>3.5231795903518015</v>
      </c>
    </row>
    <row r="119" spans="1:39" ht="14" x14ac:dyDescent="0.2">
      <c r="A119" s="5">
        <v>0.999</v>
      </c>
      <c r="B119" s="5">
        <v>16.177392000000001</v>
      </c>
      <c r="C119" s="5">
        <v>251490711</v>
      </c>
      <c r="D119" s="6">
        <v>0.99910200000000005</v>
      </c>
      <c r="E119" s="5">
        <v>1.617739</v>
      </c>
      <c r="F119" s="5">
        <v>5.5596160000000001</v>
      </c>
      <c r="G119" s="5">
        <v>4.1697119999999996</v>
      </c>
      <c r="H119" s="5">
        <v>100</v>
      </c>
      <c r="I119" s="5">
        <v>100</v>
      </c>
      <c r="J119" s="5">
        <v>63</v>
      </c>
      <c r="K119" s="5">
        <v>99</v>
      </c>
      <c r="L119" s="5">
        <v>1.0058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1">
        <f>B$95 / B119</f>
        <v>8.4478109945039339</v>
      </c>
      <c r="U119" s="5">
        <v>0.999</v>
      </c>
      <c r="V119" s="5">
        <v>6.5708260000000003</v>
      </c>
      <c r="W119" s="5">
        <v>254571189</v>
      </c>
      <c r="X119" s="5">
        <v>0.99900999999999995</v>
      </c>
      <c r="Y119" s="5">
        <v>0.65708299999999997</v>
      </c>
      <c r="Z119" s="5">
        <v>13.855449999999999</v>
      </c>
      <c r="AA119" s="5">
        <v>10.391586999999999</v>
      </c>
      <c r="AB119" s="5">
        <v>100</v>
      </c>
      <c r="AC119" s="5">
        <v>100</v>
      </c>
      <c r="AD119" s="5">
        <v>63</v>
      </c>
      <c r="AE119" s="5">
        <v>99</v>
      </c>
      <c r="AF119" s="5">
        <v>1.0101</v>
      </c>
      <c r="AG119" s="5">
        <v>5.1424950000000003</v>
      </c>
      <c r="AH119" s="5">
        <v>0.19020000000000001</v>
      </c>
      <c r="AI119" s="5">
        <v>1.233417</v>
      </c>
      <c r="AJ119" s="5">
        <v>78.262538000000006</v>
      </c>
      <c r="AK119" s="5">
        <v>2.8946179999999999</v>
      </c>
      <c r="AL119" s="5">
        <v>18.771106</v>
      </c>
      <c r="AM119" s="1">
        <f>V$95 / V119</f>
        <v>4.8423571100497869</v>
      </c>
    </row>
    <row r="120" spans="1:39" ht="14" x14ac:dyDescent="0.2">
      <c r="A120" s="3" t="s">
        <v>63</v>
      </c>
      <c r="B120" s="3" t="s">
        <v>2</v>
      </c>
      <c r="C120" s="3" t="s">
        <v>3</v>
      </c>
      <c r="D120" s="3" t="s">
        <v>4</v>
      </c>
      <c r="E120" s="3" t="s">
        <v>5</v>
      </c>
      <c r="F120" s="3" t="s">
        <v>6</v>
      </c>
      <c r="G120" s="3" t="s">
        <v>7</v>
      </c>
      <c r="H120" s="3" t="s">
        <v>8</v>
      </c>
      <c r="I120" s="3" t="s">
        <v>9</v>
      </c>
      <c r="J120" s="3" t="s">
        <v>10</v>
      </c>
      <c r="K120" s="3" t="s">
        <v>11</v>
      </c>
      <c r="L120" s="3" t="s">
        <v>12</v>
      </c>
      <c r="M120" s="3" t="s">
        <v>13</v>
      </c>
      <c r="N120" s="3" t="s">
        <v>14</v>
      </c>
      <c r="O120" s="3" t="s">
        <v>15</v>
      </c>
      <c r="P120" s="3" t="s">
        <v>16</v>
      </c>
      <c r="Q120" s="3" t="s">
        <v>17</v>
      </c>
      <c r="R120" s="3" t="s">
        <v>18</v>
      </c>
      <c r="S120" s="1" t="s">
        <v>58</v>
      </c>
      <c r="U120" s="3" t="s">
        <v>64</v>
      </c>
      <c r="V120" s="3" t="s">
        <v>2</v>
      </c>
      <c r="W120" s="3" t="s">
        <v>3</v>
      </c>
      <c r="X120" s="3" t="s">
        <v>4</v>
      </c>
      <c r="Y120" s="3" t="s">
        <v>5</v>
      </c>
      <c r="Z120" s="3" t="s">
        <v>6</v>
      </c>
      <c r="AA120" s="3" t="s">
        <v>7</v>
      </c>
      <c r="AB120" s="3" t="s">
        <v>8</v>
      </c>
      <c r="AC120" s="3" t="s">
        <v>9</v>
      </c>
      <c r="AD120" s="3" t="s">
        <v>10</v>
      </c>
      <c r="AE120" s="3" t="s">
        <v>11</v>
      </c>
      <c r="AF120" s="3" t="s">
        <v>12</v>
      </c>
      <c r="AG120" s="3" t="s">
        <v>13</v>
      </c>
      <c r="AH120" s="3" t="s">
        <v>14</v>
      </c>
      <c r="AI120" s="3" t="s">
        <v>15</v>
      </c>
      <c r="AJ120" s="3" t="s">
        <v>16</v>
      </c>
      <c r="AK120" s="3" t="s">
        <v>17</v>
      </c>
      <c r="AL120" s="3" t="s">
        <v>18</v>
      </c>
      <c r="AM120" s="1" t="s">
        <v>58</v>
      </c>
    </row>
    <row r="121" spans="1:39" ht="14" x14ac:dyDescent="0.2">
      <c r="A121" s="5">
        <v>0.9</v>
      </c>
      <c r="B121" s="5">
        <v>9.5857620000000008</v>
      </c>
      <c r="C121" s="5">
        <v>85430106</v>
      </c>
      <c r="D121" s="5">
        <v>0.92172799999999999</v>
      </c>
      <c r="E121" s="5">
        <v>0.95857599999999998</v>
      </c>
      <c r="F121" s="5">
        <v>3.187246</v>
      </c>
      <c r="G121" s="5">
        <v>2.3904350000000001</v>
      </c>
      <c r="H121" s="5">
        <v>93</v>
      </c>
      <c r="I121" s="5">
        <v>93</v>
      </c>
      <c r="J121" s="5">
        <v>2</v>
      </c>
      <c r="K121" s="5">
        <v>92</v>
      </c>
      <c r="L121" s="5">
        <v>4.4272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1">
        <f>B$91 / B121</f>
        <v>1.6913867671657192</v>
      </c>
      <c r="U121" s="5">
        <v>0.9</v>
      </c>
      <c r="V121" s="5">
        <v>4.3009329999999997</v>
      </c>
      <c r="W121" s="5">
        <v>71144556</v>
      </c>
      <c r="X121" s="5">
        <v>0.91226300000000005</v>
      </c>
      <c r="Y121" s="5">
        <v>0.430093</v>
      </c>
      <c r="Z121" s="5">
        <v>5.9157580000000003</v>
      </c>
      <c r="AA121" s="5">
        <v>4.4368189999999998</v>
      </c>
      <c r="AB121" s="5">
        <v>92</v>
      </c>
      <c r="AC121" s="5">
        <v>92</v>
      </c>
      <c r="AD121" s="5">
        <v>4</v>
      </c>
      <c r="AE121" s="5">
        <v>91</v>
      </c>
      <c r="AF121" s="5">
        <v>3.1120999999999999</v>
      </c>
      <c r="AG121" s="5">
        <v>2.9144040000000002</v>
      </c>
      <c r="AH121" s="5">
        <v>0.388627</v>
      </c>
      <c r="AI121" s="5">
        <v>0.990896</v>
      </c>
      <c r="AJ121" s="5">
        <v>67.762135000000001</v>
      </c>
      <c r="AK121" s="5">
        <v>9.0358730000000005</v>
      </c>
      <c r="AL121" s="5">
        <v>23.039107000000001</v>
      </c>
      <c r="AM121" s="1">
        <f>V$91 / V121</f>
        <v>1.1413611883747086</v>
      </c>
    </row>
    <row r="122" spans="1:39" ht="14" x14ac:dyDescent="0.2">
      <c r="A122" s="5">
        <v>0.99</v>
      </c>
      <c r="B122" s="5">
        <v>10.903886999999999</v>
      </c>
      <c r="C122" s="5">
        <v>138244055</v>
      </c>
      <c r="D122" s="5">
        <v>0.99012199999999995</v>
      </c>
      <c r="E122" s="5">
        <v>1.0903890000000001</v>
      </c>
      <c r="F122" s="5">
        <v>4.5341560000000003</v>
      </c>
      <c r="G122" s="5">
        <v>3.400617</v>
      </c>
      <c r="H122" s="5">
        <v>104</v>
      </c>
      <c r="I122" s="5">
        <v>104</v>
      </c>
      <c r="J122" s="5">
        <v>12</v>
      </c>
      <c r="K122" s="5">
        <v>103</v>
      </c>
      <c r="L122" s="5">
        <v>1.9658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1">
        <f>B$92 / B122</f>
        <v>3.6684926210258788</v>
      </c>
      <c r="U122" s="5">
        <v>0.99</v>
      </c>
      <c r="V122" s="5">
        <v>6.2757670000000001</v>
      </c>
      <c r="W122" s="5">
        <v>125833305</v>
      </c>
      <c r="X122" s="5">
        <v>0.99204499999999995</v>
      </c>
      <c r="Y122" s="5">
        <v>0.62757700000000005</v>
      </c>
      <c r="Z122" s="5">
        <v>7.1706770000000004</v>
      </c>
      <c r="AA122" s="5">
        <v>5.3780080000000003</v>
      </c>
      <c r="AB122" s="5">
        <v>100</v>
      </c>
      <c r="AC122" s="5">
        <v>100</v>
      </c>
      <c r="AD122" s="5">
        <v>19</v>
      </c>
      <c r="AE122" s="5">
        <v>99</v>
      </c>
      <c r="AF122" s="5">
        <v>1.6160000000000001</v>
      </c>
      <c r="AG122" s="5">
        <v>4.8788580000000001</v>
      </c>
      <c r="AH122" s="5">
        <v>0.25906400000000002</v>
      </c>
      <c r="AI122" s="5">
        <v>1.132309</v>
      </c>
      <c r="AJ122" s="5">
        <v>77.741226999999995</v>
      </c>
      <c r="AK122" s="5">
        <v>4.1280010000000003</v>
      </c>
      <c r="AL122" s="5">
        <v>18.042556000000001</v>
      </c>
      <c r="AM122" s="1">
        <f>V$92 / V122</f>
        <v>1.8223407593047989</v>
      </c>
    </row>
    <row r="123" spans="1:39" ht="14" x14ac:dyDescent="0.2">
      <c r="A123" s="5">
        <v>0.995</v>
      </c>
      <c r="B123" s="5">
        <v>11.596958000000001</v>
      </c>
      <c r="C123" s="5">
        <v>174289789</v>
      </c>
      <c r="D123" s="5">
        <v>0.99558400000000002</v>
      </c>
      <c r="E123" s="5">
        <v>1.1596960000000001</v>
      </c>
      <c r="F123" s="5">
        <v>5.3747619999999996</v>
      </c>
      <c r="G123" s="5">
        <v>4.0310709999999998</v>
      </c>
      <c r="H123" s="5">
        <v>104</v>
      </c>
      <c r="I123" s="5">
        <v>104</v>
      </c>
      <c r="J123" s="5">
        <v>17</v>
      </c>
      <c r="K123" s="5">
        <v>103</v>
      </c>
      <c r="L123" s="5">
        <v>1.7162999999999999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1">
        <f>B$93 / B123</f>
        <v>4.9744188950240229</v>
      </c>
      <c r="U123" s="5">
        <v>0.995</v>
      </c>
      <c r="V123" s="5">
        <v>6.3643700000000001</v>
      </c>
      <c r="W123" s="5">
        <v>152730832</v>
      </c>
      <c r="X123" s="5">
        <v>0.99580900000000006</v>
      </c>
      <c r="Y123" s="5">
        <v>0.63643700000000003</v>
      </c>
      <c r="Z123" s="5">
        <v>8.5822789999999998</v>
      </c>
      <c r="AA123" s="5">
        <v>6.4367089999999996</v>
      </c>
      <c r="AB123" s="5">
        <v>100</v>
      </c>
      <c r="AC123" s="5">
        <v>100</v>
      </c>
      <c r="AD123" s="5">
        <v>25</v>
      </c>
      <c r="AE123" s="5">
        <v>99</v>
      </c>
      <c r="AF123" s="5">
        <v>1.2894000000000001</v>
      </c>
      <c r="AG123" s="5">
        <v>4.9362589999999997</v>
      </c>
      <c r="AH123" s="5">
        <v>0.24518100000000001</v>
      </c>
      <c r="AI123" s="5">
        <v>1.1779679999999999</v>
      </c>
      <c r="AJ123" s="5">
        <v>77.560839999999999</v>
      </c>
      <c r="AK123" s="5">
        <v>3.852398</v>
      </c>
      <c r="AL123" s="5">
        <v>18.508794999999999</v>
      </c>
      <c r="AM123" s="1">
        <f>V$93 / V123</f>
        <v>2.4544567647701188</v>
      </c>
    </row>
    <row r="124" spans="1:39" ht="14" x14ac:dyDescent="0.2">
      <c r="A124" s="5">
        <v>0.997</v>
      </c>
      <c r="B124" s="5">
        <v>12.213099</v>
      </c>
      <c r="C124" s="5">
        <v>202083090</v>
      </c>
      <c r="D124" s="5">
        <v>0.997394</v>
      </c>
      <c r="E124" s="5">
        <v>1.2213099999999999</v>
      </c>
      <c r="F124" s="5">
        <v>5.9174610000000003</v>
      </c>
      <c r="G124" s="5">
        <v>4.4380959999999998</v>
      </c>
      <c r="H124" s="5">
        <v>104</v>
      </c>
      <c r="I124" s="5">
        <v>104</v>
      </c>
      <c r="J124" s="5">
        <v>21</v>
      </c>
      <c r="K124" s="5">
        <v>103</v>
      </c>
      <c r="L124" s="5">
        <v>1.4722999999999999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1">
        <f>B$94 / B124</f>
        <v>6.1160216583849847</v>
      </c>
      <c r="U124" s="5">
        <v>0.997</v>
      </c>
      <c r="V124" s="5">
        <v>7.3084030000000002</v>
      </c>
      <c r="W124" s="5">
        <v>230657789</v>
      </c>
      <c r="X124" s="5">
        <v>0.998838</v>
      </c>
      <c r="Y124" s="5">
        <v>0.73084000000000005</v>
      </c>
      <c r="Z124" s="5">
        <v>11.286960000000001</v>
      </c>
      <c r="AA124" s="5">
        <v>8.4652200000000004</v>
      </c>
      <c r="AB124" s="5">
        <v>100</v>
      </c>
      <c r="AC124" s="5">
        <v>100</v>
      </c>
      <c r="AD124" s="5">
        <v>44</v>
      </c>
      <c r="AE124" s="5">
        <v>99</v>
      </c>
      <c r="AF124" s="5">
        <v>1.0266999999999999</v>
      </c>
      <c r="AG124" s="5">
        <v>5.7830050000000002</v>
      </c>
      <c r="AH124" s="5">
        <v>0.242227</v>
      </c>
      <c r="AI124" s="5">
        <v>1.278216</v>
      </c>
      <c r="AJ124" s="5">
        <v>79.128164999999996</v>
      </c>
      <c r="AK124" s="5">
        <v>3.3143570000000002</v>
      </c>
      <c r="AL124" s="5">
        <v>17.489674000000001</v>
      </c>
      <c r="AM124" s="1">
        <f>V$94 / V124</f>
        <v>2.6726688443426014</v>
      </c>
    </row>
    <row r="125" spans="1:39" ht="14" x14ac:dyDescent="0.2">
      <c r="A125" s="6">
        <v>0.999</v>
      </c>
      <c r="B125" s="7">
        <v>14.209725000000001</v>
      </c>
      <c r="C125" s="6">
        <v>289762874</v>
      </c>
      <c r="D125" s="6">
        <v>0.99919000000000002</v>
      </c>
      <c r="E125" s="6">
        <v>1.921163</v>
      </c>
      <c r="F125" s="6">
        <v>5.3939870000000001</v>
      </c>
      <c r="G125" s="6">
        <v>4.04549</v>
      </c>
      <c r="H125" s="6">
        <v>116</v>
      </c>
      <c r="I125" s="6">
        <v>116</v>
      </c>
      <c r="J125" s="6">
        <v>35</v>
      </c>
      <c r="K125" s="6">
        <v>115</v>
      </c>
      <c r="L125" s="6">
        <v>1.0680000000000001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8">
        <f>B$95 / B125</f>
        <v>9.6176069557996353</v>
      </c>
      <c r="T125" s="8"/>
      <c r="U125" s="5">
        <v>0.999</v>
      </c>
      <c r="V125" s="5">
        <v>9.3905159999999999</v>
      </c>
      <c r="W125" s="5">
        <v>310952487</v>
      </c>
      <c r="X125" s="5">
        <v>0.99924599999999997</v>
      </c>
      <c r="Y125" s="5">
        <v>0.939052</v>
      </c>
      <c r="Z125" s="5">
        <v>11.842297</v>
      </c>
      <c r="AA125" s="5">
        <v>8.8817229999999991</v>
      </c>
      <c r="AB125" s="5">
        <v>100</v>
      </c>
      <c r="AC125" s="5">
        <v>100</v>
      </c>
      <c r="AD125" s="5">
        <v>60</v>
      </c>
      <c r="AE125" s="5">
        <v>99</v>
      </c>
      <c r="AF125" s="5">
        <v>1.0501</v>
      </c>
      <c r="AG125" s="5">
        <v>7.8390149999999998</v>
      </c>
      <c r="AH125" s="5">
        <v>0.18065200000000001</v>
      </c>
      <c r="AI125" s="5">
        <v>1.365712</v>
      </c>
      <c r="AJ125" s="5">
        <v>83.478007000000005</v>
      </c>
      <c r="AK125" s="5">
        <v>1.923767</v>
      </c>
      <c r="AL125" s="5">
        <v>14.543528999999999</v>
      </c>
      <c r="AM125" s="1">
        <f>V$95 / V125</f>
        <v>3.3883426640240004</v>
      </c>
    </row>
    <row r="126" spans="1:39" ht="14" x14ac:dyDescent="0.2">
      <c r="A126" s="3" t="s">
        <v>65</v>
      </c>
      <c r="B126" s="3" t="s">
        <v>2</v>
      </c>
      <c r="C126" s="3" t="s">
        <v>3</v>
      </c>
      <c r="D126" s="3" t="s">
        <v>4</v>
      </c>
      <c r="E126" s="3" t="s">
        <v>5</v>
      </c>
      <c r="F126" s="3" t="s">
        <v>6</v>
      </c>
      <c r="G126" s="3" t="s">
        <v>7</v>
      </c>
      <c r="H126" s="3" t="s">
        <v>8</v>
      </c>
      <c r="I126" s="3" t="s">
        <v>9</v>
      </c>
      <c r="J126" s="3" t="s">
        <v>10</v>
      </c>
      <c r="K126" s="3" t="s">
        <v>11</v>
      </c>
      <c r="L126" s="3" t="s">
        <v>12</v>
      </c>
      <c r="M126" s="3" t="s">
        <v>13</v>
      </c>
      <c r="N126" s="3" t="s">
        <v>14</v>
      </c>
      <c r="O126" s="3" t="s">
        <v>15</v>
      </c>
      <c r="P126" s="3" t="s">
        <v>16</v>
      </c>
      <c r="Q126" s="3" t="s">
        <v>17</v>
      </c>
      <c r="R126" s="3" t="s">
        <v>18</v>
      </c>
      <c r="S126" s="1" t="s">
        <v>58</v>
      </c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</row>
    <row r="127" spans="1:39" ht="14" x14ac:dyDescent="0.2">
      <c r="A127" s="5">
        <v>0.9</v>
      </c>
      <c r="B127" s="5">
        <v>11.038959</v>
      </c>
      <c r="C127" s="5">
        <v>140478185</v>
      </c>
      <c r="D127" s="6">
        <v>0.91612400000000005</v>
      </c>
      <c r="E127" s="5">
        <v>1.103896</v>
      </c>
      <c r="F127" s="5">
        <v>4.551056</v>
      </c>
      <c r="G127" s="5">
        <v>3.4132920000000002</v>
      </c>
      <c r="H127" s="5">
        <v>92</v>
      </c>
      <c r="I127" s="5">
        <v>92</v>
      </c>
      <c r="J127" s="5">
        <v>2</v>
      </c>
      <c r="K127" s="5">
        <v>91</v>
      </c>
      <c r="L127" s="5">
        <v>3.9655999999999998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1">
        <f>B$91 / B127</f>
        <v>1.4687282559886308</v>
      </c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</row>
    <row r="128" spans="1:39" ht="14" x14ac:dyDescent="0.2">
      <c r="A128" s="5">
        <v>0.99</v>
      </c>
      <c r="B128" s="5">
        <v>17.537067</v>
      </c>
      <c r="C128" s="5">
        <v>249678217</v>
      </c>
      <c r="D128" s="6">
        <v>0.99551100000000003</v>
      </c>
      <c r="E128" s="5">
        <v>1.7537069999999999</v>
      </c>
      <c r="F128" s="5">
        <v>5.0916090000000001</v>
      </c>
      <c r="G128" s="5">
        <v>3.8187069999999999</v>
      </c>
      <c r="H128" s="5">
        <v>108</v>
      </c>
      <c r="I128" s="5">
        <v>108</v>
      </c>
      <c r="J128" s="5">
        <v>11</v>
      </c>
      <c r="K128" s="5">
        <v>107</v>
      </c>
      <c r="L128" s="5">
        <v>1.9140999999999999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1">
        <f>B$92 / B128</f>
        <v>2.2809303859077463</v>
      </c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</row>
    <row r="129" spans="1:39" ht="14" x14ac:dyDescent="0.2">
      <c r="A129" s="5">
        <v>0.995</v>
      </c>
      <c r="B129" s="5">
        <v>17.537067</v>
      </c>
      <c r="C129" s="5">
        <v>249678217</v>
      </c>
      <c r="D129" s="6">
        <v>0.99551100000000003</v>
      </c>
      <c r="E129" s="5">
        <v>1.7537069999999999</v>
      </c>
      <c r="F129" s="5">
        <v>5.0916090000000001</v>
      </c>
      <c r="G129" s="5">
        <v>3.8187069999999999</v>
      </c>
      <c r="H129" s="5">
        <v>108</v>
      </c>
      <c r="I129" s="5">
        <v>108</v>
      </c>
      <c r="J129" s="5">
        <v>11</v>
      </c>
      <c r="K129" s="5">
        <v>107</v>
      </c>
      <c r="L129" s="5">
        <v>1.9140999999999999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1">
        <f>B$93 / B129</f>
        <v>3.2894968696875027</v>
      </c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</row>
    <row r="130" spans="1:39" ht="14" x14ac:dyDescent="0.2">
      <c r="A130" s="5">
        <v>0.997</v>
      </c>
      <c r="B130" s="5">
        <v>18.217887000000001</v>
      </c>
      <c r="C130" s="5">
        <v>278726394</v>
      </c>
      <c r="D130" s="6">
        <v>0.99722999999999995</v>
      </c>
      <c r="E130" s="5">
        <v>1.8217890000000001</v>
      </c>
      <c r="F130" s="5">
        <v>5.4715639999999999</v>
      </c>
      <c r="G130" s="5">
        <v>4.1036729999999997</v>
      </c>
      <c r="H130" s="5">
        <v>108</v>
      </c>
      <c r="I130" s="5">
        <v>108</v>
      </c>
      <c r="J130" s="5">
        <v>13</v>
      </c>
      <c r="K130" s="5">
        <v>107</v>
      </c>
      <c r="L130" s="5">
        <v>1.7936000000000001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1">
        <f>B$94 / B130</f>
        <v>4.1001230274400093</v>
      </c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</row>
    <row r="131" spans="1:39" ht="14" x14ac:dyDescent="0.2">
      <c r="A131" s="5">
        <v>0.999</v>
      </c>
      <c r="B131" s="5">
        <v>20.420591999999999</v>
      </c>
      <c r="C131" s="5">
        <v>383647473</v>
      </c>
      <c r="D131" s="6">
        <v>0.999274</v>
      </c>
      <c r="E131" s="5">
        <v>2.0420590000000001</v>
      </c>
      <c r="F131" s="5">
        <v>6.7188569999999999</v>
      </c>
      <c r="G131" s="5">
        <v>5.039142</v>
      </c>
      <c r="H131" s="5">
        <v>108</v>
      </c>
      <c r="I131" s="5">
        <v>108</v>
      </c>
      <c r="J131" s="5">
        <v>21</v>
      </c>
      <c r="K131" s="5">
        <v>107</v>
      </c>
      <c r="L131" s="5">
        <v>1.2917000000000001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1">
        <f>B$95 / B131</f>
        <v>6.6924382015957224</v>
      </c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</row>
    <row r="132" spans="1:39" ht="14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</row>
    <row r="133" spans="1:39" ht="14" x14ac:dyDescent="0.2">
      <c r="A133" s="4" t="s">
        <v>70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U133" s="4" t="s">
        <v>71</v>
      </c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</row>
    <row r="134" spans="1:39" ht="14" x14ac:dyDescent="0.2">
      <c r="A134" s="3" t="s">
        <v>57</v>
      </c>
      <c r="B134" s="3" t="s">
        <v>24</v>
      </c>
      <c r="C134" s="3" t="s">
        <v>25</v>
      </c>
      <c r="D134" s="3" t="s">
        <v>26</v>
      </c>
      <c r="E134" s="3" t="s">
        <v>27</v>
      </c>
      <c r="F134" s="3"/>
      <c r="G134" s="3"/>
      <c r="H134" s="3" t="s">
        <v>28</v>
      </c>
      <c r="I134" s="3" t="s">
        <v>10</v>
      </c>
      <c r="J134" s="3"/>
      <c r="K134" s="3"/>
      <c r="L134" s="3" t="s">
        <v>12</v>
      </c>
      <c r="M134" s="3" t="s">
        <v>13</v>
      </c>
      <c r="N134" s="3" t="s">
        <v>14</v>
      </c>
      <c r="O134" s="3" t="s">
        <v>15</v>
      </c>
      <c r="P134" s="3" t="s">
        <v>16</v>
      </c>
      <c r="Q134" s="3" t="s">
        <v>17</v>
      </c>
      <c r="R134" s="3" t="s">
        <v>18</v>
      </c>
      <c r="S134" s="1" t="s">
        <v>58</v>
      </c>
      <c r="U134" s="3" t="s">
        <v>57</v>
      </c>
      <c r="V134" s="3" t="s">
        <v>24</v>
      </c>
      <c r="W134" s="3" t="s">
        <v>25</v>
      </c>
      <c r="X134" s="3" t="s">
        <v>26</v>
      </c>
      <c r="Y134" s="3" t="s">
        <v>27</v>
      </c>
      <c r="Z134" s="3"/>
      <c r="AA134" s="3"/>
      <c r="AB134" s="3" t="s">
        <v>28</v>
      </c>
      <c r="AC134" s="3" t="s">
        <v>10</v>
      </c>
      <c r="AD134" s="3"/>
      <c r="AE134" s="3"/>
      <c r="AF134" s="3" t="s">
        <v>12</v>
      </c>
      <c r="AG134" s="3" t="s">
        <v>13</v>
      </c>
      <c r="AH134" s="3" t="s">
        <v>14</v>
      </c>
      <c r="AI134" s="3" t="s">
        <v>15</v>
      </c>
      <c r="AJ134" s="3" t="s">
        <v>16</v>
      </c>
      <c r="AK134" s="3" t="s">
        <v>17</v>
      </c>
      <c r="AL134" s="3" t="s">
        <v>18</v>
      </c>
      <c r="AM134" s="1" t="s">
        <v>58</v>
      </c>
    </row>
    <row r="135" spans="1:39" ht="14" x14ac:dyDescent="0.2">
      <c r="A135" s="5">
        <v>0.9</v>
      </c>
      <c r="B135" s="5">
        <v>38.380746000000002</v>
      </c>
      <c r="C135" s="5">
        <v>42472297</v>
      </c>
      <c r="D135" s="5">
        <v>0.90324000000000004</v>
      </c>
      <c r="E135" s="5">
        <v>3.8380749999999999</v>
      </c>
      <c r="F135" s="3"/>
      <c r="G135" s="3"/>
      <c r="H135" s="5">
        <v>95</v>
      </c>
      <c r="I135" s="5">
        <v>9999999</v>
      </c>
      <c r="J135" s="3"/>
      <c r="K135" s="3"/>
      <c r="L135" s="5">
        <v>1</v>
      </c>
      <c r="M135" s="5">
        <v>27.399031000000001</v>
      </c>
      <c r="N135" s="5">
        <v>5.2233000000000002E-2</v>
      </c>
      <c r="O135" s="5"/>
      <c r="P135" s="5"/>
      <c r="Q135" s="5"/>
      <c r="R135" s="5"/>
      <c r="S135" s="1">
        <f>B$135 / B135</f>
        <v>1</v>
      </c>
      <c r="U135" s="5">
        <v>0.9</v>
      </c>
      <c r="V135" s="9">
        <v>14.508175</v>
      </c>
      <c r="W135" s="5">
        <v>42472297</v>
      </c>
      <c r="X135" s="5">
        <v>0.90324000000000004</v>
      </c>
      <c r="Y135" s="5">
        <v>1.450817</v>
      </c>
      <c r="Z135" s="3"/>
      <c r="AA135" s="3"/>
      <c r="AB135" s="5">
        <v>95</v>
      </c>
      <c r="AC135" s="5">
        <v>9999999</v>
      </c>
      <c r="AD135" s="3"/>
      <c r="AE135" s="3"/>
      <c r="AF135" s="5">
        <v>1</v>
      </c>
      <c r="AG135" s="5">
        <v>7.4251740000000002</v>
      </c>
      <c r="AH135" s="5">
        <v>1.441E-3</v>
      </c>
      <c r="AI135" s="5"/>
      <c r="AJ135" s="5"/>
      <c r="AK135" s="5"/>
      <c r="AL135" s="5"/>
      <c r="AM135" s="1">
        <f>V$135 / V135</f>
        <v>1</v>
      </c>
    </row>
    <row r="136" spans="1:39" ht="14" x14ac:dyDescent="0.2">
      <c r="A136" s="5">
        <v>0.99</v>
      </c>
      <c r="B136" s="5">
        <v>101.767194</v>
      </c>
      <c r="C136" s="5">
        <v>125842242</v>
      </c>
      <c r="D136" s="5">
        <v>0.99005900000000002</v>
      </c>
      <c r="E136" s="5">
        <v>10.176719</v>
      </c>
      <c r="F136" s="3"/>
      <c r="G136" s="3"/>
      <c r="H136" s="5">
        <v>339</v>
      </c>
      <c r="I136" s="5">
        <v>9999999</v>
      </c>
      <c r="J136" s="3"/>
      <c r="K136" s="3"/>
      <c r="L136" s="5">
        <v>1</v>
      </c>
      <c r="M136" s="5">
        <v>89.457965000000002</v>
      </c>
      <c r="N136" s="5">
        <v>5.2907999999999997E-2</v>
      </c>
      <c r="O136" s="5"/>
      <c r="P136" s="5"/>
      <c r="Q136" s="5"/>
      <c r="R136" s="5"/>
      <c r="S136" s="1">
        <f>B$136 / B136</f>
        <v>1</v>
      </c>
      <c r="U136" s="5">
        <v>0.99</v>
      </c>
      <c r="V136" s="9">
        <v>28.579674000000001</v>
      </c>
      <c r="W136" s="5">
        <v>125842242</v>
      </c>
      <c r="X136" s="5">
        <v>0.99005900000000002</v>
      </c>
      <c r="Y136" s="5">
        <v>2.8579669999999999</v>
      </c>
      <c r="Z136" s="3"/>
      <c r="AA136" s="3"/>
      <c r="AB136" s="5">
        <v>339</v>
      </c>
      <c r="AC136" s="5">
        <v>9999999</v>
      </c>
      <c r="AD136" s="3"/>
      <c r="AE136" s="3"/>
      <c r="AF136" s="5">
        <v>1</v>
      </c>
      <c r="AG136" s="5">
        <v>22.102709000000001</v>
      </c>
      <c r="AH136" s="5">
        <v>1.261E-3</v>
      </c>
      <c r="AI136" s="5"/>
      <c r="AJ136" s="5"/>
      <c r="AK136" s="5"/>
      <c r="AL136" s="5"/>
      <c r="AM136" s="1">
        <f>V$136 / V136</f>
        <v>1</v>
      </c>
    </row>
    <row r="137" spans="1:39" ht="14" x14ac:dyDescent="0.2">
      <c r="A137" s="5">
        <v>0.995</v>
      </c>
      <c r="B137" s="5">
        <v>139.26045199999999</v>
      </c>
      <c r="C137" s="5">
        <v>169108283</v>
      </c>
      <c r="D137" s="5">
        <v>0.99502500000000005</v>
      </c>
      <c r="E137" s="5">
        <v>13.926045</v>
      </c>
      <c r="F137" s="3"/>
      <c r="G137" s="3"/>
      <c r="H137" s="5">
        <v>478</v>
      </c>
      <c r="I137" s="5">
        <v>9999999</v>
      </c>
      <c r="J137" s="3"/>
      <c r="K137" s="3"/>
      <c r="L137" s="5">
        <v>1</v>
      </c>
      <c r="M137" s="5">
        <v>126.24332</v>
      </c>
      <c r="N137" s="5">
        <v>5.2700999999999998E-2</v>
      </c>
      <c r="O137" s="5"/>
      <c r="P137" s="5"/>
      <c r="Q137" s="5"/>
      <c r="R137" s="5"/>
      <c r="S137" s="1">
        <f>B$137 / B137</f>
        <v>1</v>
      </c>
      <c r="U137" s="5">
        <v>0.995</v>
      </c>
      <c r="V137" s="9">
        <v>35.517724999999999</v>
      </c>
      <c r="W137" s="5">
        <v>169108283</v>
      </c>
      <c r="X137" s="5">
        <v>0.99502500000000005</v>
      </c>
      <c r="Y137" s="5">
        <v>3.5517720000000002</v>
      </c>
      <c r="Z137" s="3"/>
      <c r="AA137" s="3"/>
      <c r="AB137" s="5">
        <v>478</v>
      </c>
      <c r="AC137" s="5">
        <v>9999999</v>
      </c>
      <c r="AD137" s="3"/>
      <c r="AE137" s="3"/>
      <c r="AF137" s="5">
        <v>1</v>
      </c>
      <c r="AG137" s="5">
        <v>30.094550999999999</v>
      </c>
      <c r="AH137" s="5">
        <v>1.25E-3</v>
      </c>
      <c r="AI137" s="5"/>
      <c r="AJ137" s="5"/>
      <c r="AK137" s="5"/>
      <c r="AL137" s="5"/>
      <c r="AM137" s="1">
        <f>V$137 / V137</f>
        <v>1</v>
      </c>
    </row>
    <row r="138" spans="1:39" ht="14" x14ac:dyDescent="0.2">
      <c r="A138" s="5">
        <v>0.997</v>
      </c>
      <c r="B138" s="5">
        <v>163.388814</v>
      </c>
      <c r="C138" s="5">
        <v>208704756</v>
      </c>
      <c r="D138" s="5">
        <v>0.99700900000000003</v>
      </c>
      <c r="E138" s="5">
        <v>16.338881000000001</v>
      </c>
      <c r="F138" s="3"/>
      <c r="G138" s="3"/>
      <c r="H138" s="5">
        <v>611</v>
      </c>
      <c r="I138" s="5">
        <v>9999999</v>
      </c>
      <c r="J138" s="3"/>
      <c r="K138" s="3"/>
      <c r="L138" s="5">
        <v>1</v>
      </c>
      <c r="M138" s="5">
        <v>149.57186799999999</v>
      </c>
      <c r="N138" s="5">
        <v>5.4024000000000003E-2</v>
      </c>
      <c r="O138" s="5"/>
      <c r="P138" s="5"/>
      <c r="Q138" s="5"/>
      <c r="R138" s="5"/>
      <c r="S138" s="1">
        <f>B$138 / B138</f>
        <v>1</v>
      </c>
      <c r="U138" s="5">
        <v>0.997</v>
      </c>
      <c r="V138" s="9">
        <v>46.463065999999998</v>
      </c>
      <c r="W138" s="5">
        <v>208704756</v>
      </c>
      <c r="X138" s="5">
        <v>0.99700900000000003</v>
      </c>
      <c r="Y138" s="5">
        <v>4.6463070000000002</v>
      </c>
      <c r="Z138" s="3"/>
      <c r="AA138" s="3"/>
      <c r="AB138" s="5">
        <v>611</v>
      </c>
      <c r="AC138" s="5">
        <v>9999999</v>
      </c>
      <c r="AD138" s="3"/>
      <c r="AE138" s="3"/>
      <c r="AF138" s="5">
        <v>1</v>
      </c>
      <c r="AG138" s="5">
        <v>38.285446999999998</v>
      </c>
      <c r="AH138" s="5">
        <v>1.3029999999999999E-3</v>
      </c>
      <c r="AI138" s="5"/>
      <c r="AJ138" s="5"/>
      <c r="AK138" s="5"/>
      <c r="AL138" s="5"/>
      <c r="AM138" s="1">
        <f>V$138 / V138</f>
        <v>1</v>
      </c>
    </row>
    <row r="139" spans="1:39" ht="14" x14ac:dyDescent="0.2">
      <c r="A139" s="5">
        <v>0.999</v>
      </c>
      <c r="B139" s="5">
        <v>268.48556000000002</v>
      </c>
      <c r="C139" s="5">
        <v>317398707</v>
      </c>
      <c r="D139" s="5">
        <v>0.999</v>
      </c>
      <c r="E139" s="5">
        <v>26.848555999999999</v>
      </c>
      <c r="F139" s="3"/>
      <c r="G139" s="3"/>
      <c r="H139" s="5">
        <v>999</v>
      </c>
      <c r="I139" s="5">
        <v>9999999</v>
      </c>
      <c r="J139" s="3"/>
      <c r="K139" s="3"/>
      <c r="L139" s="5">
        <v>1</v>
      </c>
      <c r="M139" s="5">
        <v>252.46529899999999</v>
      </c>
      <c r="N139" s="5">
        <v>5.3893000000000003E-2</v>
      </c>
      <c r="O139" s="5"/>
      <c r="P139" s="5"/>
      <c r="Q139" s="5"/>
      <c r="R139" s="5"/>
      <c r="S139" s="1">
        <f>B$139 / B139</f>
        <v>1</v>
      </c>
      <c r="U139" s="5">
        <v>0.999</v>
      </c>
      <c r="V139" s="9">
        <v>69.453053999999995</v>
      </c>
      <c r="W139" s="5">
        <v>317398707</v>
      </c>
      <c r="X139" s="5">
        <v>0.999</v>
      </c>
      <c r="Y139" s="5">
        <v>6.9453050000000003</v>
      </c>
      <c r="Z139" s="3"/>
      <c r="AA139" s="3"/>
      <c r="AB139" s="5">
        <v>999</v>
      </c>
      <c r="AC139" s="5">
        <v>9999999</v>
      </c>
      <c r="AD139" s="3"/>
      <c r="AE139" s="3"/>
      <c r="AF139" s="5">
        <v>1</v>
      </c>
      <c r="AG139" s="5">
        <v>59.544429999999998</v>
      </c>
      <c r="AH139" s="5">
        <v>1.364E-3</v>
      </c>
      <c r="AI139" s="5"/>
      <c r="AJ139" s="5"/>
      <c r="AK139" s="5"/>
      <c r="AL139" s="5"/>
      <c r="AM139" s="1">
        <f>V$139 / V139</f>
        <v>1</v>
      </c>
    </row>
    <row r="140" spans="1:39" ht="14" x14ac:dyDescent="0.2">
      <c r="A140" s="3" t="s">
        <v>59</v>
      </c>
      <c r="B140" s="3" t="s">
        <v>2</v>
      </c>
      <c r="C140" s="3" t="s">
        <v>3</v>
      </c>
      <c r="D140" s="3" t="s">
        <v>4</v>
      </c>
      <c r="E140" s="3" t="s">
        <v>5</v>
      </c>
      <c r="F140" s="3" t="s">
        <v>6</v>
      </c>
      <c r="G140" s="3" t="s">
        <v>7</v>
      </c>
      <c r="H140" s="3" t="s">
        <v>8</v>
      </c>
      <c r="I140" s="3" t="s">
        <v>9</v>
      </c>
      <c r="J140" s="3" t="s">
        <v>10</v>
      </c>
      <c r="K140" s="3" t="s">
        <v>11</v>
      </c>
      <c r="L140" s="3" t="s">
        <v>12</v>
      </c>
      <c r="M140" s="3" t="s">
        <v>13</v>
      </c>
      <c r="N140" s="3" t="s">
        <v>14</v>
      </c>
      <c r="O140" s="3" t="s">
        <v>15</v>
      </c>
      <c r="P140" s="3" t="s">
        <v>16</v>
      </c>
      <c r="Q140" s="3" t="s">
        <v>17</v>
      </c>
      <c r="R140" s="3" t="s">
        <v>18</v>
      </c>
      <c r="S140" s="1" t="s">
        <v>58</v>
      </c>
      <c r="U140" s="3" t="s">
        <v>59</v>
      </c>
      <c r="V140" s="3" t="s">
        <v>2</v>
      </c>
      <c r="W140" s="3" t="s">
        <v>3</v>
      </c>
      <c r="X140" s="3" t="s">
        <v>4</v>
      </c>
      <c r="Y140" s="3" t="s">
        <v>5</v>
      </c>
      <c r="Z140" s="3" t="s">
        <v>6</v>
      </c>
      <c r="AA140" s="3" t="s">
        <v>7</v>
      </c>
      <c r="AB140" s="3" t="s">
        <v>8</v>
      </c>
      <c r="AC140" s="3" t="s">
        <v>9</v>
      </c>
      <c r="AD140" s="3" t="s">
        <v>10</v>
      </c>
      <c r="AE140" s="3" t="s">
        <v>11</v>
      </c>
      <c r="AF140" s="3" t="s">
        <v>12</v>
      </c>
      <c r="AG140" s="3" t="s">
        <v>13</v>
      </c>
      <c r="AH140" s="3" t="s">
        <v>14</v>
      </c>
      <c r="AI140" s="3" t="s">
        <v>15</v>
      </c>
      <c r="AJ140" s="3" t="s">
        <v>16</v>
      </c>
      <c r="AK140" s="3" t="s">
        <v>17</v>
      </c>
      <c r="AL140" s="3" t="s">
        <v>18</v>
      </c>
      <c r="AM140" s="1" t="s">
        <v>58</v>
      </c>
    </row>
    <row r="141" spans="1:39" ht="14" x14ac:dyDescent="0.2">
      <c r="A141" s="5">
        <v>0.9</v>
      </c>
      <c r="B141" s="5">
        <v>26.806963</v>
      </c>
      <c r="C141" s="5">
        <v>47231366</v>
      </c>
      <c r="D141" s="6">
        <v>0.91055900000000001</v>
      </c>
      <c r="E141" s="5">
        <v>2.6806960000000002</v>
      </c>
      <c r="F141" s="5">
        <v>0.84014299999999997</v>
      </c>
      <c r="G141" s="5">
        <v>0.63010699999999997</v>
      </c>
      <c r="H141" s="5">
        <v>95</v>
      </c>
      <c r="I141" s="5">
        <v>95</v>
      </c>
      <c r="J141" s="5">
        <v>49</v>
      </c>
      <c r="K141" s="5">
        <v>94</v>
      </c>
      <c r="L141" s="5">
        <v>1.9984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1">
        <f>B$135 / B141</f>
        <v>1.4317454013720243</v>
      </c>
      <c r="U141" s="5">
        <v>0.9</v>
      </c>
      <c r="V141" s="5">
        <v>11.164903000000001</v>
      </c>
      <c r="W141" s="5">
        <v>47729302</v>
      </c>
      <c r="X141" s="5">
        <v>0.92054499999999995</v>
      </c>
      <c r="Y141" s="5">
        <v>1.11649</v>
      </c>
      <c r="Z141" s="5">
        <v>2.0384509999999998</v>
      </c>
      <c r="AA141" s="5">
        <v>1.5288379999999999</v>
      </c>
      <c r="AB141" s="5">
        <v>97</v>
      </c>
      <c r="AC141" s="5">
        <v>97</v>
      </c>
      <c r="AD141" s="5">
        <v>49</v>
      </c>
      <c r="AE141" s="5">
        <v>96</v>
      </c>
      <c r="AF141" s="5">
        <v>2.0001000000000002</v>
      </c>
      <c r="AG141" s="5">
        <v>4.9786710000000003</v>
      </c>
      <c r="AH141" s="5">
        <v>3.0276000000000001E-2</v>
      </c>
      <c r="AI141" s="5">
        <v>6.145378</v>
      </c>
      <c r="AJ141" s="5">
        <v>44.592157999999998</v>
      </c>
      <c r="AK141" s="5">
        <v>0.27116699999999999</v>
      </c>
      <c r="AL141" s="5">
        <v>55.041929000000003</v>
      </c>
      <c r="AM141" s="1">
        <f>V$135 / V141</f>
        <v>1.2994447869363486</v>
      </c>
    </row>
    <row r="142" spans="1:39" ht="14" x14ac:dyDescent="0.2">
      <c r="A142" s="5">
        <v>0.99</v>
      </c>
      <c r="B142" s="5">
        <v>70.228623999999996</v>
      </c>
      <c r="C142" s="5">
        <v>169199278</v>
      </c>
      <c r="D142" s="6">
        <v>0.99494199999999999</v>
      </c>
      <c r="E142" s="5">
        <v>7.0228619999999999</v>
      </c>
      <c r="F142" s="5">
        <v>1.1488259999999999</v>
      </c>
      <c r="G142" s="5">
        <v>0.86162000000000005</v>
      </c>
      <c r="H142" s="5">
        <v>243</v>
      </c>
      <c r="I142" s="5">
        <v>243</v>
      </c>
      <c r="J142" s="5">
        <v>243</v>
      </c>
      <c r="K142" s="5">
        <v>242</v>
      </c>
      <c r="L142" s="5">
        <v>1.0225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1">
        <f>B$136 / B142</f>
        <v>1.4490842651281337</v>
      </c>
      <c r="U142" s="5">
        <v>0.99</v>
      </c>
      <c r="V142" s="1">
        <v>23.970001</v>
      </c>
      <c r="W142" s="5">
        <v>169137834</v>
      </c>
      <c r="X142" s="5">
        <v>0.99501200000000001</v>
      </c>
      <c r="Y142" s="5">
        <v>2.3969999999999998</v>
      </c>
      <c r="Z142" s="5">
        <v>3.3646729999999998</v>
      </c>
      <c r="AA142" s="5">
        <v>2.523504</v>
      </c>
      <c r="AB142" s="5">
        <v>247</v>
      </c>
      <c r="AC142" s="5">
        <v>247</v>
      </c>
      <c r="AD142" s="5">
        <v>243</v>
      </c>
      <c r="AE142" s="5">
        <v>246</v>
      </c>
      <c r="AF142" s="5">
        <v>1.0243</v>
      </c>
      <c r="AG142" s="5">
        <v>16.555067999999999</v>
      </c>
      <c r="AH142" s="5">
        <v>8.5105E-2</v>
      </c>
      <c r="AI142" s="5">
        <v>7.320208</v>
      </c>
      <c r="AJ142" s="5">
        <v>69.065781000000001</v>
      </c>
      <c r="AK142" s="5">
        <v>0.35504999999999998</v>
      </c>
      <c r="AL142" s="5">
        <v>30.539038999999999</v>
      </c>
      <c r="AM142" s="1">
        <f>V$136 / V142</f>
        <v>1.1923100879303259</v>
      </c>
    </row>
    <row r="143" spans="1:39" ht="14" x14ac:dyDescent="0.2">
      <c r="A143" s="5">
        <v>0.995</v>
      </c>
      <c r="B143" s="5">
        <v>71.533270999999999</v>
      </c>
      <c r="C143" s="5">
        <v>170666249</v>
      </c>
      <c r="D143" s="5">
        <v>0.99507199999999996</v>
      </c>
      <c r="E143" s="5">
        <v>7.153327</v>
      </c>
      <c r="F143" s="5">
        <v>1.137653</v>
      </c>
      <c r="G143" s="5">
        <v>0.85323899999999997</v>
      </c>
      <c r="H143" s="5">
        <v>243</v>
      </c>
      <c r="I143" s="5">
        <v>243</v>
      </c>
      <c r="J143" s="5">
        <v>247</v>
      </c>
      <c r="K143" s="5">
        <v>242</v>
      </c>
      <c r="L143" s="5">
        <v>1.0088999999999999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1">
        <f>B$137 / B143</f>
        <v>1.9467927308958091</v>
      </c>
      <c r="U143" s="5">
        <v>0.995</v>
      </c>
      <c r="V143" s="5">
        <v>23.970001</v>
      </c>
      <c r="W143" s="5">
        <v>169137834</v>
      </c>
      <c r="X143" s="5">
        <v>0.99501200000000001</v>
      </c>
      <c r="Y143" s="5">
        <v>2.3969999999999998</v>
      </c>
      <c r="Z143" s="5">
        <v>3.3646729999999998</v>
      </c>
      <c r="AA143" s="5">
        <v>2.523504</v>
      </c>
      <c r="AB143" s="5">
        <v>247</v>
      </c>
      <c r="AC143" s="5">
        <v>247</v>
      </c>
      <c r="AD143" s="5">
        <v>243</v>
      </c>
      <c r="AE143" s="5">
        <v>246</v>
      </c>
      <c r="AF143" s="5">
        <v>1.0243</v>
      </c>
      <c r="AG143" s="5">
        <v>16.555067999999999</v>
      </c>
      <c r="AH143" s="5">
        <v>8.5105E-2</v>
      </c>
      <c r="AI143" s="5">
        <v>7.320208</v>
      </c>
      <c r="AJ143" s="5">
        <v>69.065781000000001</v>
      </c>
      <c r="AK143" s="5">
        <v>0.35504999999999998</v>
      </c>
      <c r="AL143" s="5">
        <v>30.539038999999999</v>
      </c>
      <c r="AM143" s="1">
        <f>V$137 / V143</f>
        <v>1.4817573432725346</v>
      </c>
    </row>
    <row r="144" spans="1:39" ht="14" x14ac:dyDescent="0.2">
      <c r="A144" s="5">
        <v>0.997</v>
      </c>
      <c r="B144" s="5">
        <v>87.308301999999998</v>
      </c>
      <c r="C144" s="5">
        <v>210235475</v>
      </c>
      <c r="D144" s="5">
        <v>0.997031</v>
      </c>
      <c r="E144" s="5">
        <v>8.7308299999999992</v>
      </c>
      <c r="F144" s="5">
        <v>1.1482079999999999</v>
      </c>
      <c r="G144" s="5">
        <v>0.86115600000000003</v>
      </c>
      <c r="H144" s="5">
        <v>313</v>
      </c>
      <c r="I144" s="5">
        <v>313</v>
      </c>
      <c r="J144" s="5">
        <v>313</v>
      </c>
      <c r="K144" s="5">
        <v>312</v>
      </c>
      <c r="L144" s="5">
        <v>1.0188999999999999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1">
        <f>B$138 / B144</f>
        <v>1.871400660157152</v>
      </c>
      <c r="U144" s="5">
        <v>0.997</v>
      </c>
      <c r="V144" s="5">
        <v>27.183647000000001</v>
      </c>
      <c r="W144" s="5">
        <v>210139111</v>
      </c>
      <c r="X144" s="5">
        <v>0.99707000000000001</v>
      </c>
      <c r="Y144" s="5">
        <v>2.7183649999999999</v>
      </c>
      <c r="Z144" s="5">
        <v>3.686118</v>
      </c>
      <c r="AA144" s="5">
        <v>2.764589</v>
      </c>
      <c r="AB144" s="5">
        <v>313</v>
      </c>
      <c r="AC144" s="5">
        <v>313</v>
      </c>
      <c r="AD144" s="5">
        <v>313</v>
      </c>
      <c r="AE144" s="5">
        <v>312</v>
      </c>
      <c r="AF144" s="5">
        <v>1.0189999999999999</v>
      </c>
      <c r="AG144" s="5">
        <v>20.473447</v>
      </c>
      <c r="AH144" s="5">
        <v>0.11486399999999999</v>
      </c>
      <c r="AI144" s="5">
        <v>6.5858569999999999</v>
      </c>
      <c r="AJ144" s="5">
        <v>75.315307000000004</v>
      </c>
      <c r="AK144" s="5">
        <v>0.42254900000000001</v>
      </c>
      <c r="AL144" s="5">
        <v>24.227274999999999</v>
      </c>
      <c r="AM144" s="1">
        <f>V$138 / V144</f>
        <v>1.709228566718807</v>
      </c>
    </row>
    <row r="145" spans="1:39" ht="14" x14ac:dyDescent="0.2">
      <c r="A145" s="5">
        <v>0.999</v>
      </c>
      <c r="B145" s="5">
        <v>136.71772999999999</v>
      </c>
      <c r="C145" s="5">
        <v>317963543</v>
      </c>
      <c r="D145" s="5">
        <v>0.99900199999999995</v>
      </c>
      <c r="E145" s="5">
        <v>13.671773</v>
      </c>
      <c r="F145" s="5">
        <v>1.1089770000000001</v>
      </c>
      <c r="G145" s="5">
        <v>0.83173299999999994</v>
      </c>
      <c r="H145" s="5">
        <v>507</v>
      </c>
      <c r="I145" s="5">
        <v>507</v>
      </c>
      <c r="J145" s="5">
        <v>515</v>
      </c>
      <c r="K145" s="5">
        <v>506</v>
      </c>
      <c r="L145" s="5">
        <v>1.0003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1">
        <f>B$139 / B145</f>
        <v>1.9637947470309816</v>
      </c>
      <c r="U145" s="5">
        <v>0.999</v>
      </c>
      <c r="V145" s="5">
        <v>39.480421999999997</v>
      </c>
      <c r="W145" s="5">
        <v>317809833</v>
      </c>
      <c r="X145" s="5">
        <v>0.99900100000000003</v>
      </c>
      <c r="Y145" s="5">
        <v>3.9480420000000001</v>
      </c>
      <c r="Z145" s="5">
        <v>3.8384480000000001</v>
      </c>
      <c r="AA145" s="5">
        <v>2.8788360000000002</v>
      </c>
      <c r="AB145" s="5">
        <v>507</v>
      </c>
      <c r="AC145" s="5">
        <v>507</v>
      </c>
      <c r="AD145" s="5">
        <v>515</v>
      </c>
      <c r="AE145" s="5">
        <v>506</v>
      </c>
      <c r="AF145" s="5">
        <v>1.0006999999999999</v>
      </c>
      <c r="AG145" s="5">
        <v>31.779384</v>
      </c>
      <c r="AH145" s="5">
        <v>0.245258</v>
      </c>
      <c r="AI145" s="5">
        <v>7.4459860000000004</v>
      </c>
      <c r="AJ145" s="5">
        <v>80.494033000000002</v>
      </c>
      <c r="AK145" s="5">
        <v>0.62121499999999996</v>
      </c>
      <c r="AL145" s="5">
        <v>18.859946000000001</v>
      </c>
      <c r="AM145" s="1">
        <f>V$139 / V145</f>
        <v>1.7591770928892301</v>
      </c>
    </row>
    <row r="146" spans="1:39" ht="14" x14ac:dyDescent="0.2">
      <c r="A146" s="3" t="s">
        <v>60</v>
      </c>
      <c r="B146" s="3" t="s">
        <v>2</v>
      </c>
      <c r="C146" s="3" t="s">
        <v>3</v>
      </c>
      <c r="D146" s="3" t="s">
        <v>4</v>
      </c>
      <c r="E146" s="3" t="s">
        <v>5</v>
      </c>
      <c r="F146" s="3" t="s">
        <v>6</v>
      </c>
      <c r="G146" s="3" t="s">
        <v>7</v>
      </c>
      <c r="H146" s="3" t="s">
        <v>8</v>
      </c>
      <c r="I146" s="3" t="s">
        <v>9</v>
      </c>
      <c r="J146" s="3" t="s">
        <v>10</v>
      </c>
      <c r="K146" s="3" t="s">
        <v>11</v>
      </c>
      <c r="L146" s="3" t="s">
        <v>12</v>
      </c>
      <c r="M146" s="3" t="s">
        <v>13</v>
      </c>
      <c r="N146" s="3" t="s">
        <v>14</v>
      </c>
      <c r="O146" s="3" t="s">
        <v>15</v>
      </c>
      <c r="P146" s="3" t="s">
        <v>16</v>
      </c>
      <c r="Q146" s="3" t="s">
        <v>17</v>
      </c>
      <c r="R146" s="3" t="s">
        <v>18</v>
      </c>
      <c r="S146" s="1" t="s">
        <v>58</v>
      </c>
      <c r="U146" s="3" t="s">
        <v>60</v>
      </c>
      <c r="V146" s="3" t="s">
        <v>2</v>
      </c>
      <c r="W146" s="3" t="s">
        <v>3</v>
      </c>
      <c r="X146" s="3" t="s">
        <v>4</v>
      </c>
      <c r="Y146" s="3" t="s">
        <v>5</v>
      </c>
      <c r="Z146" s="3" t="s">
        <v>6</v>
      </c>
      <c r="AA146" s="3" t="s">
        <v>7</v>
      </c>
      <c r="AB146" s="3" t="s">
        <v>8</v>
      </c>
      <c r="AC146" s="3" t="s">
        <v>9</v>
      </c>
      <c r="AD146" s="3" t="s">
        <v>10</v>
      </c>
      <c r="AE146" s="3" t="s">
        <v>11</v>
      </c>
      <c r="AF146" s="3" t="s">
        <v>12</v>
      </c>
      <c r="AG146" s="3" t="s">
        <v>13</v>
      </c>
      <c r="AH146" s="3" t="s">
        <v>14</v>
      </c>
      <c r="AI146" s="3" t="s">
        <v>15</v>
      </c>
      <c r="AJ146" s="3" t="s">
        <v>16</v>
      </c>
      <c r="AK146" s="3" t="s">
        <v>17</v>
      </c>
      <c r="AL146" s="3" t="s">
        <v>18</v>
      </c>
      <c r="AM146" s="1" t="s">
        <v>58</v>
      </c>
    </row>
    <row r="147" spans="1:39" ht="14" x14ac:dyDescent="0.2">
      <c r="A147" s="5">
        <v>0.9</v>
      </c>
      <c r="B147" s="5">
        <v>22.522974000000001</v>
      </c>
      <c r="C147" s="5">
        <v>53554086</v>
      </c>
      <c r="D147" s="6">
        <v>0.91669599999999996</v>
      </c>
      <c r="E147" s="5">
        <v>2.252297</v>
      </c>
      <c r="F147" s="5">
        <v>1.1338010000000001</v>
      </c>
      <c r="G147" s="5">
        <v>0.85035099999999997</v>
      </c>
      <c r="H147" s="5">
        <v>95</v>
      </c>
      <c r="I147" s="5">
        <v>95</v>
      </c>
      <c r="J147" s="5">
        <v>25</v>
      </c>
      <c r="K147" s="5">
        <v>94</v>
      </c>
      <c r="L147" s="5">
        <v>2.0044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1">
        <f>B$135 / B147</f>
        <v>1.7040709632750985</v>
      </c>
      <c r="U147" s="5">
        <v>0.9</v>
      </c>
      <c r="V147" s="5">
        <v>10.091156</v>
      </c>
      <c r="W147" s="5">
        <v>53597641</v>
      </c>
      <c r="X147" s="5">
        <v>0.91759000000000002</v>
      </c>
      <c r="Y147" s="5">
        <v>1.0091159999999999</v>
      </c>
      <c r="Z147" s="5">
        <v>2.532648</v>
      </c>
      <c r="AA147" s="5">
        <v>1.899486</v>
      </c>
      <c r="AB147" s="5">
        <v>95</v>
      </c>
      <c r="AC147" s="5">
        <v>95</v>
      </c>
      <c r="AD147" s="5">
        <v>23</v>
      </c>
      <c r="AE147" s="5">
        <v>94</v>
      </c>
      <c r="AF147" s="5">
        <v>2.0114000000000001</v>
      </c>
      <c r="AG147" s="5">
        <v>4.3017750000000001</v>
      </c>
      <c r="AH147" s="5">
        <v>7.4032000000000001E-2</v>
      </c>
      <c r="AI147" s="5">
        <v>5.219792</v>
      </c>
      <c r="AJ147" s="5">
        <v>42.629156000000002</v>
      </c>
      <c r="AK147" s="5">
        <v>0.73363599999999995</v>
      </c>
      <c r="AL147" s="5">
        <v>51.726404000000002</v>
      </c>
      <c r="AM147" s="1">
        <f>V$135 / V147</f>
        <v>1.4377118934639401</v>
      </c>
    </row>
    <row r="148" spans="1:39" ht="14" x14ac:dyDescent="0.2">
      <c r="A148" s="5">
        <v>0.99</v>
      </c>
      <c r="B148" s="5">
        <v>43.482033000000001</v>
      </c>
      <c r="C148" s="5">
        <v>167016375</v>
      </c>
      <c r="D148" s="6">
        <v>0.99429599999999996</v>
      </c>
      <c r="E148" s="5">
        <v>4.3482029999999998</v>
      </c>
      <c r="F148" s="5">
        <v>1.8315520000000001</v>
      </c>
      <c r="G148" s="5">
        <v>1.373664</v>
      </c>
      <c r="H148" s="5">
        <v>123</v>
      </c>
      <c r="I148" s="5">
        <v>123</v>
      </c>
      <c r="J148" s="5">
        <v>119</v>
      </c>
      <c r="K148" s="5">
        <v>122</v>
      </c>
      <c r="L148" s="5">
        <v>1.0145999999999999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1">
        <f>B$136 / B148</f>
        <v>2.3404424075571626</v>
      </c>
      <c r="U148" s="5">
        <v>0.99</v>
      </c>
      <c r="V148" s="5">
        <v>15.630140000000001</v>
      </c>
      <c r="W148" s="5">
        <v>166532096</v>
      </c>
      <c r="X148" s="5">
        <v>0.99447300000000005</v>
      </c>
      <c r="Y148" s="5">
        <v>1.5630139999999999</v>
      </c>
      <c r="Z148" s="5">
        <v>5.0804850000000004</v>
      </c>
      <c r="AA148" s="5">
        <v>3.8103639999999999</v>
      </c>
      <c r="AB148" s="5">
        <v>119</v>
      </c>
      <c r="AC148" s="5">
        <v>119</v>
      </c>
      <c r="AD148" s="5">
        <v>119</v>
      </c>
      <c r="AE148" s="5">
        <v>118</v>
      </c>
      <c r="AF148" s="5">
        <v>1.0161</v>
      </c>
      <c r="AG148" s="5">
        <v>9.5642949999999995</v>
      </c>
      <c r="AH148" s="5">
        <v>8.0831E-2</v>
      </c>
      <c r="AI148" s="5">
        <v>5.4935390000000002</v>
      </c>
      <c r="AJ148" s="5">
        <v>61.191355000000001</v>
      </c>
      <c r="AK148" s="5">
        <v>0.51715</v>
      </c>
      <c r="AL148" s="5">
        <v>35.147086000000002</v>
      </c>
      <c r="AM148" s="1">
        <f>V$136 / V148</f>
        <v>1.8284976334185106</v>
      </c>
    </row>
    <row r="149" spans="1:39" ht="14" x14ac:dyDescent="0.2">
      <c r="A149" s="5">
        <v>0.995</v>
      </c>
      <c r="B149" s="5">
        <v>44.964378000000004</v>
      </c>
      <c r="C149" s="5">
        <v>176616631</v>
      </c>
      <c r="D149" s="5">
        <v>0.995031</v>
      </c>
      <c r="E149" s="5">
        <v>4.4964380000000004</v>
      </c>
      <c r="F149" s="5">
        <v>1.8729800000000001</v>
      </c>
      <c r="G149" s="5">
        <v>1.4047350000000001</v>
      </c>
      <c r="H149" s="5">
        <v>127</v>
      </c>
      <c r="I149" s="5">
        <v>127</v>
      </c>
      <c r="J149" s="5">
        <v>127</v>
      </c>
      <c r="K149" s="5">
        <v>126</v>
      </c>
      <c r="L149" s="5">
        <v>1.0122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1">
        <f>B$137 / B149</f>
        <v>3.0971283979509283</v>
      </c>
      <c r="U149" s="5">
        <v>0.995</v>
      </c>
      <c r="V149" s="5">
        <v>16.077476999999998</v>
      </c>
      <c r="W149" s="5">
        <v>175941511</v>
      </c>
      <c r="X149" s="5">
        <v>0.99519800000000003</v>
      </c>
      <c r="Y149" s="5">
        <v>1.607748</v>
      </c>
      <c r="Z149" s="5">
        <v>5.2181980000000001</v>
      </c>
      <c r="AA149" s="5">
        <v>3.9136479999999998</v>
      </c>
      <c r="AB149" s="5">
        <v>127</v>
      </c>
      <c r="AC149" s="5">
        <v>127</v>
      </c>
      <c r="AD149" s="5">
        <v>127</v>
      </c>
      <c r="AE149" s="5">
        <v>126</v>
      </c>
      <c r="AF149" s="5">
        <v>1.0132000000000001</v>
      </c>
      <c r="AG149" s="5">
        <v>9.6046809999999994</v>
      </c>
      <c r="AH149" s="5">
        <v>8.4219000000000002E-2</v>
      </c>
      <c r="AI149" s="5">
        <v>6.3778079999999999</v>
      </c>
      <c r="AJ149" s="5">
        <v>59.739980000000003</v>
      </c>
      <c r="AK149" s="5">
        <v>0.52383199999999996</v>
      </c>
      <c r="AL149" s="5">
        <v>39.669209000000002</v>
      </c>
      <c r="AM149" s="1">
        <f>V$137 / V149</f>
        <v>2.2091603676372857</v>
      </c>
    </row>
    <row r="150" spans="1:39" ht="14" x14ac:dyDescent="0.2">
      <c r="A150" s="5">
        <v>0.997</v>
      </c>
      <c r="B150" s="5">
        <v>53.900416999999997</v>
      </c>
      <c r="C150" s="5">
        <v>214979700</v>
      </c>
      <c r="D150" s="5">
        <v>0.99701099999999998</v>
      </c>
      <c r="E150" s="5">
        <v>5.3900420000000002</v>
      </c>
      <c r="F150" s="5">
        <v>1.9018459999999999</v>
      </c>
      <c r="G150" s="5">
        <v>1.426385</v>
      </c>
      <c r="H150" s="5">
        <v>160</v>
      </c>
      <c r="I150" s="5">
        <v>160</v>
      </c>
      <c r="J150" s="5">
        <v>160</v>
      </c>
      <c r="K150" s="5">
        <v>159</v>
      </c>
      <c r="L150" s="5">
        <v>1.01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1">
        <f>B$138 / B150</f>
        <v>3.0313089043448405</v>
      </c>
      <c r="U150" s="5">
        <v>0.997</v>
      </c>
      <c r="V150" s="5">
        <v>18.935907</v>
      </c>
      <c r="W150" s="5">
        <v>214293936</v>
      </c>
      <c r="X150" s="5">
        <v>0.99709999999999999</v>
      </c>
      <c r="Y150" s="5">
        <v>1.893591</v>
      </c>
      <c r="Z150" s="5">
        <v>5.3962719999999997</v>
      </c>
      <c r="AA150" s="5">
        <v>4.0472039999999998</v>
      </c>
      <c r="AB150" s="5">
        <v>160</v>
      </c>
      <c r="AC150" s="5">
        <v>160</v>
      </c>
      <c r="AD150" s="5">
        <v>160</v>
      </c>
      <c r="AE150" s="5">
        <v>159</v>
      </c>
      <c r="AF150" s="5">
        <v>1.0086999999999999</v>
      </c>
      <c r="AG150" s="5">
        <v>11.864242000000001</v>
      </c>
      <c r="AH150" s="5">
        <v>0.114497</v>
      </c>
      <c r="AI150" s="5">
        <v>6.9460889999999997</v>
      </c>
      <c r="AJ150" s="5">
        <v>62.654733999999998</v>
      </c>
      <c r="AK150" s="5">
        <v>0.60465599999999997</v>
      </c>
      <c r="AL150" s="5">
        <v>36.682102</v>
      </c>
      <c r="AM150" s="1">
        <f>V$138 / V150</f>
        <v>2.4537016367898299</v>
      </c>
    </row>
    <row r="151" spans="1:39" ht="14" x14ac:dyDescent="0.2">
      <c r="A151" s="5">
        <v>0.999</v>
      </c>
      <c r="B151" s="5">
        <v>77.111941999999999</v>
      </c>
      <c r="C151" s="5">
        <v>323306918</v>
      </c>
      <c r="D151" s="5">
        <v>0.99900699999999998</v>
      </c>
      <c r="E151" s="5">
        <v>7.7111939999999999</v>
      </c>
      <c r="F151" s="5">
        <v>1.999233</v>
      </c>
      <c r="G151" s="5">
        <v>1.499425</v>
      </c>
      <c r="H151" s="5">
        <v>257</v>
      </c>
      <c r="I151" s="5">
        <v>257</v>
      </c>
      <c r="J151" s="5">
        <v>265</v>
      </c>
      <c r="K151" s="5">
        <v>256</v>
      </c>
      <c r="L151" s="5">
        <v>1.0003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1">
        <f>B$139 / B151</f>
        <v>3.4817636936182987</v>
      </c>
      <c r="U151" s="5">
        <v>0.999</v>
      </c>
      <c r="V151" s="5">
        <v>25.824916000000002</v>
      </c>
      <c r="W151" s="5">
        <v>319934543</v>
      </c>
      <c r="X151" s="5">
        <v>0.99900299999999997</v>
      </c>
      <c r="Y151" s="5">
        <v>2.5824919999999998</v>
      </c>
      <c r="Z151" s="5">
        <v>5.9073450000000003</v>
      </c>
      <c r="AA151" s="5">
        <v>4.4305079999999997</v>
      </c>
      <c r="AB151" s="5">
        <v>265</v>
      </c>
      <c r="AC151" s="5">
        <v>265</v>
      </c>
      <c r="AD151" s="5">
        <v>257</v>
      </c>
      <c r="AE151" s="5">
        <v>264</v>
      </c>
      <c r="AF151" s="5">
        <v>1.0072000000000001</v>
      </c>
      <c r="AG151" s="5">
        <v>17.724454999999999</v>
      </c>
      <c r="AH151" s="5">
        <v>0.221857</v>
      </c>
      <c r="AI151" s="5">
        <v>7.8680690000000002</v>
      </c>
      <c r="AJ151" s="5">
        <v>68.633156999999997</v>
      </c>
      <c r="AK151" s="5">
        <v>0.85908099999999998</v>
      </c>
      <c r="AL151" s="5">
        <v>30.466967</v>
      </c>
      <c r="AM151" s="1">
        <f>V$139 / V151</f>
        <v>2.689381603409668</v>
      </c>
    </row>
    <row r="152" spans="1:39" ht="14" x14ac:dyDescent="0.2">
      <c r="A152" s="3" t="s">
        <v>61</v>
      </c>
      <c r="B152" s="3" t="s">
        <v>2</v>
      </c>
      <c r="C152" s="3" t="s">
        <v>3</v>
      </c>
      <c r="D152" s="3" t="s">
        <v>4</v>
      </c>
      <c r="E152" s="3" t="s">
        <v>5</v>
      </c>
      <c r="F152" s="3" t="s">
        <v>6</v>
      </c>
      <c r="G152" s="3" t="s">
        <v>7</v>
      </c>
      <c r="H152" s="3" t="s">
        <v>8</v>
      </c>
      <c r="I152" s="3" t="s">
        <v>9</v>
      </c>
      <c r="J152" s="3" t="s">
        <v>10</v>
      </c>
      <c r="K152" s="3" t="s">
        <v>11</v>
      </c>
      <c r="L152" s="3" t="s">
        <v>12</v>
      </c>
      <c r="M152" s="3" t="s">
        <v>13</v>
      </c>
      <c r="N152" s="3" t="s">
        <v>14</v>
      </c>
      <c r="O152" s="3" t="s">
        <v>15</v>
      </c>
      <c r="P152" s="3" t="s">
        <v>16</v>
      </c>
      <c r="Q152" s="3" t="s">
        <v>17</v>
      </c>
      <c r="R152" s="3" t="s">
        <v>18</v>
      </c>
      <c r="S152" s="1" t="s">
        <v>58</v>
      </c>
      <c r="U152" s="3" t="s">
        <v>61</v>
      </c>
      <c r="V152" s="3" t="s">
        <v>2</v>
      </c>
      <c r="W152" s="3" t="s">
        <v>3</v>
      </c>
      <c r="X152" s="3" t="s">
        <v>4</v>
      </c>
      <c r="Y152" s="3" t="s">
        <v>5</v>
      </c>
      <c r="Z152" s="3" t="s">
        <v>6</v>
      </c>
      <c r="AA152" s="3" t="s">
        <v>7</v>
      </c>
      <c r="AB152" s="3" t="s">
        <v>8</v>
      </c>
      <c r="AC152" s="3" t="s">
        <v>9</v>
      </c>
      <c r="AD152" s="3" t="s">
        <v>10</v>
      </c>
      <c r="AE152" s="3" t="s">
        <v>11</v>
      </c>
      <c r="AF152" s="3" t="s">
        <v>12</v>
      </c>
      <c r="AG152" s="3" t="s">
        <v>13</v>
      </c>
      <c r="AH152" s="3" t="s">
        <v>14</v>
      </c>
      <c r="AI152" s="3" t="s">
        <v>15</v>
      </c>
      <c r="AJ152" s="3" t="s">
        <v>16</v>
      </c>
      <c r="AK152" s="3" t="s">
        <v>17</v>
      </c>
      <c r="AL152" s="3" t="s">
        <v>18</v>
      </c>
      <c r="AM152" s="1" t="s">
        <v>58</v>
      </c>
    </row>
    <row r="153" spans="1:39" ht="14" x14ac:dyDescent="0.2">
      <c r="A153" s="5">
        <v>0.9</v>
      </c>
      <c r="B153" s="5">
        <v>20.124580000000002</v>
      </c>
      <c r="C153" s="5">
        <v>64819868</v>
      </c>
      <c r="D153" s="6">
        <v>0.92508199999999996</v>
      </c>
      <c r="E153" s="5">
        <v>2.0124580000000001</v>
      </c>
      <c r="F153" s="5">
        <v>1.5358590000000001</v>
      </c>
      <c r="G153" s="5">
        <v>1.151894</v>
      </c>
      <c r="H153" s="5">
        <v>95</v>
      </c>
      <c r="I153" s="5">
        <v>95</v>
      </c>
      <c r="J153" s="5">
        <v>12</v>
      </c>
      <c r="K153" s="5">
        <v>94</v>
      </c>
      <c r="L153" s="5">
        <v>2.1387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1">
        <f>B$135 / B153</f>
        <v>1.9071576152148269</v>
      </c>
      <c r="U153" s="5">
        <v>0.9</v>
      </c>
      <c r="V153" s="5">
        <v>10.048078</v>
      </c>
      <c r="W153" s="5">
        <v>64748891</v>
      </c>
      <c r="X153" s="5">
        <v>0.92475300000000005</v>
      </c>
      <c r="Y153" s="5">
        <v>1.0048079999999999</v>
      </c>
      <c r="Z153" s="5">
        <v>3.072695</v>
      </c>
      <c r="AA153" s="5">
        <v>2.3045209999999998</v>
      </c>
      <c r="AB153" s="5">
        <v>95</v>
      </c>
      <c r="AC153" s="5">
        <v>95</v>
      </c>
      <c r="AD153" s="5">
        <v>11</v>
      </c>
      <c r="AE153" s="5">
        <v>94</v>
      </c>
      <c r="AF153" s="5">
        <v>2.2681</v>
      </c>
      <c r="AG153" s="5">
        <v>4.0457359999999998</v>
      </c>
      <c r="AH153" s="5">
        <v>0.152669</v>
      </c>
      <c r="AI153" s="5">
        <v>5.3529479999999996</v>
      </c>
      <c r="AJ153" s="5">
        <v>40.263781000000002</v>
      </c>
      <c r="AK153" s="5">
        <v>1.5193890000000001</v>
      </c>
      <c r="AL153" s="5">
        <v>53.273353999999998</v>
      </c>
      <c r="AM153" s="1">
        <f>V$135 / V153</f>
        <v>1.4438756347233768</v>
      </c>
    </row>
    <row r="154" spans="1:39" ht="14" x14ac:dyDescent="0.2">
      <c r="A154" s="5">
        <v>0.99</v>
      </c>
      <c r="B154" s="5">
        <v>29.915562000000001</v>
      </c>
      <c r="C154" s="5">
        <v>168100819</v>
      </c>
      <c r="D154" s="6">
        <v>0.99384300000000003</v>
      </c>
      <c r="E154" s="5">
        <v>2.9915560000000001</v>
      </c>
      <c r="F154" s="5">
        <v>2.6794319999999998</v>
      </c>
      <c r="G154" s="5">
        <v>2.0095740000000002</v>
      </c>
      <c r="H154" s="5">
        <v>104</v>
      </c>
      <c r="I154" s="5">
        <v>104</v>
      </c>
      <c r="J154" s="5">
        <v>59</v>
      </c>
      <c r="K154" s="5">
        <v>103</v>
      </c>
      <c r="L154" s="5">
        <v>1.0287999999999999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1">
        <f>B$136 / B154</f>
        <v>3.4018145472246184</v>
      </c>
      <c r="U154" s="5">
        <v>0.99</v>
      </c>
      <c r="V154" s="5">
        <v>14.031802000000001</v>
      </c>
      <c r="W154" s="5">
        <v>168069789</v>
      </c>
      <c r="X154" s="5">
        <v>0.99388299999999996</v>
      </c>
      <c r="Y154" s="5">
        <v>1.4031800000000001</v>
      </c>
      <c r="Z154" s="5">
        <v>5.711449</v>
      </c>
      <c r="AA154" s="5">
        <v>4.2835869999999998</v>
      </c>
      <c r="AB154" s="5">
        <v>100</v>
      </c>
      <c r="AC154" s="5">
        <v>100</v>
      </c>
      <c r="AD154" s="5">
        <v>59</v>
      </c>
      <c r="AE154" s="5">
        <v>99</v>
      </c>
      <c r="AF154" s="5">
        <v>1.0290999999999999</v>
      </c>
      <c r="AG154" s="5">
        <v>7.3601929999999998</v>
      </c>
      <c r="AH154" s="5">
        <v>0.12611900000000001</v>
      </c>
      <c r="AI154" s="5">
        <v>6.0518070000000002</v>
      </c>
      <c r="AJ154" s="5">
        <v>52.453651999999998</v>
      </c>
      <c r="AK154" s="5">
        <v>0.89880599999999999</v>
      </c>
      <c r="AL154" s="5">
        <v>43.129224000000001</v>
      </c>
      <c r="AM154" s="1">
        <f>V$136 / V154</f>
        <v>2.0367785976455481</v>
      </c>
    </row>
    <row r="155" spans="1:39" ht="14" x14ac:dyDescent="0.2">
      <c r="A155" s="5">
        <v>0.995</v>
      </c>
      <c r="B155" s="5">
        <v>31.457778000000001</v>
      </c>
      <c r="C155" s="5">
        <v>187416851</v>
      </c>
      <c r="D155" s="5">
        <v>0.99528300000000003</v>
      </c>
      <c r="E155" s="5">
        <v>3.145778</v>
      </c>
      <c r="F155" s="5">
        <v>2.8408660000000001</v>
      </c>
      <c r="G155" s="5">
        <v>2.130649</v>
      </c>
      <c r="H155" s="5">
        <v>100</v>
      </c>
      <c r="I155" s="5">
        <v>100</v>
      </c>
      <c r="J155" s="5">
        <v>67</v>
      </c>
      <c r="K155" s="5">
        <v>99</v>
      </c>
      <c r="L155" s="5">
        <v>1.0163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1">
        <f>B$137 / B155</f>
        <v>4.4269004632177129</v>
      </c>
      <c r="U155" s="5">
        <v>0.995</v>
      </c>
      <c r="V155" s="5">
        <v>15.089026</v>
      </c>
      <c r="W155" s="5">
        <v>207985623</v>
      </c>
      <c r="X155" s="5">
        <v>0.99650099999999997</v>
      </c>
      <c r="Y155" s="5">
        <v>1.5089030000000001</v>
      </c>
      <c r="Z155" s="5">
        <v>6.5726760000000004</v>
      </c>
      <c r="AA155" s="5">
        <v>4.9295070000000001</v>
      </c>
      <c r="AB155" s="5">
        <v>100</v>
      </c>
      <c r="AC155" s="5">
        <v>100</v>
      </c>
      <c r="AD155" s="5">
        <v>76</v>
      </c>
      <c r="AE155" s="5">
        <v>99</v>
      </c>
      <c r="AF155" s="5">
        <v>1.0104</v>
      </c>
      <c r="AG155" s="5">
        <v>8.3022919999999996</v>
      </c>
      <c r="AH155" s="5">
        <v>0.12038699999999999</v>
      </c>
      <c r="AI155" s="5">
        <v>6.1769129999999999</v>
      </c>
      <c r="AJ155" s="5">
        <v>55.022053999999997</v>
      </c>
      <c r="AK155" s="5">
        <v>0.79784699999999997</v>
      </c>
      <c r="AL155" s="5">
        <v>40.936461999999999</v>
      </c>
      <c r="AM155" s="1">
        <f>V$137 / V155</f>
        <v>2.3538779110063168</v>
      </c>
    </row>
    <row r="156" spans="1:39" ht="14" x14ac:dyDescent="0.2">
      <c r="A156" s="5">
        <v>0.997</v>
      </c>
      <c r="B156" s="5">
        <v>35.594061000000004</v>
      </c>
      <c r="C156" s="5">
        <v>226929490</v>
      </c>
      <c r="D156" s="5">
        <v>0.99716499999999997</v>
      </c>
      <c r="E156" s="5">
        <v>3.5594060000000001</v>
      </c>
      <c r="F156" s="5">
        <v>3.0400689999999999</v>
      </c>
      <c r="G156" s="5">
        <v>2.280052</v>
      </c>
      <c r="H156" s="5">
        <v>108</v>
      </c>
      <c r="I156" s="5">
        <v>108</v>
      </c>
      <c r="J156" s="5">
        <v>84</v>
      </c>
      <c r="K156" s="5">
        <v>107</v>
      </c>
      <c r="L156" s="5">
        <v>1.0081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1">
        <f>B$138 / B156</f>
        <v>4.5903392141739596</v>
      </c>
      <c r="U156" s="5">
        <v>0.997</v>
      </c>
      <c r="V156" s="5">
        <v>15.391978999999999</v>
      </c>
      <c r="W156" s="5">
        <v>225855489</v>
      </c>
      <c r="X156" s="5">
        <v>0.99721300000000002</v>
      </c>
      <c r="Y156" s="5">
        <v>1.5391980000000001</v>
      </c>
      <c r="Z156" s="5">
        <v>6.9969099999999997</v>
      </c>
      <c r="AA156" s="5">
        <v>5.2476820000000002</v>
      </c>
      <c r="AB156" s="5">
        <v>108</v>
      </c>
      <c r="AC156" s="5">
        <v>108</v>
      </c>
      <c r="AD156" s="5">
        <v>84</v>
      </c>
      <c r="AE156" s="5">
        <v>107</v>
      </c>
      <c r="AF156" s="5">
        <v>1.0083</v>
      </c>
      <c r="AG156" s="5">
        <v>8.2118269999999995</v>
      </c>
      <c r="AH156" s="5">
        <v>0.126448</v>
      </c>
      <c r="AI156" s="5">
        <v>7.0436059999999996</v>
      </c>
      <c r="AJ156" s="5">
        <v>53.351342000000002</v>
      </c>
      <c r="AK156" s="5">
        <v>0.82151799999999997</v>
      </c>
      <c r="AL156" s="5">
        <v>45.761533999999997</v>
      </c>
      <c r="AM156" s="1">
        <f>V$138 / V156</f>
        <v>3.0186544563242972</v>
      </c>
    </row>
    <row r="157" spans="1:39" ht="14" x14ac:dyDescent="0.2">
      <c r="A157" s="5">
        <v>0.999</v>
      </c>
      <c r="B157" s="5">
        <v>48.447572000000001</v>
      </c>
      <c r="C157" s="5">
        <v>350680070</v>
      </c>
      <c r="D157" s="5">
        <v>0.999058</v>
      </c>
      <c r="E157" s="5">
        <v>4.8447570000000004</v>
      </c>
      <c r="F157" s="5">
        <v>3.4515099999999999</v>
      </c>
      <c r="G157" s="5">
        <v>2.5886330000000002</v>
      </c>
      <c r="H157" s="5">
        <v>140</v>
      </c>
      <c r="I157" s="5">
        <v>140</v>
      </c>
      <c r="J157" s="5">
        <v>140</v>
      </c>
      <c r="K157" s="5">
        <v>139</v>
      </c>
      <c r="L157" s="5">
        <v>1.0024999999999999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1">
        <f>B$139 / B157</f>
        <v>5.5417753442835078</v>
      </c>
      <c r="U157" s="5">
        <v>0.999</v>
      </c>
      <c r="V157" s="5">
        <v>20.117954000000001</v>
      </c>
      <c r="W157" s="5">
        <v>330022834</v>
      </c>
      <c r="X157" s="5">
        <v>0.99903200000000003</v>
      </c>
      <c r="Y157" s="5">
        <v>2.0117950000000002</v>
      </c>
      <c r="Z157" s="5">
        <v>7.8222240000000003</v>
      </c>
      <c r="AA157" s="5">
        <v>5.8666679999999998</v>
      </c>
      <c r="AB157" s="5">
        <v>140</v>
      </c>
      <c r="AC157" s="5">
        <v>140</v>
      </c>
      <c r="AD157" s="5">
        <v>132</v>
      </c>
      <c r="AE157" s="5">
        <v>139</v>
      </c>
      <c r="AF157" s="5">
        <v>1.0041</v>
      </c>
      <c r="AG157" s="5">
        <v>11.553429</v>
      </c>
      <c r="AH157" s="5">
        <v>0.17882899999999999</v>
      </c>
      <c r="AI157" s="5">
        <v>8.3757780000000004</v>
      </c>
      <c r="AJ157" s="5">
        <v>57.428451000000003</v>
      </c>
      <c r="AK157" s="5">
        <v>0.88890100000000005</v>
      </c>
      <c r="AL157" s="5">
        <v>41.63335</v>
      </c>
      <c r="AM157" s="1">
        <f>V$139 / V157</f>
        <v>3.4522921167828495</v>
      </c>
    </row>
    <row r="158" spans="1:39" ht="14" x14ac:dyDescent="0.2">
      <c r="A158" s="3" t="s">
        <v>62</v>
      </c>
      <c r="B158" s="3" t="s">
        <v>2</v>
      </c>
      <c r="C158" s="3" t="s">
        <v>3</v>
      </c>
      <c r="D158" s="3" t="s">
        <v>4</v>
      </c>
      <c r="E158" s="3" t="s">
        <v>5</v>
      </c>
      <c r="F158" s="3" t="s">
        <v>6</v>
      </c>
      <c r="G158" s="3" t="s">
        <v>7</v>
      </c>
      <c r="H158" s="3" t="s">
        <v>8</v>
      </c>
      <c r="I158" s="3" t="s">
        <v>9</v>
      </c>
      <c r="J158" s="3" t="s">
        <v>10</v>
      </c>
      <c r="K158" s="3" t="s">
        <v>11</v>
      </c>
      <c r="L158" s="3" t="s">
        <v>12</v>
      </c>
      <c r="M158" s="3" t="s">
        <v>13</v>
      </c>
      <c r="N158" s="3" t="s">
        <v>14</v>
      </c>
      <c r="O158" s="3" t="s">
        <v>15</v>
      </c>
      <c r="P158" s="3" t="s">
        <v>16</v>
      </c>
      <c r="Q158" s="3" t="s">
        <v>17</v>
      </c>
      <c r="R158" s="3" t="s">
        <v>18</v>
      </c>
      <c r="S158" s="1" t="s">
        <v>58</v>
      </c>
      <c r="U158" s="3" t="s">
        <v>62</v>
      </c>
      <c r="V158" s="3" t="s">
        <v>2</v>
      </c>
      <c r="W158" s="3" t="s">
        <v>3</v>
      </c>
      <c r="X158" s="3" t="s">
        <v>4</v>
      </c>
      <c r="Y158" s="3" t="s">
        <v>5</v>
      </c>
      <c r="Z158" s="3" t="s">
        <v>6</v>
      </c>
      <c r="AA158" s="3" t="s">
        <v>7</v>
      </c>
      <c r="AB158" s="3" t="s">
        <v>8</v>
      </c>
      <c r="AC158" s="3" t="s">
        <v>9</v>
      </c>
      <c r="AD158" s="3" t="s">
        <v>10</v>
      </c>
      <c r="AE158" s="3" t="s">
        <v>11</v>
      </c>
      <c r="AF158" s="3" t="s">
        <v>12</v>
      </c>
      <c r="AG158" s="3" t="s">
        <v>13</v>
      </c>
      <c r="AH158" s="3" t="s">
        <v>14</v>
      </c>
      <c r="AI158" s="3" t="s">
        <v>15</v>
      </c>
      <c r="AJ158" s="3" t="s">
        <v>16</v>
      </c>
      <c r="AK158" s="3" t="s">
        <v>17</v>
      </c>
      <c r="AL158" s="3" t="s">
        <v>18</v>
      </c>
      <c r="AM158" s="1" t="s">
        <v>58</v>
      </c>
    </row>
    <row r="159" spans="1:39" ht="14" x14ac:dyDescent="0.2">
      <c r="A159" s="5">
        <v>0.9</v>
      </c>
      <c r="B159" s="5">
        <v>19.755420000000001</v>
      </c>
      <c r="C159" s="5">
        <v>78735558</v>
      </c>
      <c r="D159" s="6">
        <v>0.93740900000000005</v>
      </c>
      <c r="E159" s="5">
        <v>1.9755419999999999</v>
      </c>
      <c r="F159" s="5">
        <v>1.900442</v>
      </c>
      <c r="G159" s="5">
        <v>1.425332</v>
      </c>
      <c r="H159" s="5">
        <v>97</v>
      </c>
      <c r="I159" s="5">
        <v>97</v>
      </c>
      <c r="J159" s="5">
        <v>5</v>
      </c>
      <c r="K159" s="5">
        <v>96</v>
      </c>
      <c r="L159" s="5">
        <v>3.1387999999999998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1">
        <f>B$135 / B159</f>
        <v>1.9427957492171768</v>
      </c>
      <c r="U159" s="5">
        <v>0.9</v>
      </c>
      <c r="V159" s="5">
        <v>9.7027979999999996</v>
      </c>
      <c r="W159" s="5">
        <v>78494827</v>
      </c>
      <c r="X159" s="5">
        <v>0.93717399999999995</v>
      </c>
      <c r="Y159" s="5">
        <v>0.97028000000000003</v>
      </c>
      <c r="Z159" s="5">
        <v>3.8575729999999999</v>
      </c>
      <c r="AA159" s="5">
        <v>2.8931800000000001</v>
      </c>
      <c r="AB159" s="5">
        <v>97</v>
      </c>
      <c r="AC159" s="5">
        <v>97</v>
      </c>
      <c r="AD159" s="5">
        <v>5</v>
      </c>
      <c r="AE159" s="5">
        <v>96</v>
      </c>
      <c r="AF159" s="5">
        <v>3.1353</v>
      </c>
      <c r="AG159" s="5">
        <v>3.5101830000000001</v>
      </c>
      <c r="AH159" s="5">
        <v>0.35742400000000002</v>
      </c>
      <c r="AI159" s="5">
        <v>5.8274439999999998</v>
      </c>
      <c r="AJ159" s="5">
        <v>36.177017999999997</v>
      </c>
      <c r="AK159" s="5">
        <v>3.6837209999999998</v>
      </c>
      <c r="AL159" s="5">
        <v>60.059423000000002</v>
      </c>
      <c r="AM159" s="1">
        <f>V$135 / V159</f>
        <v>1.4952568321014206</v>
      </c>
    </row>
    <row r="160" spans="1:39" ht="14" x14ac:dyDescent="0.2">
      <c r="A160" s="5">
        <v>0.99</v>
      </c>
      <c r="B160" s="5">
        <v>23.299258999999999</v>
      </c>
      <c r="C160" s="5">
        <v>171112678</v>
      </c>
      <c r="D160" s="6">
        <v>0.991595</v>
      </c>
      <c r="E160" s="5">
        <v>2.3299259999999999</v>
      </c>
      <c r="F160" s="5">
        <v>3.5019520000000002</v>
      </c>
      <c r="G160" s="5">
        <v>2.6264639999999999</v>
      </c>
      <c r="H160" s="5">
        <v>104</v>
      </c>
      <c r="I160" s="5">
        <v>104</v>
      </c>
      <c r="J160" s="5">
        <v>29</v>
      </c>
      <c r="K160" s="5">
        <v>103</v>
      </c>
      <c r="L160" s="5">
        <v>1.345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1">
        <f>B$136 / B160</f>
        <v>4.3678296378438475</v>
      </c>
      <c r="U160" s="5">
        <v>0.99</v>
      </c>
      <c r="V160" s="5">
        <v>12.528852000000001</v>
      </c>
      <c r="W160" s="5">
        <v>170873029</v>
      </c>
      <c r="X160" s="5">
        <v>0.99161900000000003</v>
      </c>
      <c r="Y160" s="5">
        <v>1.252885</v>
      </c>
      <c r="Z160" s="5">
        <v>6.5032779999999999</v>
      </c>
      <c r="AA160" s="5">
        <v>4.877459</v>
      </c>
      <c r="AB160" s="5">
        <v>108</v>
      </c>
      <c r="AC160" s="5">
        <v>108</v>
      </c>
      <c r="AD160" s="5">
        <v>29</v>
      </c>
      <c r="AE160" s="5">
        <v>107</v>
      </c>
      <c r="AF160" s="5">
        <v>1.4109</v>
      </c>
      <c r="AG160" s="5">
        <v>5.5474309999999996</v>
      </c>
      <c r="AH160" s="5">
        <v>0.22437199999999999</v>
      </c>
      <c r="AI160" s="5">
        <v>6.7500730000000004</v>
      </c>
      <c r="AJ160" s="5">
        <v>44.277248999999998</v>
      </c>
      <c r="AK160" s="5">
        <v>1.79084</v>
      </c>
      <c r="AL160" s="5">
        <v>53.876230999999997</v>
      </c>
      <c r="AM160" s="1">
        <f>V$136 / V160</f>
        <v>2.2811087560137193</v>
      </c>
    </row>
    <row r="161" spans="1:39" ht="14" x14ac:dyDescent="0.2">
      <c r="A161" s="5">
        <v>0.995</v>
      </c>
      <c r="B161" s="5">
        <v>25.061084000000001</v>
      </c>
      <c r="C161" s="5">
        <v>210030717</v>
      </c>
      <c r="D161" s="6">
        <v>0.99532600000000004</v>
      </c>
      <c r="E161" s="5">
        <v>2.5061079999999998</v>
      </c>
      <c r="F161" s="5">
        <v>3.996254</v>
      </c>
      <c r="G161" s="5">
        <v>2.9971899999999998</v>
      </c>
      <c r="H161" s="5">
        <v>100</v>
      </c>
      <c r="I161" s="5">
        <v>100</v>
      </c>
      <c r="J161" s="5">
        <v>37</v>
      </c>
      <c r="K161" s="5">
        <v>99</v>
      </c>
      <c r="L161" s="5">
        <v>1.1014999999999999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1">
        <f>B$137 / B161</f>
        <v>5.5568407176640875</v>
      </c>
      <c r="U161" s="5">
        <v>0.995</v>
      </c>
      <c r="V161" s="5">
        <v>12.994077000000001</v>
      </c>
      <c r="W161" s="5">
        <v>213498143</v>
      </c>
      <c r="X161" s="5">
        <v>0.99568999999999996</v>
      </c>
      <c r="Y161" s="5">
        <v>1.2994079999999999</v>
      </c>
      <c r="Z161" s="5">
        <v>7.8346349999999996</v>
      </c>
      <c r="AA161" s="5">
        <v>5.8759759999999996</v>
      </c>
      <c r="AB161" s="5">
        <v>104</v>
      </c>
      <c r="AC161" s="5">
        <v>104</v>
      </c>
      <c r="AD161" s="5">
        <v>38</v>
      </c>
      <c r="AE161" s="5">
        <v>103</v>
      </c>
      <c r="AF161" s="5">
        <v>1.1067</v>
      </c>
      <c r="AG161" s="5">
        <v>6.0689700000000002</v>
      </c>
      <c r="AH161" s="5">
        <v>0.206317</v>
      </c>
      <c r="AI161" s="5">
        <v>6.7128839999999999</v>
      </c>
      <c r="AJ161" s="5">
        <v>46.705669</v>
      </c>
      <c r="AK161" s="5">
        <v>1.5877790000000001</v>
      </c>
      <c r="AL161" s="5">
        <v>51.661105999999997</v>
      </c>
      <c r="AM161" s="1">
        <f>V$137 / V161</f>
        <v>2.7333780614044381</v>
      </c>
    </row>
    <row r="162" spans="1:39" ht="14" x14ac:dyDescent="0.2">
      <c r="A162" s="5">
        <v>0.997</v>
      </c>
      <c r="B162" s="5">
        <v>27.677911000000002</v>
      </c>
      <c r="C162" s="5">
        <v>252536815</v>
      </c>
      <c r="D162" s="6">
        <v>0.99726400000000004</v>
      </c>
      <c r="E162" s="5">
        <v>2.7677909999999999</v>
      </c>
      <c r="F162" s="5">
        <v>4.3507230000000003</v>
      </c>
      <c r="G162" s="5">
        <v>3.2630430000000001</v>
      </c>
      <c r="H162" s="5">
        <v>100</v>
      </c>
      <c r="I162" s="5">
        <v>100</v>
      </c>
      <c r="J162" s="5">
        <v>46</v>
      </c>
      <c r="K162" s="5">
        <v>99</v>
      </c>
      <c r="L162" s="5">
        <v>1.0299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1">
        <f>B$138 / B162</f>
        <v>5.9032205862646201</v>
      </c>
      <c r="U162" s="5">
        <v>0.997</v>
      </c>
      <c r="V162" s="5">
        <v>13.642484</v>
      </c>
      <c r="W162" s="5">
        <v>250818311</v>
      </c>
      <c r="X162" s="5">
        <v>0.99735600000000002</v>
      </c>
      <c r="Y162" s="5">
        <v>1.3642479999999999</v>
      </c>
      <c r="Z162" s="5">
        <v>8.7666939999999993</v>
      </c>
      <c r="AA162" s="5">
        <v>6.5750209999999996</v>
      </c>
      <c r="AB162" s="5">
        <v>100</v>
      </c>
      <c r="AC162" s="5">
        <v>100</v>
      </c>
      <c r="AD162" s="5">
        <v>46</v>
      </c>
      <c r="AE162" s="5">
        <v>99</v>
      </c>
      <c r="AF162" s="5">
        <v>1.048</v>
      </c>
      <c r="AG162" s="5">
        <v>6.5165439999999997</v>
      </c>
      <c r="AH162" s="5">
        <v>0.198629</v>
      </c>
      <c r="AI162" s="5">
        <v>6.9158749999999998</v>
      </c>
      <c r="AJ162" s="5">
        <v>47.766551999999997</v>
      </c>
      <c r="AK162" s="5">
        <v>1.4559569999999999</v>
      </c>
      <c r="AL162" s="5">
        <v>50.693663999999998</v>
      </c>
      <c r="AM162" s="1">
        <f>V$138 / V162</f>
        <v>3.4057629094525601</v>
      </c>
    </row>
    <row r="163" spans="1:39" ht="14" x14ac:dyDescent="0.2">
      <c r="A163" s="5">
        <v>0.999</v>
      </c>
      <c r="B163" s="5">
        <v>35.914101000000002</v>
      </c>
      <c r="C163" s="5">
        <v>401047597</v>
      </c>
      <c r="D163" s="6">
        <v>0.99916300000000002</v>
      </c>
      <c r="E163" s="5">
        <v>3.5914100000000002</v>
      </c>
      <c r="F163" s="5">
        <v>5.3247720000000003</v>
      </c>
      <c r="G163" s="5">
        <v>3.993579</v>
      </c>
      <c r="H163" s="5">
        <v>108</v>
      </c>
      <c r="I163" s="5">
        <v>108</v>
      </c>
      <c r="J163" s="5">
        <v>78</v>
      </c>
      <c r="K163" s="5">
        <v>107</v>
      </c>
      <c r="L163" s="5">
        <v>1.0028999999999999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1">
        <f>B$139 / B163</f>
        <v>7.4757700325006047</v>
      </c>
      <c r="U163" s="5">
        <v>0.999</v>
      </c>
      <c r="V163" s="5">
        <v>16.444717000000001</v>
      </c>
      <c r="W163" s="5">
        <v>356996071</v>
      </c>
      <c r="X163" s="5">
        <v>0.99904099999999996</v>
      </c>
      <c r="Y163" s="5">
        <v>1.6444719999999999</v>
      </c>
      <c r="Z163" s="5">
        <v>10.351591000000001</v>
      </c>
      <c r="AA163" s="5">
        <v>7.7636940000000001</v>
      </c>
      <c r="AB163" s="5">
        <v>100</v>
      </c>
      <c r="AC163" s="5">
        <v>100</v>
      </c>
      <c r="AD163" s="5">
        <v>70</v>
      </c>
      <c r="AE163" s="5">
        <v>99</v>
      </c>
      <c r="AF163" s="5">
        <v>1.0046999999999999</v>
      </c>
      <c r="AG163" s="5">
        <v>8.5181339999999999</v>
      </c>
      <c r="AH163" s="5">
        <v>0.20061599999999999</v>
      </c>
      <c r="AI163" s="5">
        <v>7.7142160000000004</v>
      </c>
      <c r="AJ163" s="5">
        <v>51.798605000000002</v>
      </c>
      <c r="AK163" s="5">
        <v>1.21994</v>
      </c>
      <c r="AL163" s="5">
        <v>46.909998000000002</v>
      </c>
      <c r="AM163" s="1">
        <f>V$139 / V163</f>
        <v>4.2234265265860147</v>
      </c>
    </row>
    <row r="164" spans="1:39" ht="14" x14ac:dyDescent="0.2">
      <c r="A164" s="3" t="s">
        <v>63</v>
      </c>
      <c r="B164" s="3" t="s">
        <v>2</v>
      </c>
      <c r="C164" s="3" t="s">
        <v>3</v>
      </c>
      <c r="D164" s="3" t="s">
        <v>4</v>
      </c>
      <c r="E164" s="3" t="s">
        <v>5</v>
      </c>
      <c r="F164" s="3" t="s">
        <v>6</v>
      </c>
      <c r="G164" s="3" t="s">
        <v>7</v>
      </c>
      <c r="H164" s="3" t="s">
        <v>8</v>
      </c>
      <c r="I164" s="3" t="s">
        <v>9</v>
      </c>
      <c r="J164" s="3" t="s">
        <v>10</v>
      </c>
      <c r="K164" s="3" t="s">
        <v>11</v>
      </c>
      <c r="L164" s="3" t="s">
        <v>12</v>
      </c>
      <c r="M164" s="3" t="s">
        <v>13</v>
      </c>
      <c r="N164" s="3" t="s">
        <v>14</v>
      </c>
      <c r="O164" s="3" t="s">
        <v>15</v>
      </c>
      <c r="P164" s="3" t="s">
        <v>16</v>
      </c>
      <c r="Q164" s="3" t="s">
        <v>17</v>
      </c>
      <c r="R164" s="3" t="s">
        <v>18</v>
      </c>
      <c r="S164" s="1" t="s">
        <v>58</v>
      </c>
      <c r="U164" s="3" t="s">
        <v>64</v>
      </c>
      <c r="V164" s="3" t="s">
        <v>2</v>
      </c>
      <c r="W164" s="3" t="s">
        <v>3</v>
      </c>
      <c r="X164" s="3" t="s">
        <v>4</v>
      </c>
      <c r="Y164" s="3" t="s">
        <v>5</v>
      </c>
      <c r="Z164" s="3" t="s">
        <v>6</v>
      </c>
      <c r="AA164" s="3" t="s">
        <v>7</v>
      </c>
      <c r="AB164" s="3" t="s">
        <v>8</v>
      </c>
      <c r="AC164" s="3" t="s">
        <v>9</v>
      </c>
      <c r="AD164" s="3" t="s">
        <v>10</v>
      </c>
      <c r="AE164" s="3" t="s">
        <v>11</v>
      </c>
      <c r="AF164" s="3" t="s">
        <v>12</v>
      </c>
      <c r="AG164" s="3" t="s">
        <v>13</v>
      </c>
      <c r="AH164" s="3" t="s">
        <v>14</v>
      </c>
      <c r="AI164" s="3" t="s">
        <v>15</v>
      </c>
      <c r="AJ164" s="3" t="s">
        <v>16</v>
      </c>
      <c r="AK164" s="3" t="s">
        <v>17</v>
      </c>
      <c r="AL164" s="3" t="s">
        <v>18</v>
      </c>
      <c r="AM164" s="1" t="s">
        <v>58</v>
      </c>
    </row>
    <row r="165" spans="1:39" ht="14" x14ac:dyDescent="0.2">
      <c r="A165" s="5">
        <v>0.9</v>
      </c>
      <c r="B165" s="5">
        <v>20.018597</v>
      </c>
      <c r="C165" s="5">
        <v>115358902</v>
      </c>
      <c r="D165" s="6">
        <v>0.96179700000000001</v>
      </c>
      <c r="E165" s="5">
        <v>2.0018600000000002</v>
      </c>
      <c r="F165" s="5">
        <v>2.7478150000000001</v>
      </c>
      <c r="G165" s="5">
        <v>2.0608620000000002</v>
      </c>
      <c r="H165" s="5">
        <v>100</v>
      </c>
      <c r="I165" s="5">
        <v>100</v>
      </c>
      <c r="J165" s="5">
        <v>4</v>
      </c>
      <c r="K165" s="5">
        <v>99</v>
      </c>
      <c r="L165" s="5">
        <v>3.0838999999999999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1">
        <f>B$135 / B165</f>
        <v>1.9172545408651767</v>
      </c>
      <c r="U165" s="5">
        <v>0.9</v>
      </c>
      <c r="V165" s="5">
        <v>10.898393</v>
      </c>
      <c r="W165" s="5">
        <v>85609774</v>
      </c>
      <c r="X165" s="5">
        <v>0.93440299999999998</v>
      </c>
      <c r="Y165" s="5">
        <v>1.089839</v>
      </c>
      <c r="Z165" s="5">
        <v>3.745682</v>
      </c>
      <c r="AA165" s="5">
        <v>2.8092619999999999</v>
      </c>
      <c r="AB165" s="5">
        <v>96</v>
      </c>
      <c r="AC165" s="5">
        <v>96</v>
      </c>
      <c r="AD165" s="5">
        <v>4</v>
      </c>
      <c r="AE165" s="5">
        <v>95</v>
      </c>
      <c r="AF165" s="5">
        <v>3.3834</v>
      </c>
      <c r="AG165" s="5">
        <v>4.0345870000000001</v>
      </c>
      <c r="AH165" s="5">
        <v>0.45171800000000001</v>
      </c>
      <c r="AI165" s="5">
        <v>6.4036960000000001</v>
      </c>
      <c r="AJ165" s="5">
        <v>37.020015000000001</v>
      </c>
      <c r="AK165" s="5">
        <v>4.1448109999999998</v>
      </c>
      <c r="AL165" s="5">
        <v>58.758167999999998</v>
      </c>
      <c r="AM165" s="1">
        <f>V$135 / V165</f>
        <v>1.3312214929301962</v>
      </c>
    </row>
    <row r="166" spans="1:39" ht="14" x14ac:dyDescent="0.2">
      <c r="A166" s="5">
        <v>0.99</v>
      </c>
      <c r="B166" s="5">
        <v>22.539366000000001</v>
      </c>
      <c r="C166" s="5">
        <v>205348973</v>
      </c>
      <c r="D166" s="6">
        <v>0.99058400000000002</v>
      </c>
      <c r="E166" s="5">
        <v>2.2539370000000001</v>
      </c>
      <c r="F166" s="5">
        <v>4.3443110000000003</v>
      </c>
      <c r="G166" s="5">
        <v>3.2582330000000002</v>
      </c>
      <c r="H166" s="5">
        <v>100</v>
      </c>
      <c r="I166" s="5">
        <v>100</v>
      </c>
      <c r="J166" s="5">
        <v>17</v>
      </c>
      <c r="K166" s="5">
        <v>99</v>
      </c>
      <c r="L166" s="5">
        <v>1.7201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1">
        <f>B$136 / B166</f>
        <v>4.5150868041274981</v>
      </c>
      <c r="U166" s="5">
        <v>0.99</v>
      </c>
      <c r="V166" s="5">
        <v>15.483003</v>
      </c>
      <c r="W166" s="5">
        <v>206359881</v>
      </c>
      <c r="X166" s="5">
        <v>0.99185800000000002</v>
      </c>
      <c r="Y166" s="5">
        <v>1.5483</v>
      </c>
      <c r="Z166" s="5">
        <v>6.3553600000000001</v>
      </c>
      <c r="AA166" s="5">
        <v>4.7665199999999999</v>
      </c>
      <c r="AB166" s="5">
        <v>100</v>
      </c>
      <c r="AC166" s="5">
        <v>100</v>
      </c>
      <c r="AD166" s="5">
        <v>27</v>
      </c>
      <c r="AE166" s="5">
        <v>99</v>
      </c>
      <c r="AF166" s="5">
        <v>1.9329000000000001</v>
      </c>
      <c r="AG166" s="5">
        <v>8.0677559999999993</v>
      </c>
      <c r="AH166" s="5">
        <v>0.19431100000000001</v>
      </c>
      <c r="AI166" s="5">
        <v>7.2076900000000004</v>
      </c>
      <c r="AJ166" s="5">
        <v>52.10718</v>
      </c>
      <c r="AK166" s="5">
        <v>1.2549950000000001</v>
      </c>
      <c r="AL166" s="5">
        <v>46.552273999999997</v>
      </c>
      <c r="AM166" s="1">
        <f>V$136 / V166</f>
        <v>1.8458740852791931</v>
      </c>
    </row>
    <row r="167" spans="1:39" ht="14" x14ac:dyDescent="0.2">
      <c r="A167" s="5">
        <v>0.995</v>
      </c>
      <c r="B167" s="5">
        <v>23.774013</v>
      </c>
      <c r="C167" s="5">
        <v>252927345</v>
      </c>
      <c r="D167" s="6">
        <v>0.99552600000000002</v>
      </c>
      <c r="E167" s="5">
        <v>2.3774009999999999</v>
      </c>
      <c r="F167" s="5">
        <v>5.0729829999999998</v>
      </c>
      <c r="G167" s="5">
        <v>3.8047369999999998</v>
      </c>
      <c r="H167" s="5">
        <v>100</v>
      </c>
      <c r="I167" s="5">
        <v>100</v>
      </c>
      <c r="J167" s="5">
        <v>22</v>
      </c>
      <c r="K167" s="5">
        <v>99</v>
      </c>
      <c r="L167" s="5">
        <v>1.3366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1">
        <f>B$137 / B167</f>
        <v>5.8576754374619036</v>
      </c>
      <c r="U167" s="5">
        <v>0.995</v>
      </c>
      <c r="V167" s="5">
        <v>16.035473</v>
      </c>
      <c r="W167" s="5">
        <v>248760190</v>
      </c>
      <c r="X167" s="5">
        <v>0.99527500000000002</v>
      </c>
      <c r="Y167" s="5">
        <v>1.6035470000000001</v>
      </c>
      <c r="Z167" s="5">
        <v>7.3972309999999997</v>
      </c>
      <c r="AA167" s="5">
        <v>5.5479229999999999</v>
      </c>
      <c r="AB167" s="5">
        <v>100</v>
      </c>
      <c r="AC167" s="5">
        <v>100</v>
      </c>
      <c r="AD167" s="5">
        <v>34</v>
      </c>
      <c r="AE167" s="5">
        <v>99</v>
      </c>
      <c r="AF167" s="5">
        <v>1.6191</v>
      </c>
      <c r="AG167" s="5">
        <v>8.604908</v>
      </c>
      <c r="AH167" s="5">
        <v>0.18498600000000001</v>
      </c>
      <c r="AI167" s="5">
        <v>7.2329299999999996</v>
      </c>
      <c r="AJ167" s="5">
        <v>53.661701000000001</v>
      </c>
      <c r="AK167" s="5">
        <v>1.153607</v>
      </c>
      <c r="AL167" s="5">
        <v>45.105812999999998</v>
      </c>
      <c r="AM167" s="1">
        <f>V$137 / V167</f>
        <v>2.2149471362647053</v>
      </c>
    </row>
    <row r="168" spans="1:39" ht="14" x14ac:dyDescent="0.2">
      <c r="A168" s="5">
        <v>0.997</v>
      </c>
      <c r="B168" s="5">
        <v>25.443010000000001</v>
      </c>
      <c r="C168" s="5">
        <v>299069338</v>
      </c>
      <c r="D168" s="6">
        <v>0.99752300000000005</v>
      </c>
      <c r="E168" s="5">
        <v>2.5443009999999999</v>
      </c>
      <c r="F168" s="5">
        <v>5.6049730000000002</v>
      </c>
      <c r="G168" s="5">
        <v>4.203729</v>
      </c>
      <c r="H168" s="5">
        <v>100</v>
      </c>
      <c r="I168" s="5">
        <v>100</v>
      </c>
      <c r="J168" s="5">
        <v>27</v>
      </c>
      <c r="K168" s="5">
        <v>99</v>
      </c>
      <c r="L168" s="5">
        <v>1.1442000000000001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1">
        <f>B$138 / B168</f>
        <v>6.4217564667073583</v>
      </c>
      <c r="U168" s="5">
        <v>0.997</v>
      </c>
      <c r="V168" s="5">
        <v>18.391757999999999</v>
      </c>
      <c r="W168" s="5">
        <v>337516590</v>
      </c>
      <c r="X168" s="5">
        <v>0.99812699999999999</v>
      </c>
      <c r="Y168" s="5">
        <v>1.8391759999999999</v>
      </c>
      <c r="Z168" s="5">
        <v>8.7506830000000004</v>
      </c>
      <c r="AA168" s="5">
        <v>6.5630129999999998</v>
      </c>
      <c r="AB168" s="5">
        <v>108</v>
      </c>
      <c r="AC168" s="5">
        <v>108</v>
      </c>
      <c r="AD168" s="5">
        <v>49</v>
      </c>
      <c r="AE168" s="5">
        <v>107</v>
      </c>
      <c r="AF168" s="5">
        <v>1.1560999999999999</v>
      </c>
      <c r="AG168" s="5">
        <v>10.112885</v>
      </c>
      <c r="AH168" s="5">
        <v>0.19023000000000001</v>
      </c>
      <c r="AI168" s="5">
        <v>8.0831090000000003</v>
      </c>
      <c r="AJ168" s="5">
        <v>54.985962999999998</v>
      </c>
      <c r="AK168" s="5">
        <v>1.034324</v>
      </c>
      <c r="AL168" s="5">
        <v>43.949629000000002</v>
      </c>
      <c r="AM168" s="1">
        <f>V$138 / V168</f>
        <v>2.5262982472909874</v>
      </c>
    </row>
    <row r="169" spans="1:39" ht="14" x14ac:dyDescent="0.2">
      <c r="A169" s="5">
        <v>0.999</v>
      </c>
      <c r="B169" s="5">
        <v>29.054587000000001</v>
      </c>
      <c r="C169" s="5">
        <v>405696327</v>
      </c>
      <c r="D169" s="5">
        <v>0.99907100000000004</v>
      </c>
      <c r="E169" s="5">
        <v>2.905459</v>
      </c>
      <c r="F169" s="5">
        <v>6.6581939999999999</v>
      </c>
      <c r="G169" s="5">
        <v>4.993646</v>
      </c>
      <c r="H169" s="5">
        <v>100</v>
      </c>
      <c r="I169" s="5">
        <v>100</v>
      </c>
      <c r="J169" s="5">
        <v>39</v>
      </c>
      <c r="K169" s="5">
        <v>99</v>
      </c>
      <c r="L169" s="5">
        <v>1.0192000000000001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1">
        <f>B$139 / B169</f>
        <v>9.2407288391330429</v>
      </c>
      <c r="U169" s="5">
        <v>0.999</v>
      </c>
      <c r="V169" s="5">
        <v>20.104894000000002</v>
      </c>
      <c r="W169" s="5">
        <v>427288863</v>
      </c>
      <c r="X169" s="5">
        <v>0.99912999999999996</v>
      </c>
      <c r="Y169" s="5">
        <v>2.0104890000000002</v>
      </c>
      <c r="Z169" s="5">
        <v>10.134209</v>
      </c>
      <c r="AA169" s="5">
        <v>7.600657</v>
      </c>
      <c r="AB169" s="5">
        <v>100</v>
      </c>
      <c r="AC169" s="5">
        <v>100</v>
      </c>
      <c r="AD169" s="5">
        <v>65</v>
      </c>
      <c r="AE169" s="5">
        <v>99</v>
      </c>
      <c r="AF169" s="5">
        <v>1.0178</v>
      </c>
      <c r="AG169" s="5">
        <v>11.430339999999999</v>
      </c>
      <c r="AH169" s="5">
        <v>0.17219499999999999</v>
      </c>
      <c r="AI169" s="5">
        <v>8.4911220000000007</v>
      </c>
      <c r="AJ169" s="5">
        <v>56.853521999999998</v>
      </c>
      <c r="AK169" s="5">
        <v>0.85648500000000005</v>
      </c>
      <c r="AL169" s="5">
        <v>42.234105</v>
      </c>
      <c r="AM169" s="1">
        <f>V$139 / V169</f>
        <v>3.454534701849211</v>
      </c>
    </row>
    <row r="170" spans="1:39" ht="14" x14ac:dyDescent="0.2">
      <c r="A170" s="3" t="s">
        <v>65</v>
      </c>
      <c r="B170" s="3" t="s">
        <v>2</v>
      </c>
      <c r="C170" s="3" t="s">
        <v>3</v>
      </c>
      <c r="D170" s="3" t="s">
        <v>4</v>
      </c>
      <c r="E170" s="3" t="s">
        <v>5</v>
      </c>
      <c r="F170" s="3" t="s">
        <v>6</v>
      </c>
      <c r="G170" s="3" t="s">
        <v>7</v>
      </c>
      <c r="H170" s="3" t="s">
        <v>8</v>
      </c>
      <c r="I170" s="3" t="s">
        <v>9</v>
      </c>
      <c r="J170" s="3" t="s">
        <v>10</v>
      </c>
      <c r="K170" s="3" t="s">
        <v>11</v>
      </c>
      <c r="L170" s="3" t="s">
        <v>12</v>
      </c>
      <c r="M170" s="3" t="s">
        <v>13</v>
      </c>
      <c r="N170" s="3" t="s">
        <v>14</v>
      </c>
      <c r="O170" s="3" t="s">
        <v>15</v>
      </c>
      <c r="P170" s="3" t="s">
        <v>16</v>
      </c>
      <c r="Q170" s="3" t="s">
        <v>17</v>
      </c>
      <c r="R170" s="3" t="s">
        <v>18</v>
      </c>
      <c r="S170" s="1" t="s">
        <v>58</v>
      </c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</row>
    <row r="171" spans="1:39" ht="14" x14ac:dyDescent="0.2">
      <c r="A171" s="5">
        <v>0.9</v>
      </c>
      <c r="B171" s="5">
        <v>22.458234999999998</v>
      </c>
      <c r="C171" s="5">
        <v>177717231</v>
      </c>
      <c r="D171" s="6">
        <v>0.94005499999999997</v>
      </c>
      <c r="E171" s="5">
        <v>2.2458230000000001</v>
      </c>
      <c r="F171" s="5">
        <v>3.773323</v>
      </c>
      <c r="G171" s="5">
        <v>2.8299919999999998</v>
      </c>
      <c r="H171" s="5">
        <v>95</v>
      </c>
      <c r="I171" s="5">
        <v>95</v>
      </c>
      <c r="J171" s="5">
        <v>3</v>
      </c>
      <c r="K171" s="5">
        <v>94</v>
      </c>
      <c r="L171" s="5">
        <v>3.2399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1">
        <f>B$135 / B171</f>
        <v>1.7089831859004061</v>
      </c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</row>
    <row r="172" spans="1:39" ht="14" x14ac:dyDescent="0.2">
      <c r="A172" s="5">
        <v>0.99</v>
      </c>
      <c r="B172" s="5">
        <v>25.891714</v>
      </c>
      <c r="C172" s="5">
        <v>326504253</v>
      </c>
      <c r="D172" s="6">
        <v>0.99261500000000003</v>
      </c>
      <c r="E172" s="5">
        <v>2.5891709999999999</v>
      </c>
      <c r="F172" s="5">
        <v>6.013096</v>
      </c>
      <c r="G172" s="5">
        <v>4.5098219999999998</v>
      </c>
      <c r="H172" s="5">
        <v>100</v>
      </c>
      <c r="I172" s="5">
        <v>100</v>
      </c>
      <c r="J172" s="5">
        <v>13</v>
      </c>
      <c r="K172" s="5">
        <v>99</v>
      </c>
      <c r="L172" s="5">
        <v>1.9000999999999999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1">
        <f>B$136 / B172</f>
        <v>3.9304927437403334</v>
      </c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</row>
    <row r="173" spans="1:39" ht="14" x14ac:dyDescent="0.2">
      <c r="A173" s="5">
        <v>0.995</v>
      </c>
      <c r="B173" s="5">
        <v>27.165037000000002</v>
      </c>
      <c r="C173" s="5">
        <v>365562143</v>
      </c>
      <c r="D173" s="6">
        <v>0.99534100000000003</v>
      </c>
      <c r="E173" s="5">
        <v>2.716504</v>
      </c>
      <c r="F173" s="5">
        <v>6.4168370000000001</v>
      </c>
      <c r="G173" s="5">
        <v>4.8126280000000001</v>
      </c>
      <c r="H173" s="5">
        <v>100</v>
      </c>
      <c r="I173" s="5">
        <v>100</v>
      </c>
      <c r="J173" s="5">
        <v>15</v>
      </c>
      <c r="K173" s="5">
        <v>99</v>
      </c>
      <c r="L173" s="5">
        <v>1.7458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1">
        <f>B$137 / B173</f>
        <v>5.1264591320085442</v>
      </c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</row>
    <row r="174" spans="1:39" ht="14" x14ac:dyDescent="0.2">
      <c r="A174" s="5">
        <v>0.997</v>
      </c>
      <c r="B174" s="5">
        <v>31.972223</v>
      </c>
      <c r="C174" s="5">
        <v>516982125</v>
      </c>
      <c r="D174" s="6">
        <v>0.99872700000000003</v>
      </c>
      <c r="E174" s="5">
        <v>3.197222</v>
      </c>
      <c r="F174" s="5">
        <v>7.7103270000000004</v>
      </c>
      <c r="G174" s="5">
        <v>5.7827450000000002</v>
      </c>
      <c r="H174" s="5">
        <v>100</v>
      </c>
      <c r="I174" s="5">
        <v>100</v>
      </c>
      <c r="J174" s="5">
        <v>23</v>
      </c>
      <c r="K174" s="5">
        <v>99</v>
      </c>
      <c r="L174" s="5">
        <v>1.2462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1">
        <f>B$138 / B174</f>
        <v>5.1103363691664478</v>
      </c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</row>
    <row r="175" spans="1:39" ht="14" x14ac:dyDescent="0.2">
      <c r="A175" s="5">
        <v>0.999</v>
      </c>
      <c r="B175" s="5">
        <v>36.755766000000001</v>
      </c>
      <c r="C175" s="5">
        <v>660947835</v>
      </c>
      <c r="D175" s="6">
        <v>0.999421</v>
      </c>
      <c r="E175" s="5">
        <v>3.6755770000000001</v>
      </c>
      <c r="F175" s="5">
        <v>8.5745590000000007</v>
      </c>
      <c r="G175" s="5">
        <v>6.4309190000000003</v>
      </c>
      <c r="H175" s="5">
        <v>100</v>
      </c>
      <c r="I175" s="5">
        <v>100</v>
      </c>
      <c r="J175" s="5">
        <v>31</v>
      </c>
      <c r="K175" s="5">
        <v>99</v>
      </c>
      <c r="L175" s="5">
        <v>1.0709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1">
        <f>B$139 / B175</f>
        <v>7.3045834495735988</v>
      </c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</row>
    <row r="176" spans="1:39" ht="14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</row>
    <row r="177" spans="1:39" ht="14" x14ac:dyDescent="0.2">
      <c r="A177" s="4" t="s">
        <v>72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U177" s="4" t="s">
        <v>73</v>
      </c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</row>
    <row r="178" spans="1:39" ht="14" x14ac:dyDescent="0.2">
      <c r="A178" s="3" t="s">
        <v>57</v>
      </c>
      <c r="B178" s="3" t="s">
        <v>24</v>
      </c>
      <c r="C178" s="3" t="s">
        <v>25</v>
      </c>
      <c r="D178" s="3" t="s">
        <v>26</v>
      </c>
      <c r="E178" s="3" t="s">
        <v>27</v>
      </c>
      <c r="F178" s="3"/>
      <c r="G178" s="3"/>
      <c r="H178" s="3" t="s">
        <v>28</v>
      </c>
      <c r="I178" s="3" t="s">
        <v>10</v>
      </c>
      <c r="J178" s="3"/>
      <c r="K178" s="3"/>
      <c r="L178" s="3" t="s">
        <v>12</v>
      </c>
      <c r="M178" s="3" t="s">
        <v>13</v>
      </c>
      <c r="N178" s="3" t="s">
        <v>14</v>
      </c>
      <c r="O178" s="3" t="s">
        <v>15</v>
      </c>
      <c r="P178" s="3" t="s">
        <v>16</v>
      </c>
      <c r="Q178" s="3" t="s">
        <v>17</v>
      </c>
      <c r="R178" s="3" t="s">
        <v>18</v>
      </c>
      <c r="S178" s="1" t="s">
        <v>58</v>
      </c>
      <c r="U178" s="3" t="s">
        <v>57</v>
      </c>
      <c r="V178" s="3" t="s">
        <v>24</v>
      </c>
      <c r="W178" s="3" t="s">
        <v>25</v>
      </c>
      <c r="X178" s="3" t="s">
        <v>26</v>
      </c>
      <c r="Y178" s="3" t="s">
        <v>27</v>
      </c>
      <c r="Z178" s="3"/>
      <c r="AA178" s="3"/>
      <c r="AB178" s="3" t="s">
        <v>28</v>
      </c>
      <c r="AC178" s="3" t="s">
        <v>10</v>
      </c>
      <c r="AD178" s="3"/>
      <c r="AE178" s="3"/>
      <c r="AF178" s="3" t="s">
        <v>12</v>
      </c>
      <c r="AG178" s="3" t="s">
        <v>13</v>
      </c>
      <c r="AH178" s="3" t="s">
        <v>14</v>
      </c>
      <c r="AI178" s="3" t="s">
        <v>15</v>
      </c>
      <c r="AJ178" s="3" t="s">
        <v>16</v>
      </c>
      <c r="AK178" s="3" t="s">
        <v>17</v>
      </c>
      <c r="AL178" s="3" t="s">
        <v>18</v>
      </c>
      <c r="AM178" s="1" t="s">
        <v>58</v>
      </c>
    </row>
    <row r="179" spans="1:39" ht="14" x14ac:dyDescent="0.2">
      <c r="A179" s="5">
        <v>0.9</v>
      </c>
      <c r="B179" s="5">
        <v>32.276781</v>
      </c>
      <c r="C179" s="5">
        <v>42118831</v>
      </c>
      <c r="D179" s="5">
        <v>0.90058199999999999</v>
      </c>
      <c r="E179" s="5">
        <v>3.227678</v>
      </c>
      <c r="F179" s="3"/>
      <c r="G179" s="3"/>
      <c r="H179" s="5">
        <v>120</v>
      </c>
      <c r="I179" s="5">
        <v>9999999</v>
      </c>
      <c r="J179" s="3"/>
      <c r="K179" s="3"/>
      <c r="L179" s="5">
        <v>1</v>
      </c>
      <c r="M179" s="5">
        <v>21.266967999999999</v>
      </c>
      <c r="N179" s="5">
        <v>5.3886000000000003E-2</v>
      </c>
      <c r="O179" s="5"/>
      <c r="P179" s="5"/>
      <c r="Q179" s="5"/>
      <c r="R179" s="5"/>
      <c r="S179" s="1">
        <f>B$179 / B179</f>
        <v>1</v>
      </c>
      <c r="U179" s="5">
        <v>0.9</v>
      </c>
      <c r="V179" s="5">
        <v>11.515485999999999</v>
      </c>
      <c r="W179" s="5">
        <v>42118831</v>
      </c>
      <c r="X179" s="5">
        <v>0.90058199999999999</v>
      </c>
      <c r="Y179" s="5">
        <v>1.1515489999999999</v>
      </c>
      <c r="Z179" s="3"/>
      <c r="AA179" s="3"/>
      <c r="AB179" s="5">
        <v>120</v>
      </c>
      <c r="AC179" s="5">
        <v>9999999</v>
      </c>
      <c r="AD179" s="3"/>
      <c r="AE179" s="3"/>
      <c r="AF179" s="5">
        <v>1</v>
      </c>
      <c r="AG179" s="5">
        <v>6.6539169999999999</v>
      </c>
      <c r="AH179" s="5">
        <v>1.225E-3</v>
      </c>
      <c r="AI179" s="5"/>
      <c r="AJ179" s="5"/>
      <c r="AK179" s="5"/>
      <c r="AL179" s="5"/>
      <c r="AM179" s="1">
        <f>V$179 / V179</f>
        <v>1</v>
      </c>
    </row>
    <row r="180" spans="1:39" ht="14" x14ac:dyDescent="0.2">
      <c r="A180" s="5">
        <v>0.99</v>
      </c>
      <c r="B180" s="5">
        <v>138.01841300000001</v>
      </c>
      <c r="C180" s="5">
        <v>189478542</v>
      </c>
      <c r="D180" s="5">
        <v>0.99000299999999997</v>
      </c>
      <c r="E180" s="5">
        <v>13.801841</v>
      </c>
      <c r="F180" s="3"/>
      <c r="G180" s="3"/>
      <c r="H180" s="5">
        <v>711</v>
      </c>
      <c r="I180" s="5">
        <v>9999999</v>
      </c>
      <c r="J180" s="3"/>
      <c r="K180" s="3"/>
      <c r="L180" s="5">
        <v>1</v>
      </c>
      <c r="M180" s="5">
        <v>124.270794</v>
      </c>
      <c r="N180" s="5">
        <v>5.4356000000000002E-2</v>
      </c>
      <c r="O180" s="5"/>
      <c r="P180" s="5"/>
      <c r="Q180" s="5"/>
      <c r="R180" s="5"/>
      <c r="S180" s="1">
        <f>B$180 / B180</f>
        <v>1</v>
      </c>
      <c r="U180" s="5">
        <v>0.99</v>
      </c>
      <c r="V180" s="5">
        <v>37.674311000000003</v>
      </c>
      <c r="W180" s="5">
        <v>189478542</v>
      </c>
      <c r="X180" s="5">
        <v>0.99000299999999997</v>
      </c>
      <c r="Y180" s="5">
        <v>3.7674310000000002</v>
      </c>
      <c r="Z180" s="3"/>
      <c r="AA180" s="3"/>
      <c r="AB180" s="5">
        <v>711</v>
      </c>
      <c r="AC180" s="5">
        <v>9999999</v>
      </c>
      <c r="AD180" s="3"/>
      <c r="AE180" s="3"/>
      <c r="AF180" s="5">
        <v>1</v>
      </c>
      <c r="AG180" s="5">
        <v>32.276896000000001</v>
      </c>
      <c r="AH180" s="5">
        <v>1.3179999999999999E-3</v>
      </c>
      <c r="AI180" s="5"/>
      <c r="AJ180" s="5"/>
      <c r="AK180" s="5"/>
      <c r="AL180" s="5"/>
      <c r="AM180" s="1">
        <f>V$180 / V180</f>
        <v>1</v>
      </c>
    </row>
    <row r="181" spans="1:39" ht="14" x14ac:dyDescent="0.2">
      <c r="A181" s="5">
        <v>0.995</v>
      </c>
      <c r="B181" s="5">
        <v>230.46040500000001</v>
      </c>
      <c r="C181" s="5">
        <v>282464054</v>
      </c>
      <c r="D181" s="5">
        <v>0.995</v>
      </c>
      <c r="E181" s="5">
        <v>23.046040000000001</v>
      </c>
      <c r="F181" s="3"/>
      <c r="G181" s="3"/>
      <c r="H181" s="5">
        <v>1143</v>
      </c>
      <c r="I181" s="5">
        <v>9999999</v>
      </c>
      <c r="J181" s="3"/>
      <c r="K181" s="3"/>
      <c r="L181" s="5">
        <v>1</v>
      </c>
      <c r="M181" s="5">
        <v>214.62057200000001</v>
      </c>
      <c r="N181" s="5">
        <v>5.3580999999999997E-2</v>
      </c>
      <c r="O181" s="5"/>
      <c r="P181" s="5"/>
      <c r="Q181" s="5"/>
      <c r="R181" s="5"/>
      <c r="S181" s="1">
        <f>B$181 / B181</f>
        <v>1</v>
      </c>
      <c r="U181" s="5">
        <v>0.995</v>
      </c>
      <c r="V181" s="5">
        <v>56.229858999999998</v>
      </c>
      <c r="W181" s="5">
        <v>282464054</v>
      </c>
      <c r="X181" s="5">
        <v>0.995</v>
      </c>
      <c r="Y181" s="5">
        <v>5.622986</v>
      </c>
      <c r="Z181" s="3"/>
      <c r="AA181" s="3"/>
      <c r="AB181" s="5">
        <v>1143</v>
      </c>
      <c r="AC181" s="5">
        <v>9999999</v>
      </c>
      <c r="AD181" s="3"/>
      <c r="AE181" s="3"/>
      <c r="AF181" s="5">
        <v>1</v>
      </c>
      <c r="AG181" s="5">
        <v>50.374609999999997</v>
      </c>
      <c r="AH181" s="5">
        <v>1.5629999999999999E-3</v>
      </c>
      <c r="AI181" s="5"/>
      <c r="AJ181" s="5"/>
      <c r="AK181" s="5"/>
      <c r="AL181" s="5"/>
      <c r="AM181" s="1">
        <f>V$181 / V181</f>
        <v>1</v>
      </c>
    </row>
    <row r="182" spans="1:39" ht="14" x14ac:dyDescent="0.2">
      <c r="A182" s="5">
        <v>0.997</v>
      </c>
      <c r="B182" s="5">
        <v>347.37851999999998</v>
      </c>
      <c r="C182" s="5">
        <v>375190747</v>
      </c>
      <c r="D182" s="5">
        <v>0.997</v>
      </c>
      <c r="E182" s="5">
        <v>34.737851999999997</v>
      </c>
      <c r="F182" s="3"/>
      <c r="G182" s="3"/>
      <c r="H182" s="5">
        <v>1606</v>
      </c>
      <c r="I182" s="5">
        <v>9999999</v>
      </c>
      <c r="J182" s="3"/>
      <c r="K182" s="3"/>
      <c r="L182" s="5">
        <v>1</v>
      </c>
      <c r="M182" s="5">
        <v>329.16905100000002</v>
      </c>
      <c r="N182" s="5">
        <v>5.5712999999999999E-2</v>
      </c>
      <c r="O182" s="5"/>
      <c r="P182" s="5"/>
      <c r="Q182" s="5"/>
      <c r="R182" s="5"/>
      <c r="S182" s="1">
        <f>B$182 / B182</f>
        <v>1</v>
      </c>
      <c r="U182" s="5">
        <v>0.997</v>
      </c>
      <c r="V182" s="5">
        <v>75.900938999999994</v>
      </c>
      <c r="W182" s="5">
        <v>375190747</v>
      </c>
      <c r="X182" s="5">
        <v>0.997</v>
      </c>
      <c r="Y182" s="5">
        <v>7.5900939999999997</v>
      </c>
      <c r="Z182" s="3"/>
      <c r="AA182" s="3"/>
      <c r="AB182" s="5">
        <v>1606</v>
      </c>
      <c r="AC182" s="5">
        <v>9999999</v>
      </c>
      <c r="AD182" s="3"/>
      <c r="AE182" s="3"/>
      <c r="AF182" s="5">
        <v>1</v>
      </c>
      <c r="AG182" s="5">
        <v>69.580213000000001</v>
      </c>
      <c r="AH182" s="5">
        <v>1.2949999999999999E-3</v>
      </c>
      <c r="AI182" s="5"/>
      <c r="AJ182" s="5"/>
      <c r="AK182" s="5"/>
      <c r="AL182" s="5"/>
      <c r="AM182" s="1">
        <f>V$182 / V182</f>
        <v>1</v>
      </c>
    </row>
    <row r="183" spans="1:39" ht="14" x14ac:dyDescent="0.2">
      <c r="A183" s="5">
        <v>0.999</v>
      </c>
      <c r="B183" s="5">
        <v>937.95072700000003</v>
      </c>
      <c r="C183" s="5">
        <v>686800084</v>
      </c>
      <c r="D183" s="5">
        <v>0.999</v>
      </c>
      <c r="E183" s="5">
        <v>93.795073000000002</v>
      </c>
      <c r="F183" s="3"/>
      <c r="G183" s="3"/>
      <c r="H183" s="5">
        <v>3340</v>
      </c>
      <c r="I183" s="5">
        <v>9999999</v>
      </c>
      <c r="J183" s="3"/>
      <c r="K183" s="3"/>
      <c r="L183" s="5">
        <v>1</v>
      </c>
      <c r="M183" s="5">
        <v>910.71351600000003</v>
      </c>
      <c r="N183" s="5">
        <v>5.6925000000000003E-2</v>
      </c>
      <c r="O183" s="5"/>
      <c r="P183" s="5"/>
      <c r="Q183" s="5"/>
      <c r="R183" s="5"/>
      <c r="S183" s="1">
        <f>B$183 / B183</f>
        <v>1</v>
      </c>
      <c r="U183" s="5">
        <v>0.999</v>
      </c>
      <c r="V183" s="5">
        <v>155.16825700000001</v>
      </c>
      <c r="W183" s="5">
        <v>686800084</v>
      </c>
      <c r="X183" s="5">
        <v>0.999</v>
      </c>
      <c r="Y183" s="5">
        <v>15.516826</v>
      </c>
      <c r="Z183" s="3"/>
      <c r="AA183" s="3"/>
      <c r="AB183" s="5">
        <v>3340</v>
      </c>
      <c r="AC183" s="5">
        <v>9999999</v>
      </c>
      <c r="AD183" s="3"/>
      <c r="AE183" s="3"/>
      <c r="AF183" s="5">
        <v>1</v>
      </c>
      <c r="AG183" s="5">
        <v>146.60824</v>
      </c>
      <c r="AH183" s="5">
        <v>1.474E-3</v>
      </c>
      <c r="AI183" s="5"/>
      <c r="AJ183" s="5"/>
      <c r="AK183" s="5"/>
      <c r="AL183" s="5"/>
      <c r="AM183" s="1">
        <f>V$183 / V183</f>
        <v>1</v>
      </c>
    </row>
    <row r="184" spans="1:39" ht="14" x14ac:dyDescent="0.2">
      <c r="A184" s="3" t="s">
        <v>59</v>
      </c>
      <c r="B184" s="3" t="s">
        <v>2</v>
      </c>
      <c r="C184" s="3" t="s">
        <v>3</v>
      </c>
      <c r="D184" s="3" t="s">
        <v>4</v>
      </c>
      <c r="E184" s="3" t="s">
        <v>5</v>
      </c>
      <c r="F184" s="3" t="s">
        <v>6</v>
      </c>
      <c r="G184" s="3" t="s">
        <v>7</v>
      </c>
      <c r="H184" s="3" t="s">
        <v>8</v>
      </c>
      <c r="I184" s="3" t="s">
        <v>9</v>
      </c>
      <c r="J184" s="3" t="s">
        <v>10</v>
      </c>
      <c r="K184" s="3" t="s">
        <v>11</v>
      </c>
      <c r="L184" s="3" t="s">
        <v>12</v>
      </c>
      <c r="M184" s="3" t="s">
        <v>13</v>
      </c>
      <c r="N184" s="3" t="s">
        <v>14</v>
      </c>
      <c r="O184" s="3" t="s">
        <v>15</v>
      </c>
      <c r="P184" s="3" t="s">
        <v>16</v>
      </c>
      <c r="Q184" s="3" t="s">
        <v>17</v>
      </c>
      <c r="R184" s="3" t="s">
        <v>18</v>
      </c>
      <c r="S184" s="1" t="s">
        <v>58</v>
      </c>
      <c r="U184" s="3" t="s">
        <v>59</v>
      </c>
      <c r="V184" s="3" t="s">
        <v>2</v>
      </c>
      <c r="W184" s="3" t="s">
        <v>3</v>
      </c>
      <c r="X184" s="3" t="s">
        <v>4</v>
      </c>
      <c r="Y184" s="3" t="s">
        <v>5</v>
      </c>
      <c r="Z184" s="3" t="s">
        <v>6</v>
      </c>
      <c r="AA184" s="3" t="s">
        <v>7</v>
      </c>
      <c r="AB184" s="3" t="s">
        <v>8</v>
      </c>
      <c r="AC184" s="3" t="s">
        <v>9</v>
      </c>
      <c r="AD184" s="3" t="s">
        <v>10</v>
      </c>
      <c r="AE184" s="3" t="s">
        <v>11</v>
      </c>
      <c r="AF184" s="3" t="s">
        <v>12</v>
      </c>
      <c r="AG184" s="3" t="s">
        <v>13</v>
      </c>
      <c r="AH184" s="3" t="s">
        <v>14</v>
      </c>
      <c r="AI184" s="3" t="s">
        <v>15</v>
      </c>
      <c r="AJ184" s="3" t="s">
        <v>16</v>
      </c>
      <c r="AK184" s="3" t="s">
        <v>17</v>
      </c>
      <c r="AL184" s="3" t="s">
        <v>18</v>
      </c>
      <c r="AM184" s="1" t="s">
        <v>58</v>
      </c>
    </row>
    <row r="185" spans="1:39" ht="14" x14ac:dyDescent="0.2">
      <c r="A185" s="5">
        <v>0.9</v>
      </c>
      <c r="B185" s="5">
        <v>23.604718999999999</v>
      </c>
      <c r="C185" s="5">
        <v>43961578</v>
      </c>
      <c r="D185" s="5">
        <v>0.90025900000000003</v>
      </c>
      <c r="E185" s="5">
        <v>2.3604720000000001</v>
      </c>
      <c r="F185" s="5">
        <v>0.66604799999999997</v>
      </c>
      <c r="G185" s="5">
        <v>0.49953599999999998</v>
      </c>
      <c r="H185" s="5">
        <v>102</v>
      </c>
      <c r="I185" s="5">
        <v>102</v>
      </c>
      <c r="J185" s="5">
        <v>62</v>
      </c>
      <c r="K185" s="5">
        <v>101</v>
      </c>
      <c r="L185" s="5">
        <v>1.6738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1">
        <f>B$179 / B185</f>
        <v>1.3673867924460359</v>
      </c>
      <c r="U185" s="5">
        <v>0.9</v>
      </c>
      <c r="V185" s="5">
        <v>9.1296219999999995</v>
      </c>
      <c r="W185" s="5">
        <v>43889739</v>
      </c>
      <c r="X185" s="5">
        <v>0.90018299999999996</v>
      </c>
      <c r="Y185" s="5">
        <v>0.91296200000000005</v>
      </c>
      <c r="Z185" s="5">
        <v>1.71926</v>
      </c>
      <c r="AA185" s="5">
        <v>1.289445</v>
      </c>
      <c r="AB185" s="5">
        <v>102</v>
      </c>
      <c r="AC185" s="5">
        <v>102</v>
      </c>
      <c r="AD185" s="5">
        <v>62</v>
      </c>
      <c r="AE185" s="5">
        <v>101</v>
      </c>
      <c r="AF185" s="5">
        <v>1.6671</v>
      </c>
      <c r="AG185" s="5">
        <v>4.1707960000000002</v>
      </c>
      <c r="AH185" s="5">
        <v>2.9426000000000001E-2</v>
      </c>
      <c r="AI185" s="5">
        <v>4.9244199999999996</v>
      </c>
      <c r="AJ185" s="5">
        <v>45.684215999999999</v>
      </c>
      <c r="AK185" s="5">
        <v>0.32230900000000001</v>
      </c>
      <c r="AL185" s="5">
        <v>53.938921999999998</v>
      </c>
      <c r="AM185" s="1">
        <f>V$179 / V185</f>
        <v>1.2613321778272966</v>
      </c>
    </row>
    <row r="186" spans="1:39" ht="14" x14ac:dyDescent="0.2">
      <c r="A186" s="5">
        <v>0.99</v>
      </c>
      <c r="B186" s="5">
        <v>72.811024000000003</v>
      </c>
      <c r="C186" s="5">
        <v>189660784</v>
      </c>
      <c r="D186" s="5">
        <v>0.99018200000000001</v>
      </c>
      <c r="E186" s="5">
        <v>7.2811019999999997</v>
      </c>
      <c r="F186" s="5">
        <v>0.931562</v>
      </c>
      <c r="G186" s="5">
        <v>0.69867100000000004</v>
      </c>
      <c r="H186" s="5">
        <v>363</v>
      </c>
      <c r="I186" s="5">
        <v>363</v>
      </c>
      <c r="J186" s="5">
        <v>363</v>
      </c>
      <c r="K186" s="5">
        <v>362</v>
      </c>
      <c r="L186" s="5">
        <v>1.0387999999999999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1">
        <f>B$180 / B186</f>
        <v>1.8955702779293422</v>
      </c>
      <c r="U186" s="5">
        <v>0.99</v>
      </c>
      <c r="V186" s="1">
        <v>23.074648</v>
      </c>
      <c r="W186" s="5">
        <v>187203672</v>
      </c>
      <c r="X186" s="5">
        <v>0.990066</v>
      </c>
      <c r="Y186" s="5">
        <v>2.3074650000000001</v>
      </c>
      <c r="Z186" s="5">
        <v>2.9014199999999999</v>
      </c>
      <c r="AA186" s="5">
        <v>2.1760649999999999</v>
      </c>
      <c r="AB186" s="5">
        <v>355</v>
      </c>
      <c r="AC186" s="5">
        <v>355</v>
      </c>
      <c r="AD186" s="5">
        <v>371</v>
      </c>
      <c r="AE186" s="5">
        <v>354</v>
      </c>
      <c r="AF186" s="5">
        <v>1.0008999999999999</v>
      </c>
      <c r="AG186" s="5">
        <v>17.708517000000001</v>
      </c>
      <c r="AH186" s="5">
        <v>0.13992399999999999</v>
      </c>
      <c r="AI186" s="5">
        <v>5.2216509999999996</v>
      </c>
      <c r="AJ186" s="5">
        <v>76.744474999999994</v>
      </c>
      <c r="AK186" s="5">
        <v>0.60639799999999999</v>
      </c>
      <c r="AL186" s="5">
        <v>22.629387000000001</v>
      </c>
      <c r="AM186" s="1">
        <f>V$180 / V186</f>
        <v>1.6327144405409784</v>
      </c>
    </row>
    <row r="187" spans="1:39" ht="14" x14ac:dyDescent="0.2">
      <c r="A187" s="5">
        <v>0.995</v>
      </c>
      <c r="B187" s="5">
        <v>111.271153</v>
      </c>
      <c r="C187" s="5">
        <v>277962326</v>
      </c>
      <c r="D187" s="5">
        <v>0.99513700000000005</v>
      </c>
      <c r="E187" s="5">
        <v>11.127115</v>
      </c>
      <c r="F187" s="5">
        <v>0.89337699999999998</v>
      </c>
      <c r="G187" s="5">
        <v>0.67003299999999999</v>
      </c>
      <c r="H187" s="5">
        <v>571</v>
      </c>
      <c r="I187" s="5">
        <v>571</v>
      </c>
      <c r="J187" s="5">
        <v>587</v>
      </c>
      <c r="K187" s="5">
        <v>570</v>
      </c>
      <c r="L187" s="5">
        <v>1.0004999999999999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1">
        <f>B$181 / B187</f>
        <v>2.071160393206315</v>
      </c>
      <c r="U187" s="5">
        <v>0.995</v>
      </c>
      <c r="V187" s="5">
        <v>32.335219000000002</v>
      </c>
      <c r="W187" s="5">
        <v>277772774</v>
      </c>
      <c r="X187" s="5">
        <v>0.99518300000000004</v>
      </c>
      <c r="Y187" s="5">
        <v>3.2335219999999998</v>
      </c>
      <c r="Z187" s="5">
        <v>3.0721699999999998</v>
      </c>
      <c r="AA187" s="5">
        <v>2.3041269999999998</v>
      </c>
      <c r="AB187" s="5">
        <v>571</v>
      </c>
      <c r="AC187" s="5">
        <v>571</v>
      </c>
      <c r="AD187" s="5">
        <v>579</v>
      </c>
      <c r="AE187" s="5">
        <v>570</v>
      </c>
      <c r="AF187" s="5">
        <v>1.0014000000000001</v>
      </c>
      <c r="AG187" s="5">
        <v>26.519016000000001</v>
      </c>
      <c r="AH187" s="5">
        <v>0.29081699999999999</v>
      </c>
      <c r="AI187" s="5">
        <v>5.5203699999999998</v>
      </c>
      <c r="AJ187" s="5">
        <v>82.012791000000007</v>
      </c>
      <c r="AK187" s="5">
        <v>0.89938200000000001</v>
      </c>
      <c r="AL187" s="5">
        <v>17.072313999999999</v>
      </c>
      <c r="AM187" s="1">
        <f>V$181 / V187</f>
        <v>1.7389663883210438</v>
      </c>
    </row>
    <row r="188" spans="1:39" ht="14" x14ac:dyDescent="0.2">
      <c r="A188" s="5">
        <v>0.997</v>
      </c>
      <c r="B188" s="5">
        <v>157.04646</v>
      </c>
      <c r="C188" s="5">
        <v>368064776</v>
      </c>
      <c r="D188" s="5">
        <v>0.99706700000000004</v>
      </c>
      <c r="E188" s="5">
        <v>15.704646</v>
      </c>
      <c r="F188" s="5">
        <v>0.83816100000000004</v>
      </c>
      <c r="G188" s="5">
        <v>0.62862099999999999</v>
      </c>
      <c r="H188" s="5">
        <v>802</v>
      </c>
      <c r="I188" s="5">
        <v>802</v>
      </c>
      <c r="J188" s="5">
        <v>818</v>
      </c>
      <c r="K188" s="5">
        <v>801</v>
      </c>
      <c r="L188" s="5">
        <v>1.0004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1">
        <f>B$182 / B188</f>
        <v>2.2119474708312432</v>
      </c>
      <c r="U188" s="5">
        <v>0.997</v>
      </c>
      <c r="V188" s="5">
        <v>46.995806000000002</v>
      </c>
      <c r="W188" s="5">
        <v>367490208</v>
      </c>
      <c r="X188" s="5">
        <v>0.99708300000000005</v>
      </c>
      <c r="Y188" s="5">
        <v>4.6995810000000002</v>
      </c>
      <c r="Z188" s="5">
        <v>2.7965209999999998</v>
      </c>
      <c r="AA188" s="5">
        <v>2.0973899999999999</v>
      </c>
      <c r="AB188" s="5">
        <v>810</v>
      </c>
      <c r="AC188" s="5">
        <v>810</v>
      </c>
      <c r="AD188" s="5">
        <v>802</v>
      </c>
      <c r="AE188" s="5">
        <v>809</v>
      </c>
      <c r="AF188" s="5">
        <v>1.0226999999999999</v>
      </c>
      <c r="AG188" s="5">
        <v>35.815224999999998</v>
      </c>
      <c r="AH188" s="5">
        <v>0.52514799999999995</v>
      </c>
      <c r="AI188" s="5">
        <v>10.650648</v>
      </c>
      <c r="AJ188" s="5">
        <v>76.209405000000004</v>
      </c>
      <c r="AK188" s="5">
        <v>1.1174360000000001</v>
      </c>
      <c r="AL188" s="5">
        <v>22.662976</v>
      </c>
      <c r="AM188" s="1">
        <f>V$182 / V188</f>
        <v>1.6150577138734463</v>
      </c>
    </row>
    <row r="189" spans="1:39" ht="14" x14ac:dyDescent="0.2">
      <c r="A189" s="5">
        <v>0.999</v>
      </c>
      <c r="B189" s="5">
        <v>373.71839699999998</v>
      </c>
      <c r="C189" s="5">
        <v>671082266</v>
      </c>
      <c r="D189" s="5">
        <v>0.99910100000000002</v>
      </c>
      <c r="E189" s="5">
        <v>37.371839999999999</v>
      </c>
      <c r="F189" s="5">
        <v>0.64218900000000001</v>
      </c>
      <c r="G189" s="5">
        <v>0.48164200000000001</v>
      </c>
      <c r="H189" s="5">
        <v>1669</v>
      </c>
      <c r="I189" s="5">
        <v>1669</v>
      </c>
      <c r="J189" s="5">
        <v>1685</v>
      </c>
      <c r="K189" s="5">
        <v>1668</v>
      </c>
      <c r="L189" s="5">
        <v>1.0002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1">
        <f>B$183 / B189</f>
        <v>2.5097793807565756</v>
      </c>
      <c r="U189" s="5">
        <v>0.999</v>
      </c>
      <c r="V189" s="5">
        <v>79.755082999999999</v>
      </c>
      <c r="W189" s="5">
        <v>670855989</v>
      </c>
      <c r="X189" s="5">
        <v>0.99909800000000004</v>
      </c>
      <c r="Y189" s="5">
        <v>7.9755079999999996</v>
      </c>
      <c r="Z189" s="5">
        <v>3.0081690000000001</v>
      </c>
      <c r="AA189" s="5">
        <v>2.2561270000000002</v>
      </c>
      <c r="AB189" s="5">
        <v>1677</v>
      </c>
      <c r="AC189" s="5">
        <v>1677</v>
      </c>
      <c r="AD189" s="5">
        <v>1669</v>
      </c>
      <c r="AE189" s="5">
        <v>1676</v>
      </c>
      <c r="AF189" s="5">
        <v>1.0119</v>
      </c>
      <c r="AG189" s="5">
        <v>70.511709999999994</v>
      </c>
      <c r="AH189" s="5">
        <v>1.9344939999999999</v>
      </c>
      <c r="AI189" s="5">
        <v>7.3025830000000003</v>
      </c>
      <c r="AJ189" s="5">
        <v>88.410302000000001</v>
      </c>
      <c r="AK189" s="5">
        <v>2.4255429999999998</v>
      </c>
      <c r="AL189" s="5">
        <v>9.1562599999999996</v>
      </c>
      <c r="AM189" s="1">
        <f>V$183 / V189</f>
        <v>1.9455594698584917</v>
      </c>
    </row>
    <row r="190" spans="1:39" ht="14" x14ac:dyDescent="0.2">
      <c r="A190" s="3" t="s">
        <v>60</v>
      </c>
      <c r="B190" s="3" t="s">
        <v>2</v>
      </c>
      <c r="C190" s="3" t="s">
        <v>3</v>
      </c>
      <c r="D190" s="3" t="s">
        <v>4</v>
      </c>
      <c r="E190" s="3" t="s">
        <v>5</v>
      </c>
      <c r="F190" s="3" t="s">
        <v>6</v>
      </c>
      <c r="G190" s="3" t="s">
        <v>7</v>
      </c>
      <c r="H190" s="3" t="s">
        <v>8</v>
      </c>
      <c r="I190" s="3" t="s">
        <v>9</v>
      </c>
      <c r="J190" s="3" t="s">
        <v>10</v>
      </c>
      <c r="K190" s="3" t="s">
        <v>11</v>
      </c>
      <c r="L190" s="3" t="s">
        <v>12</v>
      </c>
      <c r="M190" s="3" t="s">
        <v>13</v>
      </c>
      <c r="N190" s="3" t="s">
        <v>14</v>
      </c>
      <c r="O190" s="3" t="s">
        <v>15</v>
      </c>
      <c r="P190" s="3" t="s">
        <v>16</v>
      </c>
      <c r="Q190" s="3" t="s">
        <v>17</v>
      </c>
      <c r="R190" s="3" t="s">
        <v>18</v>
      </c>
      <c r="S190" s="1" t="s">
        <v>58</v>
      </c>
      <c r="U190" s="3" t="s">
        <v>60</v>
      </c>
      <c r="V190" s="3" t="s">
        <v>2</v>
      </c>
      <c r="W190" s="3" t="s">
        <v>3</v>
      </c>
      <c r="X190" s="3" t="s">
        <v>4</v>
      </c>
      <c r="Y190" s="3" t="s">
        <v>5</v>
      </c>
      <c r="Z190" s="3" t="s">
        <v>6</v>
      </c>
      <c r="AA190" s="3" t="s">
        <v>7</v>
      </c>
      <c r="AB190" s="3" t="s">
        <v>8</v>
      </c>
      <c r="AC190" s="3" t="s">
        <v>9</v>
      </c>
      <c r="AD190" s="3" t="s">
        <v>10</v>
      </c>
      <c r="AE190" s="3" t="s">
        <v>11</v>
      </c>
      <c r="AF190" s="3" t="s">
        <v>12</v>
      </c>
      <c r="AG190" s="3" t="s">
        <v>13</v>
      </c>
      <c r="AH190" s="3" t="s">
        <v>14</v>
      </c>
      <c r="AI190" s="3" t="s">
        <v>15</v>
      </c>
      <c r="AJ190" s="3" t="s">
        <v>16</v>
      </c>
      <c r="AK190" s="3" t="s">
        <v>17</v>
      </c>
      <c r="AL190" s="3" t="s">
        <v>18</v>
      </c>
      <c r="AM190" s="1" t="s">
        <v>58</v>
      </c>
    </row>
    <row r="191" spans="1:39" ht="14" x14ac:dyDescent="0.2">
      <c r="A191" s="5">
        <v>0.9</v>
      </c>
      <c r="B191" s="5">
        <v>20.495342999999998</v>
      </c>
      <c r="C191" s="5">
        <v>48461286</v>
      </c>
      <c r="D191" s="5">
        <v>0.90361100000000005</v>
      </c>
      <c r="E191" s="5">
        <v>2.049534</v>
      </c>
      <c r="F191" s="5">
        <v>0.84561200000000003</v>
      </c>
      <c r="G191" s="5">
        <v>0.63420900000000002</v>
      </c>
      <c r="H191" s="5">
        <v>100</v>
      </c>
      <c r="I191" s="5">
        <v>100</v>
      </c>
      <c r="J191" s="5">
        <v>31</v>
      </c>
      <c r="K191" s="5">
        <v>99</v>
      </c>
      <c r="L191" s="5">
        <v>1.9905999999999999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1">
        <f>B$179 / B191</f>
        <v>1.574834878342851</v>
      </c>
      <c r="U191" s="5">
        <v>0.9</v>
      </c>
      <c r="V191" s="5">
        <v>8.2528989999999993</v>
      </c>
      <c r="W191" s="5">
        <v>48396604</v>
      </c>
      <c r="X191" s="5">
        <v>0.90356300000000001</v>
      </c>
      <c r="Y191" s="5">
        <v>0.82528999999999997</v>
      </c>
      <c r="Z191" s="5">
        <v>2.0971989999999998</v>
      </c>
      <c r="AA191" s="5">
        <v>1.5729</v>
      </c>
      <c r="AB191" s="5">
        <v>100</v>
      </c>
      <c r="AC191" s="5">
        <v>100</v>
      </c>
      <c r="AD191" s="5">
        <v>31</v>
      </c>
      <c r="AE191" s="5">
        <v>99</v>
      </c>
      <c r="AF191" s="5">
        <v>1.9908999999999999</v>
      </c>
      <c r="AG191" s="5">
        <v>3.1672940000000001</v>
      </c>
      <c r="AH191" s="5">
        <v>7.1106000000000003E-2</v>
      </c>
      <c r="AI191" s="5">
        <v>5.0082329999999997</v>
      </c>
      <c r="AJ191" s="5">
        <v>38.377952000000001</v>
      </c>
      <c r="AK191" s="5">
        <v>0.861591</v>
      </c>
      <c r="AL191" s="5">
        <v>60.684530000000002</v>
      </c>
      <c r="AM191" s="1">
        <f>V$179 / V191</f>
        <v>1.3953261756868707</v>
      </c>
    </row>
    <row r="192" spans="1:39" ht="14" x14ac:dyDescent="0.2">
      <c r="A192" s="5">
        <v>0.99</v>
      </c>
      <c r="B192" s="5">
        <v>44.317068999999996</v>
      </c>
      <c r="C192" s="5">
        <v>193397923</v>
      </c>
      <c r="D192" s="5">
        <v>0.99005699999999996</v>
      </c>
      <c r="E192" s="5">
        <v>4.4317070000000003</v>
      </c>
      <c r="F192" s="5">
        <v>1.5606739999999999</v>
      </c>
      <c r="G192" s="5">
        <v>1.1705049999999999</v>
      </c>
      <c r="H192" s="5">
        <v>185</v>
      </c>
      <c r="I192" s="5">
        <v>185</v>
      </c>
      <c r="J192" s="5">
        <v>185</v>
      </c>
      <c r="K192" s="5">
        <v>184</v>
      </c>
      <c r="L192" s="5">
        <v>1.0226999999999999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1">
        <f>B$180 / B192</f>
        <v>3.1143398269411731</v>
      </c>
      <c r="U192" s="5">
        <v>0.99</v>
      </c>
      <c r="V192" s="5">
        <v>15.287798</v>
      </c>
      <c r="W192" s="5">
        <v>192644520</v>
      </c>
      <c r="X192" s="5">
        <v>0.99041699999999999</v>
      </c>
      <c r="Y192" s="5">
        <v>1.52878</v>
      </c>
      <c r="Z192" s="5">
        <v>4.5065379999999999</v>
      </c>
      <c r="AA192" s="5">
        <v>3.3799039999999998</v>
      </c>
      <c r="AB192" s="5">
        <v>185</v>
      </c>
      <c r="AC192" s="5">
        <v>185</v>
      </c>
      <c r="AD192" s="5">
        <v>185</v>
      </c>
      <c r="AE192" s="5">
        <v>184</v>
      </c>
      <c r="AF192" s="5">
        <v>1.0218</v>
      </c>
      <c r="AG192" s="5">
        <v>9.8616849999999996</v>
      </c>
      <c r="AH192" s="5">
        <v>0.135435</v>
      </c>
      <c r="AI192" s="5">
        <v>5.2861770000000003</v>
      </c>
      <c r="AJ192" s="5">
        <v>64.506902999999994</v>
      </c>
      <c r="AK192" s="5">
        <v>0.88590500000000005</v>
      </c>
      <c r="AL192" s="5">
        <v>34.577750999999999</v>
      </c>
      <c r="AM192" s="1">
        <f>V$180 / V192</f>
        <v>2.4643386182889127</v>
      </c>
    </row>
    <row r="193" spans="1:39" ht="14" x14ac:dyDescent="0.2">
      <c r="A193" s="5">
        <v>0.995</v>
      </c>
      <c r="B193" s="5">
        <v>62.121139999999997</v>
      </c>
      <c r="C193" s="5">
        <v>276421483</v>
      </c>
      <c r="D193" s="5">
        <v>0.99501300000000004</v>
      </c>
      <c r="E193" s="5">
        <v>6.2121139999999997</v>
      </c>
      <c r="F193" s="5">
        <v>1.591343</v>
      </c>
      <c r="G193" s="5">
        <v>1.1935070000000001</v>
      </c>
      <c r="H193" s="5">
        <v>301</v>
      </c>
      <c r="I193" s="5">
        <v>301</v>
      </c>
      <c r="J193" s="5">
        <v>285</v>
      </c>
      <c r="K193" s="5">
        <v>300</v>
      </c>
      <c r="L193" s="5">
        <v>1.0178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1">
        <f>B$181 / B193</f>
        <v>3.709854729002076</v>
      </c>
      <c r="U193" s="5">
        <v>0.995</v>
      </c>
      <c r="V193" s="5">
        <v>19.973178999999998</v>
      </c>
      <c r="W193" s="5">
        <v>277882497</v>
      </c>
      <c r="X193" s="5">
        <v>0.99517599999999995</v>
      </c>
      <c r="Y193" s="5">
        <v>1.9973179999999999</v>
      </c>
      <c r="Z193" s="5">
        <v>4.9755989999999999</v>
      </c>
      <c r="AA193" s="5">
        <v>3.7316989999999999</v>
      </c>
      <c r="AB193" s="5">
        <v>285</v>
      </c>
      <c r="AC193" s="5">
        <v>285</v>
      </c>
      <c r="AD193" s="5">
        <v>301</v>
      </c>
      <c r="AE193" s="5">
        <v>284</v>
      </c>
      <c r="AF193" s="5">
        <v>1.0008999999999999</v>
      </c>
      <c r="AG193" s="5">
        <v>14.22</v>
      </c>
      <c r="AH193" s="5">
        <v>0.23979900000000001</v>
      </c>
      <c r="AI193" s="5">
        <v>5.508248</v>
      </c>
      <c r="AJ193" s="5">
        <v>71.195473000000007</v>
      </c>
      <c r="AK193" s="5">
        <v>1.2006030000000001</v>
      </c>
      <c r="AL193" s="5">
        <v>27.578223999999999</v>
      </c>
      <c r="AM193" s="1">
        <f>V$181 / V193</f>
        <v>2.8152683656417441</v>
      </c>
    </row>
    <row r="194" spans="1:39" ht="14" x14ac:dyDescent="0.2">
      <c r="A194" s="5">
        <v>0.997</v>
      </c>
      <c r="B194" s="5">
        <v>83.182237999999998</v>
      </c>
      <c r="C194" s="5">
        <v>367817786</v>
      </c>
      <c r="D194" s="5">
        <v>0.99700900000000003</v>
      </c>
      <c r="E194" s="5">
        <v>8.3182240000000007</v>
      </c>
      <c r="F194" s="5">
        <v>1.5813699999999999</v>
      </c>
      <c r="G194" s="5">
        <v>1.1860269999999999</v>
      </c>
      <c r="H194" s="5">
        <v>401</v>
      </c>
      <c r="I194" s="5">
        <v>401</v>
      </c>
      <c r="J194" s="5">
        <v>409</v>
      </c>
      <c r="K194" s="5">
        <v>400</v>
      </c>
      <c r="L194" s="5">
        <v>1.0011000000000001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1">
        <f>B$182 / B194</f>
        <v>4.1761141362895282</v>
      </c>
      <c r="U194" s="5">
        <v>0.997</v>
      </c>
      <c r="V194" s="5">
        <v>25.231784999999999</v>
      </c>
      <c r="W194" s="5">
        <v>366983111</v>
      </c>
      <c r="X194" s="5">
        <v>0.99708799999999997</v>
      </c>
      <c r="Y194" s="5">
        <v>2.5231789999999998</v>
      </c>
      <c r="Z194" s="5">
        <v>5.2015099999999999</v>
      </c>
      <c r="AA194" s="5">
        <v>3.9011330000000002</v>
      </c>
      <c r="AB194" s="5">
        <v>401</v>
      </c>
      <c r="AC194" s="5">
        <v>401</v>
      </c>
      <c r="AD194" s="5">
        <v>409</v>
      </c>
      <c r="AE194" s="5">
        <v>400</v>
      </c>
      <c r="AF194" s="5">
        <v>1.0004999999999999</v>
      </c>
      <c r="AG194" s="5">
        <v>19.063412</v>
      </c>
      <c r="AH194" s="5">
        <v>0.40409299999999998</v>
      </c>
      <c r="AI194" s="5">
        <v>5.7590880000000002</v>
      </c>
      <c r="AJ194" s="5">
        <v>75.553165000000007</v>
      </c>
      <c r="AK194" s="5">
        <v>1.6015239999999999</v>
      </c>
      <c r="AL194" s="5">
        <v>22.824736000000001</v>
      </c>
      <c r="AM194" s="1">
        <f>V$182 / V194</f>
        <v>3.0081478183172532</v>
      </c>
    </row>
    <row r="195" spans="1:39" ht="14" x14ac:dyDescent="0.2">
      <c r="A195" s="5">
        <v>0.999</v>
      </c>
      <c r="B195" s="5">
        <v>171.647738</v>
      </c>
      <c r="C195" s="5">
        <v>667094236</v>
      </c>
      <c r="D195" s="5">
        <v>0.99905200000000005</v>
      </c>
      <c r="E195" s="5">
        <v>17.164774000000001</v>
      </c>
      <c r="F195" s="5">
        <v>1.3898900000000001</v>
      </c>
      <c r="G195" s="5">
        <v>1.0424180000000001</v>
      </c>
      <c r="H195" s="5">
        <v>834</v>
      </c>
      <c r="I195" s="5">
        <v>834</v>
      </c>
      <c r="J195" s="5">
        <v>842</v>
      </c>
      <c r="K195" s="5">
        <v>833</v>
      </c>
      <c r="L195" s="5">
        <v>1.0001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1">
        <f>B$183 / B195</f>
        <v>5.4643931689912515</v>
      </c>
      <c r="U195" s="5">
        <v>0.999</v>
      </c>
      <c r="V195" s="5">
        <v>44.948048</v>
      </c>
      <c r="W195" s="5">
        <v>665047640</v>
      </c>
      <c r="X195" s="5">
        <v>0.99909999999999999</v>
      </c>
      <c r="Y195" s="5">
        <v>4.4948050000000004</v>
      </c>
      <c r="Z195" s="5">
        <v>5.2914329999999996</v>
      </c>
      <c r="AA195" s="5">
        <v>3.968575</v>
      </c>
      <c r="AB195" s="5">
        <v>834</v>
      </c>
      <c r="AC195" s="5">
        <v>834</v>
      </c>
      <c r="AD195" s="5">
        <v>850</v>
      </c>
      <c r="AE195" s="5">
        <v>833</v>
      </c>
      <c r="AF195" s="5">
        <v>1.0001</v>
      </c>
      <c r="AG195" s="5">
        <v>36.424871000000003</v>
      </c>
      <c r="AH195" s="5">
        <v>1.32369</v>
      </c>
      <c r="AI195" s="5">
        <v>7.1945269999999999</v>
      </c>
      <c r="AJ195" s="5">
        <v>81.037715000000006</v>
      </c>
      <c r="AK195" s="5">
        <v>2.9449329999999998</v>
      </c>
      <c r="AL195" s="5">
        <v>16.006316000000002</v>
      </c>
      <c r="AM195" s="1">
        <f>V$183 / V195</f>
        <v>3.4521689796184254</v>
      </c>
    </row>
    <row r="196" spans="1:39" ht="14" x14ac:dyDescent="0.2">
      <c r="A196" s="3" t="s">
        <v>61</v>
      </c>
      <c r="B196" s="3" t="s">
        <v>2</v>
      </c>
      <c r="C196" s="3" t="s">
        <v>3</v>
      </c>
      <c r="D196" s="3" t="s">
        <v>4</v>
      </c>
      <c r="E196" s="3" t="s">
        <v>5</v>
      </c>
      <c r="F196" s="3" t="s">
        <v>6</v>
      </c>
      <c r="G196" s="3" t="s">
        <v>7</v>
      </c>
      <c r="H196" s="3" t="s">
        <v>8</v>
      </c>
      <c r="I196" s="3" t="s">
        <v>9</v>
      </c>
      <c r="J196" s="3" t="s">
        <v>10</v>
      </c>
      <c r="K196" s="3" t="s">
        <v>11</v>
      </c>
      <c r="L196" s="3" t="s">
        <v>12</v>
      </c>
      <c r="M196" s="3" t="s">
        <v>13</v>
      </c>
      <c r="N196" s="3" t="s">
        <v>14</v>
      </c>
      <c r="O196" s="3" t="s">
        <v>15</v>
      </c>
      <c r="P196" s="3" t="s">
        <v>16</v>
      </c>
      <c r="Q196" s="3" t="s">
        <v>17</v>
      </c>
      <c r="R196" s="3" t="s">
        <v>18</v>
      </c>
      <c r="S196" s="1" t="s">
        <v>58</v>
      </c>
      <c r="U196" s="3" t="s">
        <v>61</v>
      </c>
      <c r="V196" s="3" t="s">
        <v>2</v>
      </c>
      <c r="W196" s="3" t="s">
        <v>3</v>
      </c>
      <c r="X196" s="3" t="s">
        <v>4</v>
      </c>
      <c r="Y196" s="3" t="s">
        <v>5</v>
      </c>
      <c r="Z196" s="3" t="s">
        <v>6</v>
      </c>
      <c r="AA196" s="3" t="s">
        <v>7</v>
      </c>
      <c r="AB196" s="3" t="s">
        <v>8</v>
      </c>
      <c r="AC196" s="3" t="s">
        <v>9</v>
      </c>
      <c r="AD196" s="3" t="s">
        <v>10</v>
      </c>
      <c r="AE196" s="3" t="s">
        <v>11</v>
      </c>
      <c r="AF196" s="3" t="s">
        <v>12</v>
      </c>
      <c r="AG196" s="3" t="s">
        <v>13</v>
      </c>
      <c r="AH196" s="3" t="s">
        <v>14</v>
      </c>
      <c r="AI196" s="3" t="s">
        <v>15</v>
      </c>
      <c r="AJ196" s="3" t="s">
        <v>16</v>
      </c>
      <c r="AK196" s="3" t="s">
        <v>17</v>
      </c>
      <c r="AL196" s="3" t="s">
        <v>18</v>
      </c>
      <c r="AM196" s="1" t="s">
        <v>58</v>
      </c>
    </row>
    <row r="197" spans="1:39" ht="14" x14ac:dyDescent="0.2">
      <c r="A197" s="5">
        <v>0.9</v>
      </c>
      <c r="B197" s="5">
        <v>18.745843000000001</v>
      </c>
      <c r="C197" s="5">
        <v>57966198</v>
      </c>
      <c r="D197" s="5">
        <v>0.91251599999999999</v>
      </c>
      <c r="E197" s="5">
        <v>1.874584</v>
      </c>
      <c r="F197" s="5">
        <v>1.105863</v>
      </c>
      <c r="G197" s="5">
        <v>0.82939700000000005</v>
      </c>
      <c r="H197" s="5">
        <v>100</v>
      </c>
      <c r="I197" s="5">
        <v>100</v>
      </c>
      <c r="J197" s="5">
        <v>15</v>
      </c>
      <c r="K197" s="5">
        <v>99</v>
      </c>
      <c r="L197" s="5">
        <v>2.0642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1">
        <f>B$179 / B197</f>
        <v>1.7218100567683192</v>
      </c>
      <c r="U197" s="5">
        <v>0.9</v>
      </c>
      <c r="V197" s="5">
        <v>9.1790430000000001</v>
      </c>
      <c r="W197" s="5">
        <v>59323355</v>
      </c>
      <c r="X197" s="5">
        <v>0.91378800000000004</v>
      </c>
      <c r="Y197" s="5">
        <v>0.91790400000000005</v>
      </c>
      <c r="Z197" s="5">
        <v>2.311318</v>
      </c>
      <c r="AA197" s="5">
        <v>1.7334879999999999</v>
      </c>
      <c r="AB197" s="5">
        <v>100</v>
      </c>
      <c r="AC197" s="5">
        <v>100</v>
      </c>
      <c r="AD197" s="5">
        <v>17</v>
      </c>
      <c r="AE197" s="5">
        <v>99</v>
      </c>
      <c r="AF197" s="5">
        <v>2.0209999999999999</v>
      </c>
      <c r="AG197" s="5">
        <v>3.690906</v>
      </c>
      <c r="AH197" s="5">
        <v>0.14272299999999999</v>
      </c>
      <c r="AI197" s="5">
        <v>5.3397750000000004</v>
      </c>
      <c r="AJ197" s="5">
        <v>40.210135000000001</v>
      </c>
      <c r="AK197" s="5">
        <v>1.55488</v>
      </c>
      <c r="AL197" s="5">
        <v>58.173544</v>
      </c>
      <c r="AM197" s="1">
        <f>V$179 / V197</f>
        <v>1.2545410235032126</v>
      </c>
    </row>
    <row r="198" spans="1:39" ht="14" x14ac:dyDescent="0.2">
      <c r="A198" s="5">
        <v>0.99</v>
      </c>
      <c r="B198" s="5">
        <v>30.259077999999999</v>
      </c>
      <c r="C198" s="5">
        <v>204310244</v>
      </c>
      <c r="D198" s="5">
        <v>0.99021099999999995</v>
      </c>
      <c r="E198" s="5">
        <v>3.0259079999999998</v>
      </c>
      <c r="F198" s="5">
        <v>2.4147150000000002</v>
      </c>
      <c r="G198" s="5">
        <v>1.8110360000000001</v>
      </c>
      <c r="H198" s="5">
        <v>108</v>
      </c>
      <c r="I198" s="5">
        <v>108</v>
      </c>
      <c r="J198" s="5">
        <v>96</v>
      </c>
      <c r="K198" s="5">
        <v>107</v>
      </c>
      <c r="L198" s="5">
        <v>1.0198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1">
        <f>B$180 / B198</f>
        <v>4.5612233459327483</v>
      </c>
      <c r="U198" s="5">
        <v>0.99</v>
      </c>
      <c r="V198" s="5">
        <v>13.240485</v>
      </c>
      <c r="W198" s="5">
        <v>202686053</v>
      </c>
      <c r="X198" s="5">
        <v>0.99047300000000005</v>
      </c>
      <c r="Y198" s="5">
        <v>1.324049</v>
      </c>
      <c r="Z198" s="5">
        <v>5.4745860000000004</v>
      </c>
      <c r="AA198" s="5">
        <v>4.1059400000000004</v>
      </c>
      <c r="AB198" s="5">
        <v>100</v>
      </c>
      <c r="AC198" s="5">
        <v>100</v>
      </c>
      <c r="AD198" s="5">
        <v>96</v>
      </c>
      <c r="AE198" s="5">
        <v>99</v>
      </c>
      <c r="AF198" s="5">
        <v>1.0181</v>
      </c>
      <c r="AG198" s="5">
        <v>7.133807</v>
      </c>
      <c r="AH198" s="5">
        <v>0.114207</v>
      </c>
      <c r="AI198" s="5">
        <v>5.9871270000000001</v>
      </c>
      <c r="AJ198" s="5">
        <v>53.878746</v>
      </c>
      <c r="AK198" s="5">
        <v>0.86256100000000002</v>
      </c>
      <c r="AL198" s="5">
        <v>45.218333999999999</v>
      </c>
      <c r="AM198" s="1">
        <f>V$180 / V198</f>
        <v>2.8453875367858505</v>
      </c>
    </row>
    <row r="199" spans="1:39" ht="14" x14ac:dyDescent="0.2">
      <c r="A199" s="5">
        <v>0.995</v>
      </c>
      <c r="B199" s="5">
        <v>37.801157000000003</v>
      </c>
      <c r="C199" s="5">
        <v>294487936</v>
      </c>
      <c r="D199" s="5">
        <v>0.99506700000000003</v>
      </c>
      <c r="E199" s="5">
        <v>3.780116</v>
      </c>
      <c r="F199" s="5">
        <v>2.7860809999999998</v>
      </c>
      <c r="G199" s="5">
        <v>2.0895609999999998</v>
      </c>
      <c r="H199" s="5">
        <v>150</v>
      </c>
      <c r="I199" s="5">
        <v>150</v>
      </c>
      <c r="J199" s="5">
        <v>150</v>
      </c>
      <c r="K199" s="5">
        <v>149</v>
      </c>
      <c r="L199" s="5">
        <v>1.0105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1">
        <f>B$181 / B199</f>
        <v>6.0966495020245013</v>
      </c>
      <c r="U199" s="5">
        <v>0.995</v>
      </c>
      <c r="V199" s="5">
        <v>15.752162999999999</v>
      </c>
      <c r="W199" s="5">
        <v>278340596</v>
      </c>
      <c r="X199" s="5">
        <v>0.995004</v>
      </c>
      <c r="Y199" s="5">
        <v>1.5752159999999999</v>
      </c>
      <c r="Z199" s="5">
        <v>6.3192810000000001</v>
      </c>
      <c r="AA199" s="5">
        <v>4.7394610000000004</v>
      </c>
      <c r="AB199" s="5">
        <v>158</v>
      </c>
      <c r="AC199" s="5">
        <v>158</v>
      </c>
      <c r="AD199" s="5">
        <v>142</v>
      </c>
      <c r="AE199" s="5">
        <v>157</v>
      </c>
      <c r="AF199" s="5">
        <v>1.0122</v>
      </c>
      <c r="AG199" s="5">
        <v>9.6068259999999999</v>
      </c>
      <c r="AH199" s="5">
        <v>0.207644</v>
      </c>
      <c r="AI199" s="5">
        <v>5.9322179999999998</v>
      </c>
      <c r="AJ199" s="5">
        <v>60.987341999999998</v>
      </c>
      <c r="AK199" s="5">
        <v>1.318192</v>
      </c>
      <c r="AL199" s="5">
        <v>37.659705000000002</v>
      </c>
      <c r="AM199" s="1">
        <f>V$181 / V199</f>
        <v>3.5696595445336619</v>
      </c>
    </row>
    <row r="200" spans="1:39" ht="14" x14ac:dyDescent="0.2">
      <c r="A200" s="5">
        <v>0.997</v>
      </c>
      <c r="B200" s="5">
        <v>48.409838999999998</v>
      </c>
      <c r="C200" s="5">
        <v>382100231</v>
      </c>
      <c r="D200" s="5">
        <v>0.99705299999999997</v>
      </c>
      <c r="E200" s="5">
        <v>4.8409839999999997</v>
      </c>
      <c r="F200" s="5">
        <v>2.8227669999999998</v>
      </c>
      <c r="G200" s="5">
        <v>2.1170749999999998</v>
      </c>
      <c r="H200" s="5">
        <v>208</v>
      </c>
      <c r="I200" s="5">
        <v>208</v>
      </c>
      <c r="J200" s="5">
        <v>208</v>
      </c>
      <c r="K200" s="5">
        <v>207</v>
      </c>
      <c r="L200" s="5">
        <v>1.0074000000000001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1">
        <f>B$182 / B200</f>
        <v>7.1757834187384919</v>
      </c>
      <c r="U200" s="5">
        <v>0.997</v>
      </c>
      <c r="V200" s="5">
        <v>19.146246000000001</v>
      </c>
      <c r="W200" s="5">
        <v>367405661</v>
      </c>
      <c r="X200" s="5">
        <v>0.99702800000000003</v>
      </c>
      <c r="Y200" s="5">
        <v>1.914625</v>
      </c>
      <c r="Z200" s="5">
        <v>6.8626769999999997</v>
      </c>
      <c r="AA200" s="5">
        <v>5.1470079999999996</v>
      </c>
      <c r="AB200" s="5">
        <v>200</v>
      </c>
      <c r="AC200" s="5">
        <v>200</v>
      </c>
      <c r="AD200" s="5">
        <v>200</v>
      </c>
      <c r="AE200" s="5">
        <v>199</v>
      </c>
      <c r="AF200" s="5">
        <v>1.0065</v>
      </c>
      <c r="AG200" s="5">
        <v>12.522451</v>
      </c>
      <c r="AH200" s="5">
        <v>0.28235700000000002</v>
      </c>
      <c r="AI200" s="5">
        <v>6.3145519999999999</v>
      </c>
      <c r="AJ200" s="5">
        <v>65.404212000000001</v>
      </c>
      <c r="AK200" s="5">
        <v>1.474737</v>
      </c>
      <c r="AL200" s="5">
        <v>32.980629</v>
      </c>
      <c r="AM200" s="1">
        <f>V$182 / V200</f>
        <v>3.964272630780989</v>
      </c>
    </row>
    <row r="201" spans="1:39" ht="14" x14ac:dyDescent="0.2">
      <c r="A201" s="5">
        <v>0.999</v>
      </c>
      <c r="B201" s="5">
        <v>85.405157000000003</v>
      </c>
      <c r="C201" s="5">
        <v>670943103</v>
      </c>
      <c r="D201" s="5">
        <v>0.99902800000000003</v>
      </c>
      <c r="E201" s="5">
        <v>8.5405160000000002</v>
      </c>
      <c r="F201" s="5">
        <v>2.8095249999999998</v>
      </c>
      <c r="G201" s="5">
        <v>2.1071439999999999</v>
      </c>
      <c r="H201" s="5">
        <v>417</v>
      </c>
      <c r="I201" s="5">
        <v>417</v>
      </c>
      <c r="J201" s="5">
        <v>433</v>
      </c>
      <c r="K201" s="5">
        <v>416</v>
      </c>
      <c r="L201" s="5">
        <v>1.0002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1">
        <f>B$183 / B201</f>
        <v>10.982366404408108</v>
      </c>
      <c r="U201" s="5">
        <v>0.999</v>
      </c>
      <c r="V201" s="5">
        <v>31.050999000000001</v>
      </c>
      <c r="W201" s="5">
        <v>664790034</v>
      </c>
      <c r="X201" s="5">
        <v>0.99906499999999998</v>
      </c>
      <c r="Y201" s="5">
        <v>3.1051000000000002</v>
      </c>
      <c r="Z201" s="5">
        <v>7.656676</v>
      </c>
      <c r="AA201" s="5">
        <v>5.7425069999999998</v>
      </c>
      <c r="AB201" s="5">
        <v>417</v>
      </c>
      <c r="AC201" s="5">
        <v>417</v>
      </c>
      <c r="AD201" s="5">
        <v>417</v>
      </c>
      <c r="AE201" s="5">
        <v>416</v>
      </c>
      <c r="AF201" s="5">
        <v>1.0037</v>
      </c>
      <c r="AG201" s="5">
        <v>22.318961999999999</v>
      </c>
      <c r="AH201" s="5">
        <v>0.788744</v>
      </c>
      <c r="AI201" s="5">
        <v>7.9044629999999998</v>
      </c>
      <c r="AJ201" s="5">
        <v>71.878404000000003</v>
      </c>
      <c r="AK201" s="5">
        <v>2.5401560000000001</v>
      </c>
      <c r="AL201" s="5">
        <v>25.456388</v>
      </c>
      <c r="AM201" s="1">
        <f>V$183 / V201</f>
        <v>4.997206595510824</v>
      </c>
    </row>
    <row r="202" spans="1:39" ht="14" x14ac:dyDescent="0.2">
      <c r="A202" s="3" t="s">
        <v>62</v>
      </c>
      <c r="B202" s="3" t="s">
        <v>2</v>
      </c>
      <c r="C202" s="3" t="s">
        <v>3</v>
      </c>
      <c r="D202" s="3" t="s">
        <v>4</v>
      </c>
      <c r="E202" s="3" t="s">
        <v>5</v>
      </c>
      <c r="F202" s="3" t="s">
        <v>6</v>
      </c>
      <c r="G202" s="3" t="s">
        <v>7</v>
      </c>
      <c r="H202" s="3" t="s">
        <v>8</v>
      </c>
      <c r="I202" s="3" t="s">
        <v>9</v>
      </c>
      <c r="J202" s="3" t="s">
        <v>10</v>
      </c>
      <c r="K202" s="3" t="s">
        <v>11</v>
      </c>
      <c r="L202" s="3" t="s">
        <v>12</v>
      </c>
      <c r="M202" s="3" t="s">
        <v>13</v>
      </c>
      <c r="N202" s="3" t="s">
        <v>14</v>
      </c>
      <c r="O202" s="3" t="s">
        <v>15</v>
      </c>
      <c r="P202" s="3" t="s">
        <v>16</v>
      </c>
      <c r="Q202" s="3" t="s">
        <v>17</v>
      </c>
      <c r="R202" s="3" t="s">
        <v>18</v>
      </c>
      <c r="S202" s="1" t="s">
        <v>58</v>
      </c>
      <c r="U202" s="3" t="s">
        <v>62</v>
      </c>
      <c r="V202" s="3" t="s">
        <v>2</v>
      </c>
      <c r="W202" s="3" t="s">
        <v>3</v>
      </c>
      <c r="X202" s="3" t="s">
        <v>4</v>
      </c>
      <c r="Y202" s="3" t="s">
        <v>5</v>
      </c>
      <c r="Z202" s="3" t="s">
        <v>6</v>
      </c>
      <c r="AA202" s="3" t="s">
        <v>7</v>
      </c>
      <c r="AB202" s="3" t="s">
        <v>8</v>
      </c>
      <c r="AC202" s="3" t="s">
        <v>9</v>
      </c>
      <c r="AD202" s="3" t="s">
        <v>10</v>
      </c>
      <c r="AE202" s="3" t="s">
        <v>11</v>
      </c>
      <c r="AF202" s="3" t="s">
        <v>12</v>
      </c>
      <c r="AG202" s="3" t="s">
        <v>13</v>
      </c>
      <c r="AH202" s="3" t="s">
        <v>14</v>
      </c>
      <c r="AI202" s="3" t="s">
        <v>15</v>
      </c>
      <c r="AJ202" s="3" t="s">
        <v>16</v>
      </c>
      <c r="AK202" s="3" t="s">
        <v>17</v>
      </c>
      <c r="AL202" s="3" t="s">
        <v>18</v>
      </c>
      <c r="AM202" s="1" t="s">
        <v>58</v>
      </c>
    </row>
    <row r="203" spans="1:39" ht="14" x14ac:dyDescent="0.2">
      <c r="A203" s="5">
        <v>0.9</v>
      </c>
      <c r="B203" s="5">
        <v>18.660857</v>
      </c>
      <c r="C203" s="5">
        <v>77970983</v>
      </c>
      <c r="D203" s="5">
        <v>0.92697300000000005</v>
      </c>
      <c r="E203" s="5">
        <v>1.8660859999999999</v>
      </c>
      <c r="F203" s="5">
        <v>1.494283</v>
      </c>
      <c r="G203" s="5">
        <v>1.1207119999999999</v>
      </c>
      <c r="H203" s="5">
        <v>100</v>
      </c>
      <c r="I203" s="5">
        <v>100</v>
      </c>
      <c r="J203" s="5">
        <v>8</v>
      </c>
      <c r="K203" s="5">
        <v>99</v>
      </c>
      <c r="L203" s="5">
        <v>2.4990000000000001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1">
        <f>B$179 / B203</f>
        <v>1.7296515910282149</v>
      </c>
      <c r="U203" s="5">
        <v>0.9</v>
      </c>
      <c r="V203" s="5">
        <v>9.8405609999999992</v>
      </c>
      <c r="W203" s="5">
        <v>76004146</v>
      </c>
      <c r="X203" s="5">
        <v>0.92425999999999997</v>
      </c>
      <c r="Y203" s="5">
        <v>0.98405600000000004</v>
      </c>
      <c r="Z203" s="5">
        <v>2.7621600000000002</v>
      </c>
      <c r="AA203" s="5">
        <v>2.0716199999999998</v>
      </c>
      <c r="AB203" s="5">
        <v>101</v>
      </c>
      <c r="AC203" s="5">
        <v>101</v>
      </c>
      <c r="AD203" s="5">
        <v>7</v>
      </c>
      <c r="AE203" s="5">
        <v>100</v>
      </c>
      <c r="AF203" s="5">
        <v>2.8005</v>
      </c>
      <c r="AG203" s="5">
        <v>3.715163</v>
      </c>
      <c r="AH203" s="5">
        <v>0.33268399999999998</v>
      </c>
      <c r="AI203" s="5">
        <v>5.7856249999999996</v>
      </c>
      <c r="AJ203" s="5">
        <v>37.753571000000001</v>
      </c>
      <c r="AK203" s="5">
        <v>3.3807399999999999</v>
      </c>
      <c r="AL203" s="5">
        <v>58.793652000000002</v>
      </c>
      <c r="AM203" s="1">
        <f>V$179 / V203</f>
        <v>1.170206251452534</v>
      </c>
    </row>
    <row r="204" spans="1:39" ht="14" x14ac:dyDescent="0.2">
      <c r="A204" s="5">
        <v>0.99</v>
      </c>
      <c r="B204" s="5">
        <v>24.661294000000002</v>
      </c>
      <c r="C204" s="5">
        <v>229672251</v>
      </c>
      <c r="D204" s="5">
        <v>0.99029999999999996</v>
      </c>
      <c r="E204" s="5">
        <v>2.466129</v>
      </c>
      <c r="F204" s="5">
        <v>3.3306119999999999</v>
      </c>
      <c r="G204" s="5">
        <v>2.4979589999999998</v>
      </c>
      <c r="H204" s="5">
        <v>100</v>
      </c>
      <c r="I204" s="5">
        <v>100</v>
      </c>
      <c r="J204" s="5">
        <v>52</v>
      </c>
      <c r="K204" s="5">
        <v>99</v>
      </c>
      <c r="L204" s="5">
        <v>1.0561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1">
        <f>B$180 / B204</f>
        <v>5.5965600588517379</v>
      </c>
      <c r="U204" s="5">
        <v>0.99</v>
      </c>
      <c r="V204" s="5">
        <v>14.294549</v>
      </c>
      <c r="W204" s="5">
        <v>225365765</v>
      </c>
      <c r="X204" s="5">
        <v>0.99070599999999998</v>
      </c>
      <c r="Y204" s="5">
        <v>1.4294549999999999</v>
      </c>
      <c r="Z204" s="5">
        <v>5.6383080000000003</v>
      </c>
      <c r="AA204" s="5">
        <v>4.2287309999999998</v>
      </c>
      <c r="AB204" s="5">
        <v>100</v>
      </c>
      <c r="AC204" s="5">
        <v>100</v>
      </c>
      <c r="AD204" s="5">
        <v>52</v>
      </c>
      <c r="AE204" s="5">
        <v>99</v>
      </c>
      <c r="AF204" s="5">
        <v>1.0566</v>
      </c>
      <c r="AG204" s="5">
        <v>6.8133179999999998</v>
      </c>
      <c r="AH204" s="5">
        <v>0.20707800000000001</v>
      </c>
      <c r="AI204" s="5">
        <v>7.268904</v>
      </c>
      <c r="AJ204" s="5">
        <v>47.663744000000001</v>
      </c>
      <c r="AK204" s="5">
        <v>1.44865</v>
      </c>
      <c r="AL204" s="5">
        <v>50.850876999999997</v>
      </c>
      <c r="AM204" s="1">
        <f>V$180 / V204</f>
        <v>2.6355718532987646</v>
      </c>
    </row>
    <row r="205" spans="1:39" ht="14" x14ac:dyDescent="0.2">
      <c r="A205" s="5">
        <v>0.995</v>
      </c>
      <c r="B205" s="5">
        <v>30.644856000000001</v>
      </c>
      <c r="C205" s="5">
        <v>361055454</v>
      </c>
      <c r="D205" s="5">
        <v>0.99523499999999998</v>
      </c>
      <c r="E205" s="5">
        <v>3.064486</v>
      </c>
      <c r="F205" s="5">
        <v>4.2135449999999999</v>
      </c>
      <c r="G205" s="5">
        <v>3.1601590000000002</v>
      </c>
      <c r="H205" s="5">
        <v>100</v>
      </c>
      <c r="I205" s="5">
        <v>100</v>
      </c>
      <c r="J205" s="5">
        <v>87</v>
      </c>
      <c r="K205" s="5">
        <v>99</v>
      </c>
      <c r="L205" s="5">
        <v>1.0083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1">
        <f>B$181 / B205</f>
        <v>7.5203618186360544</v>
      </c>
      <c r="U205" s="5">
        <v>0.995</v>
      </c>
      <c r="V205" s="5">
        <v>15.218811000000001</v>
      </c>
      <c r="W205" s="5">
        <v>313785511</v>
      </c>
      <c r="X205" s="5">
        <v>0.99545099999999997</v>
      </c>
      <c r="Y205" s="5">
        <v>1.521881</v>
      </c>
      <c r="Z205" s="5">
        <v>7.3736670000000002</v>
      </c>
      <c r="AA205" s="5">
        <v>5.5302499999999997</v>
      </c>
      <c r="AB205" s="5">
        <v>100</v>
      </c>
      <c r="AC205" s="5">
        <v>100</v>
      </c>
      <c r="AD205" s="5">
        <v>79</v>
      </c>
      <c r="AE205" s="5">
        <v>99</v>
      </c>
      <c r="AF205" s="5">
        <v>1.0111000000000001</v>
      </c>
      <c r="AG205" s="5">
        <v>8.0410660000000007</v>
      </c>
      <c r="AH205" s="5">
        <v>0.212288</v>
      </c>
      <c r="AI205" s="5">
        <v>6.9589239999999997</v>
      </c>
      <c r="AJ205" s="5">
        <v>52.836359999999999</v>
      </c>
      <c r="AK205" s="5">
        <v>1.394908</v>
      </c>
      <c r="AL205" s="5">
        <v>45.725808000000001</v>
      </c>
      <c r="AM205" s="1">
        <f>V$181 / V205</f>
        <v>3.694760319975062</v>
      </c>
    </row>
    <row r="206" spans="1:39" ht="14" x14ac:dyDescent="0.2">
      <c r="A206" s="6">
        <v>0.997</v>
      </c>
      <c r="B206" s="6">
        <v>35.440086000000001</v>
      </c>
      <c r="C206" s="6">
        <v>412306797</v>
      </c>
      <c r="D206" s="6">
        <v>0.99706300000000003</v>
      </c>
      <c r="E206" s="6">
        <v>3.544009</v>
      </c>
      <c r="F206" s="6">
        <v>4.1606110000000003</v>
      </c>
      <c r="G206" s="6">
        <v>3.1204580000000002</v>
      </c>
      <c r="H206" s="6">
        <v>108</v>
      </c>
      <c r="I206" s="6">
        <v>108</v>
      </c>
      <c r="J206" s="6">
        <v>108</v>
      </c>
      <c r="K206" s="6">
        <v>1.0057</v>
      </c>
      <c r="L206" s="6">
        <v>1.6861269999999999</v>
      </c>
      <c r="M206" s="6">
        <v>11.404585000000001</v>
      </c>
      <c r="N206" s="6">
        <v>3.4682999999999999E-2</v>
      </c>
      <c r="O206" s="6">
        <v>62.842618000000002</v>
      </c>
      <c r="P206" s="6">
        <v>4.757682</v>
      </c>
      <c r="Q206" s="6">
        <v>32.179903000000003</v>
      </c>
      <c r="R206" s="6">
        <v>9.7862000000000005E-2</v>
      </c>
      <c r="S206" s="8">
        <f>B$182 / B206</f>
        <v>9.8018531896339063</v>
      </c>
      <c r="T206" s="8"/>
      <c r="U206" s="5">
        <v>0.997</v>
      </c>
      <c r="V206" s="5">
        <v>17.144683000000001</v>
      </c>
      <c r="W206" s="5">
        <v>390688959</v>
      </c>
      <c r="X206" s="5">
        <v>0.99703299999999995</v>
      </c>
      <c r="Y206" s="5">
        <v>1.7144680000000001</v>
      </c>
      <c r="Z206" s="5">
        <v>8.1495390000000008</v>
      </c>
      <c r="AA206" s="5">
        <v>6.1121540000000003</v>
      </c>
      <c r="AB206" s="5">
        <v>100</v>
      </c>
      <c r="AC206" s="5">
        <v>100</v>
      </c>
      <c r="AD206" s="5">
        <v>108</v>
      </c>
      <c r="AE206" s="5">
        <v>99</v>
      </c>
      <c r="AF206" s="5">
        <v>1.0012000000000001</v>
      </c>
      <c r="AG206" s="5">
        <v>9.2220999999999993</v>
      </c>
      <c r="AH206" s="5">
        <v>0.21295</v>
      </c>
      <c r="AI206" s="5">
        <v>7.7038549999999999</v>
      </c>
      <c r="AJ206" s="5">
        <v>53.789858000000002</v>
      </c>
      <c r="AK206" s="5">
        <v>1.242075</v>
      </c>
      <c r="AL206" s="5">
        <v>44.934370000000001</v>
      </c>
      <c r="AM206" s="1">
        <f>V$182 / V206</f>
        <v>4.4270832537411158</v>
      </c>
    </row>
    <row r="207" spans="1:39" ht="14" x14ac:dyDescent="0.2">
      <c r="A207" s="6">
        <v>0.999</v>
      </c>
      <c r="B207" s="10">
        <v>52.850068999999998</v>
      </c>
      <c r="C207" s="11">
        <v>682067230</v>
      </c>
      <c r="D207" s="11">
        <v>0.99905200000000005</v>
      </c>
      <c r="E207" s="11">
        <v>5.2850070000000002</v>
      </c>
      <c r="F207" s="11">
        <v>4.6154390000000003</v>
      </c>
      <c r="G207" s="11">
        <v>3.461579</v>
      </c>
      <c r="H207" s="11">
        <v>208</v>
      </c>
      <c r="I207" s="11">
        <v>208</v>
      </c>
      <c r="J207" s="11">
        <v>208</v>
      </c>
      <c r="K207" s="11">
        <v>1.0034000000000001</v>
      </c>
      <c r="L207" s="11">
        <v>3.6828439999999998</v>
      </c>
      <c r="M207" s="11">
        <v>12.166591</v>
      </c>
      <c r="N207" s="11">
        <v>5.6401E-2</v>
      </c>
      <c r="O207" s="11">
        <v>69.819536999999997</v>
      </c>
      <c r="P207" s="11">
        <v>6.9684759999999999</v>
      </c>
      <c r="Q207" s="11">
        <v>23.020956999999999</v>
      </c>
      <c r="R207" s="11">
        <v>0.10671799999999999</v>
      </c>
      <c r="S207" s="8">
        <f>B$183 / B207</f>
        <v>17.747388882311583</v>
      </c>
      <c r="T207" s="8"/>
      <c r="U207" s="5">
        <v>0.999</v>
      </c>
      <c r="V207" s="1">
        <v>24.382256999999999</v>
      </c>
      <c r="W207" s="5">
        <v>673795060</v>
      </c>
      <c r="X207" s="5">
        <v>0.99907400000000002</v>
      </c>
      <c r="Y207" s="5">
        <v>2.4382259999999998</v>
      </c>
      <c r="Z207" s="5">
        <v>10.41147</v>
      </c>
      <c r="AA207" s="5">
        <v>7.8086019999999996</v>
      </c>
      <c r="AB207" s="5">
        <v>208</v>
      </c>
      <c r="AC207" s="5">
        <v>208</v>
      </c>
      <c r="AD207" s="5">
        <v>208</v>
      </c>
      <c r="AE207" s="5">
        <v>207</v>
      </c>
      <c r="AF207" s="5">
        <v>1.0027999999999999</v>
      </c>
      <c r="AG207" s="5">
        <v>15.395782000000001</v>
      </c>
      <c r="AH207" s="5">
        <v>0.54817000000000005</v>
      </c>
      <c r="AI207" s="5">
        <v>8.4325639999999993</v>
      </c>
      <c r="AJ207" s="5">
        <v>63.143383</v>
      </c>
      <c r="AK207" s="5">
        <v>2.2482340000000001</v>
      </c>
      <c r="AL207" s="5">
        <v>34.584836000000003</v>
      </c>
      <c r="AM207" s="1">
        <f>V$183 / V207</f>
        <v>6.3639825058032988</v>
      </c>
    </row>
    <row r="208" spans="1:39" ht="14" x14ac:dyDescent="0.2">
      <c r="A208" s="3" t="s">
        <v>63</v>
      </c>
      <c r="B208" s="3" t="s">
        <v>2</v>
      </c>
      <c r="C208" s="3" t="s">
        <v>3</v>
      </c>
      <c r="D208" s="3" t="s">
        <v>4</v>
      </c>
      <c r="E208" s="3" t="s">
        <v>5</v>
      </c>
      <c r="F208" s="3" t="s">
        <v>6</v>
      </c>
      <c r="G208" s="3" t="s">
        <v>7</v>
      </c>
      <c r="H208" s="3" t="s">
        <v>8</v>
      </c>
      <c r="I208" s="3" t="s">
        <v>9</v>
      </c>
      <c r="J208" s="3" t="s">
        <v>10</v>
      </c>
      <c r="K208" s="3" t="s">
        <v>11</v>
      </c>
      <c r="L208" s="3" t="s">
        <v>12</v>
      </c>
      <c r="M208" s="3" t="s">
        <v>13</v>
      </c>
      <c r="N208" s="3" t="s">
        <v>14</v>
      </c>
      <c r="O208" s="3" t="s">
        <v>15</v>
      </c>
      <c r="P208" s="3" t="s">
        <v>16</v>
      </c>
      <c r="Q208" s="3" t="s">
        <v>17</v>
      </c>
      <c r="R208" s="3" t="s">
        <v>18</v>
      </c>
      <c r="S208" s="1" t="s">
        <v>58</v>
      </c>
      <c r="U208" s="3" t="s">
        <v>64</v>
      </c>
      <c r="V208" s="3" t="s">
        <v>2</v>
      </c>
      <c r="W208" s="3" t="s">
        <v>3</v>
      </c>
      <c r="X208" s="3" t="s">
        <v>4</v>
      </c>
      <c r="Y208" s="3" t="s">
        <v>5</v>
      </c>
      <c r="Z208" s="3" t="s">
        <v>6</v>
      </c>
      <c r="AA208" s="3" t="s">
        <v>7</v>
      </c>
      <c r="AB208" s="3" t="s">
        <v>8</v>
      </c>
      <c r="AC208" s="3" t="s">
        <v>9</v>
      </c>
      <c r="AD208" s="3" t="s">
        <v>10</v>
      </c>
      <c r="AE208" s="3" t="s">
        <v>11</v>
      </c>
      <c r="AF208" s="3" t="s">
        <v>12</v>
      </c>
      <c r="AG208" s="3" t="s">
        <v>13</v>
      </c>
      <c r="AH208" s="3" t="s">
        <v>14</v>
      </c>
      <c r="AI208" s="3" t="s">
        <v>15</v>
      </c>
      <c r="AJ208" s="3" t="s">
        <v>16</v>
      </c>
      <c r="AK208" s="3" t="s">
        <v>17</v>
      </c>
      <c r="AL208" s="3" t="s">
        <v>18</v>
      </c>
      <c r="AM208" s="1" t="s">
        <v>58</v>
      </c>
    </row>
    <row r="209" spans="1:39" ht="14" x14ac:dyDescent="0.2">
      <c r="A209" s="5">
        <v>0.9</v>
      </c>
      <c r="B209" s="5">
        <v>19.103539999999999</v>
      </c>
      <c r="C209" s="5">
        <v>104487872</v>
      </c>
      <c r="D209" s="5">
        <v>0.931149</v>
      </c>
      <c r="E209" s="5">
        <v>1.9103540000000001</v>
      </c>
      <c r="F209" s="5">
        <v>1.9560649999999999</v>
      </c>
      <c r="G209" s="5">
        <v>1.467049</v>
      </c>
      <c r="H209" s="5">
        <v>100</v>
      </c>
      <c r="I209" s="5">
        <v>100</v>
      </c>
      <c r="J209" s="5">
        <v>4</v>
      </c>
      <c r="K209" s="5">
        <v>99</v>
      </c>
      <c r="L209" s="5">
        <v>3.2846000000000002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1">
        <f>B$179 / B209</f>
        <v>1.6895706764296041</v>
      </c>
      <c r="U209" s="5">
        <v>0.9</v>
      </c>
      <c r="V209" s="5">
        <v>10.245732</v>
      </c>
      <c r="W209" s="5">
        <v>84835416</v>
      </c>
      <c r="X209" s="5">
        <v>0.92807899999999999</v>
      </c>
      <c r="Y209" s="5">
        <v>1.024573</v>
      </c>
      <c r="Z209" s="5">
        <v>2.961185</v>
      </c>
      <c r="AA209" s="5">
        <v>2.2208890000000001</v>
      </c>
      <c r="AB209" s="5">
        <v>102</v>
      </c>
      <c r="AC209" s="5">
        <v>102</v>
      </c>
      <c r="AD209" s="5">
        <v>6</v>
      </c>
      <c r="AE209" s="5">
        <v>101</v>
      </c>
      <c r="AF209" s="5">
        <v>2.9418000000000002</v>
      </c>
      <c r="AG209" s="5">
        <v>3.8106360000000001</v>
      </c>
      <c r="AH209" s="5">
        <v>0.40560099999999999</v>
      </c>
      <c r="AI209" s="5">
        <v>6.0222699999999998</v>
      </c>
      <c r="AJ209" s="5">
        <v>37.192424000000003</v>
      </c>
      <c r="AK209" s="5">
        <v>3.9587270000000001</v>
      </c>
      <c r="AL209" s="5">
        <v>58.778328000000002</v>
      </c>
      <c r="AM209" s="1">
        <f>V$179 / V209</f>
        <v>1.1239300422849241</v>
      </c>
    </row>
    <row r="210" spans="1:39" ht="14" x14ac:dyDescent="0.2">
      <c r="A210" s="5">
        <v>0.99</v>
      </c>
      <c r="B210" s="5">
        <v>23.493471</v>
      </c>
      <c r="C210" s="5">
        <v>280984097</v>
      </c>
      <c r="D210" s="5">
        <v>0.99119299999999999</v>
      </c>
      <c r="E210" s="5">
        <v>2.3493469999999999</v>
      </c>
      <c r="F210" s="5">
        <v>4.2772629999999996</v>
      </c>
      <c r="G210" s="5">
        <v>3.2079469999999999</v>
      </c>
      <c r="H210" s="5">
        <v>100</v>
      </c>
      <c r="I210" s="5">
        <v>100</v>
      </c>
      <c r="J210" s="5">
        <v>31</v>
      </c>
      <c r="K210" s="5">
        <v>99</v>
      </c>
      <c r="L210" s="5">
        <v>1.1645000000000001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1">
        <f>B$180 / B210</f>
        <v>5.874756139695152</v>
      </c>
      <c r="U210" s="5">
        <v>0.99</v>
      </c>
      <c r="V210" s="5">
        <v>15.13494</v>
      </c>
      <c r="W210" s="5">
        <v>241410418</v>
      </c>
      <c r="X210" s="5">
        <v>0.99005600000000005</v>
      </c>
      <c r="Y210" s="5">
        <v>1.5134939999999999</v>
      </c>
      <c r="Z210" s="5">
        <v>5.7043559999999998</v>
      </c>
      <c r="AA210" s="5">
        <v>4.2782669999999996</v>
      </c>
      <c r="AB210" s="5">
        <v>100</v>
      </c>
      <c r="AC210" s="5">
        <v>100</v>
      </c>
      <c r="AD210" s="5">
        <v>43</v>
      </c>
      <c r="AE210" s="5">
        <v>99</v>
      </c>
      <c r="AF210" s="5">
        <v>1.1418999999999999</v>
      </c>
      <c r="AG210" s="5">
        <v>7.3822530000000004</v>
      </c>
      <c r="AH210" s="5">
        <v>0.228272</v>
      </c>
      <c r="AI210" s="5">
        <v>7.5187970000000002</v>
      </c>
      <c r="AJ210" s="5">
        <v>48.776229999999998</v>
      </c>
      <c r="AK210" s="5">
        <v>1.508246</v>
      </c>
      <c r="AL210" s="5">
        <v>49.678407</v>
      </c>
      <c r="AM210" s="1">
        <f>V$180 / V210</f>
        <v>2.4892276414706633</v>
      </c>
    </row>
    <row r="211" spans="1:39" ht="14" x14ac:dyDescent="0.2">
      <c r="A211" s="5">
        <v>0.995</v>
      </c>
      <c r="B211" s="5">
        <v>25.875726</v>
      </c>
      <c r="C211" s="5">
        <v>365140263</v>
      </c>
      <c r="D211" s="5">
        <v>0.99501899999999999</v>
      </c>
      <c r="E211" s="5">
        <v>2.5875729999999999</v>
      </c>
      <c r="F211" s="5">
        <v>5.0465960000000001</v>
      </c>
      <c r="G211" s="5">
        <v>3.7849469999999998</v>
      </c>
      <c r="H211" s="5">
        <v>100</v>
      </c>
      <c r="I211" s="5">
        <v>100</v>
      </c>
      <c r="J211" s="5">
        <v>43</v>
      </c>
      <c r="K211" s="5">
        <v>99</v>
      </c>
      <c r="L211" s="5">
        <v>1.0489999999999999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1">
        <f>B$181 / B211</f>
        <v>8.9064324224178293</v>
      </c>
      <c r="U211" s="5">
        <v>0.995</v>
      </c>
      <c r="V211" s="5">
        <v>16.459349</v>
      </c>
      <c r="W211" s="5">
        <v>333681268</v>
      </c>
      <c r="X211" s="5">
        <v>0.99509199999999998</v>
      </c>
      <c r="Y211" s="5">
        <v>1.6459349999999999</v>
      </c>
      <c r="Z211" s="5">
        <v>7.2502089999999999</v>
      </c>
      <c r="AA211" s="5">
        <v>5.4376569999999997</v>
      </c>
      <c r="AB211" s="5">
        <v>108</v>
      </c>
      <c r="AC211" s="5">
        <v>108</v>
      </c>
      <c r="AD211" s="5">
        <v>65</v>
      </c>
      <c r="AE211" s="5">
        <v>107</v>
      </c>
      <c r="AF211" s="5">
        <v>1.0337000000000001</v>
      </c>
      <c r="AG211" s="5">
        <v>8.4836709999999993</v>
      </c>
      <c r="AH211" s="5">
        <v>0.241733</v>
      </c>
      <c r="AI211" s="5">
        <v>7.7288709999999998</v>
      </c>
      <c r="AJ211" s="5">
        <v>51.543174</v>
      </c>
      <c r="AK211" s="5">
        <v>1.4686669999999999</v>
      </c>
      <c r="AL211" s="5">
        <v>46.957334000000003</v>
      </c>
      <c r="AM211" s="1">
        <f>V$181 / V211</f>
        <v>3.4162869382015049</v>
      </c>
    </row>
    <row r="212" spans="1:39" ht="14" x14ac:dyDescent="0.2">
      <c r="A212" s="5">
        <v>0.997</v>
      </c>
      <c r="B212" s="5">
        <v>30.028348000000001</v>
      </c>
      <c r="C212" s="5">
        <v>461836831</v>
      </c>
      <c r="D212" s="5">
        <v>0.997035</v>
      </c>
      <c r="E212" s="5">
        <v>3.0028350000000001</v>
      </c>
      <c r="F212" s="5">
        <v>5.5003270000000004</v>
      </c>
      <c r="G212" s="5">
        <v>4.1252449999999996</v>
      </c>
      <c r="H212" s="5">
        <v>116</v>
      </c>
      <c r="I212" s="5">
        <v>116</v>
      </c>
      <c r="J212" s="5">
        <v>58</v>
      </c>
      <c r="K212" s="5">
        <v>115</v>
      </c>
      <c r="L212" s="5">
        <v>1.018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1">
        <f>B$182 / B212</f>
        <v>11.568352677942855</v>
      </c>
      <c r="U212" s="5">
        <v>0.997</v>
      </c>
      <c r="V212" s="5">
        <v>18.123602000000002</v>
      </c>
      <c r="W212" s="5">
        <v>425595833</v>
      </c>
      <c r="X212" s="5">
        <v>0.99717</v>
      </c>
      <c r="Y212" s="5">
        <v>1.81236</v>
      </c>
      <c r="Z212" s="5">
        <v>8.398161</v>
      </c>
      <c r="AA212" s="5">
        <v>6.2986209999999998</v>
      </c>
      <c r="AB212" s="5">
        <v>100</v>
      </c>
      <c r="AC212" s="5">
        <v>100</v>
      </c>
      <c r="AD212" s="5">
        <v>88</v>
      </c>
      <c r="AE212" s="5">
        <v>99</v>
      </c>
      <c r="AF212" s="5">
        <v>1.0074000000000001</v>
      </c>
      <c r="AG212" s="5">
        <v>9.64452</v>
      </c>
      <c r="AH212" s="5">
        <v>0.221275</v>
      </c>
      <c r="AI212" s="5">
        <v>8.2522310000000001</v>
      </c>
      <c r="AJ212" s="5">
        <v>53.215248000000003</v>
      </c>
      <c r="AK212" s="5">
        <v>1.2209239999999999</v>
      </c>
      <c r="AL212" s="5">
        <v>45.533065000000001</v>
      </c>
      <c r="AM212" s="1">
        <f>V$182 / V212</f>
        <v>4.1879610355601491</v>
      </c>
    </row>
    <row r="213" spans="1:39" ht="14" x14ac:dyDescent="0.2">
      <c r="A213" s="6">
        <v>0.999</v>
      </c>
      <c r="B213" s="10">
        <v>39.272807999999998</v>
      </c>
      <c r="C213" s="11">
        <v>753124238</v>
      </c>
      <c r="D213" s="11">
        <v>0.99904000000000004</v>
      </c>
      <c r="E213" s="11">
        <v>3.9272809999999998</v>
      </c>
      <c r="F213" s="11">
        <v>6.8581349999999999</v>
      </c>
      <c r="G213" s="11">
        <v>5.1436010000000003</v>
      </c>
      <c r="H213" s="11">
        <v>104</v>
      </c>
      <c r="I213" s="11">
        <v>112</v>
      </c>
      <c r="J213" s="11">
        <v>112</v>
      </c>
      <c r="K213" s="11">
        <v>1.0006999999999999</v>
      </c>
      <c r="L213" s="11">
        <v>2.1876350000000002</v>
      </c>
      <c r="M213" s="11">
        <v>12.580709000000001</v>
      </c>
      <c r="N213" s="11">
        <v>3.3778000000000002E-2</v>
      </c>
      <c r="O213" s="11">
        <v>62.200960000000002</v>
      </c>
      <c r="P213" s="11">
        <v>5.5703560000000003</v>
      </c>
      <c r="Q213" s="11">
        <v>32.034148000000002</v>
      </c>
      <c r="R213" s="11">
        <v>8.6010000000000003E-2</v>
      </c>
      <c r="S213" s="8">
        <f>B$183 / B213</f>
        <v>23.882955529943263</v>
      </c>
      <c r="T213" s="8"/>
      <c r="U213" s="5">
        <v>0.999</v>
      </c>
      <c r="V213" s="5">
        <v>24.278604999999999</v>
      </c>
      <c r="W213" s="5">
        <v>694120782</v>
      </c>
      <c r="X213" s="5">
        <v>0.99902800000000003</v>
      </c>
      <c r="Y213" s="5">
        <v>2.427861</v>
      </c>
      <c r="Z213" s="5">
        <v>10.224513999999999</v>
      </c>
      <c r="AA213" s="5">
        <v>7.6683849999999998</v>
      </c>
      <c r="AB213" s="5">
        <v>166</v>
      </c>
      <c r="AC213" s="5">
        <v>166</v>
      </c>
      <c r="AD213" s="5">
        <v>166</v>
      </c>
      <c r="AE213" s="5">
        <v>165</v>
      </c>
      <c r="AF213" s="5">
        <v>1.0029999999999999</v>
      </c>
      <c r="AG213" s="5">
        <v>14.792578000000001</v>
      </c>
      <c r="AH213" s="5">
        <v>0.43382999999999999</v>
      </c>
      <c r="AI213" s="5">
        <v>9.0148799999999998</v>
      </c>
      <c r="AJ213" s="5">
        <v>60.928449000000001</v>
      </c>
      <c r="AK213" s="5">
        <v>1.7868839999999999</v>
      </c>
      <c r="AL213" s="5">
        <v>37.130963000000001</v>
      </c>
      <c r="AM213" s="1">
        <f>V$183 / V213</f>
        <v>6.3911520863739915</v>
      </c>
    </row>
    <row r="214" spans="1:39" ht="14" x14ac:dyDescent="0.2">
      <c r="A214" s="3" t="s">
        <v>65</v>
      </c>
      <c r="B214" s="3" t="s">
        <v>2</v>
      </c>
      <c r="C214" s="3" t="s">
        <v>3</v>
      </c>
      <c r="D214" s="3" t="s">
        <v>4</v>
      </c>
      <c r="E214" s="3" t="s">
        <v>5</v>
      </c>
      <c r="F214" s="3" t="s">
        <v>6</v>
      </c>
      <c r="G214" s="3" t="s">
        <v>7</v>
      </c>
      <c r="H214" s="3" t="s">
        <v>8</v>
      </c>
      <c r="I214" s="3" t="s">
        <v>9</v>
      </c>
      <c r="J214" s="3" t="s">
        <v>10</v>
      </c>
      <c r="K214" s="3" t="s">
        <v>11</v>
      </c>
      <c r="L214" s="3" t="s">
        <v>12</v>
      </c>
      <c r="M214" s="3" t="s">
        <v>13</v>
      </c>
      <c r="N214" s="3" t="s">
        <v>14</v>
      </c>
      <c r="O214" s="3" t="s">
        <v>15</v>
      </c>
      <c r="P214" s="3" t="s">
        <v>16</v>
      </c>
      <c r="Q214" s="3" t="s">
        <v>17</v>
      </c>
      <c r="R214" s="3" t="s">
        <v>18</v>
      </c>
      <c r="S214" s="1" t="s">
        <v>58</v>
      </c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</row>
    <row r="215" spans="1:39" ht="14" x14ac:dyDescent="0.2">
      <c r="A215" s="5">
        <v>0.9</v>
      </c>
      <c r="B215" s="5">
        <v>21.008635999999999</v>
      </c>
      <c r="C215" s="5">
        <v>165649700</v>
      </c>
      <c r="D215" s="5">
        <v>0.94330400000000003</v>
      </c>
      <c r="E215" s="5">
        <v>2.1008640000000001</v>
      </c>
      <c r="F215" s="5">
        <v>2.8198379999999998</v>
      </c>
      <c r="G215" s="5">
        <v>2.114878</v>
      </c>
      <c r="H215" s="5">
        <v>100</v>
      </c>
      <c r="I215" s="5">
        <v>100</v>
      </c>
      <c r="J215" s="5">
        <v>3</v>
      </c>
      <c r="K215" s="5">
        <v>99</v>
      </c>
      <c r="L215" s="5">
        <v>3.5796000000000001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1">
        <f>B$179 / B215</f>
        <v>1.5363577625886802</v>
      </c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</row>
    <row r="216" spans="1:39" ht="14" x14ac:dyDescent="0.2">
      <c r="A216" s="5">
        <v>0.99</v>
      </c>
      <c r="B216" s="5">
        <v>29.344048000000001</v>
      </c>
      <c r="C216" s="5">
        <v>500036062</v>
      </c>
      <c r="D216" s="5">
        <v>0.99384899999999998</v>
      </c>
      <c r="E216" s="5">
        <v>2.9344049999999999</v>
      </c>
      <c r="F216" s="5">
        <v>6.0941429999999999</v>
      </c>
      <c r="G216" s="5">
        <v>4.5706069999999999</v>
      </c>
      <c r="H216" s="5">
        <v>100</v>
      </c>
      <c r="I216" s="5">
        <v>100</v>
      </c>
      <c r="J216" s="5">
        <v>25</v>
      </c>
      <c r="K216" s="5">
        <v>99</v>
      </c>
      <c r="L216" s="5">
        <v>1.2927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1">
        <f>B$180 / B216</f>
        <v>4.7034551265728579</v>
      </c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</row>
    <row r="217" spans="1:39" ht="14" x14ac:dyDescent="0.2">
      <c r="A217" s="5">
        <v>0.995</v>
      </c>
      <c r="B217" s="5">
        <v>30.922695999999998</v>
      </c>
      <c r="C217" s="5">
        <v>527449358</v>
      </c>
      <c r="D217" s="5">
        <v>0.99503900000000001</v>
      </c>
      <c r="E217" s="5">
        <v>3.0922700000000001</v>
      </c>
      <c r="F217" s="5">
        <v>6.1000690000000004</v>
      </c>
      <c r="G217" s="5">
        <v>4.5750520000000003</v>
      </c>
      <c r="H217" s="5">
        <v>116</v>
      </c>
      <c r="I217" s="5">
        <v>116</v>
      </c>
      <c r="J217" s="5">
        <v>27</v>
      </c>
      <c r="K217" s="5">
        <v>115</v>
      </c>
      <c r="L217" s="5">
        <v>1.3090999999999999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1">
        <f>B$181 / B217</f>
        <v>7.4527914707048835</v>
      </c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</row>
    <row r="218" spans="1:39" ht="14" x14ac:dyDescent="0.2">
      <c r="A218" s="5">
        <v>0.997</v>
      </c>
      <c r="B218" s="5">
        <v>37.002403999999999</v>
      </c>
      <c r="C218" s="5">
        <v>739954692</v>
      </c>
      <c r="D218" s="5">
        <v>0.99753099999999995</v>
      </c>
      <c r="E218" s="5">
        <v>3.70024</v>
      </c>
      <c r="F218" s="5">
        <v>7.1516549999999999</v>
      </c>
      <c r="G218" s="5">
        <v>5.3637410000000001</v>
      </c>
      <c r="H218" s="5">
        <v>100</v>
      </c>
      <c r="I218" s="5">
        <v>100</v>
      </c>
      <c r="J218" s="5">
        <v>41</v>
      </c>
      <c r="K218" s="5">
        <v>99</v>
      </c>
      <c r="L218" s="5">
        <v>1.0492999999999999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1">
        <f>B$182 / B218</f>
        <v>9.3879986824639818</v>
      </c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</row>
    <row r="219" spans="1:39" ht="14" x14ac:dyDescent="0.2">
      <c r="A219" s="6">
        <v>0.999</v>
      </c>
      <c r="B219" s="10">
        <v>47.104537999999998</v>
      </c>
      <c r="C219" s="11">
        <v>1002265818</v>
      </c>
      <c r="D219" s="11">
        <v>0.99915500000000002</v>
      </c>
      <c r="E219" s="11">
        <v>4.7104540000000004</v>
      </c>
      <c r="F219" s="11">
        <v>7.6094189999999999</v>
      </c>
      <c r="G219" s="11">
        <v>5.7070650000000001</v>
      </c>
      <c r="H219" s="11">
        <v>100</v>
      </c>
      <c r="I219" s="11">
        <v>68</v>
      </c>
      <c r="J219" s="11">
        <v>68</v>
      </c>
      <c r="K219" s="11">
        <v>1.0209999999999999</v>
      </c>
      <c r="L219" s="11">
        <v>2.8855580000000001</v>
      </c>
      <c r="M219" s="11">
        <v>15.061985</v>
      </c>
      <c r="N219" s="11">
        <v>4.0089E-2</v>
      </c>
      <c r="O219" s="11">
        <v>61.725242999999999</v>
      </c>
      <c r="P219" s="11">
        <v>6.1258600000000003</v>
      </c>
      <c r="Q219" s="11">
        <v>31.975656000000001</v>
      </c>
      <c r="R219" s="11">
        <v>8.5106000000000001E-2</v>
      </c>
      <c r="S219" s="8">
        <f>B$183 / B219</f>
        <v>19.912109678264969</v>
      </c>
      <c r="T219" s="8"/>
      <c r="U219" s="5"/>
      <c r="V219" s="4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</row>
    <row r="220" spans="1:39" ht="14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</row>
    <row r="221" spans="1:39" ht="14" x14ac:dyDescent="0.2">
      <c r="A221" s="3" t="s">
        <v>58</v>
      </c>
      <c r="B221" s="1" t="s">
        <v>74</v>
      </c>
      <c r="C221" s="3" t="s">
        <v>75</v>
      </c>
      <c r="D221" s="3" t="s">
        <v>76</v>
      </c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U221" s="3" t="s">
        <v>58</v>
      </c>
      <c r="V221" s="1" t="s">
        <v>77</v>
      </c>
      <c r="W221" s="1" t="s">
        <v>74</v>
      </c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</row>
    <row r="222" spans="1:39" ht="14" x14ac:dyDescent="0.2">
      <c r="A222" s="3" t="s">
        <v>1</v>
      </c>
      <c r="B222" s="1">
        <v>4.9617804400000001</v>
      </c>
      <c r="C222" s="3">
        <v>4.1600045799999998</v>
      </c>
      <c r="D222" s="3">
        <v>3.7209423899999998</v>
      </c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U222" s="3" t="s">
        <v>1</v>
      </c>
      <c r="V222" s="1">
        <v>3.0845763110000002</v>
      </c>
      <c r="W222" s="1">
        <v>3.2141833356904272</v>
      </c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</row>
    <row r="223" spans="1:39" ht="14" x14ac:dyDescent="0.2">
      <c r="A223" s="3" t="s">
        <v>19</v>
      </c>
      <c r="B223" s="1">
        <v>15.4310223</v>
      </c>
      <c r="C223" s="3">
        <v>19.343098600000001</v>
      </c>
      <c r="D223" s="3">
        <v>18.742998</v>
      </c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U223" s="3" t="s">
        <v>19</v>
      </c>
      <c r="V223" s="1">
        <v>5.0332559699999999</v>
      </c>
      <c r="W223" s="1">
        <v>5.0268116669999996</v>
      </c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</row>
    <row r="224" spans="1:39" ht="14" x14ac:dyDescent="0.2">
      <c r="A224" s="3" t="s">
        <v>20</v>
      </c>
      <c r="B224" s="1">
        <v>8.4478109999999997</v>
      </c>
      <c r="C224" s="3">
        <v>9.6176069599999998</v>
      </c>
      <c r="D224" s="3">
        <v>6.6924381999999998</v>
      </c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U224" s="3" t="s">
        <v>20</v>
      </c>
      <c r="V224" s="1">
        <v>4.0784486089999996</v>
      </c>
      <c r="W224" s="1">
        <v>4.84235711</v>
      </c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</row>
    <row r="225" spans="1:38" ht="14" x14ac:dyDescent="0.2">
      <c r="A225" s="3" t="s">
        <v>21</v>
      </c>
      <c r="B225" s="1">
        <v>7.4757700299999996</v>
      </c>
      <c r="C225" s="3">
        <v>9.2407288399999992</v>
      </c>
      <c r="D225" s="3">
        <v>7.30458345</v>
      </c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U225" s="3" t="s">
        <v>21</v>
      </c>
      <c r="V225" s="1">
        <v>3.4522921169999998</v>
      </c>
      <c r="W225" s="1">
        <v>4.223426527</v>
      </c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</row>
    <row r="226" spans="1:38" ht="14" x14ac:dyDescent="0.2">
      <c r="A226" s="3" t="s">
        <v>22</v>
      </c>
      <c r="B226" s="1">
        <v>17.747388900000001</v>
      </c>
      <c r="C226" s="3">
        <v>23.882955500000001</v>
      </c>
      <c r="D226" s="3">
        <v>19.912109699999998</v>
      </c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U226" s="3" t="s">
        <v>22</v>
      </c>
      <c r="V226" s="1">
        <v>4.9972065959999998</v>
      </c>
      <c r="W226" s="1">
        <v>6.3639825060000001</v>
      </c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</row>
    <row r="227" spans="1:38" ht="14" x14ac:dyDescent="0.2">
      <c r="A227" s="3" t="s">
        <v>78</v>
      </c>
      <c r="B227" s="3">
        <f t="shared" ref="B227:D227" si="0">GEOMEAN(B222:B226)</f>
        <v>9.698696427263803</v>
      </c>
      <c r="C227" s="3">
        <f t="shared" si="0"/>
        <v>11.130027439900994</v>
      </c>
      <c r="D227" s="3">
        <f t="shared" si="0"/>
        <v>9.2546035924492216</v>
      </c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U227" s="3" t="s">
        <v>78</v>
      </c>
      <c r="V227" s="3">
        <f t="shared" ref="V227:W227" si="1">GEOMEAN(V222:V226)</f>
        <v>4.0520507340508347</v>
      </c>
      <c r="W227" s="3">
        <f t="shared" si="1"/>
        <v>4.6191577995148192</v>
      </c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</row>
    <row r="228" spans="1:38" ht="14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</row>
    <row r="229" spans="1:38" ht="14" x14ac:dyDescent="0.2">
      <c r="A229" s="3" t="s">
        <v>58</v>
      </c>
      <c r="B229" s="1" t="s">
        <v>74</v>
      </c>
      <c r="C229" s="3" t="s">
        <v>75</v>
      </c>
      <c r="D229" s="3" t="s">
        <v>76</v>
      </c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U229" s="3" t="s">
        <v>58</v>
      </c>
      <c r="V229" s="1" t="s">
        <v>77</v>
      </c>
      <c r="W229" s="1" t="s">
        <v>74</v>
      </c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</row>
    <row r="230" spans="1:38" ht="14" x14ac:dyDescent="0.2">
      <c r="A230" s="3" t="s">
        <v>19</v>
      </c>
      <c r="B230" s="1">
        <v>15.4310223</v>
      </c>
      <c r="C230" s="3">
        <v>19.343098600000001</v>
      </c>
      <c r="D230" s="3">
        <v>18.742998</v>
      </c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U230" s="3" t="s">
        <v>19</v>
      </c>
      <c r="V230" s="1">
        <v>5.0332559699999999</v>
      </c>
      <c r="W230" s="1">
        <v>5.0268116669999996</v>
      </c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</row>
    <row r="231" spans="1:38" ht="14" x14ac:dyDescent="0.2">
      <c r="A231" s="3" t="s">
        <v>21</v>
      </c>
      <c r="B231" s="1">
        <v>7.4757700299999996</v>
      </c>
      <c r="C231" s="3">
        <v>9.2407288399999992</v>
      </c>
      <c r="D231" s="3">
        <v>7.30458345</v>
      </c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U231" s="3" t="s">
        <v>21</v>
      </c>
      <c r="V231" s="1">
        <v>3.4522921169999998</v>
      </c>
      <c r="W231" s="1">
        <v>4.223426527</v>
      </c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</row>
    <row r="232" spans="1:38" ht="14" x14ac:dyDescent="0.2">
      <c r="A232" s="3" t="s">
        <v>22</v>
      </c>
      <c r="B232" s="1">
        <v>17.747388900000001</v>
      </c>
      <c r="C232" s="3">
        <v>23.882955500000001</v>
      </c>
      <c r="D232" s="3">
        <v>19.912109699999998</v>
      </c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U232" s="3" t="s">
        <v>22</v>
      </c>
      <c r="V232" s="1">
        <v>4.9972065959999998</v>
      </c>
      <c r="W232" s="1">
        <v>6.3639825060000001</v>
      </c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</row>
    <row r="233" spans="1:38" ht="14" x14ac:dyDescent="0.2">
      <c r="A233" s="3" t="s">
        <v>78</v>
      </c>
      <c r="B233" s="3">
        <f t="shared" ref="B233:D233" si="2">GEOMEAN(B230:B232)</f>
        <v>12.697796600321599</v>
      </c>
      <c r="C233" s="3">
        <f t="shared" si="2"/>
        <v>16.222089028025636</v>
      </c>
      <c r="D233" s="3">
        <f t="shared" si="2"/>
        <v>13.969598685588469</v>
      </c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U233" s="3" t="s">
        <v>78</v>
      </c>
      <c r="V233" s="3">
        <f t="shared" ref="V233:W233" si="3">GEOMEAN(V230:V232)</f>
        <v>4.4282073946487701</v>
      </c>
      <c r="W233" s="3">
        <f t="shared" si="3"/>
        <v>5.1313169981944879</v>
      </c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</row>
    <row r="234" spans="1:38" ht="14" x14ac:dyDescent="0.2">
      <c r="A234" s="3" t="s">
        <v>79</v>
      </c>
      <c r="B234" s="3">
        <f t="shared" ref="B234:D234" si="4">AVERAGE(B230:B232)</f>
        <v>13.551393743333335</v>
      </c>
      <c r="C234" s="3">
        <f t="shared" si="4"/>
        <v>17.488927646666667</v>
      </c>
      <c r="D234" s="3">
        <f t="shared" si="4"/>
        <v>15.31989705</v>
      </c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U234" s="3" t="s">
        <v>79</v>
      </c>
      <c r="V234" s="3">
        <f t="shared" ref="V234:W234" si="5">AVERAGE(V230:V232)</f>
        <v>4.4942515609999996</v>
      </c>
      <c r="W234" s="3">
        <f t="shared" si="5"/>
        <v>5.2047402333333332</v>
      </c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</row>
    <row r="235" spans="1:38" ht="14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</row>
    <row r="236" spans="1:38" ht="14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</row>
    <row r="237" spans="1:38" ht="14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</row>
    <row r="238" spans="1:38" ht="14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</row>
    <row r="239" spans="1:38" ht="14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</row>
    <row r="240" spans="1:38" ht="14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</row>
    <row r="241" spans="1:38" ht="14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</row>
    <row r="242" spans="1:38" ht="14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</row>
    <row r="243" spans="1:38" ht="14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</row>
    <row r="244" spans="1:38" ht="14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</row>
    <row r="245" spans="1:38" ht="14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</row>
    <row r="246" spans="1:38" ht="14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</row>
    <row r="247" spans="1:38" ht="14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</row>
    <row r="248" spans="1:38" ht="14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</row>
    <row r="249" spans="1:38" ht="14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</row>
    <row r="250" spans="1:38" ht="14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</row>
    <row r="251" spans="1:38" ht="14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</row>
    <row r="252" spans="1:38" ht="14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</row>
    <row r="253" spans="1:38" ht="14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</row>
    <row r="254" spans="1:38" ht="14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</row>
    <row r="255" spans="1:38" ht="14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</row>
    <row r="256" spans="1:38" ht="14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</row>
    <row r="257" spans="1:38" ht="14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</row>
    <row r="258" spans="1:38" ht="14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</row>
    <row r="259" spans="1:38" ht="14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</row>
    <row r="260" spans="1:38" ht="14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</row>
    <row r="261" spans="1:38" ht="14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</row>
    <row r="262" spans="1:38" ht="14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</row>
    <row r="263" spans="1:38" ht="14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</row>
    <row r="264" spans="1:38" ht="14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</row>
    <row r="265" spans="1:38" ht="14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</row>
    <row r="266" spans="1:38" ht="14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</row>
    <row r="267" spans="1:38" ht="14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</row>
    <row r="268" spans="1:38" ht="14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</row>
    <row r="269" spans="1:38" ht="14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</row>
    <row r="270" spans="1:38" ht="14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</row>
    <row r="271" spans="1:38" ht="14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</row>
    <row r="272" spans="1:38" ht="14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</row>
    <row r="273" spans="1:38" ht="14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</row>
    <row r="274" spans="1:38" ht="14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</row>
    <row r="275" spans="1:38" ht="14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</row>
    <row r="276" spans="1:38" ht="14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</row>
    <row r="277" spans="1:38" ht="14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</row>
    <row r="278" spans="1:38" ht="14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</row>
    <row r="279" spans="1:38" ht="14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</row>
    <row r="280" spans="1:38" ht="14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</row>
    <row r="281" spans="1:38" ht="14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</row>
    <row r="282" spans="1:38" ht="14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</row>
    <row r="283" spans="1:38" ht="14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</row>
    <row r="284" spans="1:38" ht="14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</row>
    <row r="285" spans="1:38" ht="14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</row>
    <row r="286" spans="1:38" ht="14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</row>
    <row r="287" spans="1:38" ht="14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</row>
    <row r="288" spans="1:38" ht="14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</row>
    <row r="289" spans="1:38" ht="14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</row>
    <row r="290" spans="1:38" ht="14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</row>
    <row r="291" spans="1:38" ht="14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</row>
    <row r="292" spans="1:38" ht="14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</row>
    <row r="293" spans="1:38" ht="14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</row>
    <row r="294" spans="1:38" ht="14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</row>
    <row r="295" spans="1:38" ht="14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</row>
    <row r="296" spans="1:38" ht="14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</row>
    <row r="297" spans="1:38" ht="14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</row>
    <row r="298" spans="1:38" ht="14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</row>
    <row r="299" spans="1:38" ht="14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</row>
    <row r="300" spans="1:38" ht="14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</row>
    <row r="301" spans="1:38" ht="14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</row>
    <row r="302" spans="1:38" ht="14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</row>
    <row r="303" spans="1:38" ht="14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</row>
    <row r="304" spans="1:38" ht="14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</row>
    <row r="305" spans="1:38" ht="14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</row>
    <row r="306" spans="1:38" ht="14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</row>
    <row r="307" spans="1:38" ht="14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</row>
    <row r="308" spans="1:38" ht="14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</row>
    <row r="309" spans="1:38" ht="14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</row>
    <row r="310" spans="1:38" ht="14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</row>
    <row r="311" spans="1:38" ht="14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</row>
    <row r="312" spans="1:38" ht="14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</row>
    <row r="313" spans="1:38" ht="14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</row>
    <row r="314" spans="1:38" ht="14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</row>
    <row r="315" spans="1:38" ht="14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</row>
    <row r="316" spans="1:38" ht="14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</row>
    <row r="317" spans="1:38" ht="14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</row>
    <row r="318" spans="1:38" ht="14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</row>
    <row r="319" spans="1:38" ht="14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</row>
    <row r="320" spans="1:38" ht="14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</row>
    <row r="321" spans="1:38" ht="14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</row>
    <row r="322" spans="1:38" ht="14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</row>
    <row r="323" spans="1:38" ht="14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</row>
    <row r="324" spans="1:38" ht="14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</row>
    <row r="325" spans="1:38" ht="14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</row>
    <row r="326" spans="1:38" ht="14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</row>
    <row r="327" spans="1:38" ht="14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</row>
    <row r="328" spans="1:38" ht="14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</row>
    <row r="329" spans="1:38" ht="14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</row>
    <row r="330" spans="1:38" ht="14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</row>
    <row r="331" spans="1:38" ht="14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</row>
    <row r="332" spans="1:38" ht="14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</row>
    <row r="333" spans="1:38" ht="14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</row>
    <row r="334" spans="1:38" ht="14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</row>
    <row r="335" spans="1:38" ht="14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</row>
    <row r="336" spans="1:38" ht="14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</row>
    <row r="337" spans="1:38" ht="14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</row>
    <row r="338" spans="1:38" ht="14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</row>
    <row r="339" spans="1:38" ht="14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</row>
    <row r="340" spans="1:38" ht="14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</row>
    <row r="341" spans="1:38" ht="14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</row>
    <row r="342" spans="1:38" ht="14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</row>
    <row r="343" spans="1:38" ht="14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</row>
    <row r="344" spans="1:38" ht="14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</row>
    <row r="345" spans="1:38" ht="14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</row>
    <row r="346" spans="1:38" ht="14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</row>
    <row r="347" spans="1:38" ht="14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</row>
    <row r="348" spans="1:38" ht="14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</row>
    <row r="349" spans="1:38" ht="14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</row>
    <row r="350" spans="1:38" ht="14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</row>
    <row r="351" spans="1:38" ht="14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</row>
    <row r="352" spans="1:38" ht="14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</row>
    <row r="353" spans="1:38" ht="14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</row>
    <row r="354" spans="1:38" ht="14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</row>
    <row r="355" spans="1:38" ht="14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</row>
    <row r="356" spans="1:38" ht="14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</row>
    <row r="357" spans="1:38" ht="14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</row>
    <row r="358" spans="1:38" ht="14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</row>
    <row r="359" spans="1:38" ht="14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</row>
    <row r="360" spans="1:38" ht="14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</row>
    <row r="361" spans="1:38" ht="14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</row>
    <row r="362" spans="1:38" ht="14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</row>
    <row r="363" spans="1:38" ht="14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</row>
    <row r="364" spans="1:38" ht="14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</row>
    <row r="365" spans="1:38" ht="14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</row>
    <row r="366" spans="1:38" ht="14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</row>
    <row r="367" spans="1:38" ht="14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</row>
    <row r="368" spans="1:38" ht="14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</row>
    <row r="369" spans="1:38" ht="14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</row>
    <row r="370" spans="1:38" ht="14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</row>
    <row r="371" spans="1:38" ht="14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</row>
    <row r="372" spans="1:38" ht="14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</row>
    <row r="373" spans="1:38" ht="14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</row>
    <row r="374" spans="1:38" ht="14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</row>
    <row r="375" spans="1:38" ht="14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</row>
    <row r="376" spans="1:38" ht="14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</row>
    <row r="377" spans="1:38" ht="14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</row>
    <row r="378" spans="1:38" ht="14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</row>
    <row r="379" spans="1:38" ht="14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</row>
    <row r="380" spans="1:38" ht="14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</row>
    <row r="381" spans="1:38" ht="14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</row>
    <row r="382" spans="1:38" ht="14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</row>
    <row r="383" spans="1:38" ht="14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</row>
    <row r="384" spans="1:38" ht="14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</row>
    <row r="385" spans="1:38" ht="14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</row>
    <row r="386" spans="1:38" ht="14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</row>
    <row r="387" spans="1:38" ht="14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</row>
    <row r="388" spans="1:38" ht="14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</row>
    <row r="389" spans="1:38" ht="14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</row>
    <row r="390" spans="1:38" ht="14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</row>
    <row r="391" spans="1:38" ht="14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</row>
    <row r="392" spans="1:38" ht="14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</row>
    <row r="393" spans="1:38" ht="14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</row>
    <row r="394" spans="1:38" ht="14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</row>
    <row r="395" spans="1:38" ht="14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</row>
    <row r="396" spans="1:38" ht="14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</row>
    <row r="397" spans="1:38" ht="14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</row>
    <row r="398" spans="1:38" ht="14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</row>
    <row r="399" spans="1:38" ht="14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</row>
    <row r="400" spans="1:38" ht="14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</row>
    <row r="401" spans="1:38" ht="14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</row>
    <row r="402" spans="1:38" ht="14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</row>
    <row r="403" spans="1:38" ht="14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</row>
    <row r="404" spans="1:38" ht="14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</row>
    <row r="405" spans="1:38" ht="14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</row>
    <row r="406" spans="1:38" ht="14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</row>
    <row r="407" spans="1:38" ht="14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</row>
    <row r="408" spans="1:38" ht="14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</row>
    <row r="409" spans="1:38" ht="14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</row>
    <row r="410" spans="1:38" ht="14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</row>
    <row r="411" spans="1:38" ht="14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</row>
    <row r="412" spans="1:38" ht="14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</row>
    <row r="413" spans="1:38" ht="14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</row>
    <row r="414" spans="1:38" ht="14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</row>
    <row r="415" spans="1:38" ht="14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</row>
    <row r="416" spans="1:38" ht="14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</row>
    <row r="417" spans="1:38" ht="14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</row>
    <row r="418" spans="1:38" ht="14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</row>
    <row r="419" spans="1:38" ht="14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</row>
    <row r="420" spans="1:38" ht="14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</row>
    <row r="421" spans="1:38" ht="14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</row>
    <row r="422" spans="1:38" ht="14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</row>
    <row r="423" spans="1:38" ht="14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</row>
    <row r="424" spans="1:38" ht="14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</row>
    <row r="425" spans="1:38" ht="14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</row>
    <row r="426" spans="1:38" ht="14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</row>
    <row r="427" spans="1:38" ht="14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</row>
    <row r="428" spans="1:38" ht="14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</row>
    <row r="429" spans="1:38" ht="14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</row>
    <row r="430" spans="1:38" ht="14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</row>
    <row r="431" spans="1:38" ht="14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</row>
    <row r="432" spans="1:38" ht="14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</row>
    <row r="433" spans="1:38" ht="14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</row>
    <row r="434" spans="1:38" ht="14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</row>
    <row r="435" spans="1:38" ht="14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</row>
    <row r="436" spans="1:38" ht="14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</row>
    <row r="437" spans="1:38" ht="14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</row>
    <row r="438" spans="1:38" ht="14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</row>
    <row r="439" spans="1:38" ht="14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</row>
    <row r="440" spans="1:38" ht="14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</row>
    <row r="441" spans="1:38" ht="14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</row>
    <row r="442" spans="1:38" ht="14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</row>
    <row r="443" spans="1:38" ht="14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</row>
    <row r="444" spans="1:38" ht="14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</row>
    <row r="445" spans="1:38" ht="14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</row>
    <row r="446" spans="1:38" ht="14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</row>
    <row r="447" spans="1:38" ht="14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</row>
    <row r="448" spans="1:38" ht="14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</row>
    <row r="449" spans="1:38" ht="14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</row>
    <row r="450" spans="1:38" ht="14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</row>
    <row r="451" spans="1:38" ht="14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</row>
    <row r="452" spans="1:38" ht="14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</row>
    <row r="453" spans="1:38" ht="14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</row>
    <row r="454" spans="1:38" ht="14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</row>
    <row r="455" spans="1:38" ht="14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</row>
    <row r="456" spans="1:38" ht="14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</row>
    <row r="457" spans="1:38" ht="14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</row>
    <row r="458" spans="1:38" ht="14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</row>
    <row r="459" spans="1:38" ht="14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</row>
    <row r="460" spans="1:38" ht="14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</row>
    <row r="461" spans="1:38" ht="14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</row>
    <row r="462" spans="1:38" ht="14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</row>
    <row r="463" spans="1:38" ht="14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</row>
    <row r="464" spans="1:38" ht="14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</row>
    <row r="465" spans="1:38" ht="14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</row>
    <row r="466" spans="1:38" ht="14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</row>
    <row r="467" spans="1:38" ht="14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</row>
    <row r="468" spans="1:38" ht="14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</row>
    <row r="469" spans="1:38" ht="14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</row>
    <row r="470" spans="1:38" ht="14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</row>
    <row r="471" spans="1:38" ht="14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</row>
    <row r="472" spans="1:38" ht="14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</row>
    <row r="473" spans="1:38" ht="14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</row>
    <row r="474" spans="1:38" ht="14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</row>
    <row r="475" spans="1:38" ht="14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</row>
    <row r="476" spans="1:38" ht="14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</row>
    <row r="477" spans="1:38" ht="14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</row>
    <row r="478" spans="1:38" ht="14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</row>
    <row r="479" spans="1:38" ht="14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</row>
    <row r="480" spans="1:38" ht="14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</row>
    <row r="481" spans="1:38" ht="14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</row>
    <row r="482" spans="1:38" ht="14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</row>
    <row r="483" spans="1:38" ht="14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</row>
    <row r="484" spans="1:38" ht="14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</row>
    <row r="485" spans="1:38" ht="14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</row>
    <row r="486" spans="1:38" ht="14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</row>
    <row r="487" spans="1:38" ht="14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</row>
    <row r="488" spans="1:38" ht="14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</row>
    <row r="489" spans="1:38" ht="14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</row>
    <row r="490" spans="1:38" ht="14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</row>
    <row r="491" spans="1:38" ht="14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</row>
    <row r="492" spans="1:38" ht="14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</row>
    <row r="493" spans="1:38" ht="14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</row>
    <row r="494" spans="1:38" ht="14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</row>
    <row r="495" spans="1:38" ht="14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</row>
    <row r="496" spans="1:38" ht="14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</row>
    <row r="497" spans="1:38" ht="14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</row>
    <row r="498" spans="1:38" ht="14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</row>
    <row r="499" spans="1:38" ht="14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</row>
    <row r="500" spans="1:38" ht="14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</row>
    <row r="501" spans="1:38" ht="14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</row>
    <row r="502" spans="1:38" ht="14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</row>
    <row r="503" spans="1:38" ht="14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</row>
    <row r="504" spans="1:38" ht="14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</row>
    <row r="505" spans="1:38" ht="14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</row>
    <row r="506" spans="1:38" ht="14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</row>
    <row r="507" spans="1:38" ht="14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</row>
    <row r="508" spans="1:38" ht="14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</row>
    <row r="509" spans="1:38" ht="14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</row>
    <row r="510" spans="1:38" ht="14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</row>
    <row r="511" spans="1:38" ht="14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</row>
    <row r="512" spans="1:38" ht="14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</row>
    <row r="513" spans="1:38" ht="14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</row>
    <row r="514" spans="1:38" ht="14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</row>
    <row r="515" spans="1:38" ht="14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</row>
    <row r="516" spans="1:38" ht="14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</row>
    <row r="517" spans="1:38" ht="14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</row>
    <row r="518" spans="1:38" ht="14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</row>
    <row r="519" spans="1:38" ht="14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</row>
    <row r="520" spans="1:38" ht="14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</row>
    <row r="521" spans="1:38" ht="14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</row>
    <row r="522" spans="1:38" ht="14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</row>
    <row r="523" spans="1:38" ht="14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</row>
    <row r="524" spans="1:38" ht="14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</row>
    <row r="525" spans="1:38" ht="14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</row>
    <row r="526" spans="1:38" ht="14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</row>
    <row r="527" spans="1:38" ht="14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</row>
    <row r="528" spans="1:38" ht="14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</row>
    <row r="529" spans="1:38" ht="14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</row>
    <row r="530" spans="1:38" ht="14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</row>
    <row r="531" spans="1:38" ht="14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</row>
    <row r="532" spans="1:38" ht="14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</row>
    <row r="533" spans="1:38" ht="14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</row>
    <row r="534" spans="1:38" ht="14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</row>
    <row r="535" spans="1:38" ht="14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</row>
    <row r="536" spans="1:38" ht="14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</row>
    <row r="537" spans="1:38" ht="14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</row>
    <row r="538" spans="1:38" ht="14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</row>
    <row r="539" spans="1:38" ht="14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</row>
    <row r="540" spans="1:38" ht="14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</row>
    <row r="541" spans="1:38" ht="14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</row>
    <row r="542" spans="1:38" ht="14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</row>
    <row r="543" spans="1:38" ht="14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</row>
    <row r="544" spans="1:38" ht="14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</row>
    <row r="545" spans="1:38" ht="14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</row>
    <row r="546" spans="1:38" ht="14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</row>
    <row r="547" spans="1:38" ht="14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</row>
    <row r="548" spans="1:38" ht="14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</row>
    <row r="549" spans="1:38" ht="14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</row>
    <row r="550" spans="1:38" ht="14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</row>
    <row r="551" spans="1:38" ht="14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</row>
    <row r="552" spans="1:38" ht="14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</row>
    <row r="553" spans="1:38" ht="14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</row>
    <row r="554" spans="1:38" ht="14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</row>
    <row r="555" spans="1:38" ht="14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</row>
    <row r="556" spans="1:38" ht="14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</row>
    <row r="557" spans="1:38" ht="14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</row>
    <row r="558" spans="1:38" ht="14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</row>
    <row r="559" spans="1:38" ht="14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</row>
    <row r="560" spans="1:38" ht="14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</row>
    <row r="561" spans="1:38" ht="14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</row>
    <row r="562" spans="1:38" ht="14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</row>
    <row r="563" spans="1:38" ht="14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</row>
    <row r="564" spans="1:38" ht="14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</row>
    <row r="565" spans="1:38" ht="14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</row>
    <row r="566" spans="1:38" ht="14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</row>
    <row r="567" spans="1:38" ht="14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</row>
    <row r="568" spans="1:38" ht="14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</row>
    <row r="569" spans="1:38" ht="14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</row>
    <row r="570" spans="1:38" ht="14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</row>
    <row r="571" spans="1:38" ht="14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</row>
    <row r="572" spans="1:38" ht="14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</row>
    <row r="573" spans="1:38" ht="14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</row>
    <row r="574" spans="1:38" ht="14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</row>
    <row r="575" spans="1:38" ht="14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</row>
    <row r="576" spans="1:38" ht="14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</row>
    <row r="577" spans="1:38" ht="14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</row>
    <row r="578" spans="1:38" ht="14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</row>
    <row r="579" spans="1:38" ht="14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</row>
    <row r="580" spans="1:38" ht="14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</row>
    <row r="581" spans="1:38" ht="14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</row>
    <row r="582" spans="1:38" ht="14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</row>
    <row r="583" spans="1:38" ht="14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</row>
    <row r="584" spans="1:38" ht="14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</row>
    <row r="585" spans="1:38" ht="14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</row>
    <row r="586" spans="1:38" ht="14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</row>
    <row r="587" spans="1:38" ht="14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</row>
    <row r="588" spans="1:38" ht="14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</row>
    <row r="589" spans="1:38" ht="14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</row>
    <row r="590" spans="1:38" ht="14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</row>
    <row r="591" spans="1:38" ht="14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</row>
    <row r="592" spans="1:38" ht="14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</row>
    <row r="593" spans="1:38" ht="14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</row>
    <row r="594" spans="1:38" ht="14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</row>
    <row r="595" spans="1:38" ht="14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</row>
    <row r="596" spans="1:38" ht="14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</row>
    <row r="597" spans="1:38" ht="14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</row>
    <row r="598" spans="1:38" ht="14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</row>
    <row r="599" spans="1:38" ht="14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</row>
    <row r="600" spans="1:38" ht="14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</row>
    <row r="601" spans="1:38" ht="14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</row>
    <row r="602" spans="1:38" ht="14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</row>
    <row r="603" spans="1:38" ht="14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</row>
    <row r="604" spans="1:38" ht="14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</row>
    <row r="605" spans="1:38" ht="14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</row>
    <row r="606" spans="1:38" ht="14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</row>
    <row r="607" spans="1:38" ht="14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</row>
    <row r="608" spans="1:38" ht="14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</row>
    <row r="609" spans="1:38" ht="14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</row>
    <row r="610" spans="1:38" ht="14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</row>
    <row r="611" spans="1:38" ht="14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</row>
    <row r="612" spans="1:38" ht="14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</row>
    <row r="613" spans="1:38" ht="14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</row>
    <row r="614" spans="1:38" ht="14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</row>
    <row r="615" spans="1:38" ht="14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</row>
    <row r="616" spans="1:38" ht="14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</row>
    <row r="617" spans="1:38" ht="14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</row>
    <row r="618" spans="1:38" ht="14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</row>
    <row r="619" spans="1:38" ht="14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</row>
    <row r="620" spans="1:38" ht="14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</row>
    <row r="621" spans="1:38" ht="14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</row>
    <row r="622" spans="1:38" ht="14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</row>
    <row r="623" spans="1:38" ht="14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</row>
    <row r="624" spans="1:38" ht="14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</row>
    <row r="625" spans="1:38" ht="14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</row>
    <row r="626" spans="1:38" ht="14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</row>
    <row r="627" spans="1:38" ht="14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</row>
    <row r="628" spans="1:38" ht="14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</row>
    <row r="629" spans="1:38" ht="14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</row>
    <row r="630" spans="1:38" ht="14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</row>
    <row r="631" spans="1:38" ht="14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</row>
    <row r="632" spans="1:38" ht="14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</row>
    <row r="633" spans="1:38" ht="14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</row>
    <row r="634" spans="1:38" ht="14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</row>
    <row r="635" spans="1:38" ht="14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</row>
    <row r="636" spans="1:38" ht="14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</row>
    <row r="637" spans="1:38" ht="14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</row>
    <row r="638" spans="1:38" ht="14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</row>
    <row r="639" spans="1:38" ht="14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</row>
    <row r="640" spans="1:38" ht="14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</row>
    <row r="641" spans="1:38" ht="14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</row>
    <row r="642" spans="1:38" ht="14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</row>
    <row r="643" spans="1:38" ht="14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</row>
    <row r="644" spans="1:38" ht="14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</row>
    <row r="645" spans="1:38" ht="14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</row>
    <row r="646" spans="1:38" ht="14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</row>
    <row r="647" spans="1:38" ht="14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</row>
    <row r="648" spans="1:38" ht="14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</row>
    <row r="649" spans="1:38" ht="14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</row>
    <row r="650" spans="1:38" ht="14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</row>
    <row r="651" spans="1:38" ht="14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</row>
    <row r="652" spans="1:38" ht="14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</row>
    <row r="653" spans="1:38" ht="14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</row>
    <row r="654" spans="1:38" ht="14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</row>
    <row r="655" spans="1:38" ht="14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</row>
    <row r="656" spans="1:38" ht="14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</row>
    <row r="657" spans="1:38" ht="14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</row>
    <row r="658" spans="1:38" ht="14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</row>
    <row r="659" spans="1:38" ht="14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</row>
    <row r="660" spans="1:38" ht="14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</row>
    <row r="661" spans="1:38" ht="14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</row>
    <row r="662" spans="1:38" ht="14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</row>
    <row r="663" spans="1:38" ht="14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</row>
    <row r="664" spans="1:38" ht="14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</row>
    <row r="665" spans="1:38" ht="14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</row>
    <row r="666" spans="1:38" ht="14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</row>
    <row r="667" spans="1:38" ht="14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</row>
    <row r="668" spans="1:38" ht="14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</row>
    <row r="669" spans="1:38" ht="14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</row>
    <row r="670" spans="1:38" ht="14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</row>
    <row r="671" spans="1:38" ht="14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</row>
    <row r="672" spans="1:38" ht="14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</row>
    <row r="673" spans="1:38" ht="14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</row>
    <row r="674" spans="1:38" ht="14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</row>
    <row r="675" spans="1:38" ht="14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</row>
    <row r="676" spans="1:38" ht="14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</row>
    <row r="677" spans="1:38" ht="14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</row>
    <row r="678" spans="1:38" ht="14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</row>
    <row r="679" spans="1:38" ht="14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</row>
    <row r="680" spans="1:38" ht="14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</row>
    <row r="681" spans="1:38" ht="14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</row>
    <row r="682" spans="1:38" ht="14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</row>
    <row r="683" spans="1:38" ht="14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</row>
    <row r="684" spans="1:38" ht="14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</row>
    <row r="685" spans="1:38" ht="14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</row>
    <row r="686" spans="1:38" ht="14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</row>
    <row r="687" spans="1:38" ht="14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</row>
    <row r="688" spans="1:38" ht="14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</row>
    <row r="689" spans="1:38" ht="14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</row>
    <row r="690" spans="1:38" ht="14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</row>
    <row r="691" spans="1:38" ht="14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</row>
    <row r="692" spans="1:38" ht="14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</row>
    <row r="693" spans="1:38" ht="14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</row>
    <row r="694" spans="1:38" ht="14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</row>
    <row r="695" spans="1:38" ht="14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</row>
    <row r="696" spans="1:38" ht="14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</row>
    <row r="697" spans="1:38" ht="14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</row>
    <row r="698" spans="1:38" ht="14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</row>
    <row r="699" spans="1:38" ht="14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</row>
    <row r="700" spans="1:38" ht="14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</row>
    <row r="701" spans="1:38" ht="14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</row>
    <row r="702" spans="1:38" ht="14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</row>
    <row r="703" spans="1:38" ht="14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</row>
    <row r="704" spans="1:38" ht="14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</row>
    <row r="705" spans="1:38" ht="14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</row>
    <row r="706" spans="1:38" ht="14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</row>
    <row r="707" spans="1:38" ht="14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</row>
    <row r="708" spans="1:38" ht="14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</row>
    <row r="709" spans="1:38" ht="14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</row>
    <row r="710" spans="1:38" ht="14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</row>
    <row r="711" spans="1:38" ht="14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</row>
    <row r="712" spans="1:38" ht="14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</row>
    <row r="713" spans="1:38" ht="14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</row>
    <row r="714" spans="1:38" ht="14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</row>
    <row r="715" spans="1:38" ht="14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</row>
    <row r="716" spans="1:38" ht="14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</row>
    <row r="717" spans="1:38" ht="14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</row>
    <row r="718" spans="1:38" ht="14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</row>
    <row r="719" spans="1:38" ht="14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</row>
    <row r="720" spans="1:38" ht="14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</row>
    <row r="721" spans="1:38" ht="14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</row>
    <row r="722" spans="1:38" ht="14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</row>
    <row r="723" spans="1:38" ht="14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</row>
    <row r="724" spans="1:38" ht="14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</row>
    <row r="725" spans="1:38" ht="14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</row>
    <row r="726" spans="1:38" ht="14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</row>
    <row r="727" spans="1:38" ht="14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</row>
    <row r="728" spans="1:38" ht="14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</row>
    <row r="729" spans="1:38" ht="14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</row>
    <row r="730" spans="1:38" ht="14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</row>
    <row r="731" spans="1:38" ht="14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</row>
    <row r="732" spans="1:38" ht="14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</row>
    <row r="733" spans="1:38" ht="14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</row>
    <row r="734" spans="1:38" ht="14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</row>
    <row r="735" spans="1:38" ht="14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</row>
    <row r="736" spans="1:38" ht="14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</row>
    <row r="737" spans="1:38" ht="14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</row>
    <row r="738" spans="1:38" ht="14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</row>
    <row r="739" spans="1:38" ht="14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</row>
    <row r="740" spans="1:38" ht="14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</row>
    <row r="741" spans="1:38" ht="14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</row>
    <row r="742" spans="1:38" ht="14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</row>
    <row r="743" spans="1:38" ht="14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</row>
    <row r="744" spans="1:38" ht="14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</row>
    <row r="745" spans="1:38" ht="14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</row>
    <row r="746" spans="1:38" ht="14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</row>
    <row r="747" spans="1:38" ht="14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</row>
    <row r="748" spans="1:38" ht="14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</row>
    <row r="749" spans="1:38" ht="14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</row>
    <row r="750" spans="1:38" ht="14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</row>
    <row r="751" spans="1:38" ht="14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</row>
    <row r="752" spans="1:38" ht="14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</row>
    <row r="753" spans="1:38" ht="14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</row>
    <row r="754" spans="1:38" ht="14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</row>
    <row r="755" spans="1:38" ht="14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</row>
    <row r="756" spans="1:38" ht="14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</row>
    <row r="757" spans="1:38" ht="14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</row>
    <row r="758" spans="1:38" ht="14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</row>
    <row r="759" spans="1:38" ht="14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</row>
    <row r="760" spans="1:38" ht="14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</row>
    <row r="761" spans="1:38" ht="14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</row>
    <row r="762" spans="1:38" ht="14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</row>
    <row r="763" spans="1:38" ht="14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</row>
    <row r="764" spans="1:38" ht="14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</row>
    <row r="765" spans="1:38" ht="14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</row>
    <row r="766" spans="1:38" ht="14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</row>
    <row r="767" spans="1:38" ht="14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</row>
    <row r="768" spans="1:38" ht="14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</row>
    <row r="769" spans="1:38" ht="14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</row>
    <row r="770" spans="1:38" ht="14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</row>
    <row r="771" spans="1:38" ht="14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</row>
    <row r="772" spans="1:38" ht="14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</row>
    <row r="773" spans="1:38" ht="14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</row>
    <row r="774" spans="1:38" ht="14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</row>
    <row r="775" spans="1:38" ht="14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</row>
    <row r="776" spans="1:38" ht="14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</row>
    <row r="777" spans="1:38" ht="14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</row>
    <row r="778" spans="1:38" ht="14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</row>
    <row r="779" spans="1:38" ht="14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</row>
    <row r="780" spans="1:38" ht="14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</row>
    <row r="781" spans="1:38" ht="14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</row>
    <row r="782" spans="1:38" ht="14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</row>
    <row r="783" spans="1:38" ht="14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</row>
    <row r="784" spans="1:38" ht="14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</row>
    <row r="785" spans="1:38" ht="14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</row>
    <row r="786" spans="1:38" ht="14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</row>
    <row r="787" spans="1:38" ht="14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</row>
    <row r="788" spans="1:38" ht="14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</row>
    <row r="789" spans="1:38" ht="14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</row>
    <row r="790" spans="1:38" ht="14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</row>
    <row r="791" spans="1:38" ht="14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</row>
    <row r="792" spans="1:38" ht="14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</row>
    <row r="793" spans="1:38" ht="14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</row>
    <row r="794" spans="1:38" ht="14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</row>
    <row r="795" spans="1:38" ht="14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</row>
    <row r="796" spans="1:38" ht="14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</row>
    <row r="797" spans="1:38" ht="14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</row>
    <row r="798" spans="1:38" ht="14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</row>
    <row r="799" spans="1:38" ht="14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</row>
    <row r="800" spans="1:38" ht="14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</row>
    <row r="801" spans="1:38" ht="14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</row>
    <row r="802" spans="1:38" ht="14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</row>
    <row r="803" spans="1:38" ht="14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</row>
    <row r="804" spans="1:38" ht="14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</row>
    <row r="805" spans="1:38" ht="14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</row>
    <row r="806" spans="1:38" ht="14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</row>
    <row r="807" spans="1:38" ht="14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</row>
    <row r="808" spans="1:38" ht="14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</row>
    <row r="809" spans="1:38" ht="14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</row>
    <row r="810" spans="1:38" ht="14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</row>
    <row r="811" spans="1:38" ht="14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</row>
    <row r="812" spans="1:38" ht="14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</row>
    <row r="813" spans="1:38" ht="14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</row>
    <row r="814" spans="1:38" ht="14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</row>
    <row r="815" spans="1:38" ht="14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</row>
    <row r="816" spans="1:38" ht="14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</row>
    <row r="817" spans="1:38" ht="14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</row>
    <row r="818" spans="1:38" ht="14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</row>
    <row r="819" spans="1:38" ht="14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</row>
    <row r="820" spans="1:38" ht="14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</row>
    <row r="821" spans="1:38" ht="14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</row>
    <row r="822" spans="1:38" ht="14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</row>
    <row r="823" spans="1:38" ht="14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</row>
    <row r="824" spans="1:38" ht="14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</row>
    <row r="825" spans="1:38" ht="14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</row>
    <row r="826" spans="1:38" ht="14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</row>
    <row r="827" spans="1:38" ht="14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</row>
    <row r="828" spans="1:38" ht="14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</row>
    <row r="829" spans="1:38" ht="14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</row>
    <row r="830" spans="1:38" ht="14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</row>
    <row r="831" spans="1:38" ht="14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</row>
    <row r="832" spans="1:38" ht="14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</row>
    <row r="833" spans="1:38" ht="14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</row>
    <row r="834" spans="1:38" ht="14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</row>
    <row r="835" spans="1:38" ht="14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</row>
    <row r="836" spans="1:38" ht="14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</row>
    <row r="837" spans="1:38" ht="14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</row>
    <row r="838" spans="1:38" ht="14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</row>
    <row r="839" spans="1:38" ht="14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</row>
    <row r="840" spans="1:38" ht="14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</row>
    <row r="841" spans="1:38" ht="14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</row>
    <row r="842" spans="1:38" ht="14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</row>
    <row r="843" spans="1:38" ht="14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</row>
    <row r="844" spans="1:38" ht="14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</row>
    <row r="845" spans="1:38" ht="14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</row>
    <row r="846" spans="1:38" ht="14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</row>
    <row r="847" spans="1:38" ht="14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</row>
    <row r="848" spans="1:38" ht="14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</row>
    <row r="849" spans="1:38" ht="14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</row>
    <row r="850" spans="1:38" ht="14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</row>
    <row r="851" spans="1:38" ht="14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</row>
    <row r="852" spans="1:38" ht="14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</row>
    <row r="853" spans="1:38" ht="14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</row>
    <row r="854" spans="1:38" ht="14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</row>
    <row r="855" spans="1:38" ht="14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</row>
    <row r="856" spans="1:38" ht="14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</row>
    <row r="857" spans="1:38" ht="14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</row>
    <row r="858" spans="1:38" ht="14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</row>
    <row r="859" spans="1:38" ht="14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</row>
    <row r="860" spans="1:38" ht="14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</row>
    <row r="861" spans="1:38" ht="14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</row>
    <row r="862" spans="1:38" ht="14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</row>
    <row r="863" spans="1:38" ht="14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</row>
    <row r="864" spans="1:38" ht="14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</row>
    <row r="865" spans="1:38" ht="14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</row>
    <row r="866" spans="1:38" ht="14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</row>
    <row r="867" spans="1:38" ht="14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</row>
    <row r="868" spans="1:38" ht="14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</row>
    <row r="869" spans="1:38" ht="14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</row>
    <row r="870" spans="1:38" ht="14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</row>
    <row r="871" spans="1:38" ht="14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</row>
    <row r="872" spans="1:38" ht="14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</row>
    <row r="873" spans="1:38" ht="14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</row>
    <row r="874" spans="1:38" ht="14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</row>
    <row r="875" spans="1:38" ht="14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</row>
    <row r="876" spans="1:38" ht="14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</row>
    <row r="877" spans="1:38" ht="14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</row>
    <row r="878" spans="1:38" ht="14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</row>
    <row r="879" spans="1:38" ht="14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</row>
    <row r="880" spans="1:38" ht="14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</row>
    <row r="881" spans="1:38" ht="14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</row>
    <row r="882" spans="1:38" ht="14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</row>
    <row r="883" spans="1:38" ht="14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</row>
    <row r="884" spans="1:38" ht="14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</row>
    <row r="885" spans="1:38" ht="14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</row>
    <row r="886" spans="1:38" ht="14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</row>
    <row r="887" spans="1:38" ht="14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</row>
    <row r="888" spans="1:38" ht="14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</row>
    <row r="889" spans="1:38" ht="14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</row>
    <row r="890" spans="1:38" ht="14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</row>
    <row r="891" spans="1:38" ht="14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</row>
    <row r="892" spans="1:38" ht="14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</row>
    <row r="893" spans="1:38" ht="14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</row>
    <row r="894" spans="1:38" ht="14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</row>
    <row r="895" spans="1:38" ht="14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</row>
    <row r="896" spans="1:38" ht="14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</row>
    <row r="897" spans="1:38" ht="14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</row>
    <row r="898" spans="1:38" ht="14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</row>
    <row r="899" spans="1:38" ht="14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</row>
    <row r="900" spans="1:38" ht="14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</row>
    <row r="901" spans="1:38" ht="14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</row>
    <row r="902" spans="1:38" ht="14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</row>
    <row r="903" spans="1:38" ht="14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</row>
    <row r="904" spans="1:38" ht="14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</row>
    <row r="905" spans="1:38" ht="14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</row>
    <row r="906" spans="1:38" ht="14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</row>
    <row r="907" spans="1:38" ht="14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</row>
    <row r="908" spans="1:38" ht="14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</row>
    <row r="909" spans="1:38" ht="14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</row>
    <row r="910" spans="1:38" ht="14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</row>
    <row r="911" spans="1:38" ht="14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</row>
    <row r="912" spans="1:38" ht="14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</row>
    <row r="913" spans="1:38" ht="14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</row>
    <row r="914" spans="1:38" ht="14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</row>
    <row r="915" spans="1:38" ht="14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</row>
    <row r="916" spans="1:38" ht="14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</row>
    <row r="917" spans="1:38" ht="14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</row>
    <row r="918" spans="1:38" ht="14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</row>
    <row r="919" spans="1:38" ht="14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</row>
    <row r="920" spans="1:38" ht="14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</row>
    <row r="921" spans="1:38" ht="14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</row>
    <row r="922" spans="1:38" ht="14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</row>
    <row r="923" spans="1:38" ht="14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</row>
    <row r="924" spans="1:38" ht="14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</row>
    <row r="925" spans="1:38" ht="14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</row>
    <row r="926" spans="1:38" ht="14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</row>
    <row r="927" spans="1:38" ht="14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</row>
    <row r="928" spans="1:38" ht="14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</row>
    <row r="929" spans="1:38" ht="14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</row>
    <row r="930" spans="1:38" ht="14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</row>
    <row r="931" spans="1:38" ht="14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</row>
    <row r="932" spans="1:38" ht="14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</row>
    <row r="933" spans="1:38" ht="14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</row>
    <row r="934" spans="1:38" ht="14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</row>
    <row r="935" spans="1:38" ht="14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</row>
    <row r="936" spans="1:38" ht="14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</row>
    <row r="937" spans="1:38" ht="14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</row>
    <row r="938" spans="1:38" ht="14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</row>
    <row r="939" spans="1:38" ht="14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</row>
    <row r="940" spans="1:38" ht="14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</row>
    <row r="941" spans="1:38" ht="14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</row>
    <row r="942" spans="1:38" ht="14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</row>
    <row r="943" spans="1:38" ht="14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</row>
    <row r="944" spans="1:38" ht="14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</row>
    <row r="945" spans="1:38" ht="14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</row>
    <row r="946" spans="1:38" ht="14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</row>
    <row r="947" spans="1:38" ht="14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</row>
    <row r="948" spans="1:38" ht="14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</row>
    <row r="949" spans="1:38" ht="14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</row>
    <row r="950" spans="1:38" ht="14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</row>
    <row r="951" spans="1:38" ht="14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</row>
    <row r="952" spans="1:38" ht="14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</row>
    <row r="953" spans="1:38" ht="14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</row>
    <row r="954" spans="1:38" ht="14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</row>
    <row r="955" spans="1:38" ht="14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</row>
    <row r="956" spans="1:38" ht="14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</row>
    <row r="957" spans="1:38" ht="14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</row>
    <row r="958" spans="1:38" ht="14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</row>
    <row r="959" spans="1:38" ht="14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</row>
    <row r="960" spans="1:38" ht="14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</row>
    <row r="961" spans="1:38" ht="14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</row>
    <row r="962" spans="1:38" ht="14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</row>
    <row r="963" spans="1:38" ht="14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</row>
    <row r="964" spans="1:38" ht="14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</row>
    <row r="965" spans="1:38" ht="14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</row>
    <row r="966" spans="1:38" ht="14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</row>
    <row r="967" spans="1:38" ht="14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</row>
    <row r="968" spans="1:38" ht="14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</row>
    <row r="969" spans="1:38" ht="14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</row>
    <row r="970" spans="1:38" ht="14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</row>
    <row r="971" spans="1:38" ht="14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</row>
    <row r="972" spans="1:38" ht="14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</row>
    <row r="973" spans="1:38" ht="14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</row>
    <row r="974" spans="1:38" ht="14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</row>
    <row r="975" spans="1:38" ht="14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</row>
    <row r="976" spans="1:38" ht="14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</row>
    <row r="977" spans="1:38" ht="14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</row>
    <row r="978" spans="1:38" ht="14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</row>
    <row r="979" spans="1:38" ht="14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</row>
    <row r="980" spans="1:38" ht="14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</row>
    <row r="981" spans="1:38" ht="14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</row>
    <row r="982" spans="1:38" ht="14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</row>
    <row r="983" spans="1:38" ht="14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</row>
    <row r="984" spans="1:38" ht="14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</row>
    <row r="985" spans="1:38" ht="14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</row>
    <row r="986" spans="1:38" ht="14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</row>
    <row r="987" spans="1:38" ht="14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</row>
    <row r="988" spans="1:38" ht="14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</row>
    <row r="989" spans="1:38" ht="14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</row>
    <row r="990" spans="1:38" ht="14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</row>
    <row r="991" spans="1:38" ht="14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</row>
    <row r="992" spans="1:38" ht="14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</row>
    <row r="993" spans="1:38" ht="14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</row>
    <row r="994" spans="1:38" ht="14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</row>
    <row r="995" spans="1:38" ht="14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</row>
    <row r="996" spans="1:38" ht="14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</row>
    <row r="997" spans="1:38" ht="14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</row>
    <row r="998" spans="1:38" ht="14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</row>
    <row r="999" spans="1:38" ht="14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</row>
    <row r="1000" spans="1:38" ht="14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</row>
    <row r="1001" spans="1:38" ht="14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</row>
    <row r="1002" spans="1:38" ht="14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</row>
    <row r="1003" spans="1:38" ht="14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</row>
    <row r="1004" spans="1:38" ht="14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7B8D5-7BEA-EF4B-9554-013D5193C0A8}">
  <sheetPr>
    <outlinePr summaryBelow="0" summaryRight="0"/>
  </sheetPr>
  <dimension ref="A1:AM1000"/>
  <sheetViews>
    <sheetView tabSelected="1" topLeftCell="A37" workbookViewId="0">
      <selection activeCell="I91" sqref="I91"/>
    </sheetView>
  </sheetViews>
  <sheetFormatPr baseColWidth="10" defaultColWidth="12.6640625" defaultRowHeight="15" customHeight="1" x14ac:dyDescent="0.2"/>
  <cols>
    <col min="1" max="1" width="7.1640625" style="2" customWidth="1"/>
    <col min="2" max="2" width="10.6640625" style="2" customWidth="1"/>
    <col min="3" max="3" width="10.5" style="2" customWidth="1"/>
    <col min="4" max="4" width="8" style="2" customWidth="1"/>
    <col min="5" max="5" width="11.1640625" style="2" customWidth="1"/>
    <col min="6" max="7" width="8.83203125" style="2" customWidth="1"/>
    <col min="8" max="8" width="5.6640625" style="2" customWidth="1"/>
    <col min="9" max="9" width="6" style="2" customWidth="1"/>
    <col min="10" max="10" width="4.1640625" style="2" bestFit="1" customWidth="1"/>
    <col min="11" max="11" width="7" style="2" customWidth="1"/>
    <col min="12" max="12" width="7.83203125" style="2" customWidth="1"/>
    <col min="13" max="13" width="4.83203125" style="2" customWidth="1"/>
    <col min="14" max="14" width="5.1640625" style="2" customWidth="1"/>
    <col min="15" max="15" width="3.33203125" style="2" customWidth="1"/>
    <col min="16" max="16" width="4.5" style="2" customWidth="1"/>
    <col min="17" max="17" width="3.6640625" style="2" customWidth="1"/>
    <col min="18" max="18" width="4.1640625" style="2" customWidth="1"/>
    <col min="19" max="19" width="8.1640625" style="2" customWidth="1"/>
    <col min="20" max="20" width="12.6640625" style="2"/>
    <col min="21" max="21" width="7.1640625" style="2" customWidth="1"/>
    <col min="22" max="22" width="10.6640625" style="2" customWidth="1"/>
    <col min="23" max="23" width="10.5" style="2" customWidth="1"/>
    <col min="24" max="24" width="8" style="2" customWidth="1"/>
    <col min="25" max="25" width="11.1640625" style="2" customWidth="1"/>
    <col min="26" max="27" width="8.83203125" style="2" customWidth="1"/>
    <col min="28" max="28" width="5.6640625" style="2" customWidth="1"/>
    <col min="29" max="29" width="5.83203125" style="2" customWidth="1"/>
    <col min="30" max="30" width="2.83203125" style="2" customWidth="1"/>
    <col min="31" max="31" width="4.1640625" style="2" customWidth="1"/>
    <col min="32" max="32" width="7.83203125" style="2" customWidth="1"/>
    <col min="33" max="33" width="4.83203125" style="2" customWidth="1"/>
    <col min="34" max="34" width="5.1640625" style="2" customWidth="1"/>
    <col min="35" max="35" width="3.33203125" style="2" customWidth="1"/>
    <col min="36" max="36" width="4.5" style="2" customWidth="1"/>
    <col min="37" max="37" width="3.6640625" style="2" customWidth="1"/>
    <col min="38" max="38" width="4.1640625" style="2" customWidth="1"/>
    <col min="39" max="39" width="8.1640625" style="2" customWidth="1"/>
    <col min="40" max="16384" width="12.6640625" style="2"/>
  </cols>
  <sheetData>
    <row r="1" spans="1:39" ht="15" customHeight="1" x14ac:dyDescent="0.2">
      <c r="A1" s="3" t="s">
        <v>55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U1" s="3" t="s">
        <v>56</v>
      </c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39" ht="15" customHeight="1" x14ac:dyDescent="0.2">
      <c r="A2" s="3" t="s">
        <v>63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1" t="s">
        <v>80</v>
      </c>
      <c r="U2" s="3" t="s">
        <v>62</v>
      </c>
      <c r="V2" s="3" t="s">
        <v>2</v>
      </c>
      <c r="W2" s="3" t="s">
        <v>3</v>
      </c>
      <c r="X2" s="3" t="s">
        <v>4</v>
      </c>
      <c r="Y2" s="3" t="s">
        <v>5</v>
      </c>
      <c r="Z2" s="3" t="s">
        <v>6</v>
      </c>
      <c r="AA2" s="3" t="s">
        <v>7</v>
      </c>
      <c r="AB2" s="3" t="s">
        <v>8</v>
      </c>
      <c r="AC2" s="3" t="s">
        <v>9</v>
      </c>
      <c r="AD2" s="3" t="s">
        <v>10</v>
      </c>
      <c r="AE2" s="3" t="s">
        <v>11</v>
      </c>
      <c r="AF2" s="3" t="s">
        <v>12</v>
      </c>
      <c r="AG2" s="3" t="s">
        <v>13</v>
      </c>
      <c r="AH2" s="3" t="s">
        <v>14</v>
      </c>
      <c r="AI2" s="3" t="s">
        <v>15</v>
      </c>
      <c r="AJ2" s="3" t="s">
        <v>16</v>
      </c>
      <c r="AK2" s="3" t="s">
        <v>17</v>
      </c>
      <c r="AL2" s="3" t="s">
        <v>18</v>
      </c>
      <c r="AM2" s="1" t="s">
        <v>80</v>
      </c>
    </row>
    <row r="3" spans="1:39" ht="15" customHeight="1" x14ac:dyDescent="0.2">
      <c r="A3" s="5">
        <v>0.9</v>
      </c>
      <c r="B3" s="3">
        <v>6.0654440000000003</v>
      </c>
      <c r="C3" s="3">
        <v>53213632</v>
      </c>
      <c r="D3" s="3">
        <v>0.90953200000000001</v>
      </c>
      <c r="E3" s="3">
        <v>0.60654399999999997</v>
      </c>
      <c r="F3" s="3">
        <v>4.1834090000000002</v>
      </c>
      <c r="G3" s="3">
        <v>3.1375570000000002</v>
      </c>
      <c r="H3" s="3">
        <v>91</v>
      </c>
      <c r="I3" s="3">
        <v>91</v>
      </c>
      <c r="J3" s="3">
        <v>3</v>
      </c>
      <c r="K3" s="3">
        <v>90</v>
      </c>
      <c r="L3" s="3">
        <v>3.0516000000000001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1">
        <f t="shared" ref="S3:S21" si="0">J3 * L3</f>
        <v>9.1547999999999998</v>
      </c>
      <c r="U3" s="5">
        <v>0.9</v>
      </c>
      <c r="V3" s="3">
        <v>2.3980950000000001</v>
      </c>
      <c r="W3" s="3">
        <v>39308546</v>
      </c>
      <c r="X3" s="3">
        <v>0.91877200000000003</v>
      </c>
      <c r="Y3" s="3">
        <v>0.23981</v>
      </c>
      <c r="Z3" s="3">
        <v>7.816109</v>
      </c>
      <c r="AA3" s="3">
        <v>5.862082</v>
      </c>
      <c r="AB3" s="3">
        <v>92</v>
      </c>
      <c r="AC3" s="3">
        <v>92</v>
      </c>
      <c r="AD3" s="3">
        <v>5</v>
      </c>
      <c r="AE3" s="3">
        <v>91</v>
      </c>
      <c r="AF3" s="3">
        <v>2.8180999999999998</v>
      </c>
      <c r="AG3" s="3">
        <v>1.8214760000000001</v>
      </c>
      <c r="AH3" s="3">
        <v>0.26695799999999997</v>
      </c>
      <c r="AI3" s="3">
        <v>0.30330400000000002</v>
      </c>
      <c r="AJ3" s="3">
        <v>75.955128000000002</v>
      </c>
      <c r="AK3" s="3">
        <v>11.132073999999999</v>
      </c>
      <c r="AL3" s="3">
        <v>12.647712</v>
      </c>
    </row>
    <row r="4" spans="1:39" ht="15" customHeight="1" x14ac:dyDescent="0.2">
      <c r="A4" s="5">
        <v>0.91</v>
      </c>
      <c r="B4" s="3">
        <v>6.1070000000000002</v>
      </c>
      <c r="C4" s="3">
        <v>53313030</v>
      </c>
      <c r="D4" s="3">
        <v>0.91934400000000005</v>
      </c>
      <c r="E4" s="3">
        <v>0.61070000000000002</v>
      </c>
      <c r="F4" s="3">
        <v>4.1627039999999997</v>
      </c>
      <c r="G4" s="3">
        <v>3.1220279999999998</v>
      </c>
      <c r="H4" s="3">
        <v>92</v>
      </c>
      <c r="I4" s="3">
        <v>92</v>
      </c>
      <c r="J4" s="3">
        <v>3</v>
      </c>
      <c r="K4" s="3">
        <v>91</v>
      </c>
      <c r="L4" s="3">
        <v>3.0548000000000002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1">
        <f t="shared" si="0"/>
        <v>9.1644000000000005</v>
      </c>
      <c r="U4" s="5">
        <v>0.91</v>
      </c>
      <c r="V4" s="3">
        <v>2.3980950000000001</v>
      </c>
      <c r="W4" s="3">
        <v>39308546</v>
      </c>
      <c r="X4" s="3">
        <v>0.91877200000000003</v>
      </c>
      <c r="Y4" s="3">
        <v>0.23981</v>
      </c>
      <c r="Z4" s="3">
        <v>7.816109</v>
      </c>
      <c r="AA4" s="3">
        <v>5.862082</v>
      </c>
      <c r="AB4" s="3">
        <v>92</v>
      </c>
      <c r="AC4" s="3">
        <v>92</v>
      </c>
      <c r="AD4" s="3">
        <v>5</v>
      </c>
      <c r="AE4" s="3">
        <v>91</v>
      </c>
      <c r="AF4" s="3">
        <v>2.8180999999999998</v>
      </c>
      <c r="AG4" s="3">
        <v>1.8214760000000001</v>
      </c>
      <c r="AH4" s="3">
        <v>0.26695799999999997</v>
      </c>
      <c r="AI4" s="3">
        <v>0.30330400000000002</v>
      </c>
      <c r="AJ4" s="3">
        <v>75.955128000000002</v>
      </c>
      <c r="AK4" s="3">
        <v>11.132073999999999</v>
      </c>
      <c r="AL4" s="3">
        <v>12.647712</v>
      </c>
    </row>
    <row r="5" spans="1:39" ht="15" customHeight="1" x14ac:dyDescent="0.2">
      <c r="A5" s="5">
        <v>0.92</v>
      </c>
      <c r="B5" s="3">
        <v>6.241682</v>
      </c>
      <c r="C5" s="3">
        <v>53622354</v>
      </c>
      <c r="D5" s="3">
        <v>0.94809699999999997</v>
      </c>
      <c r="E5" s="3">
        <v>0.62416799999999995</v>
      </c>
      <c r="F5" s="3">
        <v>4.0965129999999998</v>
      </c>
      <c r="G5" s="3">
        <v>3.0723850000000001</v>
      </c>
      <c r="H5" s="3">
        <v>95</v>
      </c>
      <c r="I5" s="3">
        <v>95</v>
      </c>
      <c r="J5" s="3">
        <v>3</v>
      </c>
      <c r="K5" s="3">
        <v>94</v>
      </c>
      <c r="L5" s="3">
        <v>3.0588000000000002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1">
        <f t="shared" si="0"/>
        <v>9.176400000000001</v>
      </c>
      <c r="U5" s="5">
        <v>0.92</v>
      </c>
      <c r="V5" s="3">
        <v>2.4193750000000001</v>
      </c>
      <c r="W5" s="3">
        <v>39431837</v>
      </c>
      <c r="X5" s="3">
        <v>0.92831399999999997</v>
      </c>
      <c r="Y5" s="3">
        <v>0.24193799999999999</v>
      </c>
      <c r="Z5" s="3">
        <v>7.7716620000000001</v>
      </c>
      <c r="AA5" s="3">
        <v>5.8287459999999998</v>
      </c>
      <c r="AB5" s="3">
        <v>93</v>
      </c>
      <c r="AC5" s="3">
        <v>93</v>
      </c>
      <c r="AD5" s="3">
        <v>5</v>
      </c>
      <c r="AE5" s="3">
        <v>92</v>
      </c>
      <c r="AF5" s="3">
        <v>2.8294999999999999</v>
      </c>
      <c r="AG5" s="3">
        <v>1.8366150000000001</v>
      </c>
      <c r="AH5" s="3">
        <v>0.27129999999999999</v>
      </c>
      <c r="AI5" s="3">
        <v>0.30521799999999999</v>
      </c>
      <c r="AJ5" s="3">
        <v>75.912766000000005</v>
      </c>
      <c r="AK5" s="3">
        <v>11.213623</v>
      </c>
      <c r="AL5" s="3">
        <v>12.615570999999999</v>
      </c>
    </row>
    <row r="6" spans="1:39" ht="15" customHeight="1" x14ac:dyDescent="0.2">
      <c r="A6" s="5">
        <v>0.93</v>
      </c>
      <c r="B6" s="3">
        <v>6.241682</v>
      </c>
      <c r="C6" s="3">
        <v>53622354</v>
      </c>
      <c r="D6" s="3">
        <v>0.94809699999999997</v>
      </c>
      <c r="E6" s="3">
        <v>0.62416799999999995</v>
      </c>
      <c r="F6" s="3">
        <v>4.0965129999999998</v>
      </c>
      <c r="G6" s="3">
        <v>3.0723850000000001</v>
      </c>
      <c r="H6" s="3">
        <v>95</v>
      </c>
      <c r="I6" s="3">
        <v>95</v>
      </c>
      <c r="J6" s="3">
        <v>3</v>
      </c>
      <c r="K6" s="3">
        <v>94</v>
      </c>
      <c r="L6" s="3">
        <v>3.0588000000000002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1">
        <f t="shared" si="0"/>
        <v>9.176400000000001</v>
      </c>
      <c r="U6" s="5">
        <v>0.93</v>
      </c>
      <c r="V6" s="3">
        <v>2.4300229999999998</v>
      </c>
      <c r="W6" s="3">
        <v>39582680</v>
      </c>
      <c r="X6" s="3">
        <v>0.93767999999999996</v>
      </c>
      <c r="Y6" s="3">
        <v>0.243002</v>
      </c>
      <c r="Z6" s="3">
        <v>7.7672059999999998</v>
      </c>
      <c r="AA6" s="3">
        <v>5.8254049999999999</v>
      </c>
      <c r="AB6" s="3">
        <v>94</v>
      </c>
      <c r="AC6" s="3">
        <v>94</v>
      </c>
      <c r="AD6" s="3">
        <v>5</v>
      </c>
      <c r="AE6" s="3">
        <v>93</v>
      </c>
      <c r="AF6" s="3">
        <v>2.8403</v>
      </c>
      <c r="AG6" s="3">
        <v>1.8440430000000001</v>
      </c>
      <c r="AH6" s="3">
        <v>0.27410899999999999</v>
      </c>
      <c r="AI6" s="3">
        <v>0.30532700000000002</v>
      </c>
      <c r="AJ6" s="3">
        <v>75.885834000000003</v>
      </c>
      <c r="AK6" s="3">
        <v>11.280101999999999</v>
      </c>
      <c r="AL6" s="3">
        <v>12.564764</v>
      </c>
    </row>
    <row r="7" spans="1:39" ht="15" customHeight="1" x14ac:dyDescent="0.2">
      <c r="A7" s="5">
        <v>0.94</v>
      </c>
      <c r="B7" s="3">
        <v>6.241682</v>
      </c>
      <c r="C7" s="3">
        <v>53622354</v>
      </c>
      <c r="D7" s="3">
        <v>0.94809699999999997</v>
      </c>
      <c r="E7" s="3">
        <v>0.62416799999999995</v>
      </c>
      <c r="F7" s="3">
        <v>4.0965129999999998</v>
      </c>
      <c r="G7" s="3">
        <v>3.0723850000000001</v>
      </c>
      <c r="H7" s="3">
        <v>95</v>
      </c>
      <c r="I7" s="3">
        <v>95</v>
      </c>
      <c r="J7" s="3">
        <v>3</v>
      </c>
      <c r="K7" s="3">
        <v>94</v>
      </c>
      <c r="L7" s="3">
        <v>3.0588000000000002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1">
        <f t="shared" si="0"/>
        <v>9.176400000000001</v>
      </c>
      <c r="U7" s="5">
        <v>0.94</v>
      </c>
      <c r="V7" s="3">
        <v>2.4437340000000001</v>
      </c>
      <c r="W7" s="3">
        <v>39762315</v>
      </c>
      <c r="X7" s="3">
        <v>0.95547199999999999</v>
      </c>
      <c r="Y7" s="3">
        <v>0.24437300000000001</v>
      </c>
      <c r="Z7" s="3">
        <v>7.7586789999999999</v>
      </c>
      <c r="AA7" s="3">
        <v>5.8190090000000003</v>
      </c>
      <c r="AB7" s="3">
        <v>96</v>
      </c>
      <c r="AC7" s="3">
        <v>96</v>
      </c>
      <c r="AD7" s="3">
        <v>5</v>
      </c>
      <c r="AE7" s="3">
        <v>95</v>
      </c>
      <c r="AF7" s="3">
        <v>2.8683999999999998</v>
      </c>
      <c r="AG7" s="3">
        <v>1.8449070000000001</v>
      </c>
      <c r="AH7" s="3">
        <v>0.28600900000000001</v>
      </c>
      <c r="AI7" s="3">
        <v>0.30622899999999997</v>
      </c>
      <c r="AJ7" s="3">
        <v>75.495395000000002</v>
      </c>
      <c r="AK7" s="3">
        <v>11.703780999999999</v>
      </c>
      <c r="AL7" s="3">
        <v>12.531176</v>
      </c>
    </row>
    <row r="8" spans="1:39" ht="15" customHeight="1" x14ac:dyDescent="0.2">
      <c r="A8" s="5">
        <v>0.95</v>
      </c>
      <c r="B8" s="3">
        <v>6.3182679999999998</v>
      </c>
      <c r="C8" s="3">
        <v>53713827</v>
      </c>
      <c r="D8" s="3">
        <v>0.965777</v>
      </c>
      <c r="E8" s="3">
        <v>0.63182700000000003</v>
      </c>
      <c r="F8" s="3">
        <v>4.0537609999999997</v>
      </c>
      <c r="G8" s="3">
        <v>3.0403210000000001</v>
      </c>
      <c r="H8" s="3">
        <v>97</v>
      </c>
      <c r="I8" s="3">
        <v>97</v>
      </c>
      <c r="J8" s="3">
        <v>3</v>
      </c>
      <c r="K8" s="3">
        <v>96</v>
      </c>
      <c r="L8" s="3">
        <v>3.0617000000000001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1">
        <f t="shared" si="0"/>
        <v>9.1851000000000003</v>
      </c>
      <c r="U8" s="5">
        <v>0.95</v>
      </c>
      <c r="V8" s="3">
        <v>2.4437340000000001</v>
      </c>
      <c r="W8" s="3">
        <v>39762315</v>
      </c>
      <c r="X8" s="3">
        <v>0.95547199999999999</v>
      </c>
      <c r="Y8" s="3">
        <v>0.24437300000000001</v>
      </c>
      <c r="Z8" s="3">
        <v>7.7586789999999999</v>
      </c>
      <c r="AA8" s="3">
        <v>5.8190090000000003</v>
      </c>
      <c r="AB8" s="3">
        <v>96</v>
      </c>
      <c r="AC8" s="3">
        <v>96</v>
      </c>
      <c r="AD8" s="3">
        <v>5</v>
      </c>
      <c r="AE8" s="3">
        <v>95</v>
      </c>
      <c r="AF8" s="3">
        <v>2.8683999999999998</v>
      </c>
      <c r="AG8" s="3">
        <v>1.8449070000000001</v>
      </c>
      <c r="AH8" s="3">
        <v>0.28600900000000001</v>
      </c>
      <c r="AI8" s="3">
        <v>0.30622899999999997</v>
      </c>
      <c r="AJ8" s="3">
        <v>75.495395000000002</v>
      </c>
      <c r="AK8" s="3">
        <v>11.703780999999999</v>
      </c>
      <c r="AL8" s="3">
        <v>12.531176</v>
      </c>
    </row>
    <row r="9" spans="1:39" ht="15" customHeight="1" x14ac:dyDescent="0.2">
      <c r="A9" s="5">
        <v>0.96</v>
      </c>
      <c r="B9" s="3">
        <v>6.3182679999999998</v>
      </c>
      <c r="C9" s="3">
        <v>53713827</v>
      </c>
      <c r="D9" s="3">
        <v>0.965777</v>
      </c>
      <c r="E9" s="3">
        <v>0.63182700000000003</v>
      </c>
      <c r="F9" s="3">
        <v>4.0537609999999997</v>
      </c>
      <c r="G9" s="3">
        <v>3.0403210000000001</v>
      </c>
      <c r="H9" s="3">
        <v>97</v>
      </c>
      <c r="I9" s="3">
        <v>97</v>
      </c>
      <c r="J9" s="3">
        <v>3</v>
      </c>
      <c r="K9" s="3">
        <v>96</v>
      </c>
      <c r="L9" s="3">
        <v>3.0617000000000001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1">
        <f t="shared" si="0"/>
        <v>9.1851000000000003</v>
      </c>
      <c r="U9" s="5">
        <v>0.96</v>
      </c>
      <c r="V9" s="3">
        <v>2.4605190000000001</v>
      </c>
      <c r="W9" s="3">
        <v>39856478</v>
      </c>
      <c r="X9" s="3">
        <v>0.96370299999999998</v>
      </c>
      <c r="Y9" s="3">
        <v>0.24605199999999999</v>
      </c>
      <c r="Z9" s="3">
        <v>7.7240019999999996</v>
      </c>
      <c r="AA9" s="3">
        <v>5.7930010000000003</v>
      </c>
      <c r="AB9" s="3">
        <v>97</v>
      </c>
      <c r="AC9" s="3">
        <v>97</v>
      </c>
      <c r="AD9" s="3">
        <v>5</v>
      </c>
      <c r="AE9" s="3">
        <v>96</v>
      </c>
      <c r="AF9" s="3">
        <v>2.8748999999999998</v>
      </c>
      <c r="AG9" s="3">
        <v>1.854249</v>
      </c>
      <c r="AH9" s="3">
        <v>0.288298</v>
      </c>
      <c r="AI9" s="3">
        <v>0.31122100000000003</v>
      </c>
      <c r="AJ9" s="3">
        <v>75.360068999999996</v>
      </c>
      <c r="AK9" s="3">
        <v>11.716965999999999</v>
      </c>
      <c r="AL9" s="3">
        <v>12.648599000000001</v>
      </c>
    </row>
    <row r="10" spans="1:39" ht="15" customHeight="1" x14ac:dyDescent="0.2">
      <c r="A10" s="5">
        <v>0.97</v>
      </c>
      <c r="B10" s="3">
        <v>6.3495410000000003</v>
      </c>
      <c r="C10" s="3">
        <v>53829915</v>
      </c>
      <c r="D10" s="3">
        <v>0.97370900000000005</v>
      </c>
      <c r="E10" s="3">
        <v>0.63495400000000002</v>
      </c>
      <c r="F10" s="3">
        <v>4.0425129999999996</v>
      </c>
      <c r="G10" s="3">
        <v>3.0318849999999999</v>
      </c>
      <c r="H10" s="3">
        <v>98</v>
      </c>
      <c r="I10" s="3">
        <v>98</v>
      </c>
      <c r="J10" s="3">
        <v>3</v>
      </c>
      <c r="K10" s="3">
        <v>97</v>
      </c>
      <c r="L10" s="3">
        <v>3.0647000000000002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1">
        <f t="shared" si="0"/>
        <v>9.1941000000000006</v>
      </c>
      <c r="U10" s="5">
        <v>0.97</v>
      </c>
      <c r="V10" s="3">
        <v>2.568133</v>
      </c>
      <c r="W10" s="3">
        <v>40866502</v>
      </c>
      <c r="X10" s="3">
        <v>0.97194199999999997</v>
      </c>
      <c r="Y10" s="3">
        <v>0.25681300000000001</v>
      </c>
      <c r="Z10" s="3">
        <v>7.5878740000000002</v>
      </c>
      <c r="AA10" s="3">
        <v>5.690906</v>
      </c>
      <c r="AB10" s="3">
        <v>98</v>
      </c>
      <c r="AC10" s="3">
        <v>98</v>
      </c>
      <c r="AD10" s="3">
        <v>6</v>
      </c>
      <c r="AE10" s="3">
        <v>97</v>
      </c>
      <c r="AF10" s="3">
        <v>2.3228</v>
      </c>
      <c r="AG10" s="3">
        <v>1.9741029999999999</v>
      </c>
      <c r="AH10" s="3">
        <v>0.27456700000000001</v>
      </c>
      <c r="AI10" s="3">
        <v>0.313419</v>
      </c>
      <c r="AJ10" s="3">
        <v>76.869190000000003</v>
      </c>
      <c r="AK10" s="3">
        <v>10.691314</v>
      </c>
      <c r="AL10" s="3">
        <v>12.204154000000001</v>
      </c>
    </row>
    <row r="11" spans="1:39" ht="15" customHeight="1" x14ac:dyDescent="0.2">
      <c r="A11" s="5">
        <v>0.98</v>
      </c>
      <c r="B11" s="3">
        <v>6.3769559999999998</v>
      </c>
      <c r="C11" s="3">
        <v>53930767</v>
      </c>
      <c r="D11" s="3">
        <v>0.980294</v>
      </c>
      <c r="E11" s="3">
        <v>0.63769600000000004</v>
      </c>
      <c r="F11" s="3">
        <v>4.0326750000000002</v>
      </c>
      <c r="G11" s="3">
        <v>3.0245060000000001</v>
      </c>
      <c r="H11" s="3">
        <v>99</v>
      </c>
      <c r="I11" s="3">
        <v>99</v>
      </c>
      <c r="J11" s="3">
        <v>3</v>
      </c>
      <c r="K11" s="3">
        <v>98</v>
      </c>
      <c r="L11" s="3">
        <v>3.0669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1">
        <f t="shared" si="0"/>
        <v>9.2006999999999994</v>
      </c>
      <c r="U11" s="5">
        <v>0.98</v>
      </c>
      <c r="V11" s="3">
        <v>2.5736219999999999</v>
      </c>
      <c r="W11" s="3">
        <v>41179371</v>
      </c>
      <c r="X11" s="3">
        <v>0.982707</v>
      </c>
      <c r="Y11" s="3">
        <v>0.25736199999999998</v>
      </c>
      <c r="Z11" s="3">
        <v>7.6296569999999999</v>
      </c>
      <c r="AA11" s="3">
        <v>5.7222429999999997</v>
      </c>
      <c r="AB11" s="3">
        <v>100</v>
      </c>
      <c r="AC11" s="3">
        <v>100</v>
      </c>
      <c r="AD11" s="3">
        <v>6</v>
      </c>
      <c r="AE11" s="3">
        <v>99</v>
      </c>
      <c r="AF11" s="3">
        <v>2.3624000000000001</v>
      </c>
      <c r="AG11" s="3">
        <v>1.9751099999999999</v>
      </c>
      <c r="AH11" s="3">
        <v>0.27807500000000002</v>
      </c>
      <c r="AI11" s="3">
        <v>0.31424099999999999</v>
      </c>
      <c r="AJ11" s="3">
        <v>76.744359000000003</v>
      </c>
      <c r="AK11" s="3">
        <v>10.804819</v>
      </c>
      <c r="AL11" s="3">
        <v>12.210065</v>
      </c>
    </row>
    <row r="12" spans="1:39" ht="15" customHeight="1" x14ac:dyDescent="0.2">
      <c r="A12" s="5">
        <v>0.99</v>
      </c>
      <c r="B12" s="3">
        <v>7.9047660000000004</v>
      </c>
      <c r="C12" s="3">
        <v>66250668</v>
      </c>
      <c r="D12" s="3">
        <v>0.99084000000000005</v>
      </c>
      <c r="E12" s="3">
        <v>0.79047699999999999</v>
      </c>
      <c r="F12" s="3">
        <v>3.9964219999999999</v>
      </c>
      <c r="G12" s="3">
        <v>2.9973160000000001</v>
      </c>
      <c r="H12" s="3">
        <v>100</v>
      </c>
      <c r="I12" s="3">
        <v>100</v>
      </c>
      <c r="J12" s="3">
        <v>7</v>
      </c>
      <c r="K12" s="3">
        <v>99</v>
      </c>
      <c r="L12" s="3">
        <v>2.0007000000000001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1">
        <f t="shared" si="0"/>
        <v>14.004900000000001</v>
      </c>
      <c r="U12" s="5">
        <v>0.99</v>
      </c>
      <c r="V12" s="3">
        <v>2.7659760000000002</v>
      </c>
      <c r="W12" s="3">
        <v>51961233</v>
      </c>
      <c r="X12" s="3">
        <v>0.99129599999999995</v>
      </c>
      <c r="Y12" s="3">
        <v>0.27659800000000001</v>
      </c>
      <c r="Z12" s="3">
        <v>8.9577969999999993</v>
      </c>
      <c r="AA12" s="3">
        <v>6.7183479999999998</v>
      </c>
      <c r="AB12" s="3">
        <v>100</v>
      </c>
      <c r="AC12" s="3">
        <v>100</v>
      </c>
      <c r="AD12" s="3">
        <v>13</v>
      </c>
      <c r="AE12" s="3">
        <v>99</v>
      </c>
      <c r="AF12" s="3">
        <v>1.9916</v>
      </c>
      <c r="AG12" s="3">
        <v>2.2253430000000001</v>
      </c>
      <c r="AH12" s="3">
        <v>0.21960499999999999</v>
      </c>
      <c r="AI12" s="3">
        <v>0.315552</v>
      </c>
      <c r="AJ12" s="3">
        <v>80.454182000000003</v>
      </c>
      <c r="AK12" s="3">
        <v>7.9395040000000003</v>
      </c>
      <c r="AL12" s="3">
        <v>11.408344</v>
      </c>
    </row>
    <row r="13" spans="1:39" ht="15" customHeight="1" x14ac:dyDescent="0.2">
      <c r="A13" s="5">
        <v>0.99099999999999999</v>
      </c>
      <c r="B13" s="3">
        <v>7.9087230000000002</v>
      </c>
      <c r="C13" s="3">
        <v>66162278</v>
      </c>
      <c r="D13" s="3">
        <v>0.99105200000000004</v>
      </c>
      <c r="E13" s="3">
        <v>0.79087200000000002</v>
      </c>
      <c r="F13" s="3">
        <v>3.989093</v>
      </c>
      <c r="G13" s="3">
        <v>2.9918200000000001</v>
      </c>
      <c r="H13" s="3">
        <v>102</v>
      </c>
      <c r="I13" s="3">
        <v>102</v>
      </c>
      <c r="J13" s="3">
        <v>7</v>
      </c>
      <c r="K13" s="3">
        <v>101</v>
      </c>
      <c r="L13" s="3">
        <v>2.0004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1">
        <f t="shared" si="0"/>
        <v>14.002800000000001</v>
      </c>
      <c r="U13" s="5">
        <v>0.99099999999999999</v>
      </c>
      <c r="V13" s="3">
        <v>2.7659760000000002</v>
      </c>
      <c r="W13" s="3">
        <v>51961233</v>
      </c>
      <c r="X13" s="3">
        <v>0.99129599999999995</v>
      </c>
      <c r="Y13" s="3">
        <v>0.27659800000000001</v>
      </c>
      <c r="Z13" s="3">
        <v>8.9577969999999993</v>
      </c>
      <c r="AA13" s="3">
        <v>6.7183479999999998</v>
      </c>
      <c r="AB13" s="3">
        <v>100</v>
      </c>
      <c r="AC13" s="3">
        <v>100</v>
      </c>
      <c r="AD13" s="3">
        <v>13</v>
      </c>
      <c r="AE13" s="3">
        <v>99</v>
      </c>
      <c r="AF13" s="3">
        <v>1.9916</v>
      </c>
      <c r="AG13" s="3">
        <v>2.2253430000000001</v>
      </c>
      <c r="AH13" s="3">
        <v>0.21960499999999999</v>
      </c>
      <c r="AI13" s="3">
        <v>0.315552</v>
      </c>
      <c r="AJ13" s="3">
        <v>80.454182000000003</v>
      </c>
      <c r="AK13" s="3">
        <v>7.9395040000000003</v>
      </c>
      <c r="AL13" s="3">
        <v>11.408344</v>
      </c>
    </row>
    <row r="14" spans="1:39" ht="15" customHeight="1" x14ac:dyDescent="0.2">
      <c r="A14" s="5">
        <v>0.99199999999999999</v>
      </c>
      <c r="B14" s="3">
        <v>8.1691570000000002</v>
      </c>
      <c r="C14" s="3">
        <v>70662107</v>
      </c>
      <c r="D14" s="3">
        <v>0.99280999999999997</v>
      </c>
      <c r="E14" s="3">
        <v>0.81691599999999998</v>
      </c>
      <c r="F14" s="3">
        <v>4.1245770000000004</v>
      </c>
      <c r="G14" s="3">
        <v>3.0934330000000001</v>
      </c>
      <c r="H14" s="3">
        <v>100</v>
      </c>
      <c r="I14" s="3">
        <v>100</v>
      </c>
      <c r="J14" s="3">
        <v>8</v>
      </c>
      <c r="K14" s="3">
        <v>99</v>
      </c>
      <c r="L14" s="3">
        <v>2.0001000000000002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1">
        <f t="shared" si="0"/>
        <v>16.000800000000002</v>
      </c>
      <c r="U14" s="5">
        <v>0.99199999999999999</v>
      </c>
      <c r="V14" s="3">
        <v>2.8484229999999999</v>
      </c>
      <c r="W14" s="3">
        <v>54307150</v>
      </c>
      <c r="X14" s="3">
        <v>0.99252600000000002</v>
      </c>
      <c r="Y14" s="3">
        <v>0.28484199999999998</v>
      </c>
      <c r="Z14" s="3">
        <v>9.0912290000000002</v>
      </c>
      <c r="AA14" s="3">
        <v>6.818422</v>
      </c>
      <c r="AB14" s="3">
        <v>101</v>
      </c>
      <c r="AC14" s="3">
        <v>101</v>
      </c>
      <c r="AD14" s="3">
        <v>14</v>
      </c>
      <c r="AE14" s="3">
        <v>100</v>
      </c>
      <c r="AF14" s="3">
        <v>1.9774</v>
      </c>
      <c r="AG14" s="3">
        <v>2.3084500000000001</v>
      </c>
      <c r="AH14" s="3">
        <v>0.21760299999999999</v>
      </c>
      <c r="AI14" s="3">
        <v>0.316994</v>
      </c>
      <c r="AJ14" s="3">
        <v>81.043097000000003</v>
      </c>
      <c r="AK14" s="3">
        <v>7.6394190000000002</v>
      </c>
      <c r="AL14" s="3">
        <v>11.128761000000001</v>
      </c>
    </row>
    <row r="15" spans="1:39" ht="15" customHeight="1" x14ac:dyDescent="0.2">
      <c r="A15" s="5">
        <v>0.99299999999999999</v>
      </c>
      <c r="B15" s="3">
        <v>8.2576750000000008</v>
      </c>
      <c r="C15" s="3">
        <v>70633559</v>
      </c>
      <c r="D15" s="3">
        <v>0.99301499999999998</v>
      </c>
      <c r="E15" s="3">
        <v>0.82576700000000003</v>
      </c>
      <c r="F15" s="3">
        <v>4.0787149999999999</v>
      </c>
      <c r="G15" s="3">
        <v>3.059037</v>
      </c>
      <c r="H15" s="3">
        <v>102</v>
      </c>
      <c r="I15" s="3">
        <v>102</v>
      </c>
      <c r="J15" s="3">
        <v>8</v>
      </c>
      <c r="K15" s="3">
        <v>101</v>
      </c>
      <c r="L15" s="3">
        <v>2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1">
        <f t="shared" si="0"/>
        <v>16</v>
      </c>
      <c r="U15" s="5">
        <v>0.99299999999999999</v>
      </c>
      <c r="V15" s="3">
        <v>2.8641899999999998</v>
      </c>
      <c r="W15" s="3">
        <v>61431043</v>
      </c>
      <c r="X15" s="3">
        <v>0.99538700000000002</v>
      </c>
      <c r="Y15" s="3">
        <v>0.28641899999999998</v>
      </c>
      <c r="Z15" s="3">
        <v>10.227185</v>
      </c>
      <c r="AA15" s="3">
        <v>7.6703890000000001</v>
      </c>
      <c r="AB15" s="3">
        <v>100</v>
      </c>
      <c r="AC15" s="3">
        <v>100</v>
      </c>
      <c r="AD15" s="3">
        <v>17</v>
      </c>
      <c r="AE15" s="3">
        <v>99</v>
      </c>
      <c r="AF15" s="3">
        <v>1.8345</v>
      </c>
      <c r="AG15" s="3">
        <v>2.315674</v>
      </c>
      <c r="AH15" s="3">
        <v>0.210285</v>
      </c>
      <c r="AI15" s="3">
        <v>0.33292100000000002</v>
      </c>
      <c r="AJ15" s="3">
        <v>80.849171999999996</v>
      </c>
      <c r="AK15" s="3">
        <v>7.3418809999999999</v>
      </c>
      <c r="AL15" s="3">
        <v>11.623566</v>
      </c>
    </row>
    <row r="16" spans="1:39" ht="15" customHeight="1" x14ac:dyDescent="0.2">
      <c r="A16" s="5">
        <v>0.99399999999999999</v>
      </c>
      <c r="B16" s="3">
        <v>8.382225</v>
      </c>
      <c r="C16" s="3">
        <v>75164067</v>
      </c>
      <c r="D16" s="3">
        <v>0.994421</v>
      </c>
      <c r="E16" s="3">
        <v>0.83822200000000002</v>
      </c>
      <c r="F16" s="3">
        <v>4.275836</v>
      </c>
      <c r="G16" s="3">
        <v>3.206877</v>
      </c>
      <c r="H16" s="3">
        <v>100</v>
      </c>
      <c r="I16" s="3">
        <v>100</v>
      </c>
      <c r="J16" s="3">
        <v>9</v>
      </c>
      <c r="K16" s="3">
        <v>99</v>
      </c>
      <c r="L16" s="3">
        <v>2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1">
        <f t="shared" si="0"/>
        <v>18</v>
      </c>
      <c r="U16" s="5">
        <v>0.99399999999999999</v>
      </c>
      <c r="V16" s="3">
        <v>2.8641899999999998</v>
      </c>
      <c r="W16" s="3">
        <v>61431043</v>
      </c>
      <c r="X16" s="3">
        <v>0.99538700000000002</v>
      </c>
      <c r="Y16" s="3">
        <v>0.28641899999999998</v>
      </c>
      <c r="Z16" s="3">
        <v>10.227185</v>
      </c>
      <c r="AA16" s="3">
        <v>7.6703890000000001</v>
      </c>
      <c r="AB16" s="3">
        <v>100</v>
      </c>
      <c r="AC16" s="3">
        <v>100</v>
      </c>
      <c r="AD16" s="3">
        <v>17</v>
      </c>
      <c r="AE16" s="3">
        <v>99</v>
      </c>
      <c r="AF16" s="3">
        <v>1.8345</v>
      </c>
      <c r="AG16" s="3">
        <v>2.315674</v>
      </c>
      <c r="AH16" s="3">
        <v>0.210285</v>
      </c>
      <c r="AI16" s="3">
        <v>0.33292100000000002</v>
      </c>
      <c r="AJ16" s="3">
        <v>80.849171999999996</v>
      </c>
      <c r="AK16" s="3">
        <v>7.3418809999999999</v>
      </c>
      <c r="AL16" s="3">
        <v>11.623566</v>
      </c>
    </row>
    <row r="17" spans="1:39" ht="15" customHeight="1" x14ac:dyDescent="0.2">
      <c r="A17" s="5">
        <v>0.995</v>
      </c>
      <c r="B17" s="3">
        <v>8.6471280000000004</v>
      </c>
      <c r="C17" s="3">
        <v>79965287</v>
      </c>
      <c r="D17" s="3">
        <v>0.99568500000000004</v>
      </c>
      <c r="E17" s="3">
        <v>0.86471299999999995</v>
      </c>
      <c r="F17" s="3">
        <v>4.409605</v>
      </c>
      <c r="G17" s="3">
        <v>3.307204</v>
      </c>
      <c r="H17" s="3">
        <v>100</v>
      </c>
      <c r="I17" s="3">
        <v>100</v>
      </c>
      <c r="J17" s="3">
        <v>10</v>
      </c>
      <c r="K17" s="3">
        <v>99</v>
      </c>
      <c r="L17" s="3">
        <v>1.9999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1">
        <f t="shared" si="0"/>
        <v>19.998999999999999</v>
      </c>
      <c r="U17" s="5">
        <v>0.995</v>
      </c>
      <c r="V17" s="3">
        <v>2.8641899999999998</v>
      </c>
      <c r="W17" s="3">
        <v>61431043</v>
      </c>
      <c r="X17" s="3">
        <v>0.99538700000000002</v>
      </c>
      <c r="Y17" s="3">
        <v>0.28641899999999998</v>
      </c>
      <c r="Z17" s="3">
        <v>10.227185</v>
      </c>
      <c r="AA17" s="3">
        <v>7.6703890000000001</v>
      </c>
      <c r="AB17" s="3">
        <v>100</v>
      </c>
      <c r="AC17" s="3">
        <v>100</v>
      </c>
      <c r="AD17" s="3">
        <v>17</v>
      </c>
      <c r="AE17" s="3">
        <v>99</v>
      </c>
      <c r="AF17" s="3">
        <v>1.8345</v>
      </c>
      <c r="AG17" s="3">
        <v>2.315674</v>
      </c>
      <c r="AH17" s="3">
        <v>0.210285</v>
      </c>
      <c r="AI17" s="3">
        <v>0.33292100000000002</v>
      </c>
      <c r="AJ17" s="3">
        <v>80.849171999999996</v>
      </c>
      <c r="AK17" s="3">
        <v>7.3418809999999999</v>
      </c>
      <c r="AL17" s="3">
        <v>11.623566</v>
      </c>
    </row>
    <row r="18" spans="1:39" ht="15" customHeight="1" x14ac:dyDescent="0.2">
      <c r="A18" s="5">
        <v>0.996</v>
      </c>
      <c r="B18" s="3">
        <v>8.8368190000000002</v>
      </c>
      <c r="C18" s="3">
        <v>84584095</v>
      </c>
      <c r="D18" s="3">
        <v>0.99663900000000005</v>
      </c>
      <c r="E18" s="3">
        <v>0.88368199999999997</v>
      </c>
      <c r="F18" s="3">
        <v>4.5641809999999996</v>
      </c>
      <c r="G18" s="3">
        <v>3.4231349999999998</v>
      </c>
      <c r="H18" s="3">
        <v>100</v>
      </c>
      <c r="I18" s="3">
        <v>100</v>
      </c>
      <c r="J18" s="3">
        <v>11</v>
      </c>
      <c r="K18" s="3">
        <v>99</v>
      </c>
      <c r="L18" s="3">
        <v>1.9982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1">
        <f t="shared" si="0"/>
        <v>21.9802</v>
      </c>
      <c r="U18" s="5">
        <v>0.996</v>
      </c>
      <c r="V18" s="3">
        <v>2.9121950000000001</v>
      </c>
      <c r="W18" s="3">
        <v>70963286</v>
      </c>
      <c r="X18" s="3">
        <v>0.99743199999999999</v>
      </c>
      <c r="Y18" s="3">
        <v>0.29121999999999998</v>
      </c>
      <c r="Z18" s="3">
        <v>11.619389</v>
      </c>
      <c r="AA18" s="3">
        <v>8.7145419999999998</v>
      </c>
      <c r="AB18" s="3">
        <v>100</v>
      </c>
      <c r="AC18" s="3">
        <v>100</v>
      </c>
      <c r="AD18" s="3">
        <v>21</v>
      </c>
      <c r="AE18" s="3">
        <v>99</v>
      </c>
      <c r="AF18" s="3">
        <v>1.5326</v>
      </c>
      <c r="AG18" s="3">
        <v>2.3896380000000002</v>
      </c>
      <c r="AH18" s="3">
        <v>0.19767100000000001</v>
      </c>
      <c r="AI18" s="3">
        <v>0.320137</v>
      </c>
      <c r="AJ18" s="3">
        <v>82.056227000000007</v>
      </c>
      <c r="AK18" s="3">
        <v>6.787687</v>
      </c>
      <c r="AL18" s="3">
        <v>10.992979</v>
      </c>
    </row>
    <row r="19" spans="1:39" ht="15" customHeight="1" x14ac:dyDescent="0.2">
      <c r="A19" s="5">
        <v>0.997</v>
      </c>
      <c r="B19" s="3">
        <v>9.0536290000000008</v>
      </c>
      <c r="C19" s="3">
        <v>89716451</v>
      </c>
      <c r="D19" s="3">
        <v>0.99725600000000003</v>
      </c>
      <c r="E19" s="3">
        <v>0.90536300000000003</v>
      </c>
      <c r="F19" s="3">
        <v>4.7251919999999998</v>
      </c>
      <c r="G19" s="3">
        <v>3.5438939999999999</v>
      </c>
      <c r="H19" s="3">
        <v>100</v>
      </c>
      <c r="I19" s="3">
        <v>100</v>
      </c>
      <c r="J19" s="3">
        <v>12</v>
      </c>
      <c r="K19" s="3">
        <v>99</v>
      </c>
      <c r="L19" s="3">
        <v>1.9966999999999999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1">
        <f t="shared" si="0"/>
        <v>23.9604</v>
      </c>
      <c r="U19" s="5">
        <v>0.997</v>
      </c>
      <c r="V19" s="3">
        <v>2.9121950000000001</v>
      </c>
      <c r="W19" s="3">
        <v>70963286</v>
      </c>
      <c r="X19" s="3">
        <v>0.99743199999999999</v>
      </c>
      <c r="Y19" s="3">
        <v>0.29121999999999998</v>
      </c>
      <c r="Z19" s="3">
        <v>11.619389</v>
      </c>
      <c r="AA19" s="3">
        <v>8.7145419999999998</v>
      </c>
      <c r="AB19" s="3">
        <v>100</v>
      </c>
      <c r="AC19" s="3">
        <v>100</v>
      </c>
      <c r="AD19" s="3">
        <v>21</v>
      </c>
      <c r="AE19" s="3">
        <v>99</v>
      </c>
      <c r="AF19" s="3">
        <v>1.5326</v>
      </c>
      <c r="AG19" s="3">
        <v>2.3896380000000002</v>
      </c>
      <c r="AH19" s="3">
        <v>0.19767100000000001</v>
      </c>
      <c r="AI19" s="3">
        <v>0.320137</v>
      </c>
      <c r="AJ19" s="3">
        <v>82.056227000000007</v>
      </c>
      <c r="AK19" s="3">
        <v>6.787687</v>
      </c>
      <c r="AL19" s="3">
        <v>10.992979</v>
      </c>
    </row>
    <row r="20" spans="1:39" ht="15" customHeight="1" x14ac:dyDescent="0.2">
      <c r="A20" s="5">
        <v>0.998</v>
      </c>
      <c r="B20" s="3">
        <v>9.4456190000000007</v>
      </c>
      <c r="C20" s="3">
        <v>98748974</v>
      </c>
      <c r="D20" s="3">
        <v>0.99824999999999997</v>
      </c>
      <c r="E20" s="3">
        <v>0.94456200000000001</v>
      </c>
      <c r="F20" s="3">
        <v>4.9850810000000001</v>
      </c>
      <c r="G20" s="3">
        <v>3.7388110000000001</v>
      </c>
      <c r="H20" s="3">
        <v>100</v>
      </c>
      <c r="I20" s="3">
        <v>100</v>
      </c>
      <c r="J20" s="3">
        <v>14</v>
      </c>
      <c r="K20" s="3">
        <v>99</v>
      </c>
      <c r="L20" s="3">
        <v>1.9597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1">
        <f t="shared" si="0"/>
        <v>27.4358</v>
      </c>
      <c r="U20" s="5">
        <v>0.998</v>
      </c>
      <c r="V20" s="3">
        <v>3.08107</v>
      </c>
      <c r="W20" s="3">
        <v>78094087</v>
      </c>
      <c r="X20" s="3">
        <v>0.99829900000000005</v>
      </c>
      <c r="Y20" s="3">
        <v>0.30810700000000002</v>
      </c>
      <c r="Z20" s="3">
        <v>12.086114</v>
      </c>
      <c r="AA20" s="3">
        <v>9.0645860000000003</v>
      </c>
      <c r="AB20" s="3">
        <v>102</v>
      </c>
      <c r="AC20" s="3">
        <v>102</v>
      </c>
      <c r="AD20" s="3">
        <v>24</v>
      </c>
      <c r="AE20" s="3">
        <v>101</v>
      </c>
      <c r="AF20" s="3">
        <v>1.3684000000000001</v>
      </c>
      <c r="AG20" s="3">
        <v>2.5453139999999999</v>
      </c>
      <c r="AH20" s="3">
        <v>0.203516</v>
      </c>
      <c r="AI20" s="3">
        <v>0.32755800000000002</v>
      </c>
      <c r="AJ20" s="3">
        <v>82.611371000000005</v>
      </c>
      <c r="AK20" s="3">
        <v>6.6053839999999999</v>
      </c>
      <c r="AL20" s="3">
        <v>10.631292999999999</v>
      </c>
    </row>
    <row r="21" spans="1:39" ht="15" customHeight="1" x14ac:dyDescent="0.2">
      <c r="A21" s="5">
        <v>0.999</v>
      </c>
      <c r="B21" s="3">
        <v>9.8431680000000004</v>
      </c>
      <c r="C21" s="3">
        <v>112402961</v>
      </c>
      <c r="D21" s="3">
        <v>0.999054</v>
      </c>
      <c r="E21" s="3">
        <v>0.984317</v>
      </c>
      <c r="F21" s="3">
        <v>5.4451890000000001</v>
      </c>
      <c r="G21" s="3">
        <v>4.0838919999999996</v>
      </c>
      <c r="H21" s="3">
        <v>100</v>
      </c>
      <c r="I21" s="3">
        <v>100</v>
      </c>
      <c r="J21" s="3">
        <v>17</v>
      </c>
      <c r="K21" s="3">
        <v>99</v>
      </c>
      <c r="L21" s="3">
        <v>1.7929999999999999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1">
        <f t="shared" si="0"/>
        <v>30.480999999999998</v>
      </c>
      <c r="U21" s="5">
        <v>0.999</v>
      </c>
      <c r="V21" s="3">
        <v>3.187503</v>
      </c>
      <c r="W21" s="3">
        <v>91632734</v>
      </c>
      <c r="X21" s="3">
        <v>0.99916000000000005</v>
      </c>
      <c r="Y21" s="3">
        <v>0.31874999999999998</v>
      </c>
      <c r="Z21" s="3">
        <v>13.707875</v>
      </c>
      <c r="AA21" s="3">
        <v>10.280906</v>
      </c>
      <c r="AB21" s="3">
        <v>100</v>
      </c>
      <c r="AC21" s="3">
        <v>100</v>
      </c>
      <c r="AD21" s="3">
        <v>30</v>
      </c>
      <c r="AE21" s="3">
        <v>99</v>
      </c>
      <c r="AF21" s="3">
        <v>1.1428</v>
      </c>
      <c r="AG21" s="3">
        <v>2.6605989999999999</v>
      </c>
      <c r="AH21" s="3">
        <v>0.19498599999999999</v>
      </c>
      <c r="AI21" s="3">
        <v>0.32736900000000002</v>
      </c>
      <c r="AJ21" s="3">
        <v>83.469686999999993</v>
      </c>
      <c r="AK21" s="3">
        <v>6.1172050000000002</v>
      </c>
      <c r="AL21" s="3">
        <v>10.270405</v>
      </c>
    </row>
    <row r="22" spans="1:39" ht="1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9" ht="15" customHeight="1" x14ac:dyDescent="0.2">
      <c r="A23" s="3" t="s">
        <v>66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U23" s="3" t="s">
        <v>67</v>
      </c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9" ht="15" customHeight="1" x14ac:dyDescent="0.2">
      <c r="A24" s="3" t="s">
        <v>63</v>
      </c>
      <c r="B24" s="3" t="s">
        <v>2</v>
      </c>
      <c r="C24" s="3" t="s">
        <v>3</v>
      </c>
      <c r="D24" s="3" t="s">
        <v>4</v>
      </c>
      <c r="E24" s="3" t="s">
        <v>5</v>
      </c>
      <c r="F24" s="3" t="s">
        <v>6</v>
      </c>
      <c r="G24" s="3" t="s">
        <v>7</v>
      </c>
      <c r="H24" s="3" t="s">
        <v>8</v>
      </c>
      <c r="I24" s="3" t="s">
        <v>9</v>
      </c>
      <c r="J24" s="3" t="s">
        <v>10</v>
      </c>
      <c r="K24" s="3" t="s">
        <v>11</v>
      </c>
      <c r="L24" s="3" t="s">
        <v>12</v>
      </c>
      <c r="M24" s="3" t="s">
        <v>13</v>
      </c>
      <c r="N24" s="3" t="s">
        <v>14</v>
      </c>
      <c r="O24" s="3" t="s">
        <v>15</v>
      </c>
      <c r="P24" s="3" t="s">
        <v>16</v>
      </c>
      <c r="Q24" s="3" t="s">
        <v>17</v>
      </c>
      <c r="R24" s="3" t="s">
        <v>18</v>
      </c>
      <c r="S24" s="1" t="s">
        <v>80</v>
      </c>
      <c r="U24" s="3" t="s">
        <v>62</v>
      </c>
      <c r="V24" s="3" t="s">
        <v>2</v>
      </c>
      <c r="W24" s="3" t="s">
        <v>3</v>
      </c>
      <c r="X24" s="3" t="s">
        <v>4</v>
      </c>
      <c r="Y24" s="3" t="s">
        <v>5</v>
      </c>
      <c r="Z24" s="3" t="s">
        <v>6</v>
      </c>
      <c r="AA24" s="3" t="s">
        <v>7</v>
      </c>
      <c r="AB24" s="3" t="s">
        <v>8</v>
      </c>
      <c r="AC24" s="3" t="s">
        <v>9</v>
      </c>
      <c r="AD24" s="3" t="s">
        <v>10</v>
      </c>
      <c r="AE24" s="3" t="s">
        <v>11</v>
      </c>
      <c r="AF24" s="3" t="s">
        <v>12</v>
      </c>
      <c r="AG24" s="3" t="s">
        <v>13</v>
      </c>
      <c r="AH24" s="3" t="s">
        <v>14</v>
      </c>
      <c r="AI24" s="3" t="s">
        <v>15</v>
      </c>
      <c r="AJ24" s="3" t="s">
        <v>16</v>
      </c>
      <c r="AK24" s="3" t="s">
        <v>17</v>
      </c>
      <c r="AL24" s="3" t="s">
        <v>18</v>
      </c>
      <c r="AM24" s="1" t="s">
        <v>80</v>
      </c>
    </row>
    <row r="25" spans="1:39" ht="15" customHeight="1" x14ac:dyDescent="0.2">
      <c r="A25" s="5">
        <v>0.9</v>
      </c>
      <c r="B25" s="3">
        <v>1.2055709999999999</v>
      </c>
      <c r="C25" s="3">
        <v>8983541</v>
      </c>
      <c r="D25" s="11">
        <v>0.93211999999999995</v>
      </c>
      <c r="E25" s="3">
        <v>1.2055709999999999</v>
      </c>
      <c r="F25" s="3">
        <v>26.649322000000002</v>
      </c>
      <c r="G25" s="3">
        <v>19.986991</v>
      </c>
      <c r="H25" s="3">
        <v>100</v>
      </c>
      <c r="I25" s="3">
        <v>100</v>
      </c>
      <c r="J25" s="3">
        <v>6</v>
      </c>
      <c r="K25" s="3">
        <v>99</v>
      </c>
      <c r="L25" s="3">
        <v>2.0910000000000002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1">
        <f t="shared" ref="S25:S43" si="1">J25 * L25</f>
        <v>12.546000000000001</v>
      </c>
      <c r="U25" s="5">
        <v>0.9</v>
      </c>
      <c r="V25" s="3">
        <v>0.68334600000000001</v>
      </c>
      <c r="W25" s="3">
        <v>6449572</v>
      </c>
      <c r="X25" s="3">
        <v>0.91527000000000003</v>
      </c>
      <c r="Y25" s="3">
        <v>0.68334600000000001</v>
      </c>
      <c r="Z25" s="3">
        <v>33.753694000000003</v>
      </c>
      <c r="AA25" s="3">
        <v>25.315270999999999</v>
      </c>
      <c r="AB25" s="3">
        <v>101</v>
      </c>
      <c r="AC25" s="3">
        <v>101</v>
      </c>
      <c r="AD25" s="3">
        <v>8</v>
      </c>
      <c r="AE25" s="3">
        <v>100</v>
      </c>
      <c r="AF25" s="3">
        <v>2.069</v>
      </c>
      <c r="AG25" s="3">
        <v>0.60064799999999996</v>
      </c>
      <c r="AH25" s="3">
        <v>2.5852E-2</v>
      </c>
      <c r="AI25" s="3">
        <v>5.6272000000000003E-2</v>
      </c>
      <c r="AJ25" s="3">
        <v>87.898079999999993</v>
      </c>
      <c r="AK25" s="3">
        <v>3.7831070000000002</v>
      </c>
      <c r="AL25" s="3">
        <v>8.2347730000000006</v>
      </c>
    </row>
    <row r="26" spans="1:39" ht="15" customHeight="1" x14ac:dyDescent="0.2">
      <c r="A26" s="5">
        <v>0.91</v>
      </c>
      <c r="B26" s="3">
        <v>1.203657</v>
      </c>
      <c r="C26" s="3">
        <v>8980643</v>
      </c>
      <c r="D26" s="11">
        <v>0.93230999999999997</v>
      </c>
      <c r="E26" s="3">
        <v>1.203657</v>
      </c>
      <c r="F26" s="3">
        <v>26.683091000000001</v>
      </c>
      <c r="G26" s="3">
        <v>20.012319000000002</v>
      </c>
      <c r="H26" s="3">
        <v>100</v>
      </c>
      <c r="I26" s="3">
        <v>100</v>
      </c>
      <c r="J26" s="3">
        <v>6</v>
      </c>
      <c r="K26" s="3">
        <v>99</v>
      </c>
      <c r="L26" s="3">
        <v>2.0960000000000001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1">
        <f t="shared" si="1"/>
        <v>12.576000000000001</v>
      </c>
      <c r="U26" s="5">
        <v>0.91</v>
      </c>
      <c r="V26" s="3">
        <v>0.68234899999999998</v>
      </c>
      <c r="W26" s="3">
        <v>6446376</v>
      </c>
      <c r="X26" s="3">
        <v>0.91518999999999995</v>
      </c>
      <c r="Y26" s="3">
        <v>0.68234899999999998</v>
      </c>
      <c r="Z26" s="3">
        <v>33.786295000000003</v>
      </c>
      <c r="AA26" s="3">
        <v>25.339721000000001</v>
      </c>
      <c r="AB26" s="3">
        <v>101</v>
      </c>
      <c r="AC26" s="3">
        <v>101</v>
      </c>
      <c r="AD26" s="3">
        <v>8</v>
      </c>
      <c r="AE26" s="3">
        <v>100</v>
      </c>
      <c r="AF26" s="3">
        <v>2.0710000000000002</v>
      </c>
      <c r="AG26" s="3">
        <v>0.59989000000000003</v>
      </c>
      <c r="AH26" s="3">
        <v>2.5791999999999999E-2</v>
      </c>
      <c r="AI26" s="3">
        <v>5.6023000000000003E-2</v>
      </c>
      <c r="AJ26" s="3">
        <v>87.915379000000001</v>
      </c>
      <c r="AK26" s="3">
        <v>3.779868</v>
      </c>
      <c r="AL26" s="3">
        <v>8.2102649999999997</v>
      </c>
    </row>
    <row r="27" spans="1:39" ht="15" customHeight="1" x14ac:dyDescent="0.2">
      <c r="A27" s="5">
        <v>0.92</v>
      </c>
      <c r="B27" s="3">
        <v>1.2073050000000001</v>
      </c>
      <c r="C27" s="3">
        <v>8985561</v>
      </c>
      <c r="D27" s="11">
        <v>0.93210999999999999</v>
      </c>
      <c r="E27" s="3">
        <v>1.2073050000000001</v>
      </c>
      <c r="F27" s="3">
        <v>26.617017000000001</v>
      </c>
      <c r="G27" s="3">
        <v>19.962762999999999</v>
      </c>
      <c r="H27" s="3">
        <v>100</v>
      </c>
      <c r="I27" s="3">
        <v>100</v>
      </c>
      <c r="J27" s="3">
        <v>6</v>
      </c>
      <c r="K27" s="3">
        <v>99</v>
      </c>
      <c r="L27" s="3">
        <v>2.0950000000000002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1">
        <f t="shared" si="1"/>
        <v>12.57</v>
      </c>
      <c r="U27" s="5">
        <v>0.92</v>
      </c>
      <c r="V27" s="3">
        <v>0.70910499999999999</v>
      </c>
      <c r="W27" s="3">
        <v>6815477</v>
      </c>
      <c r="X27" s="3">
        <v>0.92130000000000001</v>
      </c>
      <c r="Y27" s="3">
        <v>0.70910499999999999</v>
      </c>
      <c r="Z27" s="3">
        <v>34.372987000000002</v>
      </c>
      <c r="AA27" s="3">
        <v>25.77974</v>
      </c>
      <c r="AB27" s="3">
        <v>100</v>
      </c>
      <c r="AC27" s="3">
        <v>100</v>
      </c>
      <c r="AD27" s="3">
        <v>10</v>
      </c>
      <c r="AE27" s="3">
        <v>99</v>
      </c>
      <c r="AF27" s="3">
        <v>2.004</v>
      </c>
      <c r="AG27" s="3">
        <v>0.628583</v>
      </c>
      <c r="AH27" s="3">
        <v>2.3713999999999999E-2</v>
      </c>
      <c r="AI27" s="3">
        <v>5.6201000000000001E-2</v>
      </c>
      <c r="AJ27" s="3">
        <v>88.644593999999998</v>
      </c>
      <c r="AK27" s="3">
        <v>3.3441930000000002</v>
      </c>
      <c r="AL27" s="3">
        <v>7.9255579999999997</v>
      </c>
    </row>
    <row r="28" spans="1:39" ht="15" customHeight="1" x14ac:dyDescent="0.2">
      <c r="A28" s="5">
        <v>0.93</v>
      </c>
      <c r="B28" s="3">
        <v>1.205306</v>
      </c>
      <c r="C28" s="3">
        <v>8985032</v>
      </c>
      <c r="D28" s="3">
        <v>0.93210999999999999</v>
      </c>
      <c r="E28" s="3">
        <v>1.205306</v>
      </c>
      <c r="F28" s="3">
        <v>26.659611000000002</v>
      </c>
      <c r="G28" s="3">
        <v>19.994707999999999</v>
      </c>
      <c r="H28" s="3">
        <v>100</v>
      </c>
      <c r="I28" s="3">
        <v>100</v>
      </c>
      <c r="J28" s="3">
        <v>6</v>
      </c>
      <c r="K28" s="3">
        <v>99</v>
      </c>
      <c r="L28" s="3">
        <v>2.0950000000000002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1">
        <f t="shared" si="1"/>
        <v>12.57</v>
      </c>
      <c r="U28" s="5">
        <v>0.93</v>
      </c>
      <c r="V28" s="3">
        <v>0.76108500000000001</v>
      </c>
      <c r="W28" s="3">
        <v>7421339</v>
      </c>
      <c r="X28" s="3">
        <v>0.93323999999999996</v>
      </c>
      <c r="Y28" s="3">
        <v>0.76108500000000001</v>
      </c>
      <c r="Z28" s="3">
        <v>34.872278999999999</v>
      </c>
      <c r="AA28" s="3">
        <v>26.154209000000002</v>
      </c>
      <c r="AB28" s="3">
        <v>100</v>
      </c>
      <c r="AC28" s="3">
        <v>100</v>
      </c>
      <c r="AD28" s="3">
        <v>12</v>
      </c>
      <c r="AE28" s="3">
        <v>99</v>
      </c>
      <c r="AF28" s="3">
        <v>1.988</v>
      </c>
      <c r="AG28" s="3">
        <v>0.68177500000000002</v>
      </c>
      <c r="AH28" s="3">
        <v>2.2429000000000001E-2</v>
      </c>
      <c r="AI28" s="3">
        <v>5.6269E-2</v>
      </c>
      <c r="AJ28" s="3">
        <v>89.579365999999993</v>
      </c>
      <c r="AK28" s="3">
        <v>2.9469430000000001</v>
      </c>
      <c r="AL28" s="3">
        <v>7.393249</v>
      </c>
    </row>
    <row r="29" spans="1:39" ht="15" customHeight="1" x14ac:dyDescent="0.2">
      <c r="A29" s="5">
        <v>0.94</v>
      </c>
      <c r="B29" s="3">
        <v>1.276837</v>
      </c>
      <c r="C29" s="3">
        <v>10748719</v>
      </c>
      <c r="D29" s="3">
        <v>0.95379999999999998</v>
      </c>
      <c r="E29" s="3">
        <v>1.276837</v>
      </c>
      <c r="F29" s="3">
        <v>30.105964</v>
      </c>
      <c r="G29" s="3">
        <v>22.579473</v>
      </c>
      <c r="H29" s="3">
        <v>100</v>
      </c>
      <c r="I29" s="3">
        <v>100</v>
      </c>
      <c r="J29" s="3">
        <v>9</v>
      </c>
      <c r="K29" s="3">
        <v>99</v>
      </c>
      <c r="L29" s="3">
        <v>1.9890000000000001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1">
        <f t="shared" si="1"/>
        <v>17.901</v>
      </c>
      <c r="U29" s="5">
        <v>0.94</v>
      </c>
      <c r="V29" s="3">
        <v>0.85603499999999999</v>
      </c>
      <c r="W29" s="3">
        <v>8506468</v>
      </c>
      <c r="X29" s="3">
        <v>0.94991000000000003</v>
      </c>
      <c r="Y29" s="3">
        <v>0.85603499999999999</v>
      </c>
      <c r="Z29" s="3">
        <v>35.537672999999998</v>
      </c>
      <c r="AA29" s="3">
        <v>26.653255000000001</v>
      </c>
      <c r="AB29" s="3">
        <v>100</v>
      </c>
      <c r="AC29" s="3">
        <v>100</v>
      </c>
      <c r="AD29" s="3">
        <v>15</v>
      </c>
      <c r="AE29" s="3">
        <v>99</v>
      </c>
      <c r="AF29" s="3">
        <v>1.8720000000000001</v>
      </c>
      <c r="AG29" s="3">
        <v>0.77774600000000005</v>
      </c>
      <c r="AH29" s="3">
        <v>2.1342E-2</v>
      </c>
      <c r="AI29" s="3">
        <v>5.6355000000000002E-2</v>
      </c>
      <c r="AJ29" s="3">
        <v>90.854461999999998</v>
      </c>
      <c r="AK29" s="3">
        <v>2.4931260000000002</v>
      </c>
      <c r="AL29" s="3">
        <v>6.5832850000000001</v>
      </c>
    </row>
    <row r="30" spans="1:39" ht="15" customHeight="1" x14ac:dyDescent="0.2">
      <c r="A30" s="5">
        <v>0.95</v>
      </c>
      <c r="B30" s="3">
        <v>1.325448</v>
      </c>
      <c r="C30" s="3">
        <v>11450739</v>
      </c>
      <c r="D30" s="3">
        <v>0.96079000000000003</v>
      </c>
      <c r="E30" s="3">
        <v>1.325448</v>
      </c>
      <c r="F30" s="3">
        <v>30.896004000000001</v>
      </c>
      <c r="G30" s="3">
        <v>23.172003</v>
      </c>
      <c r="H30" s="3">
        <v>100</v>
      </c>
      <c r="I30" s="3">
        <v>100</v>
      </c>
      <c r="J30" s="3">
        <v>10</v>
      </c>
      <c r="K30" s="3">
        <v>99</v>
      </c>
      <c r="L30" s="3">
        <v>1.96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1">
        <f t="shared" si="1"/>
        <v>19.600000000000001</v>
      </c>
      <c r="U30" s="5">
        <v>0.95</v>
      </c>
      <c r="V30" s="3">
        <v>0.85770599999999997</v>
      </c>
      <c r="W30" s="3">
        <v>8479005</v>
      </c>
      <c r="X30" s="3">
        <v>0.95013999999999998</v>
      </c>
      <c r="Y30" s="3">
        <v>0.85770599999999997</v>
      </c>
      <c r="Z30" s="3">
        <v>35.353931000000003</v>
      </c>
      <c r="AA30" s="3">
        <v>26.515447999999999</v>
      </c>
      <c r="AB30" s="3">
        <v>104</v>
      </c>
      <c r="AC30" s="3">
        <v>104</v>
      </c>
      <c r="AD30" s="3">
        <v>15</v>
      </c>
      <c r="AE30" s="3">
        <v>103</v>
      </c>
      <c r="AF30" s="3">
        <v>1.8979999999999999</v>
      </c>
      <c r="AG30" s="3">
        <v>0.77702899999999997</v>
      </c>
      <c r="AH30" s="3">
        <v>2.2645999999999999E-2</v>
      </c>
      <c r="AI30" s="3">
        <v>5.7416000000000002E-2</v>
      </c>
      <c r="AJ30" s="3">
        <v>90.593849000000006</v>
      </c>
      <c r="AK30" s="3">
        <v>2.6402649999999999</v>
      </c>
      <c r="AL30" s="3">
        <v>6.694102</v>
      </c>
    </row>
    <row r="31" spans="1:39" ht="15" customHeight="1" x14ac:dyDescent="0.2">
      <c r="A31" s="5">
        <v>0.96</v>
      </c>
      <c r="B31" s="3">
        <v>1.358887</v>
      </c>
      <c r="C31" s="3">
        <v>12161451</v>
      </c>
      <c r="D31" s="3">
        <v>0.96643000000000001</v>
      </c>
      <c r="E31" s="3">
        <v>1.358887</v>
      </c>
      <c r="F31" s="3">
        <v>32.006149000000001</v>
      </c>
      <c r="G31" s="3">
        <v>24.004612000000002</v>
      </c>
      <c r="H31" s="3">
        <v>100</v>
      </c>
      <c r="I31" s="3">
        <v>100</v>
      </c>
      <c r="J31" s="3">
        <v>11</v>
      </c>
      <c r="K31" s="3">
        <v>99</v>
      </c>
      <c r="L31" s="3">
        <v>1.911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1">
        <f t="shared" si="1"/>
        <v>21.021000000000001</v>
      </c>
      <c r="U31" s="5">
        <v>0.96</v>
      </c>
      <c r="V31" s="3">
        <v>0.99150199999999999</v>
      </c>
      <c r="W31" s="3">
        <v>10034092</v>
      </c>
      <c r="X31" s="3">
        <v>0.96440000000000003</v>
      </c>
      <c r="Y31" s="3">
        <v>0.99150199999999999</v>
      </c>
      <c r="Z31" s="3">
        <v>36.192289000000002</v>
      </c>
      <c r="AA31" s="3">
        <v>27.144217000000001</v>
      </c>
      <c r="AB31" s="3">
        <v>100</v>
      </c>
      <c r="AC31" s="3">
        <v>100</v>
      </c>
      <c r="AD31" s="3">
        <v>19</v>
      </c>
      <c r="AE31" s="3">
        <v>99</v>
      </c>
      <c r="AF31" s="3">
        <v>1.5649999999999999</v>
      </c>
      <c r="AG31" s="3">
        <v>0.91323100000000001</v>
      </c>
      <c r="AH31" s="3">
        <v>2.0708000000000001E-2</v>
      </c>
      <c r="AI31" s="3">
        <v>5.7023999999999998E-2</v>
      </c>
      <c r="AJ31" s="3">
        <v>92.105824999999996</v>
      </c>
      <c r="AK31" s="3">
        <v>2.0885340000000001</v>
      </c>
      <c r="AL31" s="3">
        <v>5.7513249999999996</v>
      </c>
    </row>
    <row r="32" spans="1:39" ht="15" customHeight="1" x14ac:dyDescent="0.2">
      <c r="A32" s="5">
        <v>0.97</v>
      </c>
      <c r="B32" s="3">
        <v>1.4423299999999999</v>
      </c>
      <c r="C32" s="3">
        <v>13580063</v>
      </c>
      <c r="D32" s="3">
        <v>0.97414999999999996</v>
      </c>
      <c r="E32" s="3">
        <v>1.4423299999999999</v>
      </c>
      <c r="F32" s="3">
        <v>33.671976000000001</v>
      </c>
      <c r="G32" s="3">
        <v>25.253982000000001</v>
      </c>
      <c r="H32" s="3">
        <v>100</v>
      </c>
      <c r="I32" s="3">
        <v>100</v>
      </c>
      <c r="J32" s="3">
        <v>13</v>
      </c>
      <c r="K32" s="3">
        <v>99</v>
      </c>
      <c r="L32" s="3">
        <v>1.7330000000000001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1">
        <f t="shared" si="1"/>
        <v>22.529</v>
      </c>
      <c r="U32" s="5">
        <v>0.97</v>
      </c>
      <c r="V32" s="3">
        <v>1.090525</v>
      </c>
      <c r="W32" s="3">
        <v>11121718</v>
      </c>
      <c r="X32" s="3">
        <v>0.97240000000000004</v>
      </c>
      <c r="Y32" s="3">
        <v>1.090525</v>
      </c>
      <c r="Z32" s="3">
        <v>36.472667000000001</v>
      </c>
      <c r="AA32" s="3">
        <v>27.354500000000002</v>
      </c>
      <c r="AB32" s="3">
        <v>104</v>
      </c>
      <c r="AC32" s="3">
        <v>104</v>
      </c>
      <c r="AD32" s="3">
        <v>22</v>
      </c>
      <c r="AE32" s="3">
        <v>103</v>
      </c>
      <c r="AF32" s="3">
        <v>1.4179999999999999</v>
      </c>
      <c r="AG32" s="3">
        <v>1.0100800000000001</v>
      </c>
      <c r="AH32" s="3">
        <v>2.1805999999999999E-2</v>
      </c>
      <c r="AI32" s="3">
        <v>5.8076999999999997E-2</v>
      </c>
      <c r="AJ32" s="3">
        <v>92.623245999999995</v>
      </c>
      <c r="AK32" s="3">
        <v>1.999565</v>
      </c>
      <c r="AL32" s="3">
        <v>5.325564</v>
      </c>
    </row>
    <row r="33" spans="1:39" ht="15" customHeight="1" x14ac:dyDescent="0.2">
      <c r="A33" s="5">
        <v>0.98</v>
      </c>
      <c r="B33" s="3">
        <v>1.576068</v>
      </c>
      <c r="C33" s="3">
        <v>15659430</v>
      </c>
      <c r="D33" s="3">
        <v>0.98234999999999995</v>
      </c>
      <c r="E33" s="3">
        <v>1.576068</v>
      </c>
      <c r="F33" s="3">
        <v>35.533043999999997</v>
      </c>
      <c r="G33" s="3">
        <v>26.649782999999999</v>
      </c>
      <c r="H33" s="3">
        <v>100</v>
      </c>
      <c r="I33" s="3">
        <v>100</v>
      </c>
      <c r="J33" s="3">
        <v>16</v>
      </c>
      <c r="K33" s="3">
        <v>99</v>
      </c>
      <c r="L33" s="3">
        <v>1.49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1">
        <f t="shared" si="1"/>
        <v>23.84</v>
      </c>
      <c r="U33" s="5">
        <v>0.98</v>
      </c>
      <c r="V33" s="3">
        <v>1.287231</v>
      </c>
      <c r="W33" s="3">
        <v>13273545</v>
      </c>
      <c r="X33" s="3">
        <v>0.98207</v>
      </c>
      <c r="Y33" s="3">
        <v>1.287231</v>
      </c>
      <c r="Z33" s="3">
        <v>36.877535000000002</v>
      </c>
      <c r="AA33" s="3">
        <v>27.658151</v>
      </c>
      <c r="AB33" s="3">
        <v>108</v>
      </c>
      <c r="AC33" s="3">
        <v>108</v>
      </c>
      <c r="AD33" s="3">
        <v>28</v>
      </c>
      <c r="AE33" s="3">
        <v>107</v>
      </c>
      <c r="AF33" s="3">
        <v>1.2190000000000001</v>
      </c>
      <c r="AG33" s="3">
        <v>1.2044079999999999</v>
      </c>
      <c r="AH33" s="3">
        <v>2.2447000000000002E-2</v>
      </c>
      <c r="AI33" s="3">
        <v>5.9894000000000003E-2</v>
      </c>
      <c r="AJ33" s="3">
        <v>93.565815000000001</v>
      </c>
      <c r="AK33" s="3">
        <v>1.743792</v>
      </c>
      <c r="AL33" s="3">
        <v>4.6529220000000002</v>
      </c>
    </row>
    <row r="34" spans="1:39" ht="15" customHeight="1" x14ac:dyDescent="0.2">
      <c r="A34" s="5">
        <v>0.99</v>
      </c>
      <c r="B34" s="3">
        <v>1.8396889999999999</v>
      </c>
      <c r="C34" s="3">
        <v>19539433</v>
      </c>
      <c r="D34" s="3">
        <v>0.99033000000000004</v>
      </c>
      <c r="E34" s="3">
        <v>1.8396889999999999</v>
      </c>
      <c r="F34" s="3">
        <v>37.983845000000002</v>
      </c>
      <c r="G34" s="3">
        <v>28.487884000000001</v>
      </c>
      <c r="H34" s="3">
        <v>100</v>
      </c>
      <c r="I34" s="3">
        <v>100</v>
      </c>
      <c r="J34" s="3">
        <v>22</v>
      </c>
      <c r="K34" s="3">
        <v>99</v>
      </c>
      <c r="L34" s="3">
        <v>1.2210000000000001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1">
        <f t="shared" si="1"/>
        <v>26.862000000000002</v>
      </c>
      <c r="U34" s="5">
        <v>0.99</v>
      </c>
      <c r="V34" s="3">
        <v>1.6809000000000001</v>
      </c>
      <c r="W34" s="3">
        <v>17575389</v>
      </c>
      <c r="X34" s="3">
        <v>0.99082000000000003</v>
      </c>
      <c r="Y34" s="3">
        <v>1.6809000000000001</v>
      </c>
      <c r="Z34" s="3">
        <v>37.393354000000002</v>
      </c>
      <c r="AA34" s="3">
        <v>28.045014999999999</v>
      </c>
      <c r="AB34" s="3">
        <v>108</v>
      </c>
      <c r="AC34" s="3">
        <v>108</v>
      </c>
      <c r="AD34" s="3">
        <v>41</v>
      </c>
      <c r="AE34" s="3">
        <v>107</v>
      </c>
      <c r="AF34" s="3">
        <v>1.0680000000000001</v>
      </c>
      <c r="AG34" s="3">
        <v>1.5976570000000001</v>
      </c>
      <c r="AH34" s="3">
        <v>2.2327E-2</v>
      </c>
      <c r="AI34" s="3">
        <v>6.0426000000000001E-2</v>
      </c>
      <c r="AJ34" s="3">
        <v>95.047695000000004</v>
      </c>
      <c r="AK34" s="3">
        <v>1.3282590000000001</v>
      </c>
      <c r="AL34" s="3">
        <v>3.5948880000000001</v>
      </c>
    </row>
    <row r="35" spans="1:39" ht="15" customHeight="1" x14ac:dyDescent="0.2">
      <c r="A35" s="5">
        <v>0.99099999999999999</v>
      </c>
      <c r="B35" s="3">
        <v>2.0518589999999999</v>
      </c>
      <c r="C35" s="3">
        <v>22555119</v>
      </c>
      <c r="D35" s="3">
        <v>0.99339999999999995</v>
      </c>
      <c r="E35" s="3">
        <v>2.0518589999999999</v>
      </c>
      <c r="F35" s="3">
        <v>39.312337999999997</v>
      </c>
      <c r="G35" s="3">
        <v>29.484254</v>
      </c>
      <c r="H35" s="3">
        <v>100</v>
      </c>
      <c r="I35" s="3">
        <v>100</v>
      </c>
      <c r="J35" s="3">
        <v>27</v>
      </c>
      <c r="K35" s="3">
        <v>99</v>
      </c>
      <c r="L35" s="3">
        <v>1.1180000000000001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1">
        <f t="shared" si="1"/>
        <v>30.186000000000003</v>
      </c>
      <c r="U35" s="5">
        <v>0.99099999999999999</v>
      </c>
      <c r="V35" s="3">
        <v>1.8502749999999999</v>
      </c>
      <c r="W35" s="3">
        <v>19425643</v>
      </c>
      <c r="X35" s="3">
        <v>0.99273</v>
      </c>
      <c r="Y35" s="3">
        <v>1.8502749999999999</v>
      </c>
      <c r="Z35" s="3">
        <v>37.546582000000001</v>
      </c>
      <c r="AA35" s="3">
        <v>28.159935999999998</v>
      </c>
      <c r="AB35" s="3">
        <v>108</v>
      </c>
      <c r="AC35" s="3">
        <v>108</v>
      </c>
      <c r="AD35" s="3">
        <v>47</v>
      </c>
      <c r="AE35" s="3">
        <v>107</v>
      </c>
      <c r="AF35" s="3">
        <v>1.038</v>
      </c>
      <c r="AG35" s="3">
        <v>1.766812</v>
      </c>
      <c r="AH35" s="3">
        <v>2.2454999999999999E-2</v>
      </c>
      <c r="AI35" s="3">
        <v>6.0484999999999997E-2</v>
      </c>
      <c r="AJ35" s="3">
        <v>95.489159000000001</v>
      </c>
      <c r="AK35" s="3">
        <v>1.2136150000000001</v>
      </c>
      <c r="AL35" s="3">
        <v>3.26898</v>
      </c>
    </row>
    <row r="36" spans="1:39" ht="15" customHeight="1" x14ac:dyDescent="0.2">
      <c r="A36" s="5">
        <v>0.99199999999999999</v>
      </c>
      <c r="B36" s="3">
        <v>2.0910839999999999</v>
      </c>
      <c r="C36" s="3">
        <v>23127267</v>
      </c>
      <c r="D36" s="3">
        <v>0.99407999999999996</v>
      </c>
      <c r="E36" s="3">
        <v>2.0910839999999999</v>
      </c>
      <c r="F36" s="3">
        <v>39.553432000000001</v>
      </c>
      <c r="G36" s="3">
        <v>29.665074000000001</v>
      </c>
      <c r="H36" s="3">
        <v>100</v>
      </c>
      <c r="I36" s="3">
        <v>100</v>
      </c>
      <c r="J36" s="3">
        <v>28</v>
      </c>
      <c r="K36" s="3">
        <v>99</v>
      </c>
      <c r="L36" s="3">
        <v>1.1100000000000001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1">
        <f t="shared" si="1"/>
        <v>31.080000000000002</v>
      </c>
      <c r="U36" s="5">
        <v>0.99199999999999999</v>
      </c>
      <c r="V36" s="3">
        <v>1.906301</v>
      </c>
      <c r="W36" s="3">
        <v>20023539</v>
      </c>
      <c r="X36" s="3">
        <v>0.99307000000000001</v>
      </c>
      <c r="Y36" s="3">
        <v>1.906301</v>
      </c>
      <c r="Z36" s="3">
        <v>37.564771999999998</v>
      </c>
      <c r="AA36" s="3">
        <v>28.173579</v>
      </c>
      <c r="AB36" s="3">
        <v>108</v>
      </c>
      <c r="AC36" s="3">
        <v>108</v>
      </c>
      <c r="AD36" s="3">
        <v>49</v>
      </c>
      <c r="AE36" s="3">
        <v>107</v>
      </c>
      <c r="AF36" s="3">
        <v>1.0309999999999999</v>
      </c>
      <c r="AG36" s="3">
        <v>1.8225169999999999</v>
      </c>
      <c r="AH36" s="3">
        <v>2.2332000000000001E-2</v>
      </c>
      <c r="AI36" s="3">
        <v>6.096E-2</v>
      </c>
      <c r="AJ36" s="3">
        <v>95.604922000000002</v>
      </c>
      <c r="AK36" s="3">
        <v>1.171494</v>
      </c>
      <c r="AL36" s="3">
        <v>3.197819</v>
      </c>
    </row>
    <row r="37" spans="1:39" ht="15" customHeight="1" x14ac:dyDescent="0.2">
      <c r="A37" s="5">
        <v>0.99299999999999999</v>
      </c>
      <c r="B37" s="3">
        <v>2.1782539999999999</v>
      </c>
      <c r="C37" s="3">
        <v>24277886</v>
      </c>
      <c r="D37" s="3">
        <v>0.99473999999999996</v>
      </c>
      <c r="E37" s="3">
        <v>2.1782539999999999</v>
      </c>
      <c r="F37" s="3">
        <v>39.859670000000001</v>
      </c>
      <c r="G37" s="3">
        <v>29.894752</v>
      </c>
      <c r="H37" s="3">
        <v>100</v>
      </c>
      <c r="I37" s="3">
        <v>100</v>
      </c>
      <c r="J37" s="3">
        <v>30</v>
      </c>
      <c r="K37" s="3">
        <v>99</v>
      </c>
      <c r="L37" s="3">
        <v>1.0840000000000001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1">
        <f t="shared" si="1"/>
        <v>32.520000000000003</v>
      </c>
      <c r="U37" s="5">
        <v>0.99299999999999999</v>
      </c>
      <c r="V37" s="3">
        <v>2.0133239999999999</v>
      </c>
      <c r="W37" s="3">
        <v>21198914</v>
      </c>
      <c r="X37" s="3">
        <v>0.99411000000000005</v>
      </c>
      <c r="Y37" s="3">
        <v>2.0133239999999999</v>
      </c>
      <c r="Z37" s="3">
        <v>37.655752</v>
      </c>
      <c r="AA37" s="3">
        <v>28.241814000000002</v>
      </c>
      <c r="AB37" s="3">
        <v>108</v>
      </c>
      <c r="AC37" s="3">
        <v>108</v>
      </c>
      <c r="AD37" s="3">
        <v>53</v>
      </c>
      <c r="AE37" s="3">
        <v>107</v>
      </c>
      <c r="AF37" s="3">
        <v>1.028</v>
      </c>
      <c r="AG37" s="3">
        <v>1.9295</v>
      </c>
      <c r="AH37" s="3">
        <v>2.2363000000000001E-2</v>
      </c>
      <c r="AI37" s="3">
        <v>6.1003000000000002E-2</v>
      </c>
      <c r="AJ37" s="3">
        <v>95.836538000000004</v>
      </c>
      <c r="AK37" s="3">
        <v>1.1107590000000001</v>
      </c>
      <c r="AL37" s="3">
        <v>3.0299749999999999</v>
      </c>
    </row>
    <row r="38" spans="1:39" ht="15" customHeight="1" x14ac:dyDescent="0.2">
      <c r="A38" s="5">
        <v>0.99399999999999999</v>
      </c>
      <c r="B38" s="3">
        <v>2.2469809999999999</v>
      </c>
      <c r="C38" s="3">
        <v>25382097</v>
      </c>
      <c r="D38" s="3">
        <v>0.99539999999999995</v>
      </c>
      <c r="E38" s="3">
        <v>2.2469809999999999</v>
      </c>
      <c r="F38" s="3">
        <v>40.397964000000002</v>
      </c>
      <c r="G38" s="3">
        <v>30.298473000000001</v>
      </c>
      <c r="H38" s="3">
        <v>100</v>
      </c>
      <c r="I38" s="3">
        <v>100</v>
      </c>
      <c r="J38" s="3">
        <v>32</v>
      </c>
      <c r="K38" s="3">
        <v>99</v>
      </c>
      <c r="L38" s="3">
        <v>1.0669999999999999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1">
        <f t="shared" si="1"/>
        <v>34.143999999999998</v>
      </c>
      <c r="U38" s="5">
        <v>0.99399999999999999</v>
      </c>
      <c r="V38" s="3">
        <v>2.1203750000000001</v>
      </c>
      <c r="W38" s="3">
        <v>22351423</v>
      </c>
      <c r="X38" s="3">
        <v>0.99463000000000001</v>
      </c>
      <c r="Y38" s="3">
        <v>2.1203750000000001</v>
      </c>
      <c r="Z38" s="3">
        <v>37.698489000000002</v>
      </c>
      <c r="AA38" s="3">
        <v>28.273866999999999</v>
      </c>
      <c r="AB38" s="3">
        <v>108</v>
      </c>
      <c r="AC38" s="3">
        <v>108</v>
      </c>
      <c r="AD38" s="3">
        <v>57</v>
      </c>
      <c r="AE38" s="3">
        <v>107</v>
      </c>
      <c r="AF38" s="3">
        <v>1.018</v>
      </c>
      <c r="AG38" s="3">
        <v>2.0364870000000002</v>
      </c>
      <c r="AH38" s="3">
        <v>2.248E-2</v>
      </c>
      <c r="AI38" s="3">
        <v>6.0909999999999999E-2</v>
      </c>
      <c r="AJ38" s="3">
        <v>96.043743000000006</v>
      </c>
      <c r="AK38" s="3">
        <v>1.060168</v>
      </c>
      <c r="AL38" s="3">
        <v>2.8725830000000001</v>
      </c>
    </row>
    <row r="39" spans="1:39" ht="15" customHeight="1" x14ac:dyDescent="0.2">
      <c r="A39" s="5">
        <v>0.995</v>
      </c>
      <c r="B39" s="3">
        <v>2.3563170000000002</v>
      </c>
      <c r="C39" s="3">
        <v>27009216</v>
      </c>
      <c r="D39" s="3">
        <v>0.99609999999999999</v>
      </c>
      <c r="E39" s="3">
        <v>2.3563170000000002</v>
      </c>
      <c r="F39" s="3">
        <v>40.992986000000002</v>
      </c>
      <c r="G39" s="3">
        <v>30.74474</v>
      </c>
      <c r="H39" s="3">
        <v>100</v>
      </c>
      <c r="I39" s="3">
        <v>100</v>
      </c>
      <c r="J39" s="3">
        <v>35</v>
      </c>
      <c r="K39" s="3">
        <v>99</v>
      </c>
      <c r="L39" s="3">
        <v>1.054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1">
        <f t="shared" si="1"/>
        <v>36.89</v>
      </c>
      <c r="U39" s="5">
        <v>0.995</v>
      </c>
      <c r="V39" s="3">
        <v>2.2741660000000001</v>
      </c>
      <c r="W39" s="3">
        <v>24023268</v>
      </c>
      <c r="X39" s="3">
        <v>0.99560999999999999</v>
      </c>
      <c r="Y39" s="3">
        <v>2.2741660000000001</v>
      </c>
      <c r="Z39" s="3">
        <v>37.778198000000003</v>
      </c>
      <c r="AA39" s="3">
        <v>28.333648</v>
      </c>
      <c r="AB39" s="3">
        <v>108</v>
      </c>
      <c r="AC39" s="3">
        <v>108</v>
      </c>
      <c r="AD39" s="3">
        <v>63</v>
      </c>
      <c r="AE39" s="3">
        <v>107</v>
      </c>
      <c r="AF39" s="3">
        <v>1.0209999999999999</v>
      </c>
      <c r="AG39" s="3">
        <v>2.190051</v>
      </c>
      <c r="AH39" s="3">
        <v>2.2405000000000001E-2</v>
      </c>
      <c r="AI39" s="3">
        <v>6.1246000000000002E-2</v>
      </c>
      <c r="AJ39" s="3">
        <v>96.301254</v>
      </c>
      <c r="AK39" s="3">
        <v>0.98521300000000001</v>
      </c>
      <c r="AL39" s="3">
        <v>2.6931259999999999</v>
      </c>
    </row>
    <row r="40" spans="1:39" ht="15" customHeight="1" x14ac:dyDescent="0.2">
      <c r="A40" s="5">
        <v>0.996</v>
      </c>
      <c r="B40" s="3">
        <v>2.523863</v>
      </c>
      <c r="C40" s="3">
        <v>29115719</v>
      </c>
      <c r="D40" s="3">
        <v>0.99675000000000002</v>
      </c>
      <c r="E40" s="3">
        <v>2.523863</v>
      </c>
      <c r="F40" s="3">
        <v>41.256568999999999</v>
      </c>
      <c r="G40" s="3">
        <v>30.942426000000001</v>
      </c>
      <c r="H40" s="3">
        <v>100</v>
      </c>
      <c r="I40" s="3">
        <v>100</v>
      </c>
      <c r="J40" s="3">
        <v>39</v>
      </c>
      <c r="K40" s="3">
        <v>99</v>
      </c>
      <c r="L40" s="3">
        <v>1.0309999999999999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1">
        <f t="shared" si="1"/>
        <v>40.208999999999996</v>
      </c>
      <c r="U40" s="5">
        <v>0.996</v>
      </c>
      <c r="V40" s="3">
        <v>2.4746519999999999</v>
      </c>
      <c r="W40" s="3">
        <v>26196137</v>
      </c>
      <c r="X40" s="3">
        <v>0.99638000000000004</v>
      </c>
      <c r="Y40" s="3">
        <v>2.4746519999999999</v>
      </c>
      <c r="Z40" s="3">
        <v>37.85772</v>
      </c>
      <c r="AA40" s="3">
        <v>28.39329</v>
      </c>
      <c r="AB40" s="3">
        <v>108</v>
      </c>
      <c r="AC40" s="3">
        <v>108</v>
      </c>
      <c r="AD40" s="3">
        <v>71</v>
      </c>
      <c r="AE40" s="3">
        <v>107</v>
      </c>
      <c r="AF40" s="3">
        <v>1.0089999999999999</v>
      </c>
      <c r="AG40" s="3">
        <v>2.390539</v>
      </c>
      <c r="AH40" s="3">
        <v>2.2485000000000002E-2</v>
      </c>
      <c r="AI40" s="3">
        <v>6.1126E-2</v>
      </c>
      <c r="AJ40" s="3">
        <v>96.601011</v>
      </c>
      <c r="AK40" s="3">
        <v>0.90859400000000001</v>
      </c>
      <c r="AL40" s="3">
        <v>2.4701040000000001</v>
      </c>
    </row>
    <row r="41" spans="1:39" ht="15" customHeight="1" x14ac:dyDescent="0.2">
      <c r="A41" s="5">
        <v>0.997</v>
      </c>
      <c r="B41" s="3">
        <v>2.704898</v>
      </c>
      <c r="C41" s="3">
        <v>31660788</v>
      </c>
      <c r="D41" s="3">
        <v>0.99738000000000004</v>
      </c>
      <c r="E41" s="3">
        <v>2.704898</v>
      </c>
      <c r="F41" s="3">
        <v>41.860287</v>
      </c>
      <c r="G41" s="3">
        <v>31.395216000000001</v>
      </c>
      <c r="H41" s="3">
        <v>100</v>
      </c>
      <c r="I41" s="3">
        <v>100</v>
      </c>
      <c r="J41" s="3">
        <v>44</v>
      </c>
      <c r="K41" s="3">
        <v>99</v>
      </c>
      <c r="L41" s="3">
        <v>1.0169999999999999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1">
        <f t="shared" si="1"/>
        <v>44.747999999999998</v>
      </c>
      <c r="U41" s="5">
        <v>0.997</v>
      </c>
      <c r="V41" s="3">
        <v>2.7161050000000002</v>
      </c>
      <c r="W41" s="3">
        <v>28790315</v>
      </c>
      <c r="X41" s="3">
        <v>0.99714999999999998</v>
      </c>
      <c r="Y41" s="3">
        <v>2.7161050000000002</v>
      </c>
      <c r="Z41" s="3">
        <v>37.908034000000001</v>
      </c>
      <c r="AA41" s="3">
        <v>28.431025000000002</v>
      </c>
      <c r="AB41" s="3">
        <v>108</v>
      </c>
      <c r="AC41" s="3">
        <v>108</v>
      </c>
      <c r="AD41" s="3">
        <v>81</v>
      </c>
      <c r="AE41" s="3">
        <v>107</v>
      </c>
      <c r="AF41" s="3">
        <v>1.0069999999999999</v>
      </c>
      <c r="AG41" s="3">
        <v>2.6312359999999999</v>
      </c>
      <c r="AH41" s="3">
        <v>2.2690999999999999E-2</v>
      </c>
      <c r="AI41" s="3">
        <v>6.1704000000000002E-2</v>
      </c>
      <c r="AJ41" s="3">
        <v>96.875337000000002</v>
      </c>
      <c r="AK41" s="3">
        <v>0.83541600000000005</v>
      </c>
      <c r="AL41" s="3">
        <v>2.2717710000000002</v>
      </c>
    </row>
    <row r="42" spans="1:39" ht="15" customHeight="1" x14ac:dyDescent="0.2">
      <c r="A42" s="5">
        <v>0.998</v>
      </c>
      <c r="B42" s="3">
        <v>3.0652620000000002</v>
      </c>
      <c r="C42" s="3">
        <v>36465308</v>
      </c>
      <c r="D42" s="3">
        <v>0.99816000000000005</v>
      </c>
      <c r="E42" s="3">
        <v>3.0652620000000002</v>
      </c>
      <c r="F42" s="3">
        <v>42.544514999999997</v>
      </c>
      <c r="G42" s="3">
        <v>31.908386</v>
      </c>
      <c r="H42" s="3">
        <v>100</v>
      </c>
      <c r="I42" s="3">
        <v>100</v>
      </c>
      <c r="J42" s="3">
        <v>54</v>
      </c>
      <c r="K42" s="3">
        <v>99</v>
      </c>
      <c r="L42" s="3">
        <v>1.0129999999999999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1">
        <f t="shared" si="1"/>
        <v>54.701999999999998</v>
      </c>
      <c r="U42" s="5">
        <v>0.998</v>
      </c>
      <c r="V42" s="3">
        <v>3.17761</v>
      </c>
      <c r="W42" s="3">
        <v>33703753</v>
      </c>
      <c r="X42" s="3">
        <v>0.99807000000000001</v>
      </c>
      <c r="Y42" s="3">
        <v>3.17761</v>
      </c>
      <c r="Z42" s="3">
        <v>37.932285</v>
      </c>
      <c r="AA42" s="3">
        <v>28.449214000000001</v>
      </c>
      <c r="AB42" s="3">
        <v>116</v>
      </c>
      <c r="AC42" s="3">
        <v>116</v>
      </c>
      <c r="AD42" s="3">
        <v>101</v>
      </c>
      <c r="AE42" s="3">
        <v>115</v>
      </c>
      <c r="AF42" s="3">
        <v>1.004</v>
      </c>
      <c r="AG42" s="3">
        <v>3.0897790000000001</v>
      </c>
      <c r="AH42" s="3">
        <v>2.4853E-2</v>
      </c>
      <c r="AI42" s="3">
        <v>6.2506999999999993E-2</v>
      </c>
      <c r="AJ42" s="3">
        <v>97.235927000000004</v>
      </c>
      <c r="AK42" s="3">
        <v>0.78211299999999995</v>
      </c>
      <c r="AL42" s="3">
        <v>1.96712</v>
      </c>
    </row>
    <row r="43" spans="1:39" ht="15" customHeight="1" x14ac:dyDescent="0.2">
      <c r="A43" s="5">
        <v>0.999</v>
      </c>
      <c r="B43" s="3">
        <v>3.7901669999999998</v>
      </c>
      <c r="C43" s="3">
        <v>46145575</v>
      </c>
      <c r="D43" s="3">
        <v>0.99904000000000004</v>
      </c>
      <c r="E43" s="3">
        <v>3.7901669999999998</v>
      </c>
      <c r="F43" s="3">
        <v>43.541468000000002</v>
      </c>
      <c r="G43" s="3">
        <v>32.656101</v>
      </c>
      <c r="H43" s="3">
        <v>108</v>
      </c>
      <c r="I43" s="3">
        <v>108</v>
      </c>
      <c r="J43" s="3">
        <v>77</v>
      </c>
      <c r="K43" s="3">
        <v>107</v>
      </c>
      <c r="L43" s="3">
        <v>1.0009999999999999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1">
        <f t="shared" si="1"/>
        <v>77.076999999999998</v>
      </c>
      <c r="U43" s="5">
        <v>0.999</v>
      </c>
      <c r="V43" s="3">
        <v>4.1144020000000001</v>
      </c>
      <c r="W43" s="3">
        <v>43692665</v>
      </c>
      <c r="X43" s="3">
        <v>0.99904000000000004</v>
      </c>
      <c r="Y43" s="3">
        <v>4.1144020000000001</v>
      </c>
      <c r="Z43" s="3">
        <v>37.978093999999999</v>
      </c>
      <c r="AA43" s="3">
        <v>28.483571000000001</v>
      </c>
      <c r="AB43" s="3">
        <v>155</v>
      </c>
      <c r="AC43" s="3">
        <v>155</v>
      </c>
      <c r="AD43" s="3">
        <v>147</v>
      </c>
      <c r="AE43" s="3">
        <v>154</v>
      </c>
      <c r="AF43" s="3">
        <v>1.0009999999999999</v>
      </c>
      <c r="AG43" s="3">
        <v>4.0093240000000003</v>
      </c>
      <c r="AH43" s="3">
        <v>3.6195999999999999E-2</v>
      </c>
      <c r="AI43" s="3">
        <v>6.8411E-2</v>
      </c>
      <c r="AJ43" s="3">
        <v>97.446100999999999</v>
      </c>
      <c r="AK43" s="3">
        <v>0.87972700000000004</v>
      </c>
      <c r="AL43" s="3">
        <v>1.6627289999999999</v>
      </c>
    </row>
    <row r="44" spans="1:39" ht="1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1:39" ht="15" customHeight="1" x14ac:dyDescent="0.2">
      <c r="A45" s="4" t="s">
        <v>68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U45" s="4" t="s">
        <v>69</v>
      </c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 spans="1:39" ht="15" customHeight="1" x14ac:dyDescent="0.2">
      <c r="A46" s="3" t="s">
        <v>63</v>
      </c>
      <c r="B46" s="3" t="s">
        <v>2</v>
      </c>
      <c r="C46" s="3" t="s">
        <v>3</v>
      </c>
      <c r="D46" s="3" t="s">
        <v>4</v>
      </c>
      <c r="E46" s="3" t="s">
        <v>5</v>
      </c>
      <c r="F46" s="3" t="s">
        <v>6</v>
      </c>
      <c r="G46" s="3" t="s">
        <v>7</v>
      </c>
      <c r="H46" s="3" t="s">
        <v>8</v>
      </c>
      <c r="I46" s="3" t="s">
        <v>9</v>
      </c>
      <c r="J46" s="3" t="s">
        <v>10</v>
      </c>
      <c r="K46" s="3" t="s">
        <v>11</v>
      </c>
      <c r="L46" s="3" t="s">
        <v>12</v>
      </c>
      <c r="M46" s="3" t="s">
        <v>13</v>
      </c>
      <c r="N46" s="3" t="s">
        <v>14</v>
      </c>
      <c r="O46" s="3" t="s">
        <v>15</v>
      </c>
      <c r="P46" s="3" t="s">
        <v>16</v>
      </c>
      <c r="Q46" s="3" t="s">
        <v>17</v>
      </c>
      <c r="R46" s="3" t="s">
        <v>18</v>
      </c>
      <c r="S46" s="1" t="s">
        <v>80</v>
      </c>
      <c r="U46" s="3" t="s">
        <v>62</v>
      </c>
      <c r="V46" s="3" t="s">
        <v>2</v>
      </c>
      <c r="W46" s="3" t="s">
        <v>3</v>
      </c>
      <c r="X46" s="3" t="s">
        <v>4</v>
      </c>
      <c r="Y46" s="3" t="s">
        <v>5</v>
      </c>
      <c r="Z46" s="3" t="s">
        <v>6</v>
      </c>
      <c r="AA46" s="3" t="s">
        <v>7</v>
      </c>
      <c r="AB46" s="3" t="s">
        <v>8</v>
      </c>
      <c r="AC46" s="3" t="s">
        <v>9</v>
      </c>
      <c r="AD46" s="3" t="s">
        <v>10</v>
      </c>
      <c r="AE46" s="3" t="s">
        <v>11</v>
      </c>
      <c r="AF46" s="3" t="s">
        <v>12</v>
      </c>
      <c r="AG46" s="3" t="s">
        <v>13</v>
      </c>
      <c r="AH46" s="3" t="s">
        <v>14</v>
      </c>
      <c r="AI46" s="3" t="s">
        <v>15</v>
      </c>
      <c r="AJ46" s="3" t="s">
        <v>16</v>
      </c>
      <c r="AK46" s="3" t="s">
        <v>17</v>
      </c>
      <c r="AL46" s="3" t="s">
        <v>18</v>
      </c>
      <c r="AM46" s="1" t="s">
        <v>80</v>
      </c>
    </row>
    <row r="47" spans="1:39" ht="15" customHeight="1" x14ac:dyDescent="0.2">
      <c r="A47" s="5">
        <v>0.9</v>
      </c>
      <c r="B47" s="3">
        <v>9.5857620000000008</v>
      </c>
      <c r="C47" s="3">
        <v>85430106</v>
      </c>
      <c r="D47" s="3">
        <v>0.92172799999999999</v>
      </c>
      <c r="E47" s="3">
        <v>0.95857599999999998</v>
      </c>
      <c r="F47" s="3">
        <v>3.187246</v>
      </c>
      <c r="G47" s="3">
        <v>2.3904350000000001</v>
      </c>
      <c r="H47" s="3">
        <v>93</v>
      </c>
      <c r="I47" s="3">
        <v>93</v>
      </c>
      <c r="J47" s="3">
        <v>2</v>
      </c>
      <c r="K47" s="3">
        <v>92</v>
      </c>
      <c r="L47" s="3">
        <v>4.4272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1">
        <f t="shared" ref="S47:S65" si="2">J47 * L47</f>
        <v>8.8544</v>
      </c>
      <c r="U47" s="5">
        <v>0.9</v>
      </c>
      <c r="V47" s="3">
        <v>4.0063319999999996</v>
      </c>
      <c r="W47" s="3">
        <v>65693202</v>
      </c>
      <c r="X47" s="3">
        <v>0.92045100000000002</v>
      </c>
      <c r="Y47" s="3">
        <v>0.40063300000000002</v>
      </c>
      <c r="Z47" s="3">
        <v>5.864147</v>
      </c>
      <c r="AA47" s="3">
        <v>4.3981110000000001</v>
      </c>
      <c r="AB47" s="3">
        <v>93</v>
      </c>
      <c r="AC47" s="3">
        <v>93</v>
      </c>
      <c r="AD47" s="3">
        <v>5</v>
      </c>
      <c r="AE47" s="3">
        <v>92</v>
      </c>
      <c r="AF47" s="3">
        <v>2.9731000000000001</v>
      </c>
      <c r="AG47" s="3">
        <v>2.77312</v>
      </c>
      <c r="AH47" s="3">
        <v>0.30228500000000003</v>
      </c>
      <c r="AI47" s="3">
        <v>0.92415899999999995</v>
      </c>
      <c r="AJ47" s="3">
        <v>69.218441999999996</v>
      </c>
      <c r="AK47" s="3">
        <v>7.5451800000000002</v>
      </c>
      <c r="AL47" s="3">
        <v>23.067456</v>
      </c>
    </row>
    <row r="48" spans="1:39" ht="15" customHeight="1" x14ac:dyDescent="0.2">
      <c r="A48" s="5">
        <v>0.91</v>
      </c>
      <c r="B48" s="3">
        <v>9.5857620000000008</v>
      </c>
      <c r="C48" s="3">
        <v>85430106</v>
      </c>
      <c r="D48" s="3">
        <v>0.92172799999999999</v>
      </c>
      <c r="E48" s="3">
        <v>0.95857599999999998</v>
      </c>
      <c r="F48" s="3">
        <v>3.187246</v>
      </c>
      <c r="G48" s="3">
        <v>2.3904350000000001</v>
      </c>
      <c r="H48" s="3">
        <v>93</v>
      </c>
      <c r="I48" s="3">
        <v>93</v>
      </c>
      <c r="J48" s="3">
        <v>2</v>
      </c>
      <c r="K48" s="3">
        <v>92</v>
      </c>
      <c r="L48" s="3">
        <v>4.4272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1">
        <f t="shared" si="2"/>
        <v>8.8544</v>
      </c>
      <c r="U48" s="5">
        <v>0.91</v>
      </c>
      <c r="V48" s="3">
        <v>4.0063319999999996</v>
      </c>
      <c r="W48" s="3">
        <v>65693202</v>
      </c>
      <c r="X48" s="3">
        <v>0.92045100000000002</v>
      </c>
      <c r="Y48" s="3">
        <v>0.40063300000000002</v>
      </c>
      <c r="Z48" s="3">
        <v>5.864147</v>
      </c>
      <c r="AA48" s="3">
        <v>4.3981110000000001</v>
      </c>
      <c r="AB48" s="3">
        <v>93</v>
      </c>
      <c r="AC48" s="3">
        <v>93</v>
      </c>
      <c r="AD48" s="3">
        <v>5</v>
      </c>
      <c r="AE48" s="3">
        <v>92</v>
      </c>
      <c r="AF48" s="3">
        <v>2.9731000000000001</v>
      </c>
      <c r="AG48" s="3">
        <v>2.77312</v>
      </c>
      <c r="AH48" s="3">
        <v>0.30228500000000003</v>
      </c>
      <c r="AI48" s="3">
        <v>0.92415899999999995</v>
      </c>
      <c r="AJ48" s="3">
        <v>69.218441999999996</v>
      </c>
      <c r="AK48" s="3">
        <v>7.5451800000000002</v>
      </c>
      <c r="AL48" s="3">
        <v>23.067456</v>
      </c>
    </row>
    <row r="49" spans="1:38" ht="15" customHeight="1" x14ac:dyDescent="0.2">
      <c r="A49" s="5">
        <v>0.92</v>
      </c>
      <c r="B49" s="3">
        <v>9.5857620000000008</v>
      </c>
      <c r="C49" s="3">
        <v>85430106</v>
      </c>
      <c r="D49" s="3">
        <v>0.92172799999999999</v>
      </c>
      <c r="E49" s="3">
        <v>0.95857599999999998</v>
      </c>
      <c r="F49" s="3">
        <v>3.187246</v>
      </c>
      <c r="G49" s="3">
        <v>2.3904350000000001</v>
      </c>
      <c r="H49" s="3">
        <v>93</v>
      </c>
      <c r="I49" s="3">
        <v>93</v>
      </c>
      <c r="J49" s="3">
        <v>2</v>
      </c>
      <c r="K49" s="3">
        <v>92</v>
      </c>
      <c r="L49" s="3">
        <v>4.4272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1">
        <f t="shared" si="2"/>
        <v>8.8544</v>
      </c>
      <c r="U49" s="5">
        <v>0.92</v>
      </c>
      <c r="V49" s="3">
        <v>4.0063319999999996</v>
      </c>
      <c r="W49" s="3">
        <v>65693202</v>
      </c>
      <c r="X49" s="3">
        <v>0.92045100000000002</v>
      </c>
      <c r="Y49" s="3">
        <v>0.40063300000000002</v>
      </c>
      <c r="Z49" s="3">
        <v>5.864147</v>
      </c>
      <c r="AA49" s="3">
        <v>4.3981110000000001</v>
      </c>
      <c r="AB49" s="3">
        <v>93</v>
      </c>
      <c r="AC49" s="3">
        <v>93</v>
      </c>
      <c r="AD49" s="3">
        <v>5</v>
      </c>
      <c r="AE49" s="3">
        <v>92</v>
      </c>
      <c r="AF49" s="3">
        <v>2.9731000000000001</v>
      </c>
      <c r="AG49" s="3">
        <v>2.77312</v>
      </c>
      <c r="AH49" s="3">
        <v>0.30228500000000003</v>
      </c>
      <c r="AI49" s="3">
        <v>0.92415899999999995</v>
      </c>
      <c r="AJ49" s="3">
        <v>69.218441999999996</v>
      </c>
      <c r="AK49" s="3">
        <v>7.5451800000000002</v>
      </c>
      <c r="AL49" s="3">
        <v>23.067456</v>
      </c>
    </row>
    <row r="50" spans="1:38" ht="15" customHeight="1" x14ac:dyDescent="0.2">
      <c r="A50" s="5">
        <v>0.93</v>
      </c>
      <c r="B50" s="3">
        <v>9.6138569999999994</v>
      </c>
      <c r="C50" s="3">
        <v>85564336</v>
      </c>
      <c r="D50" s="3">
        <v>0.93032499999999996</v>
      </c>
      <c r="E50" s="3">
        <v>0.96138599999999996</v>
      </c>
      <c r="F50" s="3">
        <v>3.1829260000000001</v>
      </c>
      <c r="G50" s="3">
        <v>2.387194</v>
      </c>
      <c r="H50" s="3">
        <v>94</v>
      </c>
      <c r="I50" s="3">
        <v>94</v>
      </c>
      <c r="J50" s="3">
        <v>2</v>
      </c>
      <c r="K50" s="3">
        <v>93</v>
      </c>
      <c r="L50" s="3">
        <v>4.43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1">
        <f t="shared" si="2"/>
        <v>8.86</v>
      </c>
      <c r="U50" s="5">
        <v>0.93</v>
      </c>
      <c r="V50" s="3">
        <v>4.0863209999999999</v>
      </c>
      <c r="W50" s="3">
        <v>65940736</v>
      </c>
      <c r="X50" s="3">
        <v>0.95123100000000005</v>
      </c>
      <c r="Y50" s="3">
        <v>0.408632</v>
      </c>
      <c r="Z50" s="3">
        <v>5.7710210000000002</v>
      </c>
      <c r="AA50" s="3">
        <v>4.3282660000000002</v>
      </c>
      <c r="AB50" s="3">
        <v>97</v>
      </c>
      <c r="AC50" s="3">
        <v>97</v>
      </c>
      <c r="AD50" s="3">
        <v>5</v>
      </c>
      <c r="AE50" s="3">
        <v>96</v>
      </c>
      <c r="AF50" s="3">
        <v>2.9933000000000001</v>
      </c>
      <c r="AG50" s="3">
        <v>2.827499</v>
      </c>
      <c r="AH50" s="3">
        <v>0.31938699999999998</v>
      </c>
      <c r="AI50" s="3">
        <v>0.93277200000000005</v>
      </c>
      <c r="AJ50" s="3">
        <v>69.194235000000006</v>
      </c>
      <c r="AK50" s="3">
        <v>7.8160020000000001</v>
      </c>
      <c r="AL50" s="3">
        <v>22.826696999999999</v>
      </c>
    </row>
    <row r="51" spans="1:38" ht="15" customHeight="1" x14ac:dyDescent="0.2">
      <c r="A51" s="5">
        <v>0.94</v>
      </c>
      <c r="B51" s="3">
        <v>9.8692589999999996</v>
      </c>
      <c r="C51" s="3">
        <v>85437342</v>
      </c>
      <c r="D51" s="3">
        <v>0.946322</v>
      </c>
      <c r="E51" s="3">
        <v>0.98692599999999997</v>
      </c>
      <c r="F51" s="3">
        <v>3.0959539999999999</v>
      </c>
      <c r="G51" s="3">
        <v>2.3219660000000002</v>
      </c>
      <c r="H51" s="3">
        <v>96</v>
      </c>
      <c r="I51" s="3">
        <v>96</v>
      </c>
      <c r="J51" s="3">
        <v>2</v>
      </c>
      <c r="K51" s="3">
        <v>95</v>
      </c>
      <c r="L51" s="3">
        <v>4.4349999999999996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1">
        <f t="shared" si="2"/>
        <v>8.8699999999999992</v>
      </c>
      <c r="U51" s="5">
        <v>0.94</v>
      </c>
      <c r="V51" s="3">
        <v>4.0863209999999999</v>
      </c>
      <c r="W51" s="3">
        <v>65940736</v>
      </c>
      <c r="X51" s="3">
        <v>0.95123100000000005</v>
      </c>
      <c r="Y51" s="3">
        <v>0.408632</v>
      </c>
      <c r="Z51" s="3">
        <v>5.7710210000000002</v>
      </c>
      <c r="AA51" s="3">
        <v>4.3282660000000002</v>
      </c>
      <c r="AB51" s="3">
        <v>97</v>
      </c>
      <c r="AC51" s="3">
        <v>97</v>
      </c>
      <c r="AD51" s="3">
        <v>5</v>
      </c>
      <c r="AE51" s="3">
        <v>96</v>
      </c>
      <c r="AF51" s="3">
        <v>2.9933000000000001</v>
      </c>
      <c r="AG51" s="3">
        <v>2.827499</v>
      </c>
      <c r="AH51" s="3">
        <v>0.31938699999999998</v>
      </c>
      <c r="AI51" s="3">
        <v>0.93277200000000005</v>
      </c>
      <c r="AJ51" s="3">
        <v>69.194235000000006</v>
      </c>
      <c r="AK51" s="3">
        <v>7.8160020000000001</v>
      </c>
      <c r="AL51" s="3">
        <v>22.826696999999999</v>
      </c>
    </row>
    <row r="52" spans="1:38" ht="15" customHeight="1" x14ac:dyDescent="0.2">
      <c r="A52" s="5">
        <v>0.95</v>
      </c>
      <c r="B52" s="3">
        <v>9.8721720000000008</v>
      </c>
      <c r="C52" s="3">
        <v>90984187</v>
      </c>
      <c r="D52" s="3">
        <v>0.95545999999999998</v>
      </c>
      <c r="E52" s="3">
        <v>0.98721700000000001</v>
      </c>
      <c r="F52" s="3">
        <v>3.2959800000000001</v>
      </c>
      <c r="G52" s="3">
        <v>2.4719850000000001</v>
      </c>
      <c r="H52" s="3">
        <v>97</v>
      </c>
      <c r="I52" s="3">
        <v>97</v>
      </c>
      <c r="J52" s="3">
        <v>3</v>
      </c>
      <c r="K52" s="3">
        <v>96</v>
      </c>
      <c r="L52" s="3">
        <v>3.3536000000000001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1">
        <f t="shared" si="2"/>
        <v>10.0608</v>
      </c>
      <c r="U52" s="5">
        <v>0.95</v>
      </c>
      <c r="V52" s="3">
        <v>4.0863209999999999</v>
      </c>
      <c r="W52" s="3">
        <v>65940736</v>
      </c>
      <c r="X52" s="3">
        <v>0.95123100000000005</v>
      </c>
      <c r="Y52" s="3">
        <v>0.408632</v>
      </c>
      <c r="Z52" s="3">
        <v>5.7710210000000002</v>
      </c>
      <c r="AA52" s="3">
        <v>4.3282660000000002</v>
      </c>
      <c r="AB52" s="3">
        <v>97</v>
      </c>
      <c r="AC52" s="3">
        <v>97</v>
      </c>
      <c r="AD52" s="3">
        <v>5</v>
      </c>
      <c r="AE52" s="3">
        <v>96</v>
      </c>
      <c r="AF52" s="3">
        <v>2.9933000000000001</v>
      </c>
      <c r="AG52" s="3">
        <v>2.827499</v>
      </c>
      <c r="AH52" s="3">
        <v>0.31938699999999998</v>
      </c>
      <c r="AI52" s="3">
        <v>0.93277200000000005</v>
      </c>
      <c r="AJ52" s="3">
        <v>69.194235000000006</v>
      </c>
      <c r="AK52" s="3">
        <v>7.8160020000000001</v>
      </c>
      <c r="AL52" s="3">
        <v>22.826696999999999</v>
      </c>
    </row>
    <row r="53" spans="1:38" ht="15" customHeight="1" x14ac:dyDescent="0.2">
      <c r="A53" s="5">
        <v>0.96</v>
      </c>
      <c r="B53" s="3">
        <v>9.9386539999999997</v>
      </c>
      <c r="C53" s="3">
        <v>91205424</v>
      </c>
      <c r="D53" s="3">
        <v>0.96210399999999996</v>
      </c>
      <c r="E53" s="3">
        <v>0.993865</v>
      </c>
      <c r="F53" s="3">
        <v>3.2818930000000002</v>
      </c>
      <c r="G53" s="3">
        <v>2.4614199999999999</v>
      </c>
      <c r="H53" s="3">
        <v>98</v>
      </c>
      <c r="I53" s="3">
        <v>98</v>
      </c>
      <c r="J53" s="3">
        <v>3</v>
      </c>
      <c r="K53" s="3">
        <v>97</v>
      </c>
      <c r="L53" s="3">
        <v>3.3616999999999999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1">
        <f t="shared" si="2"/>
        <v>10.085100000000001</v>
      </c>
      <c r="U53" s="5">
        <v>0.96</v>
      </c>
      <c r="V53" s="3">
        <v>4.1532629999999999</v>
      </c>
      <c r="W53" s="3">
        <v>68487115</v>
      </c>
      <c r="X53" s="3">
        <v>0.96007699999999996</v>
      </c>
      <c r="Y53" s="3">
        <v>0.41532599999999997</v>
      </c>
      <c r="Z53" s="3">
        <v>5.8972670000000003</v>
      </c>
      <c r="AA53" s="3">
        <v>4.4229500000000002</v>
      </c>
      <c r="AB53" s="3">
        <v>98</v>
      </c>
      <c r="AC53" s="3">
        <v>98</v>
      </c>
      <c r="AD53" s="3">
        <v>6</v>
      </c>
      <c r="AE53" s="3">
        <v>97</v>
      </c>
      <c r="AF53" s="3">
        <v>2.6648999999999998</v>
      </c>
      <c r="AG53" s="3">
        <v>2.9155720000000001</v>
      </c>
      <c r="AH53" s="3">
        <v>0.29466799999999999</v>
      </c>
      <c r="AI53" s="3">
        <v>0.93706500000000004</v>
      </c>
      <c r="AJ53" s="3">
        <v>70.199552999999995</v>
      </c>
      <c r="AK53" s="3">
        <v>7.0948659999999997</v>
      </c>
      <c r="AL53" s="3">
        <v>22.562148000000001</v>
      </c>
    </row>
    <row r="54" spans="1:38" ht="15" customHeight="1" x14ac:dyDescent="0.2">
      <c r="A54" s="5">
        <v>0.97</v>
      </c>
      <c r="B54" s="3">
        <v>10.555744000000001</v>
      </c>
      <c r="C54" s="3">
        <v>110991589</v>
      </c>
      <c r="D54" s="3">
        <v>0.98089099999999996</v>
      </c>
      <c r="E54" s="3">
        <v>1.055574</v>
      </c>
      <c r="F54" s="3">
        <v>3.7603870000000001</v>
      </c>
      <c r="G54" s="3">
        <v>2.82029</v>
      </c>
      <c r="H54" s="3">
        <v>104</v>
      </c>
      <c r="I54" s="3">
        <v>104</v>
      </c>
      <c r="J54" s="3">
        <v>8</v>
      </c>
      <c r="K54" s="3">
        <v>103</v>
      </c>
      <c r="L54" s="3">
        <v>2.0135999999999998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1">
        <f t="shared" si="2"/>
        <v>16.108799999999999</v>
      </c>
      <c r="U54" s="5">
        <v>0.97</v>
      </c>
      <c r="V54" s="3">
        <v>4.2639690000000003</v>
      </c>
      <c r="W54" s="3">
        <v>70061810</v>
      </c>
      <c r="X54" s="3">
        <v>0.97069899999999998</v>
      </c>
      <c r="Y54" s="3">
        <v>0.42639700000000003</v>
      </c>
      <c r="Z54" s="3">
        <v>5.8762280000000002</v>
      </c>
      <c r="AA54" s="3">
        <v>4.4071709999999999</v>
      </c>
      <c r="AB54" s="3">
        <v>100</v>
      </c>
      <c r="AC54" s="3">
        <v>100</v>
      </c>
      <c r="AD54" s="3">
        <v>7</v>
      </c>
      <c r="AE54" s="3">
        <v>99</v>
      </c>
      <c r="AF54" s="3">
        <v>2.3180999999999998</v>
      </c>
      <c r="AG54" s="3">
        <v>3.0352109999999999</v>
      </c>
      <c r="AH54" s="3">
        <v>0.28007300000000002</v>
      </c>
      <c r="AI54" s="3">
        <v>0.94274199999999997</v>
      </c>
      <c r="AJ54" s="3">
        <v>71.182766999999998</v>
      </c>
      <c r="AK54" s="3">
        <v>6.5683730000000002</v>
      </c>
      <c r="AL54" s="3">
        <v>22.109490000000001</v>
      </c>
    </row>
    <row r="55" spans="1:38" ht="15" customHeight="1" x14ac:dyDescent="0.2">
      <c r="A55" s="5">
        <v>0.98</v>
      </c>
      <c r="B55" s="3">
        <v>10.555744000000001</v>
      </c>
      <c r="C55" s="3">
        <v>110991589</v>
      </c>
      <c r="D55" s="3">
        <v>0.98089099999999996</v>
      </c>
      <c r="E55" s="3">
        <v>1.055574</v>
      </c>
      <c r="F55" s="3">
        <v>3.7603870000000001</v>
      </c>
      <c r="G55" s="3">
        <v>2.82029</v>
      </c>
      <c r="H55" s="3">
        <v>104</v>
      </c>
      <c r="I55" s="3">
        <v>104</v>
      </c>
      <c r="J55" s="3">
        <v>8</v>
      </c>
      <c r="K55" s="3">
        <v>103</v>
      </c>
      <c r="L55" s="3">
        <v>2.0135999999999998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1">
        <f t="shared" si="2"/>
        <v>16.108799999999999</v>
      </c>
      <c r="U55" s="5">
        <v>0.98</v>
      </c>
      <c r="V55" s="3">
        <v>4.6483999999999996</v>
      </c>
      <c r="W55" s="3">
        <v>97204592</v>
      </c>
      <c r="X55" s="3">
        <v>0.98605399999999999</v>
      </c>
      <c r="Y55" s="3">
        <v>0.46483999999999998</v>
      </c>
      <c r="Z55" s="3">
        <v>7.4785029999999999</v>
      </c>
      <c r="AA55" s="3">
        <v>5.6088769999999997</v>
      </c>
      <c r="AB55" s="3">
        <v>100</v>
      </c>
      <c r="AC55" s="3">
        <v>100</v>
      </c>
      <c r="AD55" s="3">
        <v>17</v>
      </c>
      <c r="AE55" s="3">
        <v>99</v>
      </c>
      <c r="AF55" s="3">
        <v>1.9031</v>
      </c>
      <c r="AG55" s="3">
        <v>3.4012479999999998</v>
      </c>
      <c r="AH55" s="3">
        <v>0.216255</v>
      </c>
      <c r="AI55" s="3">
        <v>1.025515</v>
      </c>
      <c r="AJ55" s="3">
        <v>73.170292000000003</v>
      </c>
      <c r="AK55" s="3">
        <v>4.6522449999999997</v>
      </c>
      <c r="AL55" s="3">
        <v>22.061679999999999</v>
      </c>
    </row>
    <row r="56" spans="1:38" ht="15" customHeight="1" x14ac:dyDescent="0.2">
      <c r="A56" s="5">
        <v>0.99</v>
      </c>
      <c r="B56" s="3">
        <v>10.903886999999999</v>
      </c>
      <c r="C56" s="3">
        <v>138244055</v>
      </c>
      <c r="D56" s="3">
        <v>0.99012199999999995</v>
      </c>
      <c r="E56" s="3">
        <v>1.0903890000000001</v>
      </c>
      <c r="F56" s="3">
        <v>4.5341560000000003</v>
      </c>
      <c r="G56" s="3">
        <v>3.400617</v>
      </c>
      <c r="H56" s="3">
        <v>104</v>
      </c>
      <c r="I56" s="3">
        <v>104</v>
      </c>
      <c r="J56" s="3">
        <v>12</v>
      </c>
      <c r="K56" s="3">
        <v>103</v>
      </c>
      <c r="L56" s="3">
        <v>1.9658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1">
        <f t="shared" si="2"/>
        <v>23.589600000000001</v>
      </c>
      <c r="U56" s="5">
        <v>0.99</v>
      </c>
      <c r="V56" s="3">
        <v>4.7582040000000001</v>
      </c>
      <c r="W56" s="3">
        <v>111884603</v>
      </c>
      <c r="X56" s="3">
        <v>0.99068699999999998</v>
      </c>
      <c r="Y56" s="3">
        <v>0.47582000000000002</v>
      </c>
      <c r="Z56" s="3">
        <v>8.4092769999999994</v>
      </c>
      <c r="AA56" s="3">
        <v>6.3069579999999998</v>
      </c>
      <c r="AB56" s="3">
        <v>100</v>
      </c>
      <c r="AC56" s="3">
        <v>100</v>
      </c>
      <c r="AD56" s="3">
        <v>21</v>
      </c>
      <c r="AE56" s="3">
        <v>99</v>
      </c>
      <c r="AF56" s="3">
        <v>1.6746000000000001</v>
      </c>
      <c r="AG56" s="3">
        <v>3.5064340000000001</v>
      </c>
      <c r="AH56" s="3">
        <v>0.20330400000000001</v>
      </c>
      <c r="AI56" s="3">
        <v>1.043245</v>
      </c>
      <c r="AJ56" s="3">
        <v>73.692390000000003</v>
      </c>
      <c r="AK56" s="3">
        <v>4.2727060000000003</v>
      </c>
      <c r="AL56" s="3">
        <v>21.925177999999999</v>
      </c>
    </row>
    <row r="57" spans="1:38" ht="15" customHeight="1" x14ac:dyDescent="0.2">
      <c r="A57" s="5">
        <v>0.99099999999999999</v>
      </c>
      <c r="B57" s="3">
        <v>11.030014</v>
      </c>
      <c r="C57" s="3">
        <v>145490236</v>
      </c>
      <c r="D57" s="3">
        <v>0.99168800000000001</v>
      </c>
      <c r="E57" s="3">
        <v>1.1030009999999999</v>
      </c>
      <c r="F57" s="3">
        <v>4.7172530000000004</v>
      </c>
      <c r="G57" s="3">
        <v>3.5379399999999999</v>
      </c>
      <c r="H57" s="3">
        <v>104</v>
      </c>
      <c r="I57" s="3">
        <v>104</v>
      </c>
      <c r="J57" s="3">
        <v>13</v>
      </c>
      <c r="K57" s="3">
        <v>103</v>
      </c>
      <c r="L57" s="3">
        <v>1.9325000000000001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1">
        <f t="shared" si="2"/>
        <v>25.122500000000002</v>
      </c>
      <c r="U57" s="5">
        <v>0.99099999999999999</v>
      </c>
      <c r="V57" s="3">
        <v>4.8431860000000002</v>
      </c>
      <c r="W57" s="3">
        <v>119454300</v>
      </c>
      <c r="X57" s="3">
        <v>0.99229199999999995</v>
      </c>
      <c r="Y57" s="3">
        <v>0.484319</v>
      </c>
      <c r="Z57" s="3">
        <v>8.8206779999999991</v>
      </c>
      <c r="AA57" s="3">
        <v>6.6155090000000003</v>
      </c>
      <c r="AB57" s="3">
        <v>100</v>
      </c>
      <c r="AC57" s="3">
        <v>100</v>
      </c>
      <c r="AD57" s="3">
        <v>23</v>
      </c>
      <c r="AE57" s="3">
        <v>99</v>
      </c>
      <c r="AF57" s="3">
        <v>1.5835999999999999</v>
      </c>
      <c r="AG57" s="3">
        <v>3.5801940000000001</v>
      </c>
      <c r="AH57" s="3">
        <v>0.19948299999999999</v>
      </c>
      <c r="AI57" s="3">
        <v>1.0583819999999999</v>
      </c>
      <c r="AJ57" s="3">
        <v>73.922284000000005</v>
      </c>
      <c r="AK57" s="3">
        <v>4.1188320000000003</v>
      </c>
      <c r="AL57" s="3">
        <v>21.853017000000001</v>
      </c>
    </row>
    <row r="58" spans="1:38" ht="15" customHeight="1" x14ac:dyDescent="0.2">
      <c r="A58" s="5">
        <v>0.99199999999999999</v>
      </c>
      <c r="B58" s="3">
        <v>11.210089</v>
      </c>
      <c r="C58" s="3">
        <v>152853530</v>
      </c>
      <c r="D58" s="3">
        <v>0.99296200000000001</v>
      </c>
      <c r="E58" s="3">
        <v>1.1210089999999999</v>
      </c>
      <c r="F58" s="3">
        <v>4.8763829999999997</v>
      </c>
      <c r="G58" s="3">
        <v>3.6572870000000002</v>
      </c>
      <c r="H58" s="3">
        <v>104</v>
      </c>
      <c r="I58" s="3">
        <v>104</v>
      </c>
      <c r="J58" s="3">
        <v>14</v>
      </c>
      <c r="K58" s="3">
        <v>103</v>
      </c>
      <c r="L58" s="3">
        <v>1.8893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1">
        <f t="shared" si="2"/>
        <v>26.450199999999999</v>
      </c>
      <c r="U58" s="5">
        <v>0.99199999999999999</v>
      </c>
      <c r="V58" s="3">
        <v>4.8431860000000002</v>
      </c>
      <c r="W58" s="3">
        <v>119454300</v>
      </c>
      <c r="X58" s="3">
        <v>0.99229199999999995</v>
      </c>
      <c r="Y58" s="3">
        <v>0.484319</v>
      </c>
      <c r="Z58" s="3">
        <v>8.8206779999999991</v>
      </c>
      <c r="AA58" s="3">
        <v>6.6155090000000003</v>
      </c>
      <c r="AB58" s="3">
        <v>100</v>
      </c>
      <c r="AC58" s="3">
        <v>100</v>
      </c>
      <c r="AD58" s="3">
        <v>23</v>
      </c>
      <c r="AE58" s="3">
        <v>99</v>
      </c>
      <c r="AF58" s="3">
        <v>1.5835999999999999</v>
      </c>
      <c r="AG58" s="3">
        <v>3.5801940000000001</v>
      </c>
      <c r="AH58" s="3">
        <v>0.19948299999999999</v>
      </c>
      <c r="AI58" s="3">
        <v>1.0583819999999999</v>
      </c>
      <c r="AJ58" s="3">
        <v>73.922284000000005</v>
      </c>
      <c r="AK58" s="3">
        <v>4.1188320000000003</v>
      </c>
      <c r="AL58" s="3">
        <v>21.853017000000001</v>
      </c>
    </row>
    <row r="59" spans="1:38" ht="15" customHeight="1" x14ac:dyDescent="0.2">
      <c r="A59" s="5">
        <v>0.99299999999999999</v>
      </c>
      <c r="B59" s="3">
        <v>11.312492000000001</v>
      </c>
      <c r="C59" s="3">
        <v>160155370</v>
      </c>
      <c r="D59" s="3">
        <v>0.99404300000000001</v>
      </c>
      <c r="E59" s="3">
        <v>1.1312489999999999</v>
      </c>
      <c r="F59" s="3">
        <v>5.063078</v>
      </c>
      <c r="G59" s="3">
        <v>3.7973080000000001</v>
      </c>
      <c r="H59" s="3">
        <v>104</v>
      </c>
      <c r="I59" s="3">
        <v>104</v>
      </c>
      <c r="J59" s="3">
        <v>15</v>
      </c>
      <c r="K59" s="3">
        <v>103</v>
      </c>
      <c r="L59" s="3">
        <v>1.8412999999999999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1">
        <f t="shared" si="2"/>
        <v>27.619499999999999</v>
      </c>
      <c r="U59" s="5">
        <v>0.99299999999999999</v>
      </c>
      <c r="V59" s="3">
        <v>4.99078</v>
      </c>
      <c r="W59" s="3">
        <v>122400854</v>
      </c>
      <c r="X59" s="3">
        <v>0.99300200000000005</v>
      </c>
      <c r="Y59" s="3">
        <v>0.49907800000000002</v>
      </c>
      <c r="Z59" s="3">
        <v>8.7709650000000003</v>
      </c>
      <c r="AA59" s="3">
        <v>6.5782239999999996</v>
      </c>
      <c r="AB59" s="3">
        <v>104</v>
      </c>
      <c r="AC59" s="3">
        <v>104</v>
      </c>
      <c r="AD59" s="3">
        <v>24</v>
      </c>
      <c r="AE59" s="3">
        <v>103</v>
      </c>
      <c r="AF59" s="3">
        <v>1.5411999999999999</v>
      </c>
      <c r="AG59" s="3">
        <v>3.7124609999999998</v>
      </c>
      <c r="AH59" s="3">
        <v>0.21212800000000001</v>
      </c>
      <c r="AI59" s="3">
        <v>1.0610459999999999</v>
      </c>
      <c r="AJ59" s="3">
        <v>74.386381</v>
      </c>
      <c r="AK59" s="3">
        <v>4.2503909999999996</v>
      </c>
      <c r="AL59" s="3">
        <v>21.260116</v>
      </c>
    </row>
    <row r="60" spans="1:38" ht="15" customHeight="1" x14ac:dyDescent="0.2">
      <c r="A60" s="5">
        <v>0.99399999999999999</v>
      </c>
      <c r="B60" s="3">
        <v>11.312492000000001</v>
      </c>
      <c r="C60" s="3">
        <v>160155370</v>
      </c>
      <c r="D60" s="3">
        <v>0.99404300000000001</v>
      </c>
      <c r="E60" s="3">
        <v>1.1312489999999999</v>
      </c>
      <c r="F60" s="3">
        <v>5.063078</v>
      </c>
      <c r="G60" s="3">
        <v>3.7973080000000001</v>
      </c>
      <c r="H60" s="3">
        <v>104</v>
      </c>
      <c r="I60" s="3">
        <v>104</v>
      </c>
      <c r="J60" s="3">
        <v>15</v>
      </c>
      <c r="K60" s="3">
        <v>103</v>
      </c>
      <c r="L60" s="3">
        <v>1.8412999999999999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1">
        <f t="shared" si="2"/>
        <v>27.619499999999999</v>
      </c>
      <c r="U60" s="5">
        <v>0.99399999999999999</v>
      </c>
      <c r="V60" s="3">
        <v>5.0145419999999996</v>
      </c>
      <c r="W60" s="3">
        <v>130421389</v>
      </c>
      <c r="X60" s="3">
        <v>0.99402100000000004</v>
      </c>
      <c r="Y60" s="3">
        <v>0.50145399999999996</v>
      </c>
      <c r="Z60" s="3">
        <v>9.3014130000000002</v>
      </c>
      <c r="AA60" s="3">
        <v>6.9760600000000004</v>
      </c>
      <c r="AB60" s="3">
        <v>100</v>
      </c>
      <c r="AC60" s="3">
        <v>100</v>
      </c>
      <c r="AD60" s="3">
        <v>26</v>
      </c>
      <c r="AE60" s="3">
        <v>99</v>
      </c>
      <c r="AF60" s="3">
        <v>1.4185000000000001</v>
      </c>
      <c r="AG60" s="3">
        <v>3.7321360000000001</v>
      </c>
      <c r="AH60" s="3">
        <v>0.19799700000000001</v>
      </c>
      <c r="AI60" s="3">
        <v>1.0796060000000001</v>
      </c>
      <c r="AJ60" s="3">
        <v>74.426272999999995</v>
      </c>
      <c r="AK60" s="3">
        <v>3.948458</v>
      </c>
      <c r="AL60" s="3">
        <v>21.529496000000002</v>
      </c>
    </row>
    <row r="61" spans="1:38" ht="15" customHeight="1" x14ac:dyDescent="0.2">
      <c r="A61" s="5">
        <v>0.995</v>
      </c>
      <c r="B61" s="3">
        <v>11.596958000000001</v>
      </c>
      <c r="C61" s="3">
        <v>174289789</v>
      </c>
      <c r="D61" s="3">
        <v>0.99558400000000002</v>
      </c>
      <c r="E61" s="3">
        <v>1.1596960000000001</v>
      </c>
      <c r="F61" s="3">
        <v>5.3747619999999996</v>
      </c>
      <c r="G61" s="3">
        <v>4.0310709999999998</v>
      </c>
      <c r="H61" s="3">
        <v>104</v>
      </c>
      <c r="I61" s="3">
        <v>104</v>
      </c>
      <c r="J61" s="3">
        <v>17</v>
      </c>
      <c r="K61" s="3">
        <v>103</v>
      </c>
      <c r="L61" s="3">
        <v>1.7162999999999999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1">
        <f t="shared" si="2"/>
        <v>29.177099999999999</v>
      </c>
      <c r="U61" s="5">
        <v>0.995</v>
      </c>
      <c r="V61" s="3">
        <v>5.2071480000000001</v>
      </c>
      <c r="W61" s="3">
        <v>148768923</v>
      </c>
      <c r="X61" s="3">
        <v>0.99585599999999996</v>
      </c>
      <c r="Y61" s="3">
        <v>0.52071500000000004</v>
      </c>
      <c r="Z61" s="3">
        <v>10.217476</v>
      </c>
      <c r="AA61" s="3">
        <v>7.6631070000000001</v>
      </c>
      <c r="AB61" s="3">
        <v>100</v>
      </c>
      <c r="AC61" s="3">
        <v>100</v>
      </c>
      <c r="AD61" s="3">
        <v>31</v>
      </c>
      <c r="AE61" s="3">
        <v>99</v>
      </c>
      <c r="AF61" s="3">
        <v>1.2765</v>
      </c>
      <c r="AG61" s="3">
        <v>3.8759950000000001</v>
      </c>
      <c r="AH61" s="3">
        <v>0.19755500000000001</v>
      </c>
      <c r="AI61" s="3">
        <v>1.1289929999999999</v>
      </c>
      <c r="AJ61" s="3">
        <v>74.436032999999995</v>
      </c>
      <c r="AK61" s="3">
        <v>3.793911</v>
      </c>
      <c r="AL61" s="3">
        <v>21.681595000000002</v>
      </c>
    </row>
    <row r="62" spans="1:38" ht="15" customHeight="1" x14ac:dyDescent="0.2">
      <c r="A62" s="5">
        <v>0.996</v>
      </c>
      <c r="B62" s="3">
        <v>11.885018000000001</v>
      </c>
      <c r="C62" s="3">
        <v>188526121</v>
      </c>
      <c r="D62" s="3">
        <v>0.99665999999999999</v>
      </c>
      <c r="E62" s="3">
        <v>1.1885019999999999</v>
      </c>
      <c r="F62" s="3">
        <v>5.6728730000000001</v>
      </c>
      <c r="G62" s="3">
        <v>4.2546549999999996</v>
      </c>
      <c r="H62" s="3">
        <v>104</v>
      </c>
      <c r="I62" s="3">
        <v>104</v>
      </c>
      <c r="J62" s="3">
        <v>19</v>
      </c>
      <c r="K62" s="3">
        <v>103</v>
      </c>
      <c r="L62" s="3">
        <v>1.5979000000000001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1">
        <f t="shared" si="2"/>
        <v>30.360100000000003</v>
      </c>
      <c r="U62" s="5">
        <v>0.996</v>
      </c>
      <c r="V62" s="3">
        <v>5.3139450000000004</v>
      </c>
      <c r="W62" s="3">
        <v>162609237</v>
      </c>
      <c r="X62" s="3">
        <v>0.99690500000000004</v>
      </c>
      <c r="Y62" s="3">
        <v>0.53139400000000003</v>
      </c>
      <c r="Z62" s="3">
        <v>10.943581999999999</v>
      </c>
      <c r="AA62" s="3">
        <v>8.207687</v>
      </c>
      <c r="AB62" s="3">
        <v>100</v>
      </c>
      <c r="AC62" s="3">
        <v>100</v>
      </c>
      <c r="AD62" s="3">
        <v>35</v>
      </c>
      <c r="AE62" s="3">
        <v>99</v>
      </c>
      <c r="AF62" s="3">
        <v>1.1668000000000001</v>
      </c>
      <c r="AG62" s="3">
        <v>3.9805890000000002</v>
      </c>
      <c r="AH62" s="3">
        <v>0.19178100000000001</v>
      </c>
      <c r="AI62" s="3">
        <v>1.1370929999999999</v>
      </c>
      <c r="AJ62" s="3">
        <v>74.908353000000005</v>
      </c>
      <c r="AK62" s="3">
        <v>3.6090140000000002</v>
      </c>
      <c r="AL62" s="3">
        <v>21.398285000000001</v>
      </c>
    </row>
    <row r="63" spans="1:38" ht="14" x14ac:dyDescent="0.2">
      <c r="A63" s="5">
        <v>0.997</v>
      </c>
      <c r="B63" s="3">
        <v>12.213099</v>
      </c>
      <c r="C63" s="3">
        <v>202083090</v>
      </c>
      <c r="D63" s="3">
        <v>0.997394</v>
      </c>
      <c r="E63" s="3">
        <v>1.2213099999999999</v>
      </c>
      <c r="F63" s="3">
        <v>5.9174610000000003</v>
      </c>
      <c r="G63" s="3">
        <v>4.4380959999999998</v>
      </c>
      <c r="H63" s="3">
        <v>104</v>
      </c>
      <c r="I63" s="3">
        <v>104</v>
      </c>
      <c r="J63" s="3">
        <v>21</v>
      </c>
      <c r="K63" s="3">
        <v>103</v>
      </c>
      <c r="L63" s="3">
        <v>1.4722999999999999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1">
        <f t="shared" si="2"/>
        <v>30.918299999999999</v>
      </c>
      <c r="U63" s="5">
        <v>0.997</v>
      </c>
      <c r="V63" s="3">
        <v>5.5868659999999997</v>
      </c>
      <c r="W63" s="3">
        <v>176273450</v>
      </c>
      <c r="X63" s="3">
        <v>0.99748199999999998</v>
      </c>
      <c r="Y63" s="3">
        <v>0.55868700000000004</v>
      </c>
      <c r="Z63" s="3">
        <v>11.283661</v>
      </c>
      <c r="AA63" s="3">
        <v>8.462745</v>
      </c>
      <c r="AB63" s="3">
        <v>100</v>
      </c>
      <c r="AC63" s="3">
        <v>100</v>
      </c>
      <c r="AD63" s="3">
        <v>39</v>
      </c>
      <c r="AE63" s="3">
        <v>99</v>
      </c>
      <c r="AF63" s="3">
        <v>1.1097999999999999</v>
      </c>
      <c r="AG63" s="3">
        <v>4.2152580000000004</v>
      </c>
      <c r="AH63" s="3">
        <v>0.19469600000000001</v>
      </c>
      <c r="AI63" s="3">
        <v>1.172612</v>
      </c>
      <c r="AJ63" s="3">
        <v>75.449427999999997</v>
      </c>
      <c r="AK63" s="3">
        <v>3.4848819999999998</v>
      </c>
      <c r="AL63" s="3">
        <v>20.988726</v>
      </c>
    </row>
    <row r="64" spans="1:38" ht="14" x14ac:dyDescent="0.2">
      <c r="A64" s="5">
        <v>0.998</v>
      </c>
      <c r="B64" s="3">
        <v>13.138576</v>
      </c>
      <c r="C64" s="3">
        <v>241809412</v>
      </c>
      <c r="D64" s="3">
        <v>0.99855499999999997</v>
      </c>
      <c r="E64" s="3">
        <v>1.313858</v>
      </c>
      <c r="F64" s="3">
        <v>6.5819749999999999</v>
      </c>
      <c r="G64" s="3">
        <v>4.9364819999999998</v>
      </c>
      <c r="H64" s="3">
        <v>104</v>
      </c>
      <c r="I64" s="3">
        <v>104</v>
      </c>
      <c r="J64" s="3">
        <v>27</v>
      </c>
      <c r="K64" s="3">
        <v>103</v>
      </c>
      <c r="L64" s="3">
        <v>1.2351000000000001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1">
        <f t="shared" si="2"/>
        <v>33.347700000000003</v>
      </c>
      <c r="U64" s="5">
        <v>0.998</v>
      </c>
      <c r="V64" s="3">
        <v>5.7797190000000001</v>
      </c>
      <c r="W64" s="3">
        <v>188390734</v>
      </c>
      <c r="X64" s="3">
        <v>0.99801099999999998</v>
      </c>
      <c r="Y64" s="3">
        <v>0.57797200000000004</v>
      </c>
      <c r="Z64" s="3">
        <v>11.656929</v>
      </c>
      <c r="AA64" s="3">
        <v>8.7426969999999997</v>
      </c>
      <c r="AB64" s="3">
        <v>108</v>
      </c>
      <c r="AC64" s="3">
        <v>108</v>
      </c>
      <c r="AD64" s="3">
        <v>43</v>
      </c>
      <c r="AE64" s="3">
        <v>107</v>
      </c>
      <c r="AF64" s="3">
        <v>1.079</v>
      </c>
      <c r="AG64" s="3">
        <v>4.3905409999999998</v>
      </c>
      <c r="AH64" s="3">
        <v>0.210726</v>
      </c>
      <c r="AI64" s="3">
        <v>1.174242</v>
      </c>
      <c r="AJ64" s="3">
        <v>75.964600000000004</v>
      </c>
      <c r="AK64" s="3">
        <v>3.6459519999999999</v>
      </c>
      <c r="AL64" s="3">
        <v>20.316597000000002</v>
      </c>
    </row>
    <row r="65" spans="1:39" ht="14" x14ac:dyDescent="0.2">
      <c r="A65" s="5">
        <v>0.999</v>
      </c>
      <c r="B65" s="3">
        <v>19.21163</v>
      </c>
      <c r="C65" s="3">
        <v>289762874</v>
      </c>
      <c r="D65" s="11">
        <v>0.99919000000000002</v>
      </c>
      <c r="E65" s="3">
        <v>1.921163</v>
      </c>
      <c r="F65" s="3">
        <v>5.3939870000000001</v>
      </c>
      <c r="G65" s="3">
        <v>4.04549</v>
      </c>
      <c r="H65" s="3">
        <v>116</v>
      </c>
      <c r="I65" s="3">
        <v>116</v>
      </c>
      <c r="J65" s="3">
        <v>35</v>
      </c>
      <c r="K65" s="3">
        <v>115</v>
      </c>
      <c r="L65" s="3">
        <v>1.0680000000000001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1">
        <f t="shared" si="2"/>
        <v>37.380000000000003</v>
      </c>
      <c r="U65" s="5">
        <v>0.999</v>
      </c>
      <c r="V65" s="3">
        <v>6.885599</v>
      </c>
      <c r="W65" s="3">
        <v>251959610</v>
      </c>
      <c r="X65" s="3">
        <v>0.99906200000000001</v>
      </c>
      <c r="Y65" s="3">
        <v>0.68855999999999995</v>
      </c>
      <c r="Z65" s="3">
        <v>13.086411999999999</v>
      </c>
      <c r="AA65" s="3">
        <v>9.8148090000000003</v>
      </c>
      <c r="AB65" s="3">
        <v>108</v>
      </c>
      <c r="AC65" s="3">
        <v>108</v>
      </c>
      <c r="AD65" s="3">
        <v>63</v>
      </c>
      <c r="AE65" s="3">
        <v>107</v>
      </c>
      <c r="AF65" s="3">
        <v>1.0103</v>
      </c>
      <c r="AG65" s="3">
        <v>5.4352900000000002</v>
      </c>
      <c r="AH65" s="3">
        <v>0.21246599999999999</v>
      </c>
      <c r="AI65" s="3">
        <v>1.233258</v>
      </c>
      <c r="AJ65" s="3">
        <v>78.937078</v>
      </c>
      <c r="AK65" s="3">
        <v>3.085658</v>
      </c>
      <c r="AL65" s="3">
        <v>17.910682999999999</v>
      </c>
    </row>
    <row r="66" spans="1:39" ht="14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</row>
    <row r="67" spans="1:39" ht="14" x14ac:dyDescent="0.2">
      <c r="A67" s="4" t="s">
        <v>70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U67" s="4" t="s">
        <v>71</v>
      </c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</row>
    <row r="68" spans="1:39" ht="14" x14ac:dyDescent="0.2">
      <c r="A68" s="3" t="s">
        <v>63</v>
      </c>
      <c r="B68" s="3" t="s">
        <v>2</v>
      </c>
      <c r="C68" s="3" t="s">
        <v>3</v>
      </c>
      <c r="D68" s="3" t="s">
        <v>4</v>
      </c>
      <c r="E68" s="3" t="s">
        <v>5</v>
      </c>
      <c r="F68" s="3" t="s">
        <v>6</v>
      </c>
      <c r="G68" s="3" t="s">
        <v>7</v>
      </c>
      <c r="H68" s="3" t="s">
        <v>8</v>
      </c>
      <c r="I68" s="3" t="s">
        <v>9</v>
      </c>
      <c r="J68" s="3" t="s">
        <v>10</v>
      </c>
      <c r="K68" s="3" t="s">
        <v>11</v>
      </c>
      <c r="L68" s="3" t="s">
        <v>12</v>
      </c>
      <c r="M68" s="3" t="s">
        <v>13</v>
      </c>
      <c r="N68" s="3" t="s">
        <v>14</v>
      </c>
      <c r="O68" s="3" t="s">
        <v>15</v>
      </c>
      <c r="P68" s="3" t="s">
        <v>16</v>
      </c>
      <c r="Q68" s="3" t="s">
        <v>17</v>
      </c>
      <c r="R68" s="3" t="s">
        <v>18</v>
      </c>
      <c r="S68" s="1" t="s">
        <v>80</v>
      </c>
      <c r="U68" s="3" t="s">
        <v>62</v>
      </c>
      <c r="V68" s="3" t="s">
        <v>2</v>
      </c>
      <c r="W68" s="3" t="s">
        <v>3</v>
      </c>
      <c r="X68" s="3" t="s">
        <v>4</v>
      </c>
      <c r="Y68" s="3" t="s">
        <v>5</v>
      </c>
      <c r="Z68" s="3" t="s">
        <v>6</v>
      </c>
      <c r="AA68" s="3" t="s">
        <v>7</v>
      </c>
      <c r="AB68" s="3" t="s">
        <v>8</v>
      </c>
      <c r="AC68" s="3" t="s">
        <v>9</v>
      </c>
      <c r="AD68" s="3" t="s">
        <v>10</v>
      </c>
      <c r="AE68" s="3" t="s">
        <v>11</v>
      </c>
      <c r="AF68" s="3" t="s">
        <v>12</v>
      </c>
      <c r="AG68" s="3" t="s">
        <v>13</v>
      </c>
      <c r="AH68" s="3" t="s">
        <v>14</v>
      </c>
      <c r="AI68" s="3" t="s">
        <v>15</v>
      </c>
      <c r="AJ68" s="3" t="s">
        <v>16</v>
      </c>
      <c r="AK68" s="3" t="s">
        <v>17</v>
      </c>
      <c r="AL68" s="3" t="s">
        <v>18</v>
      </c>
      <c r="AM68" s="1" t="s">
        <v>80</v>
      </c>
    </row>
    <row r="69" spans="1:39" ht="14" x14ac:dyDescent="0.2">
      <c r="A69" s="5">
        <v>0.9</v>
      </c>
      <c r="B69" s="3">
        <v>20.018597</v>
      </c>
      <c r="C69" s="3">
        <v>115358902</v>
      </c>
      <c r="D69" s="11">
        <v>0.96179700000000001</v>
      </c>
      <c r="E69" s="11">
        <v>2.0018600000000002</v>
      </c>
      <c r="F69" s="3">
        <v>2.7478150000000001</v>
      </c>
      <c r="G69" s="3">
        <v>2.0608620000000002</v>
      </c>
      <c r="H69" s="3">
        <v>100</v>
      </c>
      <c r="I69" s="3">
        <v>100</v>
      </c>
      <c r="J69" s="3">
        <v>4</v>
      </c>
      <c r="K69" s="3">
        <v>99</v>
      </c>
      <c r="L69" s="3">
        <v>3.0838999999999999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1">
        <f t="shared" ref="S69:S87" si="3">J69 * L69</f>
        <v>12.335599999999999</v>
      </c>
      <c r="U69" s="5">
        <v>0.9</v>
      </c>
      <c r="V69" s="3">
        <v>9.7034500000000001</v>
      </c>
      <c r="W69" s="3">
        <v>78312261</v>
      </c>
      <c r="X69" s="3">
        <v>0.931759</v>
      </c>
      <c r="Y69" s="3">
        <v>0.97034500000000001</v>
      </c>
      <c r="Z69" s="3">
        <v>3.8483420000000002</v>
      </c>
      <c r="AA69" s="3">
        <v>2.8862570000000001</v>
      </c>
      <c r="AB69" s="3">
        <v>96</v>
      </c>
      <c r="AC69" s="3">
        <v>96</v>
      </c>
      <c r="AD69" s="3">
        <v>5</v>
      </c>
      <c r="AE69" s="3">
        <v>95</v>
      </c>
      <c r="AF69" s="3">
        <v>3.1294</v>
      </c>
      <c r="AG69" s="3">
        <v>3.4971930000000002</v>
      </c>
      <c r="AH69" s="3">
        <v>0.35283100000000001</v>
      </c>
      <c r="AI69" s="3">
        <v>5.8456390000000003</v>
      </c>
      <c r="AJ69" s="3">
        <v>36.04072</v>
      </c>
      <c r="AK69" s="3">
        <v>3.6361409999999998</v>
      </c>
      <c r="AL69" s="3">
        <v>60.242894</v>
      </c>
    </row>
    <row r="70" spans="1:39" ht="14" x14ac:dyDescent="0.2">
      <c r="A70" s="5">
        <v>0.91</v>
      </c>
      <c r="B70" s="3">
        <v>20.018597</v>
      </c>
      <c r="C70" s="3">
        <v>115358902</v>
      </c>
      <c r="D70" s="11">
        <v>0.96179700000000001</v>
      </c>
      <c r="E70" s="11">
        <v>2.0018600000000002</v>
      </c>
      <c r="F70" s="3">
        <v>2.7478150000000001</v>
      </c>
      <c r="G70" s="3">
        <v>2.0608620000000002</v>
      </c>
      <c r="H70" s="3">
        <v>100</v>
      </c>
      <c r="I70" s="3">
        <v>100</v>
      </c>
      <c r="J70" s="3">
        <v>4</v>
      </c>
      <c r="K70" s="3">
        <v>99</v>
      </c>
      <c r="L70" s="3">
        <v>3.0838999999999999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1">
        <f t="shared" si="3"/>
        <v>12.335599999999999</v>
      </c>
      <c r="U70" s="5">
        <v>0.91</v>
      </c>
      <c r="V70" s="3">
        <v>9.7034500000000001</v>
      </c>
      <c r="W70" s="3">
        <v>78312261</v>
      </c>
      <c r="X70" s="3">
        <v>0.931759</v>
      </c>
      <c r="Y70" s="3">
        <v>0.97034500000000001</v>
      </c>
      <c r="Z70" s="3">
        <v>3.8483420000000002</v>
      </c>
      <c r="AA70" s="3">
        <v>2.8862570000000001</v>
      </c>
      <c r="AB70" s="3">
        <v>96</v>
      </c>
      <c r="AC70" s="3">
        <v>96</v>
      </c>
      <c r="AD70" s="3">
        <v>5</v>
      </c>
      <c r="AE70" s="3">
        <v>95</v>
      </c>
      <c r="AF70" s="3">
        <v>3.1294</v>
      </c>
      <c r="AG70" s="3">
        <v>3.4971930000000002</v>
      </c>
      <c r="AH70" s="3">
        <v>0.35283100000000001</v>
      </c>
      <c r="AI70" s="3">
        <v>5.8456390000000003</v>
      </c>
      <c r="AJ70" s="3">
        <v>36.04072</v>
      </c>
      <c r="AK70" s="3">
        <v>3.6361409999999998</v>
      </c>
      <c r="AL70" s="3">
        <v>60.242894</v>
      </c>
    </row>
    <row r="71" spans="1:39" ht="14" x14ac:dyDescent="0.2">
      <c r="A71" s="5">
        <v>0.92</v>
      </c>
      <c r="B71" s="3">
        <v>20.018597</v>
      </c>
      <c r="C71" s="3">
        <v>115358902</v>
      </c>
      <c r="D71" s="11">
        <v>0.96179700000000001</v>
      </c>
      <c r="E71" s="11">
        <v>2.0018600000000002</v>
      </c>
      <c r="F71" s="3">
        <v>2.7478150000000001</v>
      </c>
      <c r="G71" s="3">
        <v>2.0608620000000002</v>
      </c>
      <c r="H71" s="3">
        <v>100</v>
      </c>
      <c r="I71" s="3">
        <v>100</v>
      </c>
      <c r="J71" s="3">
        <v>4</v>
      </c>
      <c r="K71" s="3">
        <v>99</v>
      </c>
      <c r="L71" s="3">
        <v>3.0838999999999999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1">
        <f t="shared" si="3"/>
        <v>12.335599999999999</v>
      </c>
      <c r="U71" s="5">
        <v>0.92</v>
      </c>
      <c r="V71" s="3">
        <v>9.7034500000000001</v>
      </c>
      <c r="W71" s="3">
        <v>78312261</v>
      </c>
      <c r="X71" s="3">
        <v>0.931759</v>
      </c>
      <c r="Y71" s="3">
        <v>0.97034500000000001</v>
      </c>
      <c r="Z71" s="3">
        <v>3.8483420000000002</v>
      </c>
      <c r="AA71" s="3">
        <v>2.8862570000000001</v>
      </c>
      <c r="AB71" s="3">
        <v>96</v>
      </c>
      <c r="AC71" s="3">
        <v>96</v>
      </c>
      <c r="AD71" s="3">
        <v>5</v>
      </c>
      <c r="AE71" s="3">
        <v>95</v>
      </c>
      <c r="AF71" s="3">
        <v>3.1294</v>
      </c>
      <c r="AG71" s="3">
        <v>3.4971930000000002</v>
      </c>
      <c r="AH71" s="3">
        <v>0.35283100000000001</v>
      </c>
      <c r="AI71" s="3">
        <v>5.8456390000000003</v>
      </c>
      <c r="AJ71" s="3">
        <v>36.04072</v>
      </c>
      <c r="AK71" s="3">
        <v>3.6361409999999998</v>
      </c>
      <c r="AL71" s="3">
        <v>60.242894</v>
      </c>
    </row>
    <row r="72" spans="1:39" ht="14" x14ac:dyDescent="0.2">
      <c r="A72" s="5">
        <v>0.93</v>
      </c>
      <c r="B72" s="3">
        <v>20.018597</v>
      </c>
      <c r="C72" s="3">
        <v>115358902</v>
      </c>
      <c r="D72" s="11">
        <v>0.96179700000000001</v>
      </c>
      <c r="E72" s="11">
        <v>2.0018600000000002</v>
      </c>
      <c r="F72" s="3">
        <v>2.7478150000000001</v>
      </c>
      <c r="G72" s="3">
        <v>2.0608620000000002</v>
      </c>
      <c r="H72" s="3">
        <v>100</v>
      </c>
      <c r="I72" s="3">
        <v>100</v>
      </c>
      <c r="J72" s="3">
        <v>4</v>
      </c>
      <c r="K72" s="3">
        <v>99</v>
      </c>
      <c r="L72" s="3">
        <v>3.0838999999999999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1">
        <f t="shared" si="3"/>
        <v>12.335599999999999</v>
      </c>
      <c r="U72" s="5">
        <v>0.93</v>
      </c>
      <c r="V72" s="3">
        <v>9.7034500000000001</v>
      </c>
      <c r="W72" s="3">
        <v>78312261</v>
      </c>
      <c r="X72" s="3">
        <v>0.931759</v>
      </c>
      <c r="Y72" s="3">
        <v>0.97034500000000001</v>
      </c>
      <c r="Z72" s="3">
        <v>3.8483420000000002</v>
      </c>
      <c r="AA72" s="3">
        <v>2.8862570000000001</v>
      </c>
      <c r="AB72" s="3">
        <v>96</v>
      </c>
      <c r="AC72" s="3">
        <v>96</v>
      </c>
      <c r="AD72" s="3">
        <v>5</v>
      </c>
      <c r="AE72" s="3">
        <v>95</v>
      </c>
      <c r="AF72" s="3">
        <v>3.1294</v>
      </c>
      <c r="AG72" s="3">
        <v>3.4971930000000002</v>
      </c>
      <c r="AH72" s="3">
        <v>0.35283100000000001</v>
      </c>
      <c r="AI72" s="3">
        <v>5.8456390000000003</v>
      </c>
      <c r="AJ72" s="3">
        <v>36.04072</v>
      </c>
      <c r="AK72" s="3">
        <v>3.6361409999999998</v>
      </c>
      <c r="AL72" s="3">
        <v>60.242894</v>
      </c>
    </row>
    <row r="73" spans="1:39" ht="14" x14ac:dyDescent="0.2">
      <c r="A73" s="5">
        <v>0.94</v>
      </c>
      <c r="B73" s="3">
        <v>20.018597</v>
      </c>
      <c r="C73" s="3">
        <v>115358902</v>
      </c>
      <c r="D73" s="11">
        <v>0.96179700000000001</v>
      </c>
      <c r="E73" s="11">
        <v>2.0018600000000002</v>
      </c>
      <c r="F73" s="3">
        <v>2.7478150000000001</v>
      </c>
      <c r="G73" s="3">
        <v>2.0608620000000002</v>
      </c>
      <c r="H73" s="3">
        <v>100</v>
      </c>
      <c r="I73" s="3">
        <v>100</v>
      </c>
      <c r="J73" s="3">
        <v>4</v>
      </c>
      <c r="K73" s="3">
        <v>99</v>
      </c>
      <c r="L73" s="3">
        <v>3.0838999999999999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1">
        <f t="shared" si="3"/>
        <v>12.335599999999999</v>
      </c>
      <c r="U73" s="5">
        <v>0.94</v>
      </c>
      <c r="V73" s="3">
        <v>9.8938489999999994</v>
      </c>
      <c r="W73" s="3">
        <v>82434160</v>
      </c>
      <c r="X73" s="3">
        <v>0.94528900000000005</v>
      </c>
      <c r="Y73" s="3">
        <v>0.98938499999999996</v>
      </c>
      <c r="Z73" s="3">
        <v>3.9729399999999999</v>
      </c>
      <c r="AA73" s="3">
        <v>2.979705</v>
      </c>
      <c r="AB73" s="3">
        <v>98</v>
      </c>
      <c r="AC73" s="3">
        <v>98</v>
      </c>
      <c r="AD73" s="3">
        <v>6</v>
      </c>
      <c r="AE73" s="3">
        <v>97</v>
      </c>
      <c r="AF73" s="3">
        <v>2.9178999999999999</v>
      </c>
      <c r="AG73" s="3">
        <v>3.7209750000000001</v>
      </c>
      <c r="AH73" s="3">
        <v>0.321214</v>
      </c>
      <c r="AI73" s="3">
        <v>5.844411</v>
      </c>
      <c r="AJ73" s="3">
        <v>37.608975999999998</v>
      </c>
      <c r="AK73" s="3">
        <v>3.2466080000000002</v>
      </c>
      <c r="AL73" s="3">
        <v>59.071159999999999</v>
      </c>
    </row>
    <row r="74" spans="1:39" ht="14" x14ac:dyDescent="0.2">
      <c r="A74" s="5">
        <v>0.95</v>
      </c>
      <c r="B74" s="3">
        <v>20.018597</v>
      </c>
      <c r="C74" s="3">
        <v>115358902</v>
      </c>
      <c r="D74" s="11">
        <v>0.96179700000000001</v>
      </c>
      <c r="E74" s="11">
        <v>2.0018600000000002</v>
      </c>
      <c r="F74" s="3">
        <v>2.7478150000000001</v>
      </c>
      <c r="G74" s="3">
        <v>2.0608620000000002</v>
      </c>
      <c r="H74" s="3">
        <v>100</v>
      </c>
      <c r="I74" s="3">
        <v>100</v>
      </c>
      <c r="J74" s="3">
        <v>4</v>
      </c>
      <c r="K74" s="3">
        <v>99</v>
      </c>
      <c r="L74" s="3">
        <v>3.0838999999999999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1">
        <f t="shared" si="3"/>
        <v>12.335599999999999</v>
      </c>
      <c r="U74" s="5">
        <v>0.95</v>
      </c>
      <c r="V74" s="3">
        <v>10.043372</v>
      </c>
      <c r="W74" s="3">
        <v>85729838</v>
      </c>
      <c r="X74" s="3">
        <v>0.952928</v>
      </c>
      <c r="Y74" s="3">
        <v>1.004337</v>
      </c>
      <c r="Z74" s="3">
        <v>4.0702639999999999</v>
      </c>
      <c r="AA74" s="3">
        <v>3.0526979999999999</v>
      </c>
      <c r="AB74" s="3">
        <v>99</v>
      </c>
      <c r="AC74" s="3">
        <v>99</v>
      </c>
      <c r="AD74" s="3">
        <v>7</v>
      </c>
      <c r="AE74" s="3">
        <v>98</v>
      </c>
      <c r="AF74" s="3">
        <v>2.5941999999999998</v>
      </c>
      <c r="AG74" s="3">
        <v>3.870768</v>
      </c>
      <c r="AH74" s="3">
        <v>0.30018299999999998</v>
      </c>
      <c r="AI74" s="3">
        <v>5.865596</v>
      </c>
      <c r="AJ74" s="3">
        <v>38.540525000000002</v>
      </c>
      <c r="AK74" s="3">
        <v>2.9888699999999999</v>
      </c>
      <c r="AL74" s="3">
        <v>58.402650999999999</v>
      </c>
    </row>
    <row r="75" spans="1:39" ht="14" x14ac:dyDescent="0.2">
      <c r="A75" s="5">
        <v>0.96</v>
      </c>
      <c r="B75" s="3">
        <v>20.018597</v>
      </c>
      <c r="C75" s="3">
        <v>115358902</v>
      </c>
      <c r="D75" s="3">
        <v>0.96179700000000001</v>
      </c>
      <c r="E75" s="3">
        <v>2.0018600000000002</v>
      </c>
      <c r="F75" s="3">
        <v>2.7478150000000001</v>
      </c>
      <c r="G75" s="3">
        <v>2.0608620000000002</v>
      </c>
      <c r="H75" s="3">
        <v>100</v>
      </c>
      <c r="I75" s="3">
        <v>100</v>
      </c>
      <c r="J75" s="3">
        <v>4</v>
      </c>
      <c r="K75" s="3">
        <v>99</v>
      </c>
      <c r="L75" s="3">
        <v>3.0838999999999999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1">
        <f t="shared" si="3"/>
        <v>12.335599999999999</v>
      </c>
      <c r="U75" s="5">
        <v>0.96</v>
      </c>
      <c r="V75" s="3">
        <v>10.254236000000001</v>
      </c>
      <c r="W75" s="3">
        <v>93908022</v>
      </c>
      <c r="X75" s="3">
        <v>0.96027200000000001</v>
      </c>
      <c r="Y75" s="3">
        <v>1.0254239999999999</v>
      </c>
      <c r="Z75" s="3">
        <v>4.3668620000000002</v>
      </c>
      <c r="AA75" s="3">
        <v>3.275147</v>
      </c>
      <c r="AB75" s="3">
        <v>101</v>
      </c>
      <c r="AC75" s="3">
        <v>101</v>
      </c>
      <c r="AD75" s="3">
        <v>12</v>
      </c>
      <c r="AE75" s="3">
        <v>100</v>
      </c>
      <c r="AF75" s="3">
        <v>2.0091000000000001</v>
      </c>
      <c r="AG75" s="3">
        <v>4.0769770000000003</v>
      </c>
      <c r="AH75" s="3">
        <v>0.246084</v>
      </c>
      <c r="AI75" s="3">
        <v>5.9249900000000002</v>
      </c>
      <c r="AJ75" s="3">
        <v>39.758952000000001</v>
      </c>
      <c r="AK75" s="3">
        <v>2.3998300000000001</v>
      </c>
      <c r="AL75" s="3">
        <v>57.780898000000001</v>
      </c>
    </row>
    <row r="76" spans="1:39" ht="14" x14ac:dyDescent="0.2">
      <c r="A76" s="5">
        <v>0.97</v>
      </c>
      <c r="B76" s="3">
        <v>20.725413</v>
      </c>
      <c r="C76" s="3">
        <v>149878031</v>
      </c>
      <c r="D76" s="3">
        <v>0.97391099999999997</v>
      </c>
      <c r="E76" s="3">
        <v>2.0725410000000002</v>
      </c>
      <c r="F76" s="3">
        <v>3.448299</v>
      </c>
      <c r="G76" s="3">
        <v>2.5862240000000001</v>
      </c>
      <c r="H76" s="3">
        <v>100</v>
      </c>
      <c r="I76" s="3">
        <v>100</v>
      </c>
      <c r="J76" s="3">
        <v>11</v>
      </c>
      <c r="K76" s="3">
        <v>99</v>
      </c>
      <c r="L76" s="3">
        <v>1.9997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1">
        <f t="shared" si="3"/>
        <v>21.996700000000001</v>
      </c>
      <c r="U76" s="5">
        <v>0.97</v>
      </c>
      <c r="V76" s="3">
        <v>10.465446999999999</v>
      </c>
      <c r="W76" s="3">
        <v>108752504</v>
      </c>
      <c r="X76" s="3">
        <v>0.97083900000000001</v>
      </c>
      <c r="Y76" s="3">
        <v>1.0465450000000001</v>
      </c>
      <c r="Z76" s="3">
        <v>4.9550900000000002</v>
      </c>
      <c r="AA76" s="3">
        <v>3.7163179999999998</v>
      </c>
      <c r="AB76" s="3">
        <v>102</v>
      </c>
      <c r="AC76" s="3">
        <v>102</v>
      </c>
      <c r="AD76" s="3">
        <v>16</v>
      </c>
      <c r="AE76" s="3">
        <v>101</v>
      </c>
      <c r="AF76" s="3">
        <v>1.9845999999999999</v>
      </c>
      <c r="AG76" s="3">
        <v>4.2412900000000002</v>
      </c>
      <c r="AH76" s="3">
        <v>0.22533900000000001</v>
      </c>
      <c r="AI76" s="3">
        <v>5.9926430000000002</v>
      </c>
      <c r="AJ76" s="3">
        <v>40.526600999999999</v>
      </c>
      <c r="AK76" s="3">
        <v>2.1531750000000001</v>
      </c>
      <c r="AL76" s="3">
        <v>57.261220999999999</v>
      </c>
    </row>
    <row r="77" spans="1:39" ht="14" x14ac:dyDescent="0.2">
      <c r="A77" s="5">
        <v>0.98</v>
      </c>
      <c r="B77" s="3">
        <v>21.177033999999999</v>
      </c>
      <c r="C77" s="3">
        <v>167354917</v>
      </c>
      <c r="D77" s="3">
        <v>0.981132</v>
      </c>
      <c r="E77" s="3">
        <v>2.1177030000000001</v>
      </c>
      <c r="F77" s="3">
        <v>3.7682820000000001</v>
      </c>
      <c r="G77" s="3">
        <v>2.8262119999999999</v>
      </c>
      <c r="H77" s="3">
        <v>100</v>
      </c>
      <c r="I77" s="3">
        <v>100</v>
      </c>
      <c r="J77" s="3">
        <v>13</v>
      </c>
      <c r="K77" s="3">
        <v>99</v>
      </c>
      <c r="L77" s="3">
        <v>1.9689000000000001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1">
        <f t="shared" si="3"/>
        <v>25.595700000000001</v>
      </c>
      <c r="U77" s="5">
        <v>0.98</v>
      </c>
      <c r="V77" s="3">
        <v>11.235300000000001</v>
      </c>
      <c r="W77" s="3">
        <v>136696235</v>
      </c>
      <c r="X77" s="3">
        <v>0.98398699999999995</v>
      </c>
      <c r="Y77" s="3">
        <v>1.1235299999999999</v>
      </c>
      <c r="Z77" s="3">
        <v>5.8015230000000004</v>
      </c>
      <c r="AA77" s="3">
        <v>4.3511420000000003</v>
      </c>
      <c r="AB77" s="3">
        <v>102</v>
      </c>
      <c r="AC77" s="3">
        <v>102</v>
      </c>
      <c r="AD77" s="3">
        <v>22</v>
      </c>
      <c r="AE77" s="3">
        <v>101</v>
      </c>
      <c r="AF77" s="3">
        <v>1.7365999999999999</v>
      </c>
      <c r="AG77" s="3">
        <v>4.7716370000000001</v>
      </c>
      <c r="AH77" s="3">
        <v>0.20919499999999999</v>
      </c>
      <c r="AI77" s="3">
        <v>6.2481249999999999</v>
      </c>
      <c r="AJ77" s="3">
        <v>42.470049000000003</v>
      </c>
      <c r="AK77" s="3">
        <v>1.8619429999999999</v>
      </c>
      <c r="AL77" s="3">
        <v>55.611556</v>
      </c>
    </row>
    <row r="78" spans="1:39" ht="14" x14ac:dyDescent="0.2">
      <c r="A78" s="5">
        <v>0.99</v>
      </c>
      <c r="B78" s="3">
        <v>22.539366000000001</v>
      </c>
      <c r="C78" s="3">
        <v>205348973</v>
      </c>
      <c r="D78" s="3">
        <v>0.99058400000000002</v>
      </c>
      <c r="E78" s="3">
        <v>2.2539370000000001</v>
      </c>
      <c r="F78" s="3">
        <v>4.3443110000000003</v>
      </c>
      <c r="G78" s="3">
        <v>3.2582330000000002</v>
      </c>
      <c r="H78" s="3">
        <v>100</v>
      </c>
      <c r="I78" s="3">
        <v>100</v>
      </c>
      <c r="J78" s="3">
        <v>17</v>
      </c>
      <c r="K78" s="3">
        <v>99</v>
      </c>
      <c r="L78" s="3">
        <v>1.7201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1">
        <f t="shared" si="3"/>
        <v>29.241699999999998</v>
      </c>
      <c r="U78" s="5">
        <v>0.99</v>
      </c>
      <c r="V78" s="3">
        <v>11.697516</v>
      </c>
      <c r="W78" s="3">
        <v>161061860</v>
      </c>
      <c r="X78" s="3">
        <v>0.99002100000000004</v>
      </c>
      <c r="Y78" s="3">
        <v>1.1697519999999999</v>
      </c>
      <c r="Z78" s="3">
        <v>6.5655200000000002</v>
      </c>
      <c r="AA78" s="3">
        <v>4.9241400000000004</v>
      </c>
      <c r="AB78" s="3">
        <v>104</v>
      </c>
      <c r="AC78" s="3">
        <v>104</v>
      </c>
      <c r="AD78" s="3">
        <v>27</v>
      </c>
      <c r="AE78" s="3">
        <v>103</v>
      </c>
      <c r="AF78" s="3">
        <v>1.4525999999999999</v>
      </c>
      <c r="AG78" s="3">
        <v>5.1943919999999997</v>
      </c>
      <c r="AH78" s="3">
        <v>0.20919699999999999</v>
      </c>
      <c r="AI78" s="3">
        <v>6.2880940000000001</v>
      </c>
      <c r="AJ78" s="3">
        <v>44.405942000000003</v>
      </c>
      <c r="AK78" s="3">
        <v>1.7883869999999999</v>
      </c>
      <c r="AL78" s="3">
        <v>53.755802000000003</v>
      </c>
    </row>
    <row r="79" spans="1:39" ht="14" x14ac:dyDescent="0.2">
      <c r="A79" s="5">
        <v>0.99099999999999999</v>
      </c>
      <c r="B79" s="3">
        <v>22.630915000000002</v>
      </c>
      <c r="C79" s="3">
        <v>215018329</v>
      </c>
      <c r="D79" s="3">
        <v>0.99203799999999998</v>
      </c>
      <c r="E79" s="3">
        <v>2.2630919999999999</v>
      </c>
      <c r="F79" s="3">
        <v>4.5304719999999996</v>
      </c>
      <c r="G79" s="3">
        <v>3.3978540000000002</v>
      </c>
      <c r="H79" s="3">
        <v>100</v>
      </c>
      <c r="I79" s="3">
        <v>100</v>
      </c>
      <c r="J79" s="3">
        <v>18</v>
      </c>
      <c r="K79" s="3">
        <v>99</v>
      </c>
      <c r="L79" s="3">
        <v>1.6379999999999999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1">
        <f t="shared" si="3"/>
        <v>29.483999999999998</v>
      </c>
      <c r="U79" s="5">
        <v>0.99099999999999999</v>
      </c>
      <c r="V79" s="3">
        <v>11.812500999999999</v>
      </c>
      <c r="W79" s="3">
        <v>170948279</v>
      </c>
      <c r="X79" s="3">
        <v>0.99153800000000003</v>
      </c>
      <c r="Y79" s="3">
        <v>1.1812499999999999</v>
      </c>
      <c r="Z79" s="3">
        <v>6.9006970000000001</v>
      </c>
      <c r="AA79" s="3">
        <v>5.1755230000000001</v>
      </c>
      <c r="AB79" s="3">
        <v>102</v>
      </c>
      <c r="AC79" s="3">
        <v>102</v>
      </c>
      <c r="AD79" s="3">
        <v>29</v>
      </c>
      <c r="AE79" s="3">
        <v>101</v>
      </c>
      <c r="AF79" s="3">
        <v>1.3686</v>
      </c>
      <c r="AG79" s="3">
        <v>5.2479060000000004</v>
      </c>
      <c r="AH79" s="3">
        <v>0.202318</v>
      </c>
      <c r="AI79" s="3">
        <v>6.3560970000000001</v>
      </c>
      <c r="AJ79" s="3">
        <v>44.426712000000002</v>
      </c>
      <c r="AK79" s="3">
        <v>1.712742</v>
      </c>
      <c r="AL79" s="3">
        <v>53.808225999999998</v>
      </c>
    </row>
    <row r="80" spans="1:39" ht="14" x14ac:dyDescent="0.2">
      <c r="A80" s="5">
        <v>0.99199999999999999</v>
      </c>
      <c r="B80" s="3">
        <v>22.630915000000002</v>
      </c>
      <c r="C80" s="3">
        <v>215018329</v>
      </c>
      <c r="D80" s="3">
        <v>0.99203799999999998</v>
      </c>
      <c r="E80" s="3">
        <v>2.2630919999999999</v>
      </c>
      <c r="F80" s="3">
        <v>4.5304719999999996</v>
      </c>
      <c r="G80" s="3">
        <v>3.3978540000000002</v>
      </c>
      <c r="H80" s="3">
        <v>100</v>
      </c>
      <c r="I80" s="3">
        <v>100</v>
      </c>
      <c r="J80" s="3">
        <v>18</v>
      </c>
      <c r="K80" s="3">
        <v>99</v>
      </c>
      <c r="L80" s="3">
        <v>1.6379999999999999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1">
        <f t="shared" si="3"/>
        <v>29.483999999999998</v>
      </c>
      <c r="U80" s="5">
        <v>0.99199999999999999</v>
      </c>
      <c r="V80" s="3">
        <v>12.029018000000001</v>
      </c>
      <c r="W80" s="3">
        <v>180484536</v>
      </c>
      <c r="X80" s="3">
        <v>0.99288799999999999</v>
      </c>
      <c r="Y80" s="3">
        <v>1.2029019999999999</v>
      </c>
      <c r="Z80" s="3">
        <v>7.1545100000000001</v>
      </c>
      <c r="AA80" s="3">
        <v>5.3658830000000002</v>
      </c>
      <c r="AB80" s="3">
        <v>102</v>
      </c>
      <c r="AC80" s="3">
        <v>102</v>
      </c>
      <c r="AD80" s="3">
        <v>31</v>
      </c>
      <c r="AE80" s="3">
        <v>101</v>
      </c>
      <c r="AF80" s="3">
        <v>1.2786</v>
      </c>
      <c r="AG80" s="3">
        <v>5.4118209999999998</v>
      </c>
      <c r="AH80" s="3">
        <v>0.20127100000000001</v>
      </c>
      <c r="AI80" s="3">
        <v>6.4089710000000002</v>
      </c>
      <c r="AJ80" s="3">
        <v>44.989713000000002</v>
      </c>
      <c r="AK80" s="3">
        <v>1.6732149999999999</v>
      </c>
      <c r="AL80" s="3">
        <v>53.279249999999998</v>
      </c>
    </row>
    <row r="81" spans="1:39" ht="14" x14ac:dyDescent="0.2">
      <c r="A81" s="5">
        <v>0.99299999999999999</v>
      </c>
      <c r="B81" s="3">
        <v>23.278048999999999</v>
      </c>
      <c r="C81" s="3">
        <v>234033260</v>
      </c>
      <c r="D81" s="3">
        <v>0.99412400000000001</v>
      </c>
      <c r="E81" s="3">
        <v>2.3278050000000001</v>
      </c>
      <c r="F81" s="3">
        <v>4.7940339999999999</v>
      </c>
      <c r="G81" s="3">
        <v>3.5955249999999999</v>
      </c>
      <c r="H81" s="3">
        <v>100</v>
      </c>
      <c r="I81" s="3">
        <v>100</v>
      </c>
      <c r="J81" s="3">
        <v>20</v>
      </c>
      <c r="K81" s="3">
        <v>99</v>
      </c>
      <c r="L81" s="3">
        <v>1.4658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1">
        <f t="shared" si="3"/>
        <v>29.315999999999999</v>
      </c>
      <c r="U81" s="5">
        <v>0.99299999999999999</v>
      </c>
      <c r="V81" s="3">
        <v>12.417539</v>
      </c>
      <c r="W81" s="3">
        <v>189935424</v>
      </c>
      <c r="X81" s="3">
        <v>0.99392000000000003</v>
      </c>
      <c r="Y81" s="3">
        <v>1.241754</v>
      </c>
      <c r="Z81" s="3">
        <v>7.2935759999999998</v>
      </c>
      <c r="AA81" s="3">
        <v>5.4701820000000003</v>
      </c>
      <c r="AB81" s="3">
        <v>104</v>
      </c>
      <c r="AC81" s="3">
        <v>104</v>
      </c>
      <c r="AD81" s="3">
        <v>33</v>
      </c>
      <c r="AE81" s="3">
        <v>103</v>
      </c>
      <c r="AF81" s="3">
        <v>1.2101</v>
      </c>
      <c r="AG81" s="3">
        <v>5.7271140000000003</v>
      </c>
      <c r="AH81" s="3">
        <v>0.20824200000000001</v>
      </c>
      <c r="AI81" s="3">
        <v>6.4765689999999996</v>
      </c>
      <c r="AJ81" s="3">
        <v>46.121164999999998</v>
      </c>
      <c r="AK81" s="3">
        <v>1.676998</v>
      </c>
      <c r="AL81" s="3">
        <v>52.156619999999997</v>
      </c>
    </row>
    <row r="82" spans="1:39" ht="14" x14ac:dyDescent="0.2">
      <c r="A82" s="5">
        <v>0.99399999999999999</v>
      </c>
      <c r="B82" s="3">
        <v>23.278048999999999</v>
      </c>
      <c r="C82" s="3">
        <v>234033260</v>
      </c>
      <c r="D82" s="3">
        <v>0.99412400000000001</v>
      </c>
      <c r="E82" s="3">
        <v>2.3278050000000001</v>
      </c>
      <c r="F82" s="3">
        <v>4.7940339999999999</v>
      </c>
      <c r="G82" s="3">
        <v>3.5955249999999999</v>
      </c>
      <c r="H82" s="3">
        <v>100</v>
      </c>
      <c r="I82" s="3">
        <v>100</v>
      </c>
      <c r="J82" s="3">
        <v>20</v>
      </c>
      <c r="K82" s="3">
        <v>99</v>
      </c>
      <c r="L82" s="3">
        <v>1.4658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1">
        <f t="shared" si="3"/>
        <v>29.315999999999999</v>
      </c>
      <c r="U82" s="5">
        <v>0.99399999999999999</v>
      </c>
      <c r="V82" s="3">
        <v>12.834588999999999</v>
      </c>
      <c r="W82" s="3">
        <v>208829790</v>
      </c>
      <c r="X82" s="3">
        <v>0.99539</v>
      </c>
      <c r="Y82" s="3">
        <v>1.2834589999999999</v>
      </c>
      <c r="Z82" s="3">
        <v>7.7585499999999996</v>
      </c>
      <c r="AA82" s="3">
        <v>5.8189130000000002</v>
      </c>
      <c r="AB82" s="3">
        <v>104</v>
      </c>
      <c r="AC82" s="3">
        <v>104</v>
      </c>
      <c r="AD82" s="3">
        <v>37</v>
      </c>
      <c r="AE82" s="3">
        <v>103</v>
      </c>
      <c r="AF82" s="3">
        <v>1.1286</v>
      </c>
      <c r="AG82" s="3">
        <v>6.0346039999999999</v>
      </c>
      <c r="AH82" s="3">
        <v>0.20765400000000001</v>
      </c>
      <c r="AI82" s="3">
        <v>6.586849</v>
      </c>
      <c r="AJ82" s="3">
        <v>47.018286000000003</v>
      </c>
      <c r="AK82" s="3">
        <v>1.6179250000000001</v>
      </c>
      <c r="AL82" s="3">
        <v>51.321075999999998</v>
      </c>
    </row>
    <row r="83" spans="1:39" ht="14" x14ac:dyDescent="0.2">
      <c r="A83" s="5">
        <v>0.995</v>
      </c>
      <c r="B83" s="3">
        <v>23.774013</v>
      </c>
      <c r="C83" s="3">
        <v>252927345</v>
      </c>
      <c r="D83" s="3">
        <v>0.99552600000000002</v>
      </c>
      <c r="E83" s="3">
        <v>2.3774009999999999</v>
      </c>
      <c r="F83" s="3">
        <v>5.0729829999999998</v>
      </c>
      <c r="G83" s="3">
        <v>3.8047369999999998</v>
      </c>
      <c r="H83" s="3">
        <v>100</v>
      </c>
      <c r="I83" s="3">
        <v>100</v>
      </c>
      <c r="J83" s="3">
        <v>22</v>
      </c>
      <c r="K83" s="3">
        <v>99</v>
      </c>
      <c r="L83" s="3">
        <v>1.3366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1">
        <f t="shared" si="3"/>
        <v>29.405200000000001</v>
      </c>
      <c r="U83" s="5">
        <v>0.995</v>
      </c>
      <c r="V83" s="3">
        <v>12.834588999999999</v>
      </c>
      <c r="W83" s="3">
        <v>208829790</v>
      </c>
      <c r="X83" s="3">
        <v>0.99539</v>
      </c>
      <c r="Y83" s="3">
        <v>1.2834589999999999</v>
      </c>
      <c r="Z83" s="3">
        <v>7.7585499999999996</v>
      </c>
      <c r="AA83" s="3">
        <v>5.8189130000000002</v>
      </c>
      <c r="AB83" s="3">
        <v>104</v>
      </c>
      <c r="AC83" s="3">
        <v>104</v>
      </c>
      <c r="AD83" s="3">
        <v>37</v>
      </c>
      <c r="AE83" s="3">
        <v>103</v>
      </c>
      <c r="AF83" s="3">
        <v>1.1286</v>
      </c>
      <c r="AG83" s="3">
        <v>6.0346039999999999</v>
      </c>
      <c r="AH83" s="3">
        <v>0.20765400000000001</v>
      </c>
      <c r="AI83" s="3">
        <v>6.586849</v>
      </c>
      <c r="AJ83" s="3">
        <v>47.018286000000003</v>
      </c>
      <c r="AK83" s="3">
        <v>1.6179250000000001</v>
      </c>
      <c r="AL83" s="3">
        <v>51.321075999999998</v>
      </c>
    </row>
    <row r="84" spans="1:39" ht="14" x14ac:dyDescent="0.2">
      <c r="A84" s="5">
        <v>0.996</v>
      </c>
      <c r="B84" s="3">
        <v>24.255345999999999</v>
      </c>
      <c r="C84" s="3">
        <v>262091101</v>
      </c>
      <c r="D84" s="3">
        <v>0.99609400000000003</v>
      </c>
      <c r="E84" s="3">
        <v>2.425535</v>
      </c>
      <c r="F84" s="3">
        <v>5.152463</v>
      </c>
      <c r="G84" s="3">
        <v>3.864347</v>
      </c>
      <c r="H84" s="3">
        <v>100</v>
      </c>
      <c r="I84" s="3">
        <v>100</v>
      </c>
      <c r="J84" s="3">
        <v>23</v>
      </c>
      <c r="K84" s="3">
        <v>99</v>
      </c>
      <c r="L84" s="3">
        <v>1.2821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1">
        <f t="shared" si="3"/>
        <v>29.488299999999999</v>
      </c>
      <c r="U84" s="5">
        <v>0.996</v>
      </c>
      <c r="V84" s="3">
        <v>13.252461</v>
      </c>
      <c r="W84" s="3">
        <v>232125128</v>
      </c>
      <c r="X84" s="3">
        <v>0.99662700000000004</v>
      </c>
      <c r="Y84" s="3">
        <v>1.3252459999999999</v>
      </c>
      <c r="Z84" s="3">
        <v>8.3521009999999993</v>
      </c>
      <c r="AA84" s="3">
        <v>6.2640760000000002</v>
      </c>
      <c r="AB84" s="3">
        <v>108</v>
      </c>
      <c r="AC84" s="3">
        <v>108</v>
      </c>
      <c r="AD84" s="3">
        <v>42</v>
      </c>
      <c r="AE84" s="3">
        <v>107</v>
      </c>
      <c r="AF84" s="3">
        <v>1.0883</v>
      </c>
      <c r="AG84" s="3">
        <v>6.3314959999999996</v>
      </c>
      <c r="AH84" s="3">
        <v>0.210954</v>
      </c>
      <c r="AI84" s="3">
        <v>6.7046720000000004</v>
      </c>
      <c r="AJ84" s="3">
        <v>47.776003000000003</v>
      </c>
      <c r="AK84" s="3">
        <v>1.5918129999999999</v>
      </c>
      <c r="AL84" s="3">
        <v>50.591904</v>
      </c>
    </row>
    <row r="85" spans="1:39" ht="14" x14ac:dyDescent="0.2">
      <c r="A85" s="5">
        <v>0.997</v>
      </c>
      <c r="B85" s="3">
        <v>25.443010000000001</v>
      </c>
      <c r="C85" s="3">
        <v>299069338</v>
      </c>
      <c r="D85" s="3">
        <v>0.99752300000000005</v>
      </c>
      <c r="E85" s="3">
        <v>2.5443009999999999</v>
      </c>
      <c r="F85" s="3">
        <v>5.6049730000000002</v>
      </c>
      <c r="G85" s="3">
        <v>4.203729</v>
      </c>
      <c r="H85" s="3">
        <v>100</v>
      </c>
      <c r="I85" s="3">
        <v>100</v>
      </c>
      <c r="J85" s="3">
        <v>27</v>
      </c>
      <c r="K85" s="3">
        <v>99</v>
      </c>
      <c r="L85" s="3">
        <v>1.1442000000000001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1">
        <f t="shared" si="3"/>
        <v>30.893400000000003</v>
      </c>
      <c r="U85" s="5">
        <v>0.997</v>
      </c>
      <c r="V85" s="3">
        <v>13.647143</v>
      </c>
      <c r="W85" s="3">
        <v>250419170</v>
      </c>
      <c r="X85" s="3">
        <v>0.99733000000000005</v>
      </c>
      <c r="Y85" s="3">
        <v>1.364714</v>
      </c>
      <c r="Z85" s="3">
        <v>8.7497559999999996</v>
      </c>
      <c r="AA85" s="3">
        <v>6.5623170000000002</v>
      </c>
      <c r="AB85" s="3">
        <v>108</v>
      </c>
      <c r="AC85" s="3">
        <v>108</v>
      </c>
      <c r="AD85" s="3">
        <v>46</v>
      </c>
      <c r="AE85" s="3">
        <v>107</v>
      </c>
      <c r="AF85" s="3">
        <v>1.0550999999999999</v>
      </c>
      <c r="AG85" s="3">
        <v>6.6362399999999999</v>
      </c>
      <c r="AH85" s="3">
        <v>0.21054200000000001</v>
      </c>
      <c r="AI85" s="3">
        <v>6.7951009999999998</v>
      </c>
      <c r="AJ85" s="3">
        <v>48.627321999999999</v>
      </c>
      <c r="AK85" s="3">
        <v>1.542753</v>
      </c>
      <c r="AL85" s="3">
        <v>49.791384000000001</v>
      </c>
    </row>
    <row r="86" spans="1:39" ht="14" x14ac:dyDescent="0.2">
      <c r="A86" s="5">
        <v>0.998</v>
      </c>
      <c r="B86" s="3">
        <v>26.601192999999999</v>
      </c>
      <c r="C86" s="3">
        <v>335172094</v>
      </c>
      <c r="D86" s="3">
        <v>0.99826400000000004</v>
      </c>
      <c r="E86" s="3">
        <v>2.6601189999999999</v>
      </c>
      <c r="F86" s="3">
        <v>6.008095</v>
      </c>
      <c r="G86" s="3">
        <v>4.5060719999999996</v>
      </c>
      <c r="H86" s="3">
        <v>100</v>
      </c>
      <c r="I86" s="3">
        <v>100</v>
      </c>
      <c r="J86" s="3">
        <v>31</v>
      </c>
      <c r="K86" s="3">
        <v>99</v>
      </c>
      <c r="L86" s="3">
        <v>1.0742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1">
        <f t="shared" si="3"/>
        <v>33.300200000000004</v>
      </c>
      <c r="U86" s="5">
        <v>0.998</v>
      </c>
      <c r="V86" s="3">
        <v>14.901884000000001</v>
      </c>
      <c r="W86" s="3">
        <v>287153583</v>
      </c>
      <c r="X86" s="3">
        <v>0.99818399999999996</v>
      </c>
      <c r="Y86" s="3">
        <v>1.4901880000000001</v>
      </c>
      <c r="Z86" s="3">
        <v>9.1884689999999996</v>
      </c>
      <c r="AA86" s="3">
        <v>6.8913520000000004</v>
      </c>
      <c r="AB86" s="3">
        <v>100</v>
      </c>
      <c r="AC86" s="3">
        <v>100</v>
      </c>
      <c r="AD86" s="3">
        <v>54</v>
      </c>
      <c r="AE86" s="3">
        <v>99</v>
      </c>
      <c r="AF86" s="3">
        <v>1.0230999999999999</v>
      </c>
      <c r="AG86" s="3">
        <v>7.2842140000000004</v>
      </c>
      <c r="AH86" s="3">
        <v>0.20149</v>
      </c>
      <c r="AI86" s="3">
        <v>7.4046240000000001</v>
      </c>
      <c r="AJ86" s="3">
        <v>48.881165000000003</v>
      </c>
      <c r="AK86" s="3">
        <v>1.352112</v>
      </c>
      <c r="AL86" s="3">
        <v>49.68918</v>
      </c>
    </row>
    <row r="87" spans="1:39" ht="14" x14ac:dyDescent="0.2">
      <c r="A87" s="5">
        <v>0.999</v>
      </c>
      <c r="B87" s="3">
        <v>29.054587000000001</v>
      </c>
      <c r="C87" s="3">
        <v>405696327</v>
      </c>
      <c r="D87" s="3">
        <v>0.99907100000000004</v>
      </c>
      <c r="E87" s="3">
        <v>2.905459</v>
      </c>
      <c r="F87" s="3">
        <v>6.6581939999999999</v>
      </c>
      <c r="G87" s="3">
        <v>4.993646</v>
      </c>
      <c r="H87" s="3">
        <v>100</v>
      </c>
      <c r="I87" s="3">
        <v>100</v>
      </c>
      <c r="J87" s="3">
        <v>39</v>
      </c>
      <c r="K87" s="3">
        <v>99</v>
      </c>
      <c r="L87" s="3">
        <v>1.0192000000000001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1">
        <f t="shared" si="3"/>
        <v>39.748800000000003</v>
      </c>
      <c r="U87" s="5">
        <v>0.999</v>
      </c>
      <c r="V87" s="3">
        <v>16.157028</v>
      </c>
      <c r="W87" s="3">
        <v>356468014</v>
      </c>
      <c r="X87" s="3">
        <v>0.99904999999999999</v>
      </c>
      <c r="Y87" s="3">
        <v>1.6157029999999999</v>
      </c>
      <c r="Z87" s="3">
        <v>10.520325</v>
      </c>
      <c r="AA87" s="3">
        <v>7.890244</v>
      </c>
      <c r="AB87" s="3">
        <v>108</v>
      </c>
      <c r="AC87" s="3">
        <v>108</v>
      </c>
      <c r="AD87" s="3">
        <v>70</v>
      </c>
      <c r="AE87" s="3">
        <v>107</v>
      </c>
      <c r="AF87" s="3">
        <v>1.0047999999999999</v>
      </c>
      <c r="AG87" s="3">
        <v>8.5525789999999997</v>
      </c>
      <c r="AH87" s="3">
        <v>0.21254300000000001</v>
      </c>
      <c r="AI87" s="3">
        <v>7.3866680000000002</v>
      </c>
      <c r="AJ87" s="3">
        <v>52.934109999999997</v>
      </c>
      <c r="AK87" s="3">
        <v>1.315485</v>
      </c>
      <c r="AL87" s="3">
        <v>45.717984000000001</v>
      </c>
    </row>
    <row r="88" spans="1:39" ht="14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</row>
    <row r="89" spans="1:39" ht="14" x14ac:dyDescent="0.2">
      <c r="A89" s="4" t="s">
        <v>72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U89" s="4" t="s">
        <v>73</v>
      </c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</row>
    <row r="90" spans="1:39" ht="14" x14ac:dyDescent="0.2">
      <c r="A90" s="3" t="s">
        <v>63</v>
      </c>
      <c r="B90" s="3" t="s">
        <v>2</v>
      </c>
      <c r="C90" s="3" t="s">
        <v>3</v>
      </c>
      <c r="D90" s="3" t="s">
        <v>4</v>
      </c>
      <c r="E90" s="3" t="s">
        <v>5</v>
      </c>
      <c r="F90" s="3" t="s">
        <v>6</v>
      </c>
      <c r="G90" s="3" t="s">
        <v>7</v>
      </c>
      <c r="H90" s="3" t="s">
        <v>8</v>
      </c>
      <c r="I90" s="3" t="s">
        <v>9</v>
      </c>
      <c r="J90" s="3" t="s">
        <v>10</v>
      </c>
      <c r="K90" s="3" t="s">
        <v>11</v>
      </c>
      <c r="L90" s="3" t="s">
        <v>12</v>
      </c>
      <c r="M90" s="3" t="s">
        <v>13</v>
      </c>
      <c r="N90" s="3" t="s">
        <v>14</v>
      </c>
      <c r="O90" s="3" t="s">
        <v>15</v>
      </c>
      <c r="P90" s="3" t="s">
        <v>16</v>
      </c>
      <c r="Q90" s="3" t="s">
        <v>17</v>
      </c>
      <c r="R90" s="3" t="s">
        <v>18</v>
      </c>
      <c r="S90" s="1" t="s">
        <v>80</v>
      </c>
      <c r="U90" s="3" t="s">
        <v>62</v>
      </c>
      <c r="V90" s="3" t="s">
        <v>2</v>
      </c>
      <c r="W90" s="3" t="s">
        <v>3</v>
      </c>
      <c r="X90" s="3" t="s">
        <v>4</v>
      </c>
      <c r="Y90" s="3" t="s">
        <v>5</v>
      </c>
      <c r="Z90" s="3" t="s">
        <v>6</v>
      </c>
      <c r="AA90" s="3" t="s">
        <v>7</v>
      </c>
      <c r="AB90" s="3" t="s">
        <v>8</v>
      </c>
      <c r="AC90" s="3" t="s">
        <v>9</v>
      </c>
      <c r="AD90" s="3" t="s">
        <v>10</v>
      </c>
      <c r="AE90" s="3" t="s">
        <v>11</v>
      </c>
      <c r="AF90" s="3" t="s">
        <v>12</v>
      </c>
      <c r="AG90" s="3" t="s">
        <v>13</v>
      </c>
      <c r="AH90" s="3" t="s">
        <v>14</v>
      </c>
      <c r="AI90" s="3" t="s">
        <v>15</v>
      </c>
      <c r="AJ90" s="3" t="s">
        <v>16</v>
      </c>
      <c r="AK90" s="3" t="s">
        <v>17</v>
      </c>
      <c r="AL90" s="3" t="s">
        <v>18</v>
      </c>
      <c r="AM90" s="1" t="s">
        <v>80</v>
      </c>
    </row>
    <row r="91" spans="1:39" ht="14" x14ac:dyDescent="0.2">
      <c r="A91" s="5">
        <v>0.9</v>
      </c>
      <c r="B91" s="3">
        <v>19.103539999999999</v>
      </c>
      <c r="C91" s="3">
        <v>104487872</v>
      </c>
      <c r="D91" s="11">
        <v>0.931149</v>
      </c>
      <c r="E91" s="3">
        <v>1.9103540000000001</v>
      </c>
      <c r="F91" s="3">
        <v>1.9560649999999999</v>
      </c>
      <c r="G91" s="3">
        <v>1.467049</v>
      </c>
      <c r="H91" s="3">
        <v>100</v>
      </c>
      <c r="I91" s="3">
        <v>100</v>
      </c>
      <c r="J91" s="3">
        <v>4</v>
      </c>
      <c r="K91" s="3">
        <v>99</v>
      </c>
      <c r="L91" s="3">
        <v>3.2846000000000002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1">
        <f t="shared" ref="S91:S109" si="4">J91 * L91</f>
        <v>13.138400000000001</v>
      </c>
      <c r="U91" s="5">
        <v>0.9</v>
      </c>
      <c r="V91" s="3">
        <v>9.8376009999999994</v>
      </c>
      <c r="W91" s="3">
        <v>75861649</v>
      </c>
      <c r="X91" s="3">
        <v>0.92361899999999997</v>
      </c>
      <c r="Y91" s="3">
        <v>0.98375999999999997</v>
      </c>
      <c r="Z91" s="3">
        <v>2.7578100000000001</v>
      </c>
      <c r="AA91" s="3">
        <v>2.0683579999999999</v>
      </c>
      <c r="AB91" s="3">
        <v>100</v>
      </c>
      <c r="AC91" s="3">
        <v>100</v>
      </c>
      <c r="AD91" s="3">
        <v>7</v>
      </c>
      <c r="AE91" s="3">
        <v>99</v>
      </c>
      <c r="AF91" s="3">
        <v>2.7915000000000001</v>
      </c>
      <c r="AG91" s="3">
        <v>3.6568070000000001</v>
      </c>
      <c r="AH91" s="3">
        <v>0.32821899999999998</v>
      </c>
      <c r="AI91" s="3">
        <v>5.8097659999999998</v>
      </c>
      <c r="AJ91" s="3">
        <v>37.171733000000003</v>
      </c>
      <c r="AK91" s="3">
        <v>3.3363740000000002</v>
      </c>
      <c r="AL91" s="3">
        <v>59.056736000000001</v>
      </c>
    </row>
    <row r="92" spans="1:39" ht="14" x14ac:dyDescent="0.2">
      <c r="A92" s="5">
        <v>0.91</v>
      </c>
      <c r="B92" s="3">
        <v>19.103539999999999</v>
      </c>
      <c r="C92" s="3">
        <v>104487872</v>
      </c>
      <c r="D92" s="11">
        <v>0.931149</v>
      </c>
      <c r="E92" s="3">
        <v>1.9103540000000001</v>
      </c>
      <c r="F92" s="3">
        <v>1.9560649999999999</v>
      </c>
      <c r="G92" s="3">
        <v>1.467049</v>
      </c>
      <c r="H92" s="3">
        <v>100</v>
      </c>
      <c r="I92" s="3">
        <v>100</v>
      </c>
      <c r="J92" s="3">
        <v>4</v>
      </c>
      <c r="K92" s="3">
        <v>99</v>
      </c>
      <c r="L92" s="3">
        <v>3.2846000000000002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1">
        <f t="shared" si="4"/>
        <v>13.138400000000001</v>
      </c>
      <c r="U92" s="5">
        <v>0.91</v>
      </c>
      <c r="V92" s="3">
        <v>9.8376009999999994</v>
      </c>
      <c r="W92" s="3">
        <v>75861649</v>
      </c>
      <c r="X92" s="3">
        <v>0.92361899999999997</v>
      </c>
      <c r="Y92" s="3">
        <v>0.98375999999999997</v>
      </c>
      <c r="Z92" s="3">
        <v>2.7578100000000001</v>
      </c>
      <c r="AA92" s="3">
        <v>2.0683579999999999</v>
      </c>
      <c r="AB92" s="3">
        <v>100</v>
      </c>
      <c r="AC92" s="3">
        <v>100</v>
      </c>
      <c r="AD92" s="3">
        <v>7</v>
      </c>
      <c r="AE92" s="3">
        <v>99</v>
      </c>
      <c r="AF92" s="3">
        <v>2.7915000000000001</v>
      </c>
      <c r="AG92" s="3">
        <v>3.6568070000000001</v>
      </c>
      <c r="AH92" s="3">
        <v>0.32821899999999998</v>
      </c>
      <c r="AI92" s="3">
        <v>5.8097659999999998</v>
      </c>
      <c r="AJ92" s="3">
        <v>37.171733000000003</v>
      </c>
      <c r="AK92" s="3">
        <v>3.3363740000000002</v>
      </c>
      <c r="AL92" s="3">
        <v>59.056736000000001</v>
      </c>
    </row>
    <row r="93" spans="1:39" ht="14" x14ac:dyDescent="0.2">
      <c r="A93" s="5">
        <v>0.92</v>
      </c>
      <c r="B93" s="3">
        <v>19.103539999999999</v>
      </c>
      <c r="C93" s="3">
        <v>104487872</v>
      </c>
      <c r="D93" s="11">
        <v>0.931149</v>
      </c>
      <c r="E93" s="3">
        <v>1.9103540000000001</v>
      </c>
      <c r="F93" s="3">
        <v>1.9560649999999999</v>
      </c>
      <c r="G93" s="3">
        <v>1.467049</v>
      </c>
      <c r="H93" s="3">
        <v>100</v>
      </c>
      <c r="I93" s="3">
        <v>100</v>
      </c>
      <c r="J93" s="3">
        <v>4</v>
      </c>
      <c r="K93" s="3">
        <v>99</v>
      </c>
      <c r="L93" s="3">
        <v>3.2846000000000002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1">
        <f t="shared" si="4"/>
        <v>13.138400000000001</v>
      </c>
      <c r="U93" s="5">
        <v>0.92</v>
      </c>
      <c r="V93" s="3">
        <v>9.8376009999999994</v>
      </c>
      <c r="W93" s="3">
        <v>75861649</v>
      </c>
      <c r="X93" s="3">
        <v>0.92361899999999997</v>
      </c>
      <c r="Y93" s="3">
        <v>0.98375999999999997</v>
      </c>
      <c r="Z93" s="3">
        <v>2.7578100000000001</v>
      </c>
      <c r="AA93" s="3">
        <v>2.0683579999999999</v>
      </c>
      <c r="AB93" s="3">
        <v>100</v>
      </c>
      <c r="AC93" s="3">
        <v>100</v>
      </c>
      <c r="AD93" s="3">
        <v>7</v>
      </c>
      <c r="AE93" s="3">
        <v>99</v>
      </c>
      <c r="AF93" s="3">
        <v>2.7915000000000001</v>
      </c>
      <c r="AG93" s="3">
        <v>3.6568070000000001</v>
      </c>
      <c r="AH93" s="3">
        <v>0.32821899999999998</v>
      </c>
      <c r="AI93" s="3">
        <v>5.8097659999999998</v>
      </c>
      <c r="AJ93" s="3">
        <v>37.171733000000003</v>
      </c>
      <c r="AK93" s="3">
        <v>3.3363740000000002</v>
      </c>
      <c r="AL93" s="3">
        <v>59.056736000000001</v>
      </c>
    </row>
    <row r="94" spans="1:39" ht="14" x14ac:dyDescent="0.2">
      <c r="A94" s="5">
        <v>0.93</v>
      </c>
      <c r="B94" s="3">
        <v>19.103539999999999</v>
      </c>
      <c r="C94" s="3">
        <v>104487872</v>
      </c>
      <c r="D94" s="11">
        <v>0.931149</v>
      </c>
      <c r="E94" s="3">
        <v>1.9103540000000001</v>
      </c>
      <c r="F94" s="3">
        <v>1.9560649999999999</v>
      </c>
      <c r="G94" s="3">
        <v>1.467049</v>
      </c>
      <c r="H94" s="3">
        <v>100</v>
      </c>
      <c r="I94" s="3">
        <v>100</v>
      </c>
      <c r="J94" s="3">
        <v>4</v>
      </c>
      <c r="K94" s="3">
        <v>99</v>
      </c>
      <c r="L94" s="3">
        <v>3.2846000000000002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1">
        <f t="shared" si="4"/>
        <v>13.138400000000001</v>
      </c>
      <c r="U94" s="5">
        <v>0.93</v>
      </c>
      <c r="V94" s="3">
        <v>10.550922999999999</v>
      </c>
      <c r="W94" s="3">
        <v>83928813</v>
      </c>
      <c r="X94" s="3">
        <v>0.930871</v>
      </c>
      <c r="Y94" s="3">
        <v>1.0550919999999999</v>
      </c>
      <c r="Z94" s="3">
        <v>2.8448020000000001</v>
      </c>
      <c r="AA94" s="3">
        <v>2.1336010000000001</v>
      </c>
      <c r="AB94" s="3">
        <v>102</v>
      </c>
      <c r="AC94" s="3">
        <v>102</v>
      </c>
      <c r="AD94" s="3">
        <v>13</v>
      </c>
      <c r="AE94" s="3">
        <v>101</v>
      </c>
      <c r="AF94" s="3">
        <v>2.02</v>
      </c>
      <c r="AG94" s="3">
        <v>4.4365730000000001</v>
      </c>
      <c r="AH94" s="3">
        <v>0.26171499999999998</v>
      </c>
      <c r="AI94" s="3">
        <v>5.8466199999999997</v>
      </c>
      <c r="AJ94" s="3">
        <v>42.049146999999998</v>
      </c>
      <c r="AK94" s="3">
        <v>2.4804979999999999</v>
      </c>
      <c r="AL94" s="3">
        <v>55.413348999999997</v>
      </c>
    </row>
    <row r="95" spans="1:39" ht="14" x14ac:dyDescent="0.2">
      <c r="A95" s="5">
        <v>0.94</v>
      </c>
      <c r="B95" s="3">
        <v>19.377293999999999</v>
      </c>
      <c r="C95" s="3">
        <v>115812758</v>
      </c>
      <c r="D95" s="3">
        <v>0.941052</v>
      </c>
      <c r="E95" s="3">
        <v>1.937729</v>
      </c>
      <c r="F95" s="3">
        <v>2.1374430000000002</v>
      </c>
      <c r="G95" s="3">
        <v>1.603083</v>
      </c>
      <c r="H95" s="3">
        <v>100</v>
      </c>
      <c r="I95" s="3">
        <v>100</v>
      </c>
      <c r="J95" s="3">
        <v>6</v>
      </c>
      <c r="K95" s="3">
        <v>99</v>
      </c>
      <c r="L95" s="3">
        <v>2.6478000000000002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1">
        <f t="shared" si="4"/>
        <v>15.886800000000001</v>
      </c>
      <c r="U95" s="5">
        <v>0.94</v>
      </c>
      <c r="V95" s="3">
        <v>11.163342</v>
      </c>
      <c r="W95" s="3">
        <v>107141909</v>
      </c>
      <c r="X95" s="3">
        <v>0.95540899999999995</v>
      </c>
      <c r="Y95" s="3">
        <v>1.1163339999999999</v>
      </c>
      <c r="Z95" s="3">
        <v>3.4323890000000001</v>
      </c>
      <c r="AA95" s="3">
        <v>2.5742919999999998</v>
      </c>
      <c r="AB95" s="3">
        <v>100</v>
      </c>
      <c r="AC95" s="3">
        <v>100</v>
      </c>
      <c r="AD95" s="3">
        <v>20</v>
      </c>
      <c r="AE95" s="3">
        <v>99</v>
      </c>
      <c r="AF95" s="3">
        <v>1.8601000000000001</v>
      </c>
      <c r="AG95" s="3">
        <v>4.9336820000000001</v>
      </c>
      <c r="AH95" s="3">
        <v>0.22501399999999999</v>
      </c>
      <c r="AI95" s="3">
        <v>5.9625820000000003</v>
      </c>
      <c r="AJ95" s="3">
        <v>44.195391000000001</v>
      </c>
      <c r="AK95" s="3">
        <v>2.0156510000000001</v>
      </c>
      <c r="AL95" s="3">
        <v>53.412157999999998</v>
      </c>
    </row>
    <row r="96" spans="1:39" ht="14" x14ac:dyDescent="0.2">
      <c r="A96" s="5">
        <v>0.95</v>
      </c>
      <c r="B96" s="3">
        <v>19.897051999999999</v>
      </c>
      <c r="C96" s="3">
        <v>139976774</v>
      </c>
      <c r="D96" s="3">
        <v>0.95293899999999998</v>
      </c>
      <c r="E96" s="3">
        <v>1.9897050000000001</v>
      </c>
      <c r="F96" s="3">
        <v>2.51593</v>
      </c>
      <c r="G96" s="3">
        <v>1.8869480000000001</v>
      </c>
      <c r="H96" s="3">
        <v>100</v>
      </c>
      <c r="I96" s="3">
        <v>100</v>
      </c>
      <c r="J96" s="3">
        <v>12</v>
      </c>
      <c r="K96" s="3">
        <v>99</v>
      </c>
      <c r="L96" s="3">
        <v>2.0030000000000001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1">
        <f t="shared" si="4"/>
        <v>24.036000000000001</v>
      </c>
      <c r="U96" s="5">
        <v>0.95</v>
      </c>
      <c r="V96" s="3">
        <v>11.163342</v>
      </c>
      <c r="W96" s="3">
        <v>107141909</v>
      </c>
      <c r="X96" s="3">
        <v>0.95540899999999995</v>
      </c>
      <c r="Y96" s="3">
        <v>1.1163339999999999</v>
      </c>
      <c r="Z96" s="3">
        <v>3.4323890000000001</v>
      </c>
      <c r="AA96" s="3">
        <v>2.5742919999999998</v>
      </c>
      <c r="AB96" s="3">
        <v>100</v>
      </c>
      <c r="AC96" s="3">
        <v>100</v>
      </c>
      <c r="AD96" s="3">
        <v>20</v>
      </c>
      <c r="AE96" s="3">
        <v>99</v>
      </c>
      <c r="AF96" s="3">
        <v>1.8601000000000001</v>
      </c>
      <c r="AG96" s="3">
        <v>4.9336820000000001</v>
      </c>
      <c r="AH96" s="3">
        <v>0.22501399999999999</v>
      </c>
      <c r="AI96" s="3">
        <v>5.9625820000000003</v>
      </c>
      <c r="AJ96" s="3">
        <v>44.195391000000001</v>
      </c>
      <c r="AK96" s="3">
        <v>2.0156510000000001</v>
      </c>
      <c r="AL96" s="3">
        <v>53.412157999999998</v>
      </c>
    </row>
    <row r="97" spans="1:39" ht="14" x14ac:dyDescent="0.2">
      <c r="A97" s="5">
        <v>0.96</v>
      </c>
      <c r="B97" s="3">
        <v>20.251207999999998</v>
      </c>
      <c r="C97" s="3">
        <v>154324094</v>
      </c>
      <c r="D97" s="3">
        <v>0.962507</v>
      </c>
      <c r="E97" s="3">
        <v>2.0251209999999999</v>
      </c>
      <c r="F97" s="3">
        <v>2.7252990000000001</v>
      </c>
      <c r="G97" s="3">
        <v>2.043974</v>
      </c>
      <c r="H97" s="3">
        <v>100</v>
      </c>
      <c r="I97" s="3">
        <v>100</v>
      </c>
      <c r="J97" s="3">
        <v>14</v>
      </c>
      <c r="K97" s="3">
        <v>99</v>
      </c>
      <c r="L97" s="3">
        <v>1.9624999999999999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1">
        <f t="shared" si="4"/>
        <v>27.474999999999998</v>
      </c>
      <c r="U97" s="5">
        <v>0.96</v>
      </c>
      <c r="V97" s="3">
        <v>11.243707000000001</v>
      </c>
      <c r="W97" s="3">
        <v>114789788</v>
      </c>
      <c r="X97" s="3">
        <v>0.96132799999999996</v>
      </c>
      <c r="Y97" s="3">
        <v>1.124371</v>
      </c>
      <c r="Z97" s="3">
        <v>3.6511119999999999</v>
      </c>
      <c r="AA97" s="3">
        <v>2.738334</v>
      </c>
      <c r="AB97" s="3">
        <v>100</v>
      </c>
      <c r="AC97" s="3">
        <v>100</v>
      </c>
      <c r="AD97" s="3">
        <v>22</v>
      </c>
      <c r="AE97" s="3">
        <v>99</v>
      </c>
      <c r="AF97" s="3">
        <v>1.7484</v>
      </c>
      <c r="AG97" s="3">
        <v>5.0432069999999998</v>
      </c>
      <c r="AH97" s="3">
        <v>0.21982599999999999</v>
      </c>
      <c r="AI97" s="3">
        <v>5.974164</v>
      </c>
      <c r="AJ97" s="3">
        <v>44.853597999999998</v>
      </c>
      <c r="AK97" s="3">
        <v>1.955098</v>
      </c>
      <c r="AL97" s="3">
        <v>53.133408000000003</v>
      </c>
    </row>
    <row r="98" spans="1:39" ht="14" x14ac:dyDescent="0.2">
      <c r="A98" s="5">
        <v>0.97</v>
      </c>
      <c r="B98" s="3">
        <v>20.863457</v>
      </c>
      <c r="C98" s="3">
        <v>176960145</v>
      </c>
      <c r="D98" s="3">
        <v>0.97308799999999995</v>
      </c>
      <c r="E98" s="3">
        <v>2.0863459999999998</v>
      </c>
      <c r="F98" s="3">
        <v>3.0333359999999998</v>
      </c>
      <c r="G98" s="3">
        <v>2.2750020000000002</v>
      </c>
      <c r="H98" s="3">
        <v>100</v>
      </c>
      <c r="I98" s="3">
        <v>100</v>
      </c>
      <c r="J98" s="3">
        <v>17</v>
      </c>
      <c r="K98" s="3">
        <v>99</v>
      </c>
      <c r="L98" s="3">
        <v>1.7969999999999999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1">
        <f t="shared" si="4"/>
        <v>30.548999999999999</v>
      </c>
      <c r="U98" s="5">
        <v>0.97</v>
      </c>
      <c r="V98" s="3">
        <v>12.020733999999999</v>
      </c>
      <c r="W98" s="3">
        <v>133908270</v>
      </c>
      <c r="X98" s="3">
        <v>0.97221900000000006</v>
      </c>
      <c r="Y98" s="3">
        <v>1.2020729999999999</v>
      </c>
      <c r="Z98" s="3">
        <v>3.9838939999999998</v>
      </c>
      <c r="AA98" s="3">
        <v>2.9879199999999999</v>
      </c>
      <c r="AB98" s="3">
        <v>100</v>
      </c>
      <c r="AC98" s="3">
        <v>100</v>
      </c>
      <c r="AD98" s="3">
        <v>27</v>
      </c>
      <c r="AE98" s="3">
        <v>99</v>
      </c>
      <c r="AF98" s="3">
        <v>1.4642999999999999</v>
      </c>
      <c r="AG98" s="3">
        <v>5.4198539999999999</v>
      </c>
      <c r="AH98" s="3">
        <v>0.220942</v>
      </c>
      <c r="AI98" s="3">
        <v>6.3414859999999997</v>
      </c>
      <c r="AJ98" s="3">
        <v>45.087547999999998</v>
      </c>
      <c r="AK98" s="3">
        <v>1.838006</v>
      </c>
      <c r="AL98" s="3">
        <v>52.754561000000002</v>
      </c>
    </row>
    <row r="99" spans="1:39" ht="14" x14ac:dyDescent="0.2">
      <c r="A99" s="5">
        <v>0.98</v>
      </c>
      <c r="B99" s="3">
        <v>22.220697999999999</v>
      </c>
      <c r="C99" s="3">
        <v>221800841</v>
      </c>
      <c r="D99" s="3">
        <v>0.98490699999999998</v>
      </c>
      <c r="E99" s="3">
        <v>2.22207</v>
      </c>
      <c r="F99" s="3">
        <v>3.5697420000000002</v>
      </c>
      <c r="G99" s="3">
        <v>2.6773069999999999</v>
      </c>
      <c r="H99" s="3">
        <v>108</v>
      </c>
      <c r="I99" s="3">
        <v>108</v>
      </c>
      <c r="J99" s="3">
        <v>23</v>
      </c>
      <c r="K99" s="3">
        <v>107</v>
      </c>
      <c r="L99" s="3">
        <v>1.4671000000000001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1">
        <f t="shared" si="4"/>
        <v>33.743300000000005</v>
      </c>
      <c r="U99" s="5">
        <v>0.98</v>
      </c>
      <c r="V99" s="3">
        <v>13.304503</v>
      </c>
      <c r="W99" s="3">
        <v>207929342</v>
      </c>
      <c r="X99" s="3">
        <v>0.989174</v>
      </c>
      <c r="Y99" s="3">
        <v>1.3304499999999999</v>
      </c>
      <c r="Z99" s="3">
        <v>5.5891849999999996</v>
      </c>
      <c r="AA99" s="3">
        <v>4.1918889999999998</v>
      </c>
      <c r="AB99" s="3">
        <v>100</v>
      </c>
      <c r="AC99" s="3">
        <v>100</v>
      </c>
      <c r="AD99" s="3">
        <v>47</v>
      </c>
      <c r="AE99" s="3">
        <v>99</v>
      </c>
      <c r="AF99" s="3">
        <v>1.0826</v>
      </c>
      <c r="AG99" s="3">
        <v>6.4923390000000003</v>
      </c>
      <c r="AH99" s="3">
        <v>0.20910000000000001</v>
      </c>
      <c r="AI99" s="3">
        <v>6.5657240000000003</v>
      </c>
      <c r="AJ99" s="3">
        <v>48.798057</v>
      </c>
      <c r="AK99" s="3">
        <v>1.571652</v>
      </c>
      <c r="AL99" s="3">
        <v>49.349637000000001</v>
      </c>
    </row>
    <row r="100" spans="1:39" ht="14" x14ac:dyDescent="0.2">
      <c r="A100" s="5">
        <v>0.99</v>
      </c>
      <c r="B100" s="3">
        <v>23.493471</v>
      </c>
      <c r="C100" s="3">
        <v>280984097</v>
      </c>
      <c r="D100" s="3">
        <v>0.99119299999999999</v>
      </c>
      <c r="E100" s="3">
        <v>2.3493469999999999</v>
      </c>
      <c r="F100" s="3">
        <v>4.2772629999999996</v>
      </c>
      <c r="G100" s="3">
        <v>3.2079469999999999</v>
      </c>
      <c r="H100" s="3">
        <v>100</v>
      </c>
      <c r="I100" s="3">
        <v>100</v>
      </c>
      <c r="J100" s="3">
        <v>31</v>
      </c>
      <c r="K100" s="3">
        <v>99</v>
      </c>
      <c r="L100" s="3">
        <v>1.1645000000000001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1">
        <f t="shared" si="4"/>
        <v>36.099500000000006</v>
      </c>
      <c r="U100" s="5">
        <v>0.99</v>
      </c>
      <c r="V100" s="3">
        <v>13.778484000000001</v>
      </c>
      <c r="W100" s="3">
        <v>235584941</v>
      </c>
      <c r="X100" s="3">
        <v>0.99153999999999998</v>
      </c>
      <c r="Y100" s="3">
        <v>1.377848</v>
      </c>
      <c r="Z100" s="3">
        <v>6.1147320000000001</v>
      </c>
      <c r="AA100" s="3">
        <v>4.586049</v>
      </c>
      <c r="AB100" s="3">
        <v>100</v>
      </c>
      <c r="AC100" s="3">
        <v>100</v>
      </c>
      <c r="AD100" s="3">
        <v>55</v>
      </c>
      <c r="AE100" s="3">
        <v>99</v>
      </c>
      <c r="AF100" s="3">
        <v>1.0478000000000001</v>
      </c>
      <c r="AG100" s="3">
        <v>6.8729769999999997</v>
      </c>
      <c r="AH100" s="3">
        <v>0.208061</v>
      </c>
      <c r="AI100" s="3">
        <v>6.6919870000000001</v>
      </c>
      <c r="AJ100" s="3">
        <v>49.881948999999999</v>
      </c>
      <c r="AK100" s="3">
        <v>1.510046</v>
      </c>
      <c r="AL100" s="3">
        <v>48.568379999999998</v>
      </c>
    </row>
    <row r="101" spans="1:39" ht="14" x14ac:dyDescent="0.2">
      <c r="A101" s="5">
        <v>0.99099999999999999</v>
      </c>
      <c r="B101" s="3">
        <v>23.493471</v>
      </c>
      <c r="C101" s="3">
        <v>280984097</v>
      </c>
      <c r="D101" s="3">
        <v>0.99119299999999999</v>
      </c>
      <c r="E101" s="3">
        <v>2.3493469999999999</v>
      </c>
      <c r="F101" s="3">
        <v>4.2772629999999996</v>
      </c>
      <c r="G101" s="3">
        <v>3.2079469999999999</v>
      </c>
      <c r="H101" s="3">
        <v>100</v>
      </c>
      <c r="I101" s="3">
        <v>100</v>
      </c>
      <c r="J101" s="3">
        <v>31</v>
      </c>
      <c r="K101" s="3">
        <v>99</v>
      </c>
      <c r="L101" s="3">
        <v>1.1645000000000001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1">
        <f t="shared" si="4"/>
        <v>36.099500000000006</v>
      </c>
      <c r="U101" s="5">
        <v>0.99099999999999999</v>
      </c>
      <c r="V101" s="3">
        <v>13.778484000000001</v>
      </c>
      <c r="W101" s="3">
        <v>235584941</v>
      </c>
      <c r="X101" s="3">
        <v>0.99153999999999998</v>
      </c>
      <c r="Y101" s="3">
        <v>1.377848</v>
      </c>
      <c r="Z101" s="3">
        <v>6.1147320000000001</v>
      </c>
      <c r="AA101" s="3">
        <v>4.586049</v>
      </c>
      <c r="AB101" s="3">
        <v>100</v>
      </c>
      <c r="AC101" s="3">
        <v>100</v>
      </c>
      <c r="AD101" s="3">
        <v>55</v>
      </c>
      <c r="AE101" s="3">
        <v>99</v>
      </c>
      <c r="AF101" s="3">
        <v>1.0478000000000001</v>
      </c>
      <c r="AG101" s="3">
        <v>6.8729769999999997</v>
      </c>
      <c r="AH101" s="3">
        <v>0.208061</v>
      </c>
      <c r="AI101" s="3">
        <v>6.6919870000000001</v>
      </c>
      <c r="AJ101" s="3">
        <v>49.881948999999999</v>
      </c>
      <c r="AK101" s="3">
        <v>1.510046</v>
      </c>
      <c r="AL101" s="3">
        <v>48.568379999999998</v>
      </c>
    </row>
    <row r="102" spans="1:39" ht="14" x14ac:dyDescent="0.2">
      <c r="A102" s="5">
        <v>0.99199999999999999</v>
      </c>
      <c r="B102" s="3">
        <v>24.612859</v>
      </c>
      <c r="C102" s="3">
        <v>301964270</v>
      </c>
      <c r="D102" s="3">
        <v>0.99263699999999999</v>
      </c>
      <c r="E102" s="3">
        <v>2.4612859999999999</v>
      </c>
      <c r="F102" s="3">
        <v>4.3875780000000004</v>
      </c>
      <c r="G102" s="3">
        <v>3.290683</v>
      </c>
      <c r="H102" s="3">
        <v>100</v>
      </c>
      <c r="I102" s="3">
        <v>100</v>
      </c>
      <c r="J102" s="3">
        <v>34</v>
      </c>
      <c r="K102" s="3">
        <v>99</v>
      </c>
      <c r="L102" s="3">
        <v>1.1245000000000001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1">
        <f t="shared" si="4"/>
        <v>38.233000000000004</v>
      </c>
      <c r="U102" s="5">
        <v>0.99199999999999999</v>
      </c>
      <c r="V102" s="3">
        <v>14.277896</v>
      </c>
      <c r="W102" s="3">
        <v>262589119</v>
      </c>
      <c r="X102" s="3">
        <v>0.99317999999999995</v>
      </c>
      <c r="Y102" s="3">
        <v>1.4277899999999999</v>
      </c>
      <c r="Z102" s="3">
        <v>6.5772430000000002</v>
      </c>
      <c r="AA102" s="3">
        <v>4.9329320000000001</v>
      </c>
      <c r="AB102" s="3">
        <v>100</v>
      </c>
      <c r="AC102" s="3">
        <v>100</v>
      </c>
      <c r="AD102" s="3">
        <v>63</v>
      </c>
      <c r="AE102" s="3">
        <v>99</v>
      </c>
      <c r="AF102" s="3">
        <v>1.0281</v>
      </c>
      <c r="AG102" s="3">
        <v>7.2607299999999997</v>
      </c>
      <c r="AH102" s="3">
        <v>0.205038</v>
      </c>
      <c r="AI102" s="3">
        <v>6.8070430000000002</v>
      </c>
      <c r="AJ102" s="3">
        <v>50.852941999999999</v>
      </c>
      <c r="AK102" s="3">
        <v>1.4360520000000001</v>
      </c>
      <c r="AL102" s="3">
        <v>47.675389000000003</v>
      </c>
    </row>
    <row r="103" spans="1:39" ht="14" x14ac:dyDescent="0.2">
      <c r="A103" s="5">
        <v>0.99299999999999999</v>
      </c>
      <c r="B103" s="3">
        <v>24.874462999999999</v>
      </c>
      <c r="C103" s="3">
        <v>306541613</v>
      </c>
      <c r="D103" s="3">
        <v>0.99319599999999997</v>
      </c>
      <c r="E103" s="3">
        <v>2.4874459999999998</v>
      </c>
      <c r="F103" s="3">
        <v>4.4072440000000004</v>
      </c>
      <c r="G103" s="3">
        <v>3.3054329999999998</v>
      </c>
      <c r="H103" s="3">
        <v>116</v>
      </c>
      <c r="I103" s="3">
        <v>116</v>
      </c>
      <c r="J103" s="3">
        <v>35</v>
      </c>
      <c r="K103" s="3">
        <v>115</v>
      </c>
      <c r="L103" s="3">
        <v>1.1513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1">
        <f t="shared" si="4"/>
        <v>40.295499999999997</v>
      </c>
      <c r="U103" s="5">
        <v>0.99299999999999999</v>
      </c>
      <c r="V103" s="3">
        <v>14.277896</v>
      </c>
      <c r="W103" s="3">
        <v>262589119</v>
      </c>
      <c r="X103" s="3">
        <v>0.99317999999999995</v>
      </c>
      <c r="Y103" s="3">
        <v>1.4277899999999999</v>
      </c>
      <c r="Z103" s="3">
        <v>6.5772430000000002</v>
      </c>
      <c r="AA103" s="3">
        <v>4.9329320000000001</v>
      </c>
      <c r="AB103" s="3">
        <v>100</v>
      </c>
      <c r="AC103" s="3">
        <v>100</v>
      </c>
      <c r="AD103" s="3">
        <v>63</v>
      </c>
      <c r="AE103" s="3">
        <v>99</v>
      </c>
      <c r="AF103" s="3">
        <v>1.0281</v>
      </c>
      <c r="AG103" s="3">
        <v>7.2607299999999997</v>
      </c>
      <c r="AH103" s="3">
        <v>0.205038</v>
      </c>
      <c r="AI103" s="3">
        <v>6.8070430000000002</v>
      </c>
      <c r="AJ103" s="3">
        <v>50.852941999999999</v>
      </c>
      <c r="AK103" s="3">
        <v>1.4360520000000001</v>
      </c>
      <c r="AL103" s="3">
        <v>47.675389000000003</v>
      </c>
    </row>
    <row r="104" spans="1:39" ht="14" x14ac:dyDescent="0.2">
      <c r="A104" s="5">
        <v>0.99399999999999999</v>
      </c>
      <c r="B104" s="3">
        <v>25.070785999999998</v>
      </c>
      <c r="C104" s="3">
        <v>337527998</v>
      </c>
      <c r="D104" s="3">
        <v>0.99410799999999999</v>
      </c>
      <c r="E104" s="3">
        <v>2.5070790000000001</v>
      </c>
      <c r="F104" s="3">
        <v>4.8147440000000001</v>
      </c>
      <c r="G104" s="3">
        <v>3.6110579999999999</v>
      </c>
      <c r="H104" s="3">
        <v>100</v>
      </c>
      <c r="I104" s="3">
        <v>100</v>
      </c>
      <c r="J104" s="3">
        <v>39</v>
      </c>
      <c r="K104" s="3">
        <v>99</v>
      </c>
      <c r="L104" s="3">
        <v>1.0748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1">
        <f t="shared" si="4"/>
        <v>41.917200000000001</v>
      </c>
      <c r="U104" s="5">
        <v>0.99399999999999999</v>
      </c>
      <c r="V104" s="3">
        <v>15.166230000000001</v>
      </c>
      <c r="W104" s="3">
        <v>288624393</v>
      </c>
      <c r="X104" s="3">
        <v>0.99460499999999996</v>
      </c>
      <c r="Y104" s="3">
        <v>1.5166230000000001</v>
      </c>
      <c r="Z104" s="3">
        <v>6.8059190000000003</v>
      </c>
      <c r="AA104" s="3">
        <v>5.1044390000000002</v>
      </c>
      <c r="AB104" s="3">
        <v>100</v>
      </c>
      <c r="AC104" s="3">
        <v>100</v>
      </c>
      <c r="AD104" s="3">
        <v>71</v>
      </c>
      <c r="AE104" s="3">
        <v>99</v>
      </c>
      <c r="AF104" s="3">
        <v>1.0198</v>
      </c>
      <c r="AG104" s="3">
        <v>7.999136</v>
      </c>
      <c r="AH104" s="3">
        <v>0.21018300000000001</v>
      </c>
      <c r="AI104" s="3">
        <v>6.9510500000000004</v>
      </c>
      <c r="AJ104" s="3">
        <v>52.743076000000002</v>
      </c>
      <c r="AK104" s="3">
        <v>1.3858630000000001</v>
      </c>
      <c r="AL104" s="3">
        <v>45.832419000000002</v>
      </c>
    </row>
    <row r="105" spans="1:39" ht="14" x14ac:dyDescent="0.2">
      <c r="A105" s="5">
        <v>0.995</v>
      </c>
      <c r="B105" s="3">
        <v>25.875726</v>
      </c>
      <c r="C105" s="3">
        <v>365140263</v>
      </c>
      <c r="D105" s="3">
        <v>0.99501899999999999</v>
      </c>
      <c r="E105" s="3">
        <v>2.5875729999999999</v>
      </c>
      <c r="F105" s="3">
        <v>5.0465960000000001</v>
      </c>
      <c r="G105" s="3">
        <v>3.7849469999999998</v>
      </c>
      <c r="H105" s="3">
        <v>100</v>
      </c>
      <c r="I105" s="3">
        <v>100</v>
      </c>
      <c r="J105" s="3">
        <v>43</v>
      </c>
      <c r="K105" s="3">
        <v>99</v>
      </c>
      <c r="L105" s="3">
        <v>1.0489999999999999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1">
        <f t="shared" si="4"/>
        <v>45.106999999999999</v>
      </c>
      <c r="U105" s="5">
        <v>0.995</v>
      </c>
      <c r="V105" s="3">
        <v>15.676219</v>
      </c>
      <c r="W105" s="3">
        <v>314227086</v>
      </c>
      <c r="X105" s="3">
        <v>0.99548599999999998</v>
      </c>
      <c r="Y105" s="3">
        <v>1.5676220000000001</v>
      </c>
      <c r="Z105" s="3">
        <v>7.1685889999999999</v>
      </c>
      <c r="AA105" s="3">
        <v>5.3764419999999999</v>
      </c>
      <c r="AB105" s="3">
        <v>100</v>
      </c>
      <c r="AC105" s="3">
        <v>100</v>
      </c>
      <c r="AD105" s="3">
        <v>79</v>
      </c>
      <c r="AE105" s="3">
        <v>99</v>
      </c>
      <c r="AF105" s="3">
        <v>1.0107999999999999</v>
      </c>
      <c r="AG105" s="3">
        <v>8.4180770000000003</v>
      </c>
      <c r="AH105" s="3">
        <v>0.210203</v>
      </c>
      <c r="AI105" s="3">
        <v>7.0427879999999998</v>
      </c>
      <c r="AJ105" s="3">
        <v>53.699663000000001</v>
      </c>
      <c r="AK105" s="3">
        <v>1.340903</v>
      </c>
      <c r="AL105" s="3">
        <v>44.926572999999998</v>
      </c>
    </row>
    <row r="106" spans="1:39" ht="14" x14ac:dyDescent="0.2">
      <c r="A106" s="5">
        <v>0.996</v>
      </c>
      <c r="B106" s="3">
        <v>27.494835999999999</v>
      </c>
      <c r="C106" s="3">
        <v>420418649</v>
      </c>
      <c r="D106" s="3">
        <v>0.99618300000000004</v>
      </c>
      <c r="E106" s="3">
        <v>2.7494839999999998</v>
      </c>
      <c r="F106" s="3">
        <v>5.4684239999999997</v>
      </c>
      <c r="G106" s="3">
        <v>4.101318</v>
      </c>
      <c r="H106" s="3">
        <v>100</v>
      </c>
      <c r="I106" s="3">
        <v>100</v>
      </c>
      <c r="J106" s="3">
        <v>51</v>
      </c>
      <c r="K106" s="3">
        <v>99</v>
      </c>
      <c r="L106" s="3">
        <v>1.0219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1">
        <f t="shared" si="4"/>
        <v>52.116900000000001</v>
      </c>
      <c r="U106" s="5">
        <v>0.996</v>
      </c>
      <c r="V106" s="3">
        <v>16.362023000000001</v>
      </c>
      <c r="W106" s="3">
        <v>351655814</v>
      </c>
      <c r="X106" s="3">
        <v>0.99633700000000003</v>
      </c>
      <c r="Y106" s="3">
        <v>1.6362019999999999</v>
      </c>
      <c r="Z106" s="3">
        <v>7.6862079999999997</v>
      </c>
      <c r="AA106" s="3">
        <v>5.7646559999999996</v>
      </c>
      <c r="AB106" s="3">
        <v>100</v>
      </c>
      <c r="AC106" s="3">
        <v>100</v>
      </c>
      <c r="AD106" s="3">
        <v>91</v>
      </c>
      <c r="AE106" s="3">
        <v>99</v>
      </c>
      <c r="AF106" s="3">
        <v>1.0072000000000001</v>
      </c>
      <c r="AG106" s="3">
        <v>8.6472789999999993</v>
      </c>
      <c r="AH106" s="3">
        <v>0.21371200000000001</v>
      </c>
      <c r="AI106" s="3">
        <v>7.4951210000000001</v>
      </c>
      <c r="AJ106" s="3">
        <v>52.849694</v>
      </c>
      <c r="AK106" s="3">
        <v>1.3061480000000001</v>
      </c>
      <c r="AL106" s="3">
        <v>45.808033999999999</v>
      </c>
    </row>
    <row r="107" spans="1:39" ht="14" x14ac:dyDescent="0.2">
      <c r="A107" s="5">
        <v>0.997</v>
      </c>
      <c r="B107" s="3">
        <v>30.028348000000001</v>
      </c>
      <c r="C107" s="3">
        <v>461836831</v>
      </c>
      <c r="D107" s="3">
        <v>0.997035</v>
      </c>
      <c r="E107" s="3">
        <v>3.0028350000000001</v>
      </c>
      <c r="F107" s="3">
        <v>5.5003270000000004</v>
      </c>
      <c r="G107" s="3">
        <v>4.1252449999999996</v>
      </c>
      <c r="H107" s="3">
        <v>116</v>
      </c>
      <c r="I107" s="3">
        <v>116</v>
      </c>
      <c r="J107" s="3">
        <v>58</v>
      </c>
      <c r="K107" s="3">
        <v>115</v>
      </c>
      <c r="L107" s="3">
        <v>1.018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1">
        <f t="shared" si="4"/>
        <v>59.044000000000004</v>
      </c>
      <c r="U107" s="5">
        <v>0.997</v>
      </c>
      <c r="V107" s="3">
        <v>16.875057000000002</v>
      </c>
      <c r="W107" s="3">
        <v>391312366</v>
      </c>
      <c r="X107" s="3">
        <v>0.99703600000000003</v>
      </c>
      <c r="Y107" s="3">
        <v>1.687506</v>
      </c>
      <c r="Z107" s="3">
        <v>8.2929619999999993</v>
      </c>
      <c r="AA107" s="3">
        <v>6.219722</v>
      </c>
      <c r="AB107" s="3">
        <v>100</v>
      </c>
      <c r="AC107" s="3">
        <v>100</v>
      </c>
      <c r="AD107" s="3">
        <v>108</v>
      </c>
      <c r="AE107" s="3">
        <v>99</v>
      </c>
      <c r="AF107" s="3">
        <v>1.0015000000000001</v>
      </c>
      <c r="AG107" s="3">
        <v>9.2556960000000004</v>
      </c>
      <c r="AH107" s="3">
        <v>0.20762700000000001</v>
      </c>
      <c r="AI107" s="3">
        <v>7.4063699999999999</v>
      </c>
      <c r="AJ107" s="3">
        <v>54.848384000000003</v>
      </c>
      <c r="AK107" s="3">
        <v>1.23038</v>
      </c>
      <c r="AL107" s="3">
        <v>43.889451999999999</v>
      </c>
    </row>
    <row r="108" spans="1:39" ht="14" x14ac:dyDescent="0.2">
      <c r="A108" s="5">
        <v>0.998</v>
      </c>
      <c r="B108" s="3">
        <v>34.501550999999999</v>
      </c>
      <c r="C108" s="3">
        <v>633148932</v>
      </c>
      <c r="D108" s="3">
        <v>0.99808399999999997</v>
      </c>
      <c r="E108" s="3">
        <v>3.4501550000000001</v>
      </c>
      <c r="F108" s="3">
        <v>6.5629429999999997</v>
      </c>
      <c r="G108" s="3">
        <v>4.9222070000000002</v>
      </c>
      <c r="H108" s="3">
        <v>100</v>
      </c>
      <c r="I108" s="3">
        <v>100</v>
      </c>
      <c r="J108" s="3">
        <v>81</v>
      </c>
      <c r="K108" s="3">
        <v>99</v>
      </c>
      <c r="L108" s="3">
        <v>1.0041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1">
        <f t="shared" si="4"/>
        <v>81.332099999999997</v>
      </c>
      <c r="U108" s="5">
        <v>0.998</v>
      </c>
      <c r="V108" s="3">
        <v>19.566454</v>
      </c>
      <c r="W108" s="3">
        <v>478835108</v>
      </c>
      <c r="X108" s="3">
        <v>0.99809999999999999</v>
      </c>
      <c r="Y108" s="3">
        <v>1.956645</v>
      </c>
      <c r="Z108" s="3">
        <v>8.7519580000000001</v>
      </c>
      <c r="AA108" s="3">
        <v>6.563968</v>
      </c>
      <c r="AB108" s="3">
        <v>131</v>
      </c>
      <c r="AC108" s="3">
        <v>131</v>
      </c>
      <c r="AD108" s="3">
        <v>139</v>
      </c>
      <c r="AE108" s="3">
        <v>130</v>
      </c>
      <c r="AF108" s="3">
        <v>1.0008999999999999</v>
      </c>
      <c r="AG108" s="3">
        <v>11.558445000000001</v>
      </c>
      <c r="AH108" s="3">
        <v>0.29488199999999998</v>
      </c>
      <c r="AI108" s="3">
        <v>7.7070559999999997</v>
      </c>
      <c r="AJ108" s="3">
        <v>59.072763999999999</v>
      </c>
      <c r="AK108" s="3">
        <v>1.50708</v>
      </c>
      <c r="AL108" s="3">
        <v>39.389130999999999</v>
      </c>
    </row>
    <row r="109" spans="1:39" ht="14" x14ac:dyDescent="0.2">
      <c r="A109" s="6">
        <v>0.999</v>
      </c>
      <c r="B109" s="11">
        <v>39.272807999999998</v>
      </c>
      <c r="C109" s="11">
        <v>753124238</v>
      </c>
      <c r="D109" s="11">
        <v>0.99904000000000004</v>
      </c>
      <c r="E109" s="11">
        <v>3.9272809999999998</v>
      </c>
      <c r="F109" s="11">
        <v>6.8581349999999999</v>
      </c>
      <c r="G109" s="11">
        <v>5.1436010000000003</v>
      </c>
      <c r="H109" s="11">
        <v>104</v>
      </c>
      <c r="I109" s="11">
        <v>104</v>
      </c>
      <c r="J109" s="11">
        <v>112</v>
      </c>
      <c r="K109" s="11"/>
      <c r="L109" s="11">
        <v>1.0006999999999999</v>
      </c>
      <c r="M109" s="11">
        <v>12.580709000000001</v>
      </c>
      <c r="N109" s="11">
        <v>3.3778000000000002E-2</v>
      </c>
      <c r="O109" s="11">
        <v>62.200960000000002</v>
      </c>
      <c r="P109" s="11">
        <v>5.5703560000000003</v>
      </c>
      <c r="Q109" s="11">
        <v>32.034148000000002</v>
      </c>
      <c r="R109" s="11">
        <v>8.6010000000000003E-2</v>
      </c>
      <c r="S109" s="1">
        <f t="shared" si="4"/>
        <v>112.07839999999999</v>
      </c>
      <c r="T109" s="8"/>
      <c r="U109" s="5">
        <v>0.999</v>
      </c>
      <c r="V109" s="3">
        <v>25.238268999999999</v>
      </c>
      <c r="W109" s="3">
        <v>673885720</v>
      </c>
      <c r="X109" s="3">
        <v>0.99906399999999995</v>
      </c>
      <c r="Y109" s="3">
        <v>2.5238269999999998</v>
      </c>
      <c r="Z109" s="3">
        <v>9.5490030000000008</v>
      </c>
      <c r="AA109" s="3">
        <v>7.161753</v>
      </c>
      <c r="AB109" s="3">
        <v>208</v>
      </c>
      <c r="AC109" s="3">
        <v>208</v>
      </c>
      <c r="AD109" s="3">
        <v>208</v>
      </c>
      <c r="AE109" s="3">
        <v>207</v>
      </c>
      <c r="AF109" s="3">
        <v>1.0031000000000001</v>
      </c>
      <c r="AG109" s="3">
        <v>15.391895</v>
      </c>
      <c r="AH109" s="3">
        <v>0.52416200000000002</v>
      </c>
      <c r="AI109" s="3">
        <v>9.2843269999999993</v>
      </c>
      <c r="AJ109" s="3">
        <v>60.986333999999999</v>
      </c>
      <c r="AK109" s="3">
        <v>2.0768529999999998</v>
      </c>
      <c r="AL109" s="3">
        <v>36.786701999999998</v>
      </c>
    </row>
    <row r="110" spans="1:39" ht="14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</row>
    <row r="111" spans="1:39" ht="14" x14ac:dyDescent="0.2">
      <c r="A111" s="4" t="s">
        <v>81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U111" s="4" t="s">
        <v>82</v>
      </c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</row>
    <row r="112" spans="1:39" ht="14" x14ac:dyDescent="0.2">
      <c r="A112" s="3" t="s">
        <v>63</v>
      </c>
      <c r="B112" s="3" t="s">
        <v>2</v>
      </c>
      <c r="C112" s="3" t="s">
        <v>3</v>
      </c>
      <c r="D112" s="3" t="s">
        <v>4</v>
      </c>
      <c r="E112" s="3" t="s">
        <v>5</v>
      </c>
      <c r="F112" s="3" t="s">
        <v>6</v>
      </c>
      <c r="G112" s="3" t="s">
        <v>7</v>
      </c>
      <c r="H112" s="3" t="s">
        <v>8</v>
      </c>
      <c r="I112" s="3" t="s">
        <v>9</v>
      </c>
      <c r="J112" s="3" t="s">
        <v>10</v>
      </c>
      <c r="K112" s="3" t="s">
        <v>11</v>
      </c>
      <c r="L112" s="3" t="s">
        <v>12</v>
      </c>
      <c r="M112" s="3" t="s">
        <v>13</v>
      </c>
      <c r="N112" s="3" t="s">
        <v>14</v>
      </c>
      <c r="O112" s="3" t="s">
        <v>15</v>
      </c>
      <c r="P112" s="3" t="s">
        <v>16</v>
      </c>
      <c r="Q112" s="3" t="s">
        <v>17</v>
      </c>
      <c r="R112" s="3" t="s">
        <v>18</v>
      </c>
      <c r="S112" s="1" t="s">
        <v>80</v>
      </c>
      <c r="U112" s="3" t="s">
        <v>62</v>
      </c>
      <c r="V112" s="3" t="s">
        <v>2</v>
      </c>
      <c r="W112" s="3" t="s">
        <v>3</v>
      </c>
      <c r="X112" s="3" t="s">
        <v>4</v>
      </c>
      <c r="Y112" s="3" t="s">
        <v>5</v>
      </c>
      <c r="Z112" s="3" t="s">
        <v>6</v>
      </c>
      <c r="AA112" s="3" t="s">
        <v>7</v>
      </c>
      <c r="AB112" s="3" t="s">
        <v>8</v>
      </c>
      <c r="AC112" s="3" t="s">
        <v>9</v>
      </c>
      <c r="AD112" s="3" t="s">
        <v>10</v>
      </c>
      <c r="AE112" s="3" t="s">
        <v>11</v>
      </c>
      <c r="AF112" s="3" t="s">
        <v>12</v>
      </c>
      <c r="AG112" s="3" t="s">
        <v>13</v>
      </c>
      <c r="AH112" s="3" t="s">
        <v>14</v>
      </c>
      <c r="AI112" s="3" t="s">
        <v>15</v>
      </c>
      <c r="AJ112" s="3" t="s">
        <v>16</v>
      </c>
      <c r="AK112" s="3" t="s">
        <v>17</v>
      </c>
      <c r="AL112" s="3" t="s">
        <v>18</v>
      </c>
      <c r="AM112" s="1" t="s">
        <v>80</v>
      </c>
    </row>
    <row r="113" spans="1:38" ht="14" x14ac:dyDescent="0.2">
      <c r="A113" s="5">
        <v>0.9</v>
      </c>
      <c r="B113" s="3">
        <v>5.8136910000000004</v>
      </c>
      <c r="C113" s="3">
        <v>48807367</v>
      </c>
      <c r="D113" s="3">
        <v>0.907524</v>
      </c>
      <c r="E113" s="3">
        <v>0.58136900000000002</v>
      </c>
      <c r="F113" s="3">
        <v>3.0023740000000001</v>
      </c>
      <c r="G113" s="3">
        <v>2.2517800000000001</v>
      </c>
      <c r="H113" s="3">
        <v>91</v>
      </c>
      <c r="I113" s="3">
        <v>91</v>
      </c>
      <c r="J113" s="3">
        <v>2</v>
      </c>
      <c r="K113" s="3">
        <v>90</v>
      </c>
      <c r="L113" s="3">
        <v>3.9224000000000001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1">
        <f t="shared" ref="S113:S131" si="5">J113 * L113</f>
        <v>7.8448000000000002</v>
      </c>
      <c r="U113" s="5">
        <v>0.9</v>
      </c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</row>
    <row r="114" spans="1:38" ht="14" x14ac:dyDescent="0.2">
      <c r="A114" s="5">
        <v>0.91</v>
      </c>
      <c r="B114" s="3">
        <v>5.9128059999999998</v>
      </c>
      <c r="C114" s="3">
        <v>49207991</v>
      </c>
      <c r="D114" s="3">
        <v>0.94405799999999995</v>
      </c>
      <c r="E114" s="3">
        <v>0.59128099999999995</v>
      </c>
      <c r="F114" s="3">
        <v>2.9762770000000001</v>
      </c>
      <c r="G114" s="3">
        <v>2.232208</v>
      </c>
      <c r="H114" s="3">
        <v>95</v>
      </c>
      <c r="I114" s="3">
        <v>95</v>
      </c>
      <c r="J114" s="3">
        <v>2</v>
      </c>
      <c r="K114" s="3">
        <v>94</v>
      </c>
      <c r="L114" s="3">
        <v>3.9571999999999998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1">
        <f t="shared" si="5"/>
        <v>7.9143999999999997</v>
      </c>
      <c r="U114" s="5">
        <v>0.91</v>
      </c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</row>
    <row r="115" spans="1:38" ht="14" x14ac:dyDescent="0.2">
      <c r="A115" s="5">
        <v>0.92</v>
      </c>
      <c r="B115" s="3">
        <v>5.9128059999999998</v>
      </c>
      <c r="C115" s="3">
        <v>49207991</v>
      </c>
      <c r="D115" s="3">
        <v>0.94405799999999995</v>
      </c>
      <c r="E115" s="3">
        <v>0.59128099999999995</v>
      </c>
      <c r="F115" s="3">
        <v>2.9762770000000001</v>
      </c>
      <c r="G115" s="3">
        <v>2.232208</v>
      </c>
      <c r="H115" s="3">
        <v>95</v>
      </c>
      <c r="I115" s="3">
        <v>95</v>
      </c>
      <c r="J115" s="3">
        <v>2</v>
      </c>
      <c r="K115" s="3">
        <v>94</v>
      </c>
      <c r="L115" s="3">
        <v>3.9571999999999998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1">
        <f t="shared" si="5"/>
        <v>7.9143999999999997</v>
      </c>
      <c r="U115" s="5">
        <v>0.92</v>
      </c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</row>
    <row r="116" spans="1:38" ht="14" x14ac:dyDescent="0.2">
      <c r="A116" s="5">
        <v>0.93</v>
      </c>
      <c r="B116" s="3">
        <v>5.9128059999999998</v>
      </c>
      <c r="C116" s="3">
        <v>49207991</v>
      </c>
      <c r="D116" s="3">
        <v>0.94405799999999995</v>
      </c>
      <c r="E116" s="3">
        <v>0.59128099999999995</v>
      </c>
      <c r="F116" s="3">
        <v>2.9762770000000001</v>
      </c>
      <c r="G116" s="3">
        <v>2.232208</v>
      </c>
      <c r="H116" s="3">
        <v>95</v>
      </c>
      <c r="I116" s="3">
        <v>95</v>
      </c>
      <c r="J116" s="3">
        <v>2</v>
      </c>
      <c r="K116" s="3">
        <v>94</v>
      </c>
      <c r="L116" s="3">
        <v>3.9571999999999998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1">
        <f t="shared" si="5"/>
        <v>7.9143999999999997</v>
      </c>
      <c r="U116" s="5">
        <v>0.93</v>
      </c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</row>
    <row r="117" spans="1:38" ht="14" x14ac:dyDescent="0.2">
      <c r="A117" s="5">
        <v>0.94</v>
      </c>
      <c r="B117" s="3">
        <v>5.9128059999999998</v>
      </c>
      <c r="C117" s="3">
        <v>49207991</v>
      </c>
      <c r="D117" s="3">
        <v>0.94405799999999995</v>
      </c>
      <c r="E117" s="3">
        <v>0.59128099999999995</v>
      </c>
      <c r="F117" s="3">
        <v>2.9762770000000001</v>
      </c>
      <c r="G117" s="3">
        <v>2.232208</v>
      </c>
      <c r="H117" s="3">
        <v>95</v>
      </c>
      <c r="I117" s="3">
        <v>95</v>
      </c>
      <c r="J117" s="3">
        <v>2</v>
      </c>
      <c r="K117" s="3">
        <v>94</v>
      </c>
      <c r="L117" s="3">
        <v>3.9571999999999998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1">
        <f t="shared" si="5"/>
        <v>7.9143999999999997</v>
      </c>
      <c r="U117" s="5">
        <v>0.94</v>
      </c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</row>
    <row r="118" spans="1:38" ht="14" x14ac:dyDescent="0.2">
      <c r="A118" s="5">
        <v>0.95</v>
      </c>
      <c r="B118" s="3">
        <v>5.994472</v>
      </c>
      <c r="C118" s="3">
        <v>53572415</v>
      </c>
      <c r="D118" s="3">
        <v>0.96216900000000005</v>
      </c>
      <c r="E118" s="3">
        <v>0.59944699999999995</v>
      </c>
      <c r="F118" s="3">
        <v>3.1961089999999999</v>
      </c>
      <c r="G118" s="3">
        <v>2.3970820000000002</v>
      </c>
      <c r="H118" s="3">
        <v>97</v>
      </c>
      <c r="I118" s="3">
        <v>97</v>
      </c>
      <c r="J118" s="3">
        <v>3</v>
      </c>
      <c r="K118" s="3">
        <v>96</v>
      </c>
      <c r="L118" s="3">
        <v>3.0893999999999999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1">
        <f t="shared" si="5"/>
        <v>9.2682000000000002</v>
      </c>
      <c r="U118" s="5">
        <v>0.95</v>
      </c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</row>
    <row r="119" spans="1:38" ht="14" x14ac:dyDescent="0.2">
      <c r="A119" s="5">
        <v>0.96</v>
      </c>
      <c r="B119" s="3">
        <v>5.994472</v>
      </c>
      <c r="C119" s="3">
        <v>53572415</v>
      </c>
      <c r="D119" s="3">
        <v>0.96216900000000005</v>
      </c>
      <c r="E119" s="3">
        <v>0.59944699999999995</v>
      </c>
      <c r="F119" s="3">
        <v>3.1961089999999999</v>
      </c>
      <c r="G119" s="3">
        <v>2.3970820000000002</v>
      </c>
      <c r="H119" s="3">
        <v>97</v>
      </c>
      <c r="I119" s="3">
        <v>97</v>
      </c>
      <c r="J119" s="3">
        <v>3</v>
      </c>
      <c r="K119" s="3">
        <v>96</v>
      </c>
      <c r="L119" s="3">
        <v>3.0893999999999999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1">
        <f t="shared" si="5"/>
        <v>9.2682000000000002</v>
      </c>
      <c r="U119" s="5">
        <v>0.96</v>
      </c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</row>
    <row r="120" spans="1:38" ht="14" x14ac:dyDescent="0.2">
      <c r="A120" s="5">
        <v>0.97</v>
      </c>
      <c r="B120" s="3">
        <v>6.0664290000000003</v>
      </c>
      <c r="C120" s="3">
        <v>53651547</v>
      </c>
      <c r="D120" s="3">
        <v>0.976356</v>
      </c>
      <c r="E120" s="3">
        <v>0.60664300000000004</v>
      </c>
      <c r="F120" s="3">
        <v>3.1628639999999999</v>
      </c>
      <c r="G120" s="3">
        <v>2.3721480000000001</v>
      </c>
      <c r="H120" s="3">
        <v>99</v>
      </c>
      <c r="I120" s="3">
        <v>99</v>
      </c>
      <c r="J120" s="3">
        <v>3</v>
      </c>
      <c r="K120" s="3">
        <v>98</v>
      </c>
      <c r="L120" s="3">
        <v>3.0983999999999998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1">
        <f t="shared" si="5"/>
        <v>9.2951999999999995</v>
      </c>
      <c r="U120" s="5">
        <v>0.97</v>
      </c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 spans="1:38" ht="14" x14ac:dyDescent="0.2">
      <c r="A121" s="5">
        <v>0.98</v>
      </c>
      <c r="B121" s="3">
        <v>6.1039120000000002</v>
      </c>
      <c r="C121" s="3">
        <v>53790397</v>
      </c>
      <c r="D121" s="3">
        <v>0.98136299999999999</v>
      </c>
      <c r="E121" s="3">
        <v>0.61039100000000002</v>
      </c>
      <c r="F121" s="3">
        <v>3.1515770000000001</v>
      </c>
      <c r="G121" s="3">
        <v>2.3636819999999998</v>
      </c>
      <c r="H121" s="3">
        <v>100</v>
      </c>
      <c r="I121" s="3">
        <v>100</v>
      </c>
      <c r="J121" s="3">
        <v>3</v>
      </c>
      <c r="K121" s="3">
        <v>99</v>
      </c>
      <c r="L121" s="3">
        <v>3.1038000000000001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1">
        <f t="shared" si="5"/>
        <v>9.3114000000000008</v>
      </c>
      <c r="U121" s="5">
        <v>0.98</v>
      </c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  <row r="122" spans="1:38" ht="14" x14ac:dyDescent="0.2">
      <c r="A122" s="5">
        <v>0.99</v>
      </c>
      <c r="B122" s="3">
        <v>8.1054960000000005</v>
      </c>
      <c r="C122" s="3">
        <v>76153319</v>
      </c>
      <c r="D122" s="3">
        <v>0.99087700000000001</v>
      </c>
      <c r="E122" s="3">
        <v>0.81054999999999999</v>
      </c>
      <c r="F122" s="3">
        <v>3.3600099999999999</v>
      </c>
      <c r="G122" s="3">
        <v>2.5200079999999998</v>
      </c>
      <c r="H122" s="3">
        <v>100</v>
      </c>
      <c r="I122" s="3">
        <v>100</v>
      </c>
      <c r="J122" s="3">
        <v>9</v>
      </c>
      <c r="K122" s="3">
        <v>99</v>
      </c>
      <c r="L122" s="3">
        <v>2.0005000000000002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1">
        <f t="shared" si="5"/>
        <v>18.0045</v>
      </c>
      <c r="U122" s="5">
        <v>0.99</v>
      </c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</row>
    <row r="123" spans="1:38" ht="14" x14ac:dyDescent="0.2">
      <c r="A123" s="5">
        <v>0.99099999999999999</v>
      </c>
      <c r="B123" s="3">
        <v>8.1519890000000004</v>
      </c>
      <c r="C123" s="3">
        <v>76232271</v>
      </c>
      <c r="D123" s="3">
        <v>0.99108200000000002</v>
      </c>
      <c r="E123" s="3">
        <v>0.81519900000000001</v>
      </c>
      <c r="F123" s="3">
        <v>3.3443109999999998</v>
      </c>
      <c r="G123" s="3">
        <v>2.5082330000000002</v>
      </c>
      <c r="H123" s="3">
        <v>102</v>
      </c>
      <c r="I123" s="3">
        <v>102</v>
      </c>
      <c r="J123" s="3">
        <v>9</v>
      </c>
      <c r="K123" s="3">
        <v>101</v>
      </c>
      <c r="L123" s="3">
        <v>2.0005000000000002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1">
        <f t="shared" si="5"/>
        <v>18.0045</v>
      </c>
      <c r="U123" s="5">
        <v>0.99099999999999999</v>
      </c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</row>
    <row r="124" spans="1:38" ht="14" x14ac:dyDescent="0.2">
      <c r="A124" s="5">
        <v>0.99199999999999999</v>
      </c>
      <c r="B124" s="3">
        <v>8.2619340000000001</v>
      </c>
      <c r="C124" s="3">
        <v>80778000</v>
      </c>
      <c r="D124" s="3">
        <v>0.99238199999999999</v>
      </c>
      <c r="E124" s="3">
        <v>0.82619299999999996</v>
      </c>
      <c r="F124" s="3">
        <v>3.4965739999999998</v>
      </c>
      <c r="G124" s="3">
        <v>2.6224310000000002</v>
      </c>
      <c r="H124" s="3">
        <v>100</v>
      </c>
      <c r="I124" s="3">
        <v>100</v>
      </c>
      <c r="J124" s="3">
        <v>10</v>
      </c>
      <c r="K124" s="3">
        <v>99</v>
      </c>
      <c r="L124" s="3">
        <v>1.9994000000000001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1">
        <f t="shared" si="5"/>
        <v>19.994</v>
      </c>
      <c r="U124" s="5">
        <v>0.99199999999999999</v>
      </c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</row>
    <row r="125" spans="1:38" ht="14" x14ac:dyDescent="0.2">
      <c r="A125" s="5">
        <v>0.99299999999999999</v>
      </c>
      <c r="B125" s="3">
        <v>8.5618879999999997</v>
      </c>
      <c r="C125" s="3">
        <v>85378286</v>
      </c>
      <c r="D125" s="3">
        <v>0.99385500000000004</v>
      </c>
      <c r="E125" s="3">
        <v>0.85618899999999998</v>
      </c>
      <c r="F125" s="3">
        <v>3.5662289999999999</v>
      </c>
      <c r="G125" s="3">
        <v>2.6746720000000002</v>
      </c>
      <c r="H125" s="3">
        <v>102</v>
      </c>
      <c r="I125" s="3">
        <v>102</v>
      </c>
      <c r="J125" s="3">
        <v>11</v>
      </c>
      <c r="K125" s="3">
        <v>101</v>
      </c>
      <c r="L125" s="3">
        <v>1.9978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1">
        <f t="shared" si="5"/>
        <v>21.9758</v>
      </c>
      <c r="U125" s="5">
        <v>0.99299999999999999</v>
      </c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</row>
    <row r="126" spans="1:38" ht="14" x14ac:dyDescent="0.2">
      <c r="A126" s="5">
        <v>0.99399999999999999</v>
      </c>
      <c r="B126" s="3">
        <v>8.6497799999999998</v>
      </c>
      <c r="C126" s="3">
        <v>90306899</v>
      </c>
      <c r="D126" s="3">
        <v>0.99477599999999999</v>
      </c>
      <c r="E126" s="3">
        <v>0.86497800000000002</v>
      </c>
      <c r="F126" s="3">
        <v>3.7337669999999998</v>
      </c>
      <c r="G126" s="3">
        <v>2.800325</v>
      </c>
      <c r="H126" s="3">
        <v>100</v>
      </c>
      <c r="I126" s="3">
        <v>100</v>
      </c>
      <c r="J126" s="3">
        <v>12</v>
      </c>
      <c r="K126" s="3">
        <v>99</v>
      </c>
      <c r="L126" s="3">
        <v>1.992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1">
        <f t="shared" si="5"/>
        <v>23.904</v>
      </c>
      <c r="U126" s="5">
        <v>0.99399999999999999</v>
      </c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</row>
    <row r="127" spans="1:38" ht="14" x14ac:dyDescent="0.2">
      <c r="A127" s="5">
        <v>0.995</v>
      </c>
      <c r="B127" s="3">
        <v>8.8331649999999993</v>
      </c>
      <c r="C127" s="3">
        <v>94835040</v>
      </c>
      <c r="D127" s="3">
        <v>0.99560300000000002</v>
      </c>
      <c r="E127" s="3">
        <v>0.88331599999999999</v>
      </c>
      <c r="F127" s="3">
        <v>3.8395809999999999</v>
      </c>
      <c r="G127" s="3">
        <v>2.879686</v>
      </c>
      <c r="H127" s="3">
        <v>100</v>
      </c>
      <c r="I127" s="3">
        <v>100</v>
      </c>
      <c r="J127" s="3">
        <v>13</v>
      </c>
      <c r="K127" s="3">
        <v>99</v>
      </c>
      <c r="L127" s="3">
        <v>1.9772000000000001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1">
        <f t="shared" si="5"/>
        <v>25.703600000000002</v>
      </c>
      <c r="U127" s="5">
        <v>0.995</v>
      </c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</row>
    <row r="128" spans="1:38" ht="14" x14ac:dyDescent="0.2">
      <c r="A128" s="5">
        <v>0.996</v>
      </c>
      <c r="B128" s="3">
        <v>9.1136420000000005</v>
      </c>
      <c r="C128" s="3">
        <v>104183996</v>
      </c>
      <c r="D128" s="3">
        <v>0.99688200000000005</v>
      </c>
      <c r="E128" s="3">
        <v>0.91136399999999995</v>
      </c>
      <c r="F128" s="3">
        <v>4.0882779999999999</v>
      </c>
      <c r="G128" s="3">
        <v>3.066208</v>
      </c>
      <c r="H128" s="3">
        <v>100</v>
      </c>
      <c r="I128" s="3">
        <v>100</v>
      </c>
      <c r="J128" s="3">
        <v>15</v>
      </c>
      <c r="K128" s="3">
        <v>99</v>
      </c>
      <c r="L128" s="3">
        <v>1.9193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1">
        <f t="shared" si="5"/>
        <v>28.7895</v>
      </c>
      <c r="U128" s="5">
        <v>0.996</v>
      </c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</row>
    <row r="129" spans="1:38" ht="14" x14ac:dyDescent="0.2">
      <c r="A129" s="5">
        <v>0.997</v>
      </c>
      <c r="B129" s="3">
        <v>9.3741649999999996</v>
      </c>
      <c r="C129" s="3">
        <v>113474917</v>
      </c>
      <c r="D129" s="3">
        <v>0.99768699999999999</v>
      </c>
      <c r="E129" s="3">
        <v>0.93741600000000003</v>
      </c>
      <c r="F129" s="3">
        <v>4.32911</v>
      </c>
      <c r="G129" s="3">
        <v>3.2468330000000001</v>
      </c>
      <c r="H129" s="3">
        <v>100</v>
      </c>
      <c r="I129" s="3">
        <v>100</v>
      </c>
      <c r="J129" s="3">
        <v>17</v>
      </c>
      <c r="K129" s="3">
        <v>99</v>
      </c>
      <c r="L129" s="3">
        <v>1.8236000000000001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1">
        <f t="shared" si="5"/>
        <v>31.001200000000001</v>
      </c>
      <c r="U129" s="5">
        <v>0.997</v>
      </c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</row>
    <row r="130" spans="1:38" ht="14" x14ac:dyDescent="0.2">
      <c r="A130" s="5">
        <v>0.998</v>
      </c>
      <c r="B130" s="3">
        <v>9.9803280000000001</v>
      </c>
      <c r="C130" s="3">
        <v>135671136</v>
      </c>
      <c r="D130" s="3">
        <v>0.99882800000000005</v>
      </c>
      <c r="E130" s="3">
        <v>0.99803299999999995</v>
      </c>
      <c r="F130" s="3">
        <v>4.8615409999999999</v>
      </c>
      <c r="G130" s="3">
        <v>3.646156</v>
      </c>
      <c r="H130" s="3">
        <v>100</v>
      </c>
      <c r="I130" s="3">
        <v>100</v>
      </c>
      <c r="J130" s="3">
        <v>22</v>
      </c>
      <c r="K130" s="3">
        <v>99</v>
      </c>
      <c r="L130" s="3">
        <v>1.494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1">
        <f t="shared" si="5"/>
        <v>32.868000000000002</v>
      </c>
      <c r="U130" s="5">
        <v>0.998</v>
      </c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</row>
    <row r="131" spans="1:38" ht="14" x14ac:dyDescent="0.2">
      <c r="A131" s="5">
        <v>0.999</v>
      </c>
      <c r="B131" s="3">
        <v>10.406790000000001</v>
      </c>
      <c r="C131" s="3">
        <v>152427333</v>
      </c>
      <c r="D131" s="3">
        <v>0.99926199999999998</v>
      </c>
      <c r="E131" s="3">
        <v>1.0406789999999999</v>
      </c>
      <c r="F131" s="3">
        <v>5.2381440000000001</v>
      </c>
      <c r="G131" s="3">
        <v>3.9286080000000001</v>
      </c>
      <c r="H131" s="3">
        <v>100</v>
      </c>
      <c r="I131" s="3">
        <v>100</v>
      </c>
      <c r="J131" s="3">
        <v>26</v>
      </c>
      <c r="K131" s="3">
        <v>99</v>
      </c>
      <c r="L131" s="3">
        <v>1.2791999999999999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1">
        <f t="shared" si="5"/>
        <v>33.2592</v>
      </c>
      <c r="U131" s="5">
        <v>0.999</v>
      </c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</row>
    <row r="132" spans="1:38" ht="14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</row>
    <row r="133" spans="1:38" ht="14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</row>
    <row r="134" spans="1:38" ht="14" x14ac:dyDescent="0.2">
      <c r="A134" s="1">
        <v>0.9</v>
      </c>
      <c r="B134" s="3" t="s">
        <v>83</v>
      </c>
      <c r="C134" s="3" t="s">
        <v>84</v>
      </c>
      <c r="D134" s="3" t="s">
        <v>85</v>
      </c>
      <c r="E134" s="3"/>
      <c r="F134" s="3">
        <v>0.99</v>
      </c>
      <c r="G134" s="3" t="s">
        <v>83</v>
      </c>
      <c r="H134" s="3" t="s">
        <v>84</v>
      </c>
      <c r="I134" s="3" t="s">
        <v>85</v>
      </c>
      <c r="J134" s="3"/>
      <c r="K134" s="3">
        <v>0.999</v>
      </c>
      <c r="L134" s="3" t="s">
        <v>83</v>
      </c>
      <c r="M134" s="3" t="s">
        <v>84</v>
      </c>
      <c r="N134" s="3" t="s">
        <v>85</v>
      </c>
      <c r="O134" s="3"/>
      <c r="P134" s="3"/>
      <c r="Q134" s="3"/>
      <c r="R134" s="3"/>
      <c r="U134" s="1">
        <v>0.9</v>
      </c>
      <c r="V134" s="3" t="s">
        <v>83</v>
      </c>
      <c r="W134" s="3" t="s">
        <v>84</v>
      </c>
      <c r="X134" s="3" t="s">
        <v>85</v>
      </c>
      <c r="Y134" s="3"/>
      <c r="Z134" s="3">
        <v>0.99</v>
      </c>
      <c r="AA134" s="3" t="s">
        <v>83</v>
      </c>
      <c r="AB134" s="3" t="s">
        <v>84</v>
      </c>
      <c r="AC134" s="3" t="s">
        <v>85</v>
      </c>
      <c r="AD134" s="3"/>
      <c r="AE134" s="3">
        <v>0.999</v>
      </c>
      <c r="AF134" s="3" t="s">
        <v>83</v>
      </c>
      <c r="AG134" s="3" t="s">
        <v>84</v>
      </c>
      <c r="AH134" s="3" t="s">
        <v>85</v>
      </c>
      <c r="AI134" s="3"/>
      <c r="AJ134" s="3"/>
      <c r="AK134" s="3"/>
      <c r="AL134" s="3"/>
    </row>
    <row r="135" spans="1:38" ht="16" x14ac:dyDescent="0.2">
      <c r="A135" s="12" t="s">
        <v>1</v>
      </c>
      <c r="B135" s="3">
        <v>0.60654399999999997</v>
      </c>
      <c r="C135" s="3">
        <v>0.99902599999999997</v>
      </c>
      <c r="D135" s="3">
        <v>0.93810700000000002</v>
      </c>
      <c r="E135" s="3"/>
      <c r="F135" s="3" t="s">
        <v>1</v>
      </c>
      <c r="G135" s="3">
        <v>0.79047699999999999</v>
      </c>
      <c r="H135" s="3">
        <v>1.799625</v>
      </c>
      <c r="I135" s="3">
        <v>2.2211690000000002</v>
      </c>
      <c r="J135" s="3"/>
      <c r="K135" s="3" t="s">
        <v>1</v>
      </c>
      <c r="L135" s="3">
        <v>0.984317</v>
      </c>
      <c r="M135" s="3">
        <v>4.5001389999999999</v>
      </c>
      <c r="N135" s="3">
        <v>5.0157509999999998</v>
      </c>
      <c r="O135" s="3"/>
      <c r="P135" s="3"/>
      <c r="Q135" s="3"/>
      <c r="R135" s="3"/>
      <c r="U135" s="12" t="s">
        <v>1</v>
      </c>
      <c r="V135" s="3">
        <v>0.23981</v>
      </c>
      <c r="W135" s="3">
        <v>0.27721299999999999</v>
      </c>
      <c r="X135" s="3">
        <v>0.49979400000000002</v>
      </c>
      <c r="Y135" s="3"/>
      <c r="Z135" s="3" t="s">
        <v>1</v>
      </c>
      <c r="AA135" s="3">
        <v>0.27659800000000001</v>
      </c>
      <c r="AB135" s="3">
        <v>0.48594300000000001</v>
      </c>
      <c r="AC135" s="3">
        <v>1.2546919999999999</v>
      </c>
      <c r="AD135" s="3"/>
      <c r="AE135" s="3" t="s">
        <v>1</v>
      </c>
      <c r="AF135" s="3">
        <v>0.31874999999999998</v>
      </c>
      <c r="AG135" s="3">
        <v>1.123996</v>
      </c>
      <c r="AH135" s="3">
        <v>2.8081830000000001</v>
      </c>
      <c r="AI135" s="3"/>
      <c r="AJ135" s="3"/>
      <c r="AK135" s="3"/>
      <c r="AL135" s="3"/>
    </row>
    <row r="136" spans="1:38" ht="14" x14ac:dyDescent="0.2">
      <c r="A136" s="3" t="s">
        <v>19</v>
      </c>
      <c r="B136" s="3">
        <v>1.2055709999999999</v>
      </c>
      <c r="C136" s="3">
        <v>4.8114800000000004</v>
      </c>
      <c r="D136" s="3">
        <v>9.4580990000000007</v>
      </c>
      <c r="E136" s="3"/>
      <c r="F136" s="3" t="s">
        <v>19</v>
      </c>
      <c r="G136" s="3">
        <v>1.8396889999999999</v>
      </c>
      <c r="H136" s="3">
        <v>20.072150000000001</v>
      </c>
      <c r="I136" s="3">
        <v>33.626089999999998</v>
      </c>
      <c r="J136" s="3"/>
      <c r="K136" s="3" t="s">
        <v>19</v>
      </c>
      <c r="L136" s="3">
        <v>3.7901669999999998</v>
      </c>
      <c r="M136" s="3">
        <v>78.381219999999999</v>
      </c>
      <c r="N136" s="3">
        <v>290.44650000000001</v>
      </c>
      <c r="O136" s="3"/>
      <c r="P136" s="3"/>
      <c r="Q136" s="3"/>
      <c r="R136" s="3"/>
      <c r="U136" s="3" t="s">
        <v>19</v>
      </c>
      <c r="V136" s="3">
        <v>0.68334600000000001</v>
      </c>
      <c r="W136" s="3">
        <v>2.0323920000000002</v>
      </c>
      <c r="X136" s="3">
        <v>2.9512890000000001</v>
      </c>
      <c r="Y136" s="3"/>
      <c r="Z136" s="3" t="s">
        <v>19</v>
      </c>
      <c r="AA136" s="3">
        <v>1.6809000000000001</v>
      </c>
      <c r="AB136" s="3">
        <v>7.4454289999999999</v>
      </c>
      <c r="AC136" s="3">
        <v>11.335319999999999</v>
      </c>
      <c r="AD136" s="3"/>
      <c r="AE136" s="3" t="s">
        <v>19</v>
      </c>
      <c r="AF136" s="3">
        <v>4.1144020000000001</v>
      </c>
      <c r="AG136" s="3">
        <v>21.985199999999999</v>
      </c>
      <c r="AH136" s="3">
        <v>102.65479999999999</v>
      </c>
      <c r="AI136" s="3"/>
      <c r="AJ136" s="3"/>
      <c r="AK136" s="3"/>
      <c r="AL136" s="3"/>
    </row>
    <row r="137" spans="1:38" ht="14" x14ac:dyDescent="0.2">
      <c r="A137" s="3" t="s">
        <v>20</v>
      </c>
      <c r="B137" s="3">
        <v>0.95857599999999998</v>
      </c>
      <c r="C137" s="3">
        <v>1.7185140000000001</v>
      </c>
      <c r="D137" s="3">
        <v>1.281976</v>
      </c>
      <c r="E137" s="3"/>
      <c r="F137" s="3" t="s">
        <v>20</v>
      </c>
      <c r="G137" s="3">
        <v>1.0903890000000001</v>
      </c>
      <c r="H137" s="3">
        <v>4.4762899999999997</v>
      </c>
      <c r="I137" s="3">
        <v>4.9060579999999998</v>
      </c>
      <c r="J137" s="3"/>
      <c r="K137" s="3" t="s">
        <v>20</v>
      </c>
      <c r="L137" s="3">
        <v>1.921163</v>
      </c>
      <c r="M137" s="3">
        <v>17.337150000000001</v>
      </c>
      <c r="N137" s="3">
        <v>15.78945</v>
      </c>
      <c r="O137" s="3"/>
      <c r="P137" s="3"/>
      <c r="Q137" s="3"/>
      <c r="R137" s="3"/>
      <c r="U137" s="3" t="s">
        <v>20</v>
      </c>
      <c r="V137" s="3">
        <v>0.40063300000000002</v>
      </c>
      <c r="W137" s="3">
        <v>0.71107100000000001</v>
      </c>
      <c r="X137" s="3">
        <v>0.66417499999999996</v>
      </c>
      <c r="Y137" s="3"/>
      <c r="Z137" s="3" t="s">
        <v>20</v>
      </c>
      <c r="AA137" s="3">
        <v>0.47582000000000002</v>
      </c>
      <c r="AB137" s="3">
        <v>1.830346</v>
      </c>
      <c r="AC137" s="3">
        <v>2.7892570000000001</v>
      </c>
      <c r="AD137" s="3"/>
      <c r="AE137" s="3" t="s">
        <v>20</v>
      </c>
      <c r="AF137" s="3">
        <v>0.68855999999999995</v>
      </c>
      <c r="AG137" s="3">
        <v>5.7361110000000002</v>
      </c>
      <c r="AH137" s="3">
        <v>8.9121009999999998</v>
      </c>
      <c r="AI137" s="3"/>
      <c r="AJ137" s="3"/>
      <c r="AK137" s="3"/>
      <c r="AL137" s="3"/>
    </row>
    <row r="138" spans="1:38" ht="14" x14ac:dyDescent="0.2">
      <c r="A138" s="3" t="s">
        <v>21</v>
      </c>
      <c r="B138" s="3">
        <v>2.0018600000000002</v>
      </c>
      <c r="C138" s="3">
        <v>4.3201280000000004</v>
      </c>
      <c r="D138" s="3">
        <v>3.2876069999999999</v>
      </c>
      <c r="E138" s="3"/>
      <c r="F138" s="3" t="s">
        <v>21</v>
      </c>
      <c r="G138" s="3">
        <v>2.2539370000000001</v>
      </c>
      <c r="H138" s="3">
        <v>13.19487</v>
      </c>
      <c r="I138" s="3">
        <v>15.952579999999999</v>
      </c>
      <c r="J138" s="3"/>
      <c r="K138" s="3" t="s">
        <v>21</v>
      </c>
      <c r="L138" s="3">
        <v>2.905459</v>
      </c>
      <c r="M138" s="3">
        <v>34.460239999999999</v>
      </c>
      <c r="N138" s="3">
        <v>58.73771</v>
      </c>
      <c r="O138" s="3"/>
      <c r="P138" s="3"/>
      <c r="Q138" s="3"/>
      <c r="R138" s="3"/>
      <c r="U138" s="3" t="s">
        <v>21</v>
      </c>
      <c r="V138" s="3">
        <v>0.97034500000000001</v>
      </c>
      <c r="W138" s="3">
        <v>1.745762</v>
      </c>
      <c r="X138" s="3">
        <v>1.3960630000000001</v>
      </c>
      <c r="Y138" s="3"/>
      <c r="Z138" s="3" t="s">
        <v>21</v>
      </c>
      <c r="AA138" s="3">
        <v>1.1697519999999999</v>
      </c>
      <c r="AB138" s="3">
        <v>4.2434849999999997</v>
      </c>
      <c r="AC138" s="3">
        <v>6.4680819999999999</v>
      </c>
      <c r="AD138" s="3"/>
      <c r="AE138" s="3" t="s">
        <v>21</v>
      </c>
      <c r="AF138" s="3">
        <v>1.6157029999999999</v>
      </c>
      <c r="AG138" s="3">
        <v>10.9359</v>
      </c>
      <c r="AH138" s="3">
        <v>21.919530000000002</v>
      </c>
      <c r="AI138" s="3"/>
      <c r="AJ138" s="3"/>
      <c r="AK138" s="3"/>
      <c r="AL138" s="3"/>
    </row>
    <row r="139" spans="1:38" ht="14" x14ac:dyDescent="0.2">
      <c r="A139" s="3" t="s">
        <v>22</v>
      </c>
      <c r="B139" s="3">
        <v>1.9103540000000001</v>
      </c>
      <c r="C139" s="3">
        <v>3.4382790000000001</v>
      </c>
      <c r="D139" s="3">
        <v>3.2536330000000002</v>
      </c>
      <c r="E139" s="3"/>
      <c r="F139" s="3" t="s">
        <v>22</v>
      </c>
      <c r="G139" s="3">
        <v>2.3493469999999999</v>
      </c>
      <c r="H139" s="3">
        <v>15.2768</v>
      </c>
      <c r="I139" s="3">
        <v>19.504560000000001</v>
      </c>
      <c r="J139" s="3"/>
      <c r="K139" s="3" t="s">
        <v>22</v>
      </c>
      <c r="L139" s="3">
        <v>3.9272809999999998</v>
      </c>
      <c r="M139" s="3">
        <v>148.44319999999999</v>
      </c>
      <c r="N139" s="3">
        <v>109.4529</v>
      </c>
      <c r="O139" s="3"/>
      <c r="P139" s="3"/>
      <c r="Q139" s="3"/>
      <c r="R139" s="3"/>
      <c r="U139" s="3" t="s">
        <v>22</v>
      </c>
      <c r="V139" s="3">
        <v>0.98175999999999997</v>
      </c>
      <c r="W139" s="3">
        <v>1.6726730000000001</v>
      </c>
      <c r="X139" s="3">
        <v>1.3071619999999999</v>
      </c>
      <c r="Y139" s="3"/>
      <c r="Z139" s="3" t="s">
        <v>22</v>
      </c>
      <c r="AA139" s="3">
        <v>1.377848</v>
      </c>
      <c r="AB139" s="3">
        <v>6.295401</v>
      </c>
      <c r="AC139" s="3">
        <v>7.3456200000000003</v>
      </c>
      <c r="AD139" s="3"/>
      <c r="AE139" s="3" t="s">
        <v>22</v>
      </c>
      <c r="AF139" s="3">
        <v>2.5238269999999998</v>
      </c>
      <c r="AG139" s="3">
        <v>32.61694</v>
      </c>
      <c r="AH139" s="3">
        <v>24.656400000000001</v>
      </c>
      <c r="AI139" s="3"/>
      <c r="AJ139" s="3"/>
      <c r="AK139" s="3"/>
      <c r="AL139" s="3"/>
    </row>
    <row r="140" spans="1:38" ht="14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</row>
    <row r="141" spans="1:38" ht="16" x14ac:dyDescent="0.2">
      <c r="A141" s="12" t="s">
        <v>1</v>
      </c>
      <c r="B141" s="3" t="s">
        <v>86</v>
      </c>
      <c r="C141" s="3">
        <f t="shared" ref="C141:D145" si="6">C135 / $B135</f>
        <v>1.6470791896383445</v>
      </c>
      <c r="D141" s="3">
        <f t="shared" si="6"/>
        <v>1.5466429475850063</v>
      </c>
      <c r="E141" s="3"/>
      <c r="F141" s="12" t="s">
        <v>1</v>
      </c>
      <c r="G141" s="3" t="s">
        <v>86</v>
      </c>
      <c r="H141" s="3">
        <f t="shared" ref="H141:I145" si="7">H135 / $G135</f>
        <v>2.2766317046542786</v>
      </c>
      <c r="I141" s="3">
        <f t="shared" si="7"/>
        <v>2.8099097127430657</v>
      </c>
      <c r="J141" s="3"/>
      <c r="K141" s="12" t="s">
        <v>1</v>
      </c>
      <c r="L141" s="3" t="s">
        <v>86</v>
      </c>
      <c r="M141" s="3">
        <f t="shared" ref="M141:N145" si="8">M135 / $L135</f>
        <v>4.5718391534434533</v>
      </c>
      <c r="N141" s="3">
        <f t="shared" si="8"/>
        <v>5.0956663351339051</v>
      </c>
      <c r="O141" s="3"/>
      <c r="P141" s="3"/>
      <c r="Q141" s="3"/>
      <c r="R141" s="3"/>
      <c r="U141" s="3" t="s">
        <v>58</v>
      </c>
      <c r="V141" s="3"/>
      <c r="W141" s="3">
        <f t="shared" ref="W141:X145" si="9">W135 / $V135</f>
        <v>1.1559693090363203</v>
      </c>
      <c r="X141" s="3">
        <f t="shared" si="9"/>
        <v>2.084124932238022</v>
      </c>
      <c r="Y141" s="3"/>
      <c r="Z141" s="3" t="s">
        <v>58</v>
      </c>
      <c r="AA141" s="3"/>
      <c r="AB141" s="3">
        <f t="shared" ref="AB141:AC145" si="10">AB135 / $AA135</f>
        <v>1.7568565210160594</v>
      </c>
      <c r="AC141" s="3">
        <f t="shared" si="10"/>
        <v>4.5361571667184863</v>
      </c>
      <c r="AD141" s="3"/>
      <c r="AE141" s="3"/>
      <c r="AF141" s="3"/>
      <c r="AG141" s="3">
        <f t="shared" ref="AG141:AH145" si="11">AG135 / $AF135</f>
        <v>3.5262619607843138</v>
      </c>
      <c r="AH141" s="3">
        <f t="shared" si="11"/>
        <v>8.809985882352942</v>
      </c>
      <c r="AI141" s="3"/>
      <c r="AJ141" s="3"/>
      <c r="AK141" s="3"/>
      <c r="AL141" s="3"/>
    </row>
    <row r="142" spans="1:38" ht="14" x14ac:dyDescent="0.2">
      <c r="A142" s="3" t="s">
        <v>19</v>
      </c>
      <c r="B142" s="3"/>
      <c r="C142" s="3">
        <f t="shared" si="6"/>
        <v>3.9910382714912691</v>
      </c>
      <c r="D142" s="3">
        <f t="shared" si="6"/>
        <v>7.8453272349782806</v>
      </c>
      <c r="E142" s="3"/>
      <c r="F142" s="3" t="s">
        <v>19</v>
      </c>
      <c r="G142" s="3"/>
      <c r="H142" s="3">
        <f t="shared" si="7"/>
        <v>10.910621306101195</v>
      </c>
      <c r="I142" s="3">
        <f t="shared" si="7"/>
        <v>18.278138315769677</v>
      </c>
      <c r="J142" s="3"/>
      <c r="K142" s="3" t="s">
        <v>19</v>
      </c>
      <c r="L142" s="3"/>
      <c r="M142" s="3">
        <f t="shared" si="8"/>
        <v>20.680149449879121</v>
      </c>
      <c r="N142" s="3">
        <f t="shared" si="8"/>
        <v>76.631583779817618</v>
      </c>
      <c r="O142" s="3"/>
      <c r="P142" s="3"/>
      <c r="Q142" s="3"/>
      <c r="R142" s="3"/>
      <c r="U142" s="3"/>
      <c r="V142" s="3"/>
      <c r="W142" s="3">
        <f t="shared" si="9"/>
        <v>2.9741770640349108</v>
      </c>
      <c r="X142" s="3">
        <f t="shared" si="9"/>
        <v>4.318879454917421</v>
      </c>
      <c r="Y142" s="3"/>
      <c r="Z142" s="3"/>
      <c r="AA142" s="3"/>
      <c r="AB142" s="3">
        <f t="shared" si="10"/>
        <v>4.4294300672258906</v>
      </c>
      <c r="AC142" s="3">
        <f t="shared" si="10"/>
        <v>6.7436016419775111</v>
      </c>
      <c r="AD142" s="3"/>
      <c r="AE142" s="3"/>
      <c r="AF142" s="3"/>
      <c r="AG142" s="3">
        <f t="shared" si="11"/>
        <v>5.3434739726453557</v>
      </c>
      <c r="AH142" s="3">
        <f t="shared" si="11"/>
        <v>24.950114257187312</v>
      </c>
      <c r="AI142" s="3"/>
      <c r="AJ142" s="3"/>
      <c r="AK142" s="3"/>
      <c r="AL142" s="3"/>
    </row>
    <row r="143" spans="1:38" ht="14" x14ac:dyDescent="0.2">
      <c r="A143" s="3" t="s">
        <v>20</v>
      </c>
      <c r="B143" s="3"/>
      <c r="C143" s="3">
        <f t="shared" si="6"/>
        <v>1.7927780374221765</v>
      </c>
      <c r="D143" s="3">
        <f t="shared" si="6"/>
        <v>1.3373754402363507</v>
      </c>
      <c r="E143" s="3"/>
      <c r="F143" s="3" t="s">
        <v>20</v>
      </c>
      <c r="G143" s="3"/>
      <c r="H143" s="3">
        <f t="shared" si="7"/>
        <v>4.105222998397819</v>
      </c>
      <c r="I143" s="3">
        <f t="shared" si="7"/>
        <v>4.4993649055520546</v>
      </c>
      <c r="J143" s="3"/>
      <c r="K143" s="3" t="s">
        <v>20</v>
      </c>
      <c r="L143" s="3"/>
      <c r="M143" s="3">
        <f t="shared" si="8"/>
        <v>9.0242993436788037</v>
      </c>
      <c r="N143" s="3">
        <f t="shared" si="8"/>
        <v>8.2186935725911869</v>
      </c>
      <c r="O143" s="3"/>
      <c r="P143" s="3"/>
      <c r="Q143" s="3"/>
      <c r="R143" s="3"/>
      <c r="U143" s="3"/>
      <c r="V143" s="3"/>
      <c r="W143" s="3">
        <f t="shared" si="9"/>
        <v>1.774868770171204</v>
      </c>
      <c r="X143" s="3">
        <f t="shared" si="9"/>
        <v>1.6578140093302347</v>
      </c>
      <c r="Y143" s="3"/>
      <c r="Z143" s="3"/>
      <c r="AA143" s="3"/>
      <c r="AB143" s="3">
        <f t="shared" si="10"/>
        <v>3.8467193476524737</v>
      </c>
      <c r="AC143" s="3">
        <f t="shared" si="10"/>
        <v>5.8620003362616115</v>
      </c>
      <c r="AD143" s="3"/>
      <c r="AE143" s="3"/>
      <c r="AF143" s="3"/>
      <c r="AG143" s="3">
        <f t="shared" si="11"/>
        <v>8.330589926803766</v>
      </c>
      <c r="AH143" s="3">
        <f t="shared" si="11"/>
        <v>12.943100092947601</v>
      </c>
      <c r="AI143" s="3"/>
      <c r="AJ143" s="3"/>
      <c r="AK143" s="3"/>
      <c r="AL143" s="3"/>
    </row>
    <row r="144" spans="1:38" ht="14" x14ac:dyDescent="0.2">
      <c r="A144" s="3" t="s">
        <v>21</v>
      </c>
      <c r="B144" s="3"/>
      <c r="C144" s="3">
        <f t="shared" si="6"/>
        <v>2.1580570069835052</v>
      </c>
      <c r="D144" s="3">
        <f t="shared" si="6"/>
        <v>1.6422761831496706</v>
      </c>
      <c r="E144" s="3"/>
      <c r="F144" s="3" t="s">
        <v>21</v>
      </c>
      <c r="G144" s="3"/>
      <c r="H144" s="3">
        <f t="shared" si="7"/>
        <v>5.8541432169577057</v>
      </c>
      <c r="I144" s="3">
        <f t="shared" si="7"/>
        <v>7.0776512386992181</v>
      </c>
      <c r="J144" s="3"/>
      <c r="K144" s="3" t="s">
        <v>21</v>
      </c>
      <c r="L144" s="3"/>
      <c r="M144" s="3">
        <f t="shared" si="8"/>
        <v>11.860514982314326</v>
      </c>
      <c r="N144" s="3">
        <f t="shared" si="8"/>
        <v>20.216327265330538</v>
      </c>
      <c r="O144" s="3"/>
      <c r="P144" s="3"/>
      <c r="Q144" s="3"/>
      <c r="R144" s="3"/>
      <c r="U144" s="3"/>
      <c r="V144" s="3"/>
      <c r="W144" s="3">
        <f t="shared" si="9"/>
        <v>1.7991147478474152</v>
      </c>
      <c r="X144" s="3">
        <f t="shared" si="9"/>
        <v>1.4387284934739706</v>
      </c>
      <c r="Y144" s="3"/>
      <c r="Z144" s="3"/>
      <c r="AA144" s="3"/>
      <c r="AB144" s="3">
        <f t="shared" si="10"/>
        <v>3.627679200377516</v>
      </c>
      <c r="AC144" s="3">
        <f t="shared" si="10"/>
        <v>5.5294472674549819</v>
      </c>
      <c r="AD144" s="3"/>
      <c r="AE144" s="3"/>
      <c r="AF144" s="3"/>
      <c r="AG144" s="3">
        <f t="shared" si="11"/>
        <v>6.768508816286162</v>
      </c>
      <c r="AH144" s="3">
        <f t="shared" si="11"/>
        <v>13.566558952975889</v>
      </c>
      <c r="AI144" s="3"/>
      <c r="AJ144" s="3"/>
      <c r="AK144" s="3"/>
      <c r="AL144" s="3"/>
    </row>
    <row r="145" spans="1:38" ht="14" x14ac:dyDescent="0.2">
      <c r="A145" s="3" t="s">
        <v>22</v>
      </c>
      <c r="B145" s="3"/>
      <c r="C145" s="3">
        <f t="shared" si="6"/>
        <v>1.79981249548513</v>
      </c>
      <c r="D145" s="3">
        <f t="shared" si="6"/>
        <v>1.7031571111950978</v>
      </c>
      <c r="E145" s="3"/>
      <c r="F145" s="3" t="s">
        <v>22</v>
      </c>
      <c r="G145" s="3"/>
      <c r="H145" s="3">
        <f t="shared" si="7"/>
        <v>6.5025728425813645</v>
      </c>
      <c r="I145" s="3">
        <f t="shared" si="7"/>
        <v>8.3021196953876988</v>
      </c>
      <c r="J145" s="3"/>
      <c r="K145" s="3" t="s">
        <v>22</v>
      </c>
      <c r="L145" s="3"/>
      <c r="M145" s="3">
        <f t="shared" si="8"/>
        <v>37.797957416339699</v>
      </c>
      <c r="N145" s="3">
        <f t="shared" si="8"/>
        <v>27.869892681476067</v>
      </c>
      <c r="O145" s="3"/>
      <c r="P145" s="3"/>
      <c r="Q145" s="3"/>
      <c r="R145" s="3"/>
      <c r="U145" s="3"/>
      <c r="V145" s="3"/>
      <c r="W145" s="3">
        <f t="shared" si="9"/>
        <v>1.7037493888526729</v>
      </c>
      <c r="X145" s="3">
        <f t="shared" si="9"/>
        <v>1.3314476043024772</v>
      </c>
      <c r="Y145" s="3"/>
      <c r="Z145" s="3"/>
      <c r="AA145" s="3"/>
      <c r="AB145" s="3">
        <f t="shared" si="10"/>
        <v>4.5690097891784873</v>
      </c>
      <c r="AC145" s="3">
        <f t="shared" si="10"/>
        <v>5.331226666511836</v>
      </c>
      <c r="AD145" s="3"/>
      <c r="AE145" s="3"/>
      <c r="AF145" s="3"/>
      <c r="AG145" s="3">
        <f t="shared" si="11"/>
        <v>12.923603717687465</v>
      </c>
      <c r="AH145" s="3">
        <f t="shared" si="11"/>
        <v>9.7694493323036813</v>
      </c>
      <c r="AI145" s="3"/>
      <c r="AJ145" s="3"/>
      <c r="AK145" s="3"/>
      <c r="AL145" s="3"/>
    </row>
    <row r="146" spans="1:38" ht="14" x14ac:dyDescent="0.2">
      <c r="A146" s="3" t="s">
        <v>87</v>
      </c>
      <c r="B146" s="3"/>
      <c r="C146" s="3">
        <f t="shared" ref="C146:D146" si="12">GEOMEAN(C141:C145)</f>
        <v>2.1484409135608438</v>
      </c>
      <c r="D146" s="3">
        <f t="shared" si="12"/>
        <v>2.1448211116970035</v>
      </c>
      <c r="E146" s="3"/>
      <c r="F146" s="3" t="s">
        <v>87</v>
      </c>
      <c r="G146" s="3"/>
      <c r="H146" s="3">
        <f t="shared" ref="H146:I146" si="13">GEOMEAN(H141:H145)</f>
        <v>5.2216230495507379</v>
      </c>
      <c r="I146" s="3">
        <f t="shared" si="13"/>
        <v>6.7076553237835217</v>
      </c>
      <c r="J146" s="3"/>
      <c r="K146" s="3" t="s">
        <v>87</v>
      </c>
      <c r="L146" s="3"/>
      <c r="M146" s="3">
        <f t="shared" ref="M146:N146" si="14">GEOMEAN(M141:M145)</f>
        <v>13.077538198740237</v>
      </c>
      <c r="N146" s="3">
        <f t="shared" si="14"/>
        <v>17.842258437298284</v>
      </c>
      <c r="O146" s="3"/>
      <c r="P146" s="3"/>
      <c r="Q146" s="3"/>
      <c r="R146" s="3"/>
      <c r="U146" s="3" t="s">
        <v>87</v>
      </c>
      <c r="V146" s="3"/>
      <c r="W146" s="3">
        <f t="shared" ref="W146:X146" si="15">GEOMEAN(W141:W145)</f>
        <v>1.7963410299906302</v>
      </c>
      <c r="X146" s="3">
        <f t="shared" si="15"/>
        <v>1.955359935556013</v>
      </c>
      <c r="Y146" s="3"/>
      <c r="Z146" s="3" t="s">
        <v>87</v>
      </c>
      <c r="AA146" s="3"/>
      <c r="AB146" s="3">
        <f t="shared" ref="AB146:AC146" si="16">GEOMEAN(AB141:AB145)</f>
        <v>3.4603905866247935</v>
      </c>
      <c r="AC146" s="3">
        <f t="shared" si="16"/>
        <v>5.5542694140347608</v>
      </c>
      <c r="AD146" s="3"/>
      <c r="AE146" s="3" t="s">
        <v>87</v>
      </c>
      <c r="AF146" s="3"/>
      <c r="AG146" s="3">
        <f t="shared" ref="AG146:AH146" si="17">GEOMEAN(AG141:AG145)</f>
        <v>6.7226133220875948</v>
      </c>
      <c r="AH146" s="3">
        <f t="shared" si="17"/>
        <v>13.040227568074709</v>
      </c>
      <c r="AI146" s="3"/>
      <c r="AJ146" s="3"/>
      <c r="AK146" s="3"/>
      <c r="AL146" s="3"/>
    </row>
    <row r="147" spans="1:38" ht="14" x14ac:dyDescent="0.2">
      <c r="A147" s="3" t="s">
        <v>88</v>
      </c>
      <c r="B147" s="3"/>
      <c r="C147" s="3">
        <f t="shared" ref="C147:D147" si="18">AVERAGE(C141:C145)</f>
        <v>2.2777530002040853</v>
      </c>
      <c r="D147" s="3">
        <f t="shared" si="18"/>
        <v>2.8149557834288812</v>
      </c>
      <c r="E147" s="3"/>
      <c r="F147" s="3" t="s">
        <v>88</v>
      </c>
      <c r="G147" s="3"/>
      <c r="H147" s="3">
        <f t="shared" ref="H147:I147" si="19">AVERAGE(H141:H145)</f>
        <v>5.9298384137384721</v>
      </c>
      <c r="I147" s="3">
        <f t="shared" si="19"/>
        <v>8.193436773630344</v>
      </c>
      <c r="J147" s="3"/>
      <c r="K147" s="3" t="s">
        <v>88</v>
      </c>
      <c r="L147" s="3"/>
      <c r="M147" s="3">
        <f t="shared" ref="M147:N147" si="20">AVERAGE(M141:M145)</f>
        <v>16.786952069131083</v>
      </c>
      <c r="N147" s="3">
        <f t="shared" si="20"/>
        <v>27.606432726869862</v>
      </c>
      <c r="O147" s="3"/>
      <c r="P147" s="3"/>
      <c r="Q147" s="3"/>
      <c r="R147" s="3"/>
      <c r="U147" s="3" t="s">
        <v>88</v>
      </c>
      <c r="V147" s="3"/>
      <c r="W147" s="3">
        <f t="shared" ref="W147:X147" si="21">AVERAGE(W141:W145)</f>
        <v>1.8815758559885047</v>
      </c>
      <c r="X147" s="3">
        <f t="shared" si="21"/>
        <v>2.166198898852425</v>
      </c>
      <c r="Y147" s="3"/>
      <c r="Z147" s="3" t="s">
        <v>88</v>
      </c>
      <c r="AA147" s="3"/>
      <c r="AB147" s="3">
        <f t="shared" ref="AB147:AC147" si="22">AVERAGE(AB141:AB145)</f>
        <v>3.6459389850900856</v>
      </c>
      <c r="AC147" s="3">
        <f t="shared" si="22"/>
        <v>5.6004866157848863</v>
      </c>
      <c r="AD147" s="3"/>
      <c r="AE147" s="3" t="s">
        <v>88</v>
      </c>
      <c r="AF147" s="3"/>
      <c r="AG147" s="3">
        <f t="shared" ref="AG147:AH147" si="23">AVERAGE(AG141:AG145)</f>
        <v>7.3784876788414122</v>
      </c>
      <c r="AH147" s="3">
        <f t="shared" si="23"/>
        <v>14.007841703553487</v>
      </c>
      <c r="AI147" s="3"/>
      <c r="AJ147" s="3"/>
      <c r="AK147" s="3"/>
      <c r="AL147" s="3"/>
    </row>
    <row r="148" spans="1:38" ht="14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</row>
    <row r="149" spans="1:38" ht="14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</row>
    <row r="150" spans="1:38" ht="14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</row>
    <row r="151" spans="1:38" ht="14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</row>
    <row r="152" spans="1:38" ht="14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</row>
    <row r="153" spans="1:38" ht="14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</row>
    <row r="154" spans="1:38" ht="14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</row>
    <row r="155" spans="1:38" ht="14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</row>
    <row r="156" spans="1:38" ht="14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</row>
    <row r="157" spans="1:38" ht="14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</row>
    <row r="158" spans="1:38" ht="14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</row>
    <row r="159" spans="1:38" ht="14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</row>
    <row r="160" spans="1:38" ht="14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</row>
    <row r="161" spans="1:38" ht="14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</row>
    <row r="162" spans="1:38" ht="14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</row>
    <row r="163" spans="1:38" ht="14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</row>
    <row r="164" spans="1:38" ht="14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</row>
    <row r="165" spans="1:38" ht="14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</row>
    <row r="166" spans="1:38" ht="14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</row>
    <row r="167" spans="1:38" ht="14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</row>
    <row r="168" spans="1:38" ht="14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</row>
    <row r="169" spans="1:38" ht="14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</row>
    <row r="170" spans="1:38" ht="14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</row>
    <row r="171" spans="1:38" ht="14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</row>
    <row r="172" spans="1:38" ht="14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</row>
    <row r="173" spans="1:38" ht="14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</row>
    <row r="174" spans="1:38" ht="14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</row>
    <row r="175" spans="1:38" ht="14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</row>
    <row r="176" spans="1:38" ht="14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</row>
    <row r="177" spans="1:38" ht="14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</row>
    <row r="178" spans="1:38" ht="14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</row>
    <row r="179" spans="1:38" ht="14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</row>
    <row r="180" spans="1:38" ht="14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</row>
    <row r="181" spans="1:38" ht="14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</row>
    <row r="182" spans="1:38" ht="14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</row>
    <row r="183" spans="1:38" ht="14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</row>
    <row r="184" spans="1:38" ht="14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</row>
    <row r="185" spans="1:38" ht="14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</row>
    <row r="186" spans="1:38" ht="14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</row>
    <row r="187" spans="1:38" ht="14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</row>
    <row r="188" spans="1:38" ht="14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</row>
    <row r="189" spans="1:38" ht="14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</row>
    <row r="190" spans="1:38" ht="14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</row>
    <row r="191" spans="1:38" ht="14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</row>
    <row r="192" spans="1:38" ht="14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</row>
    <row r="193" spans="1:38" ht="14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</row>
    <row r="194" spans="1:38" ht="14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</row>
    <row r="195" spans="1:38" ht="14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</row>
    <row r="196" spans="1:38" ht="14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</row>
    <row r="197" spans="1:38" ht="14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</row>
    <row r="198" spans="1:38" ht="14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</row>
    <row r="199" spans="1:38" ht="14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</row>
    <row r="200" spans="1:38" ht="14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</row>
    <row r="201" spans="1:38" ht="14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</row>
    <row r="202" spans="1:38" ht="14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</row>
    <row r="203" spans="1:38" ht="14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</row>
    <row r="204" spans="1:38" ht="14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</row>
    <row r="205" spans="1:38" ht="14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</row>
    <row r="206" spans="1:38" ht="14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</row>
    <row r="207" spans="1:38" ht="14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</row>
    <row r="208" spans="1:38" ht="14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</row>
    <row r="209" spans="1:38" ht="14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</row>
    <row r="210" spans="1:38" ht="14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</row>
    <row r="211" spans="1:38" ht="14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</row>
    <row r="212" spans="1:38" ht="14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</row>
    <row r="213" spans="1:38" ht="14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</row>
    <row r="214" spans="1:38" ht="14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</row>
    <row r="215" spans="1:38" ht="14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</row>
    <row r="216" spans="1:38" ht="14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</row>
    <row r="217" spans="1:38" ht="14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</row>
    <row r="218" spans="1:38" ht="14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</row>
    <row r="219" spans="1:38" ht="14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</row>
    <row r="220" spans="1:38" ht="14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</row>
    <row r="221" spans="1:38" ht="14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</row>
    <row r="222" spans="1:38" ht="14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</row>
    <row r="223" spans="1:38" ht="14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</row>
    <row r="224" spans="1:38" ht="14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</row>
    <row r="225" spans="1:38" ht="14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</row>
    <row r="226" spans="1:38" ht="14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</row>
    <row r="227" spans="1:38" ht="14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</row>
    <row r="228" spans="1:38" ht="14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</row>
    <row r="229" spans="1:38" ht="14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</row>
    <row r="230" spans="1:38" ht="14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</row>
    <row r="231" spans="1:38" ht="14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</row>
    <row r="232" spans="1:38" ht="14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</row>
    <row r="233" spans="1:38" ht="14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</row>
    <row r="234" spans="1:38" ht="14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</row>
    <row r="235" spans="1:38" ht="14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</row>
    <row r="236" spans="1:38" ht="14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</row>
    <row r="237" spans="1:38" ht="14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</row>
    <row r="238" spans="1:38" ht="14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</row>
    <row r="239" spans="1:38" ht="14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</row>
    <row r="240" spans="1:38" ht="14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</row>
    <row r="241" spans="1:38" ht="14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</row>
    <row r="242" spans="1:38" ht="14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</row>
    <row r="243" spans="1:38" ht="14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</row>
    <row r="244" spans="1:38" ht="14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</row>
    <row r="245" spans="1:38" ht="14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</row>
    <row r="246" spans="1:38" ht="14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</row>
    <row r="247" spans="1:38" ht="14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</row>
    <row r="248" spans="1:38" ht="14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</row>
    <row r="249" spans="1:38" ht="14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</row>
    <row r="250" spans="1:38" ht="14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</row>
    <row r="251" spans="1:38" ht="14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</row>
    <row r="252" spans="1:38" ht="14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</row>
    <row r="253" spans="1:38" ht="14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</row>
    <row r="254" spans="1:38" ht="14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</row>
    <row r="255" spans="1:38" ht="14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</row>
    <row r="256" spans="1:38" ht="14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</row>
    <row r="257" spans="1:38" ht="14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</row>
    <row r="258" spans="1:38" ht="14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</row>
    <row r="259" spans="1:38" ht="14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</row>
    <row r="260" spans="1:38" ht="14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</row>
    <row r="261" spans="1:38" ht="14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</row>
    <row r="262" spans="1:38" ht="14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</row>
    <row r="263" spans="1:38" ht="14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</row>
    <row r="264" spans="1:38" ht="14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</row>
    <row r="265" spans="1:38" ht="14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</row>
    <row r="266" spans="1:38" ht="14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</row>
    <row r="267" spans="1:38" ht="14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</row>
    <row r="268" spans="1:38" ht="14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</row>
    <row r="269" spans="1:38" ht="14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</row>
    <row r="270" spans="1:38" ht="14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</row>
    <row r="271" spans="1:38" ht="14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</row>
    <row r="272" spans="1:38" ht="14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</row>
    <row r="273" spans="1:38" ht="14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</row>
    <row r="274" spans="1:38" ht="14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</row>
    <row r="275" spans="1:38" ht="14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</row>
    <row r="276" spans="1:38" ht="14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</row>
    <row r="277" spans="1:38" ht="14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</row>
    <row r="278" spans="1:38" ht="14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</row>
    <row r="279" spans="1:38" ht="14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</row>
    <row r="280" spans="1:38" ht="14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</row>
    <row r="281" spans="1:38" ht="14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</row>
    <row r="282" spans="1:38" ht="14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</row>
    <row r="283" spans="1:38" ht="14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</row>
    <row r="284" spans="1:38" ht="14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</row>
    <row r="285" spans="1:38" ht="14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</row>
    <row r="286" spans="1:38" ht="14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</row>
    <row r="287" spans="1:38" ht="14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</row>
    <row r="288" spans="1:38" ht="14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</row>
    <row r="289" spans="1:38" ht="14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</row>
    <row r="290" spans="1:38" ht="14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</row>
    <row r="291" spans="1:38" ht="14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</row>
    <row r="292" spans="1:38" ht="14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</row>
    <row r="293" spans="1:38" ht="14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</row>
    <row r="294" spans="1:38" ht="14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</row>
    <row r="295" spans="1:38" ht="14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</row>
    <row r="296" spans="1:38" ht="14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</row>
    <row r="297" spans="1:38" ht="14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</row>
    <row r="298" spans="1:38" ht="14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</row>
    <row r="299" spans="1:38" ht="14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</row>
    <row r="300" spans="1:38" ht="14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</row>
    <row r="301" spans="1:38" ht="14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</row>
    <row r="302" spans="1:38" ht="14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</row>
    <row r="303" spans="1:38" ht="14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</row>
    <row r="304" spans="1:38" ht="14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</row>
    <row r="305" spans="1:38" ht="14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</row>
    <row r="306" spans="1:38" ht="14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</row>
    <row r="307" spans="1:38" ht="14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</row>
    <row r="308" spans="1:38" ht="14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</row>
    <row r="309" spans="1:38" ht="14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</row>
    <row r="310" spans="1:38" ht="14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</row>
    <row r="311" spans="1:38" ht="14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</row>
    <row r="312" spans="1:38" ht="14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</row>
    <row r="313" spans="1:38" ht="14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</row>
    <row r="314" spans="1:38" ht="14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</row>
    <row r="315" spans="1:38" ht="14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</row>
    <row r="316" spans="1:38" ht="14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</row>
    <row r="317" spans="1:38" ht="14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</row>
    <row r="318" spans="1:38" ht="14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</row>
    <row r="319" spans="1:38" ht="14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</row>
    <row r="320" spans="1:38" ht="14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</row>
    <row r="321" spans="1:38" ht="14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</row>
    <row r="322" spans="1:38" ht="14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</row>
    <row r="323" spans="1:38" ht="14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</row>
    <row r="324" spans="1:38" ht="14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</row>
    <row r="325" spans="1:38" ht="14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</row>
    <row r="326" spans="1:38" ht="14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</row>
    <row r="327" spans="1:38" ht="14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</row>
    <row r="328" spans="1:38" ht="14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</row>
    <row r="329" spans="1:38" ht="14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</row>
    <row r="330" spans="1:38" ht="14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</row>
    <row r="331" spans="1:38" ht="14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</row>
    <row r="332" spans="1:38" ht="14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</row>
    <row r="333" spans="1:38" ht="14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</row>
    <row r="334" spans="1:38" ht="14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</row>
    <row r="335" spans="1:38" ht="14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</row>
    <row r="336" spans="1:38" ht="14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</row>
    <row r="337" spans="1:38" ht="14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</row>
    <row r="338" spans="1:38" ht="14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</row>
    <row r="339" spans="1:38" ht="14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</row>
    <row r="340" spans="1:38" ht="14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</row>
    <row r="341" spans="1:38" ht="14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</row>
    <row r="342" spans="1:38" ht="14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</row>
    <row r="343" spans="1:38" ht="14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</row>
    <row r="344" spans="1:38" ht="14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</row>
    <row r="345" spans="1:38" ht="14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</row>
    <row r="346" spans="1:38" ht="14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</row>
    <row r="347" spans="1:38" ht="14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</row>
    <row r="348" spans="1:38" ht="14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</row>
    <row r="349" spans="1:38" ht="14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</row>
    <row r="350" spans="1:38" ht="14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</row>
    <row r="351" spans="1:38" ht="14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</row>
    <row r="352" spans="1:38" ht="14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</row>
    <row r="353" spans="1:38" ht="14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</row>
    <row r="354" spans="1:38" ht="14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</row>
    <row r="355" spans="1:38" ht="14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</row>
    <row r="356" spans="1:38" ht="14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</row>
    <row r="357" spans="1:38" ht="14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</row>
    <row r="358" spans="1:38" ht="14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</row>
    <row r="359" spans="1:38" ht="14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</row>
    <row r="360" spans="1:38" ht="14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</row>
    <row r="361" spans="1:38" ht="14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</row>
    <row r="362" spans="1:38" ht="14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</row>
    <row r="363" spans="1:38" ht="14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</row>
    <row r="364" spans="1:38" ht="14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</row>
    <row r="365" spans="1:38" ht="14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</row>
    <row r="366" spans="1:38" ht="14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</row>
    <row r="367" spans="1:38" ht="14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</row>
    <row r="368" spans="1:38" ht="14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</row>
    <row r="369" spans="1:38" ht="14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</row>
    <row r="370" spans="1:38" ht="14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</row>
    <row r="371" spans="1:38" ht="14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</row>
    <row r="372" spans="1:38" ht="14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</row>
    <row r="373" spans="1:38" ht="14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</row>
    <row r="374" spans="1:38" ht="14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</row>
    <row r="375" spans="1:38" ht="14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</row>
    <row r="376" spans="1:38" ht="14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</row>
    <row r="377" spans="1:38" ht="14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</row>
    <row r="378" spans="1:38" ht="14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</row>
    <row r="379" spans="1:38" ht="14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</row>
    <row r="380" spans="1:38" ht="14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</row>
    <row r="381" spans="1:38" ht="14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</row>
    <row r="382" spans="1:38" ht="14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</row>
    <row r="383" spans="1:38" ht="14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</row>
    <row r="384" spans="1:38" ht="14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</row>
    <row r="385" spans="1:38" ht="14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</row>
    <row r="386" spans="1:38" ht="14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</row>
    <row r="387" spans="1:38" ht="14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</row>
    <row r="388" spans="1:38" ht="14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</row>
    <row r="389" spans="1:38" ht="14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</row>
    <row r="390" spans="1:38" ht="14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</row>
    <row r="391" spans="1:38" ht="14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</row>
    <row r="392" spans="1:38" ht="14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</row>
    <row r="393" spans="1:38" ht="14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</row>
    <row r="394" spans="1:38" ht="14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</row>
    <row r="395" spans="1:38" ht="14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</row>
    <row r="396" spans="1:38" ht="14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</row>
    <row r="397" spans="1:38" ht="14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</row>
    <row r="398" spans="1:38" ht="14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</row>
    <row r="399" spans="1:38" ht="14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</row>
    <row r="400" spans="1:38" ht="14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</row>
    <row r="401" spans="1:38" ht="14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</row>
    <row r="402" spans="1:38" ht="14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</row>
    <row r="403" spans="1:38" ht="14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</row>
    <row r="404" spans="1:38" ht="14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</row>
    <row r="405" spans="1:38" ht="14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</row>
    <row r="406" spans="1:38" ht="14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</row>
    <row r="407" spans="1:38" ht="14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</row>
    <row r="408" spans="1:38" ht="14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</row>
    <row r="409" spans="1:38" ht="14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</row>
    <row r="410" spans="1:38" ht="14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</row>
    <row r="411" spans="1:38" ht="14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</row>
    <row r="412" spans="1:38" ht="14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</row>
    <row r="413" spans="1:38" ht="14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</row>
    <row r="414" spans="1:38" ht="14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</row>
    <row r="415" spans="1:38" ht="14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</row>
    <row r="416" spans="1:38" ht="14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</row>
    <row r="417" spans="1:38" ht="14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</row>
    <row r="418" spans="1:38" ht="14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</row>
    <row r="419" spans="1:38" ht="14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</row>
    <row r="420" spans="1:38" ht="14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</row>
    <row r="421" spans="1:38" ht="14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</row>
    <row r="422" spans="1:38" ht="14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</row>
    <row r="423" spans="1:38" ht="14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</row>
    <row r="424" spans="1:38" ht="14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</row>
    <row r="425" spans="1:38" ht="14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</row>
    <row r="426" spans="1:38" ht="14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</row>
    <row r="427" spans="1:38" ht="14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</row>
    <row r="428" spans="1:38" ht="14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</row>
    <row r="429" spans="1:38" ht="14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</row>
    <row r="430" spans="1:38" ht="14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</row>
    <row r="431" spans="1:38" ht="14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</row>
    <row r="432" spans="1:38" ht="14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</row>
    <row r="433" spans="1:38" ht="14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</row>
    <row r="434" spans="1:38" ht="14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</row>
    <row r="435" spans="1:38" ht="14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</row>
    <row r="436" spans="1:38" ht="14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</row>
    <row r="437" spans="1:38" ht="14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</row>
    <row r="438" spans="1:38" ht="14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</row>
    <row r="439" spans="1:38" ht="14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</row>
    <row r="440" spans="1:38" ht="14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</row>
    <row r="441" spans="1:38" ht="14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</row>
    <row r="442" spans="1:38" ht="14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</row>
    <row r="443" spans="1:38" ht="14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</row>
    <row r="444" spans="1:38" ht="14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</row>
    <row r="445" spans="1:38" ht="14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</row>
    <row r="446" spans="1:38" ht="14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</row>
    <row r="447" spans="1:38" ht="14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</row>
    <row r="448" spans="1:38" ht="14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</row>
    <row r="449" spans="1:38" ht="14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</row>
    <row r="450" spans="1:38" ht="14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</row>
    <row r="451" spans="1:38" ht="14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</row>
    <row r="452" spans="1:38" ht="14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</row>
    <row r="453" spans="1:38" ht="14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</row>
    <row r="454" spans="1:38" ht="14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</row>
    <row r="455" spans="1:38" ht="14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</row>
    <row r="456" spans="1:38" ht="14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</row>
    <row r="457" spans="1:38" ht="14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</row>
    <row r="458" spans="1:38" ht="14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</row>
    <row r="459" spans="1:38" ht="14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</row>
    <row r="460" spans="1:38" ht="14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</row>
    <row r="461" spans="1:38" ht="14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</row>
    <row r="462" spans="1:38" ht="14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</row>
    <row r="463" spans="1:38" ht="14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</row>
    <row r="464" spans="1:38" ht="14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</row>
    <row r="465" spans="1:38" ht="14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</row>
    <row r="466" spans="1:38" ht="14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</row>
    <row r="467" spans="1:38" ht="14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</row>
    <row r="468" spans="1:38" ht="14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</row>
    <row r="469" spans="1:38" ht="14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</row>
    <row r="470" spans="1:38" ht="14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</row>
    <row r="471" spans="1:38" ht="14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</row>
    <row r="472" spans="1:38" ht="14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</row>
    <row r="473" spans="1:38" ht="14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</row>
    <row r="474" spans="1:38" ht="14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</row>
    <row r="475" spans="1:38" ht="14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</row>
    <row r="476" spans="1:38" ht="14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</row>
    <row r="477" spans="1:38" ht="14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</row>
    <row r="478" spans="1:38" ht="14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</row>
    <row r="479" spans="1:38" ht="14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</row>
    <row r="480" spans="1:38" ht="14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</row>
    <row r="481" spans="1:38" ht="14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</row>
    <row r="482" spans="1:38" ht="14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</row>
    <row r="483" spans="1:38" ht="14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</row>
    <row r="484" spans="1:38" ht="14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</row>
    <row r="485" spans="1:38" ht="14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</row>
    <row r="486" spans="1:38" ht="14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</row>
    <row r="487" spans="1:38" ht="14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</row>
    <row r="488" spans="1:38" ht="14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</row>
    <row r="489" spans="1:38" ht="14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</row>
    <row r="490" spans="1:38" ht="14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</row>
    <row r="491" spans="1:38" ht="14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</row>
    <row r="492" spans="1:38" ht="14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</row>
    <row r="493" spans="1:38" ht="14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</row>
    <row r="494" spans="1:38" ht="14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</row>
    <row r="495" spans="1:38" ht="14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</row>
    <row r="496" spans="1:38" ht="14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</row>
    <row r="497" spans="1:38" ht="14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</row>
    <row r="498" spans="1:38" ht="14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</row>
    <row r="499" spans="1:38" ht="14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</row>
    <row r="500" spans="1:38" ht="14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</row>
    <row r="501" spans="1:38" ht="14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</row>
    <row r="502" spans="1:38" ht="14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</row>
    <row r="503" spans="1:38" ht="14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</row>
    <row r="504" spans="1:38" ht="14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</row>
    <row r="505" spans="1:38" ht="14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</row>
    <row r="506" spans="1:38" ht="14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</row>
    <row r="507" spans="1:38" ht="14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</row>
    <row r="508" spans="1:38" ht="14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</row>
    <row r="509" spans="1:38" ht="14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</row>
    <row r="510" spans="1:38" ht="14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</row>
    <row r="511" spans="1:38" ht="14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</row>
    <row r="512" spans="1:38" ht="14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</row>
    <row r="513" spans="1:38" ht="14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</row>
    <row r="514" spans="1:38" ht="14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</row>
    <row r="515" spans="1:38" ht="14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</row>
    <row r="516" spans="1:38" ht="14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</row>
    <row r="517" spans="1:38" ht="14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</row>
    <row r="518" spans="1:38" ht="14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</row>
    <row r="519" spans="1:38" ht="14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</row>
    <row r="520" spans="1:38" ht="14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</row>
    <row r="521" spans="1:38" ht="14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</row>
    <row r="522" spans="1:38" ht="14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</row>
    <row r="523" spans="1:38" ht="14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</row>
    <row r="524" spans="1:38" ht="14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</row>
    <row r="525" spans="1:38" ht="14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</row>
    <row r="526" spans="1:38" ht="14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</row>
    <row r="527" spans="1:38" ht="14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</row>
    <row r="528" spans="1:38" ht="14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</row>
    <row r="529" spans="1:38" ht="14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</row>
    <row r="530" spans="1:38" ht="14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</row>
    <row r="531" spans="1:38" ht="14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</row>
    <row r="532" spans="1:38" ht="14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</row>
    <row r="533" spans="1:38" ht="14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</row>
    <row r="534" spans="1:38" ht="14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</row>
    <row r="535" spans="1:38" ht="14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</row>
    <row r="536" spans="1:38" ht="14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</row>
    <row r="537" spans="1:38" ht="14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</row>
    <row r="538" spans="1:38" ht="14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</row>
    <row r="539" spans="1:38" ht="14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</row>
    <row r="540" spans="1:38" ht="14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</row>
    <row r="541" spans="1:38" ht="14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</row>
    <row r="542" spans="1:38" ht="14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</row>
    <row r="543" spans="1:38" ht="14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</row>
    <row r="544" spans="1:38" ht="14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</row>
    <row r="545" spans="1:38" ht="14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</row>
    <row r="546" spans="1:38" ht="14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</row>
    <row r="547" spans="1:38" ht="14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</row>
    <row r="548" spans="1:38" ht="14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</row>
    <row r="549" spans="1:38" ht="14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</row>
    <row r="550" spans="1:38" ht="14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</row>
    <row r="551" spans="1:38" ht="14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</row>
    <row r="552" spans="1:38" ht="14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</row>
    <row r="553" spans="1:38" ht="14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</row>
    <row r="554" spans="1:38" ht="14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</row>
    <row r="555" spans="1:38" ht="14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</row>
    <row r="556" spans="1:38" ht="14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</row>
    <row r="557" spans="1:38" ht="14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</row>
    <row r="558" spans="1:38" ht="14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</row>
    <row r="559" spans="1:38" ht="14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</row>
    <row r="560" spans="1:38" ht="14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</row>
    <row r="561" spans="1:38" ht="14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</row>
    <row r="562" spans="1:38" ht="14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</row>
    <row r="563" spans="1:38" ht="14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</row>
    <row r="564" spans="1:38" ht="14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</row>
    <row r="565" spans="1:38" ht="14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</row>
    <row r="566" spans="1:38" ht="14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</row>
    <row r="567" spans="1:38" ht="14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</row>
    <row r="568" spans="1:38" ht="14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</row>
    <row r="569" spans="1:38" ht="14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</row>
    <row r="570" spans="1:38" ht="14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</row>
    <row r="571" spans="1:38" ht="14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</row>
    <row r="572" spans="1:38" ht="14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</row>
    <row r="573" spans="1:38" ht="14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</row>
    <row r="574" spans="1:38" ht="14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</row>
    <row r="575" spans="1:38" ht="14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</row>
    <row r="576" spans="1:38" ht="14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</row>
    <row r="577" spans="1:38" ht="14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</row>
    <row r="578" spans="1:38" ht="14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</row>
    <row r="579" spans="1:38" ht="14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</row>
    <row r="580" spans="1:38" ht="14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</row>
    <row r="581" spans="1:38" ht="14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</row>
    <row r="582" spans="1:38" ht="14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</row>
    <row r="583" spans="1:38" ht="14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</row>
    <row r="584" spans="1:38" ht="14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</row>
    <row r="585" spans="1:38" ht="14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</row>
    <row r="586" spans="1:38" ht="14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</row>
    <row r="587" spans="1:38" ht="14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</row>
    <row r="588" spans="1:38" ht="14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</row>
    <row r="589" spans="1:38" ht="14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</row>
    <row r="590" spans="1:38" ht="14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</row>
    <row r="591" spans="1:38" ht="14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</row>
    <row r="592" spans="1:38" ht="14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</row>
    <row r="593" spans="1:38" ht="14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</row>
    <row r="594" spans="1:38" ht="14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</row>
    <row r="595" spans="1:38" ht="14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</row>
    <row r="596" spans="1:38" ht="14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</row>
    <row r="597" spans="1:38" ht="14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</row>
    <row r="598" spans="1:38" ht="14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</row>
    <row r="599" spans="1:38" ht="14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</row>
    <row r="600" spans="1:38" ht="14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</row>
    <row r="601" spans="1:38" ht="14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</row>
    <row r="602" spans="1:38" ht="14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</row>
    <row r="603" spans="1:38" ht="14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</row>
    <row r="604" spans="1:38" ht="14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</row>
    <row r="605" spans="1:38" ht="14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</row>
    <row r="606" spans="1:38" ht="14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</row>
    <row r="607" spans="1:38" ht="14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</row>
    <row r="608" spans="1:38" ht="14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</row>
    <row r="609" spans="1:38" ht="14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</row>
    <row r="610" spans="1:38" ht="14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</row>
    <row r="611" spans="1:38" ht="14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</row>
    <row r="612" spans="1:38" ht="14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</row>
    <row r="613" spans="1:38" ht="14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</row>
    <row r="614" spans="1:38" ht="14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</row>
    <row r="615" spans="1:38" ht="14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</row>
    <row r="616" spans="1:38" ht="14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</row>
    <row r="617" spans="1:38" ht="14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</row>
    <row r="618" spans="1:38" ht="14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</row>
    <row r="619" spans="1:38" ht="14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</row>
    <row r="620" spans="1:38" ht="14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</row>
    <row r="621" spans="1:38" ht="14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</row>
    <row r="622" spans="1:38" ht="14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</row>
    <row r="623" spans="1:38" ht="14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</row>
    <row r="624" spans="1:38" ht="14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</row>
    <row r="625" spans="1:38" ht="14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</row>
    <row r="626" spans="1:38" ht="14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</row>
    <row r="627" spans="1:38" ht="14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</row>
    <row r="628" spans="1:38" ht="14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</row>
    <row r="629" spans="1:38" ht="14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</row>
    <row r="630" spans="1:38" ht="14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</row>
    <row r="631" spans="1:38" ht="14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</row>
    <row r="632" spans="1:38" ht="14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</row>
    <row r="633" spans="1:38" ht="14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</row>
    <row r="634" spans="1:38" ht="14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</row>
    <row r="635" spans="1:38" ht="14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</row>
    <row r="636" spans="1:38" ht="14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</row>
    <row r="637" spans="1:38" ht="14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</row>
    <row r="638" spans="1:38" ht="14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</row>
    <row r="639" spans="1:38" ht="14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</row>
    <row r="640" spans="1:38" ht="14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</row>
    <row r="641" spans="1:38" ht="14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</row>
    <row r="642" spans="1:38" ht="14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</row>
    <row r="643" spans="1:38" ht="14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</row>
    <row r="644" spans="1:38" ht="14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</row>
    <row r="645" spans="1:38" ht="14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</row>
    <row r="646" spans="1:38" ht="14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</row>
    <row r="647" spans="1:38" ht="14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</row>
    <row r="648" spans="1:38" ht="14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</row>
    <row r="649" spans="1:38" ht="14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</row>
    <row r="650" spans="1:38" ht="14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</row>
    <row r="651" spans="1:38" ht="14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</row>
    <row r="652" spans="1:38" ht="14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</row>
    <row r="653" spans="1:38" ht="14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</row>
    <row r="654" spans="1:38" ht="14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</row>
    <row r="655" spans="1:38" ht="14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</row>
    <row r="656" spans="1:38" ht="14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</row>
    <row r="657" spans="1:38" ht="14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</row>
    <row r="658" spans="1:38" ht="14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</row>
    <row r="659" spans="1:38" ht="14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</row>
    <row r="660" spans="1:38" ht="14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</row>
    <row r="661" spans="1:38" ht="14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</row>
    <row r="662" spans="1:38" ht="14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</row>
    <row r="663" spans="1:38" ht="14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</row>
    <row r="664" spans="1:38" ht="14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</row>
    <row r="665" spans="1:38" ht="14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</row>
    <row r="666" spans="1:38" ht="14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</row>
    <row r="667" spans="1:38" ht="14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</row>
    <row r="668" spans="1:38" ht="14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</row>
    <row r="669" spans="1:38" ht="14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</row>
    <row r="670" spans="1:38" ht="14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</row>
    <row r="671" spans="1:38" ht="14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</row>
    <row r="672" spans="1:38" ht="14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</row>
    <row r="673" spans="1:38" ht="14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</row>
    <row r="674" spans="1:38" ht="14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</row>
    <row r="675" spans="1:38" ht="14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</row>
    <row r="676" spans="1:38" ht="14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</row>
    <row r="677" spans="1:38" ht="14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</row>
    <row r="678" spans="1:38" ht="14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</row>
    <row r="679" spans="1:38" ht="14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</row>
    <row r="680" spans="1:38" ht="14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</row>
    <row r="681" spans="1:38" ht="14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</row>
    <row r="682" spans="1:38" ht="14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</row>
    <row r="683" spans="1:38" ht="14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</row>
    <row r="684" spans="1:38" ht="14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</row>
    <row r="685" spans="1:38" ht="14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</row>
    <row r="686" spans="1:38" ht="14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</row>
    <row r="687" spans="1:38" ht="14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</row>
    <row r="688" spans="1:38" ht="14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</row>
    <row r="689" spans="1:38" ht="14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</row>
    <row r="690" spans="1:38" ht="14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</row>
    <row r="691" spans="1:38" ht="14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</row>
    <row r="692" spans="1:38" ht="14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</row>
    <row r="693" spans="1:38" ht="14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</row>
    <row r="694" spans="1:38" ht="14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</row>
    <row r="695" spans="1:38" ht="14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</row>
    <row r="696" spans="1:38" ht="14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</row>
    <row r="697" spans="1:38" ht="14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</row>
    <row r="698" spans="1:38" ht="14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</row>
    <row r="699" spans="1:38" ht="14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</row>
    <row r="700" spans="1:38" ht="14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</row>
    <row r="701" spans="1:38" ht="14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</row>
    <row r="702" spans="1:38" ht="14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</row>
    <row r="703" spans="1:38" ht="14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</row>
    <row r="704" spans="1:38" ht="14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</row>
    <row r="705" spans="1:38" ht="14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</row>
    <row r="706" spans="1:38" ht="14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</row>
    <row r="707" spans="1:38" ht="14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</row>
    <row r="708" spans="1:38" ht="14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</row>
    <row r="709" spans="1:38" ht="14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</row>
    <row r="710" spans="1:38" ht="14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</row>
    <row r="711" spans="1:38" ht="14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</row>
    <row r="712" spans="1:38" ht="14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</row>
    <row r="713" spans="1:38" ht="14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</row>
    <row r="714" spans="1:38" ht="14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</row>
    <row r="715" spans="1:38" ht="14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</row>
    <row r="716" spans="1:38" ht="14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</row>
    <row r="717" spans="1:38" ht="14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</row>
    <row r="718" spans="1:38" ht="14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</row>
    <row r="719" spans="1:38" ht="14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</row>
    <row r="720" spans="1:38" ht="14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</row>
    <row r="721" spans="1:38" ht="14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</row>
    <row r="722" spans="1:38" ht="14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</row>
    <row r="723" spans="1:38" ht="14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</row>
    <row r="724" spans="1:38" ht="14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</row>
    <row r="725" spans="1:38" ht="14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</row>
    <row r="726" spans="1:38" ht="14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</row>
    <row r="727" spans="1:38" ht="14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</row>
    <row r="728" spans="1:38" ht="14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</row>
    <row r="729" spans="1:38" ht="14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</row>
    <row r="730" spans="1:38" ht="14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</row>
    <row r="731" spans="1:38" ht="14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</row>
    <row r="732" spans="1:38" ht="14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</row>
    <row r="733" spans="1:38" ht="14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</row>
    <row r="734" spans="1:38" ht="14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</row>
    <row r="735" spans="1:38" ht="14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</row>
    <row r="736" spans="1:38" ht="14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</row>
    <row r="737" spans="1:38" ht="14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</row>
    <row r="738" spans="1:38" ht="14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</row>
    <row r="739" spans="1:38" ht="14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</row>
    <row r="740" spans="1:38" ht="14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</row>
    <row r="741" spans="1:38" ht="14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</row>
    <row r="742" spans="1:38" ht="14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</row>
    <row r="743" spans="1:38" ht="14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</row>
    <row r="744" spans="1:38" ht="14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</row>
    <row r="745" spans="1:38" ht="14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</row>
    <row r="746" spans="1:38" ht="14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</row>
    <row r="747" spans="1:38" ht="14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</row>
    <row r="748" spans="1:38" ht="14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</row>
    <row r="749" spans="1:38" ht="14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</row>
    <row r="750" spans="1:38" ht="14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</row>
    <row r="751" spans="1:38" ht="14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</row>
    <row r="752" spans="1:38" ht="14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</row>
    <row r="753" spans="1:38" ht="14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</row>
    <row r="754" spans="1:38" ht="14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</row>
    <row r="755" spans="1:38" ht="14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</row>
    <row r="756" spans="1:38" ht="14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</row>
    <row r="757" spans="1:38" ht="14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</row>
    <row r="758" spans="1:38" ht="14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</row>
    <row r="759" spans="1:38" ht="14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</row>
    <row r="760" spans="1:38" ht="14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</row>
    <row r="761" spans="1:38" ht="14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</row>
    <row r="762" spans="1:38" ht="14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</row>
    <row r="763" spans="1:38" ht="14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</row>
    <row r="764" spans="1:38" ht="14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</row>
    <row r="765" spans="1:38" ht="14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</row>
    <row r="766" spans="1:38" ht="14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</row>
    <row r="767" spans="1:38" ht="14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</row>
    <row r="768" spans="1:38" ht="14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</row>
    <row r="769" spans="1:38" ht="14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</row>
    <row r="770" spans="1:38" ht="14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</row>
    <row r="771" spans="1:38" ht="14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</row>
    <row r="772" spans="1:38" ht="14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</row>
    <row r="773" spans="1:38" ht="14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</row>
    <row r="774" spans="1:38" ht="14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</row>
    <row r="775" spans="1:38" ht="14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</row>
    <row r="776" spans="1:38" ht="14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</row>
    <row r="777" spans="1:38" ht="14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</row>
    <row r="778" spans="1:38" ht="14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</row>
    <row r="779" spans="1:38" ht="14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</row>
    <row r="780" spans="1:38" ht="14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</row>
    <row r="781" spans="1:38" ht="14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</row>
    <row r="782" spans="1:38" ht="14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</row>
    <row r="783" spans="1:38" ht="14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</row>
    <row r="784" spans="1:38" ht="14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</row>
    <row r="785" spans="1:38" ht="14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</row>
    <row r="786" spans="1:38" ht="14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</row>
    <row r="787" spans="1:38" ht="14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</row>
    <row r="788" spans="1:38" ht="14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</row>
    <row r="789" spans="1:38" ht="14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</row>
    <row r="790" spans="1:38" ht="14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</row>
    <row r="791" spans="1:38" ht="14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</row>
    <row r="792" spans="1:38" ht="14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</row>
    <row r="793" spans="1:38" ht="14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</row>
    <row r="794" spans="1:38" ht="14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</row>
    <row r="795" spans="1:38" ht="14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</row>
    <row r="796" spans="1:38" ht="14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</row>
    <row r="797" spans="1:38" ht="14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</row>
    <row r="798" spans="1:38" ht="14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</row>
    <row r="799" spans="1:38" ht="14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</row>
    <row r="800" spans="1:38" ht="14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</row>
    <row r="801" spans="1:38" ht="14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</row>
    <row r="802" spans="1:38" ht="14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</row>
    <row r="803" spans="1:38" ht="14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</row>
    <row r="804" spans="1:38" ht="14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</row>
    <row r="805" spans="1:38" ht="14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</row>
    <row r="806" spans="1:38" ht="14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</row>
    <row r="807" spans="1:38" ht="14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</row>
    <row r="808" spans="1:38" ht="14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</row>
    <row r="809" spans="1:38" ht="14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</row>
    <row r="810" spans="1:38" ht="14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</row>
    <row r="811" spans="1:38" ht="14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</row>
    <row r="812" spans="1:38" ht="14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</row>
    <row r="813" spans="1:38" ht="14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</row>
    <row r="814" spans="1:38" ht="14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</row>
    <row r="815" spans="1:38" ht="14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</row>
    <row r="816" spans="1:38" ht="14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</row>
    <row r="817" spans="1:38" ht="14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</row>
    <row r="818" spans="1:38" ht="14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</row>
    <row r="819" spans="1:38" ht="14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</row>
    <row r="820" spans="1:38" ht="14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</row>
    <row r="821" spans="1:38" ht="14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</row>
    <row r="822" spans="1:38" ht="14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</row>
    <row r="823" spans="1:38" ht="14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</row>
    <row r="824" spans="1:38" ht="14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</row>
    <row r="825" spans="1:38" ht="14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</row>
    <row r="826" spans="1:38" ht="14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</row>
    <row r="827" spans="1:38" ht="14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</row>
    <row r="828" spans="1:38" ht="14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</row>
    <row r="829" spans="1:38" ht="14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</row>
    <row r="830" spans="1:38" ht="14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</row>
    <row r="831" spans="1:38" ht="14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</row>
    <row r="832" spans="1:38" ht="14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</row>
    <row r="833" spans="1:38" ht="14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</row>
    <row r="834" spans="1:38" ht="14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</row>
    <row r="835" spans="1:38" ht="14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</row>
    <row r="836" spans="1:38" ht="14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</row>
    <row r="837" spans="1:38" ht="14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</row>
    <row r="838" spans="1:38" ht="14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</row>
    <row r="839" spans="1:38" ht="14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</row>
    <row r="840" spans="1:38" ht="14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</row>
    <row r="841" spans="1:38" ht="14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</row>
    <row r="842" spans="1:38" ht="14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</row>
    <row r="843" spans="1:38" ht="14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</row>
    <row r="844" spans="1:38" ht="14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</row>
    <row r="845" spans="1:38" ht="14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</row>
    <row r="846" spans="1:38" ht="14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</row>
    <row r="847" spans="1:38" ht="14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</row>
    <row r="848" spans="1:38" ht="14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</row>
    <row r="849" spans="1:38" ht="14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</row>
    <row r="850" spans="1:38" ht="14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</row>
    <row r="851" spans="1:38" ht="14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</row>
    <row r="852" spans="1:38" ht="14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</row>
    <row r="853" spans="1:38" ht="14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</row>
    <row r="854" spans="1:38" ht="14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</row>
    <row r="855" spans="1:38" ht="14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</row>
    <row r="856" spans="1:38" ht="14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</row>
    <row r="857" spans="1:38" ht="14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</row>
    <row r="858" spans="1:38" ht="14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</row>
    <row r="859" spans="1:38" ht="14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</row>
    <row r="860" spans="1:38" ht="14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</row>
    <row r="861" spans="1:38" ht="14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</row>
    <row r="862" spans="1:38" ht="14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</row>
    <row r="863" spans="1:38" ht="14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</row>
    <row r="864" spans="1:38" ht="14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</row>
    <row r="865" spans="1:38" ht="14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</row>
    <row r="866" spans="1:38" ht="14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</row>
    <row r="867" spans="1:38" ht="14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</row>
    <row r="868" spans="1:38" ht="14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</row>
    <row r="869" spans="1:38" ht="14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</row>
    <row r="870" spans="1:38" ht="14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</row>
    <row r="871" spans="1:38" ht="14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</row>
    <row r="872" spans="1:38" ht="14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</row>
    <row r="873" spans="1:38" ht="14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</row>
    <row r="874" spans="1:38" ht="14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</row>
    <row r="875" spans="1:38" ht="14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</row>
    <row r="876" spans="1:38" ht="14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</row>
    <row r="877" spans="1:38" ht="14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</row>
    <row r="878" spans="1:38" ht="14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</row>
    <row r="879" spans="1:38" ht="14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</row>
    <row r="880" spans="1:38" ht="14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</row>
    <row r="881" spans="1:38" ht="14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</row>
    <row r="882" spans="1:38" ht="14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</row>
    <row r="883" spans="1:38" ht="14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</row>
    <row r="884" spans="1:38" ht="14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</row>
    <row r="885" spans="1:38" ht="14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</row>
    <row r="886" spans="1:38" ht="14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</row>
    <row r="887" spans="1:38" ht="14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</row>
    <row r="888" spans="1:38" ht="14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</row>
    <row r="889" spans="1:38" ht="14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</row>
    <row r="890" spans="1:38" ht="14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</row>
    <row r="891" spans="1:38" ht="14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</row>
    <row r="892" spans="1:38" ht="14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</row>
    <row r="893" spans="1:38" ht="14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</row>
    <row r="894" spans="1:38" ht="14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</row>
    <row r="895" spans="1:38" ht="14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</row>
    <row r="896" spans="1:38" ht="14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</row>
    <row r="897" spans="1:38" ht="14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</row>
    <row r="898" spans="1:38" ht="14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</row>
    <row r="899" spans="1:38" ht="14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</row>
    <row r="900" spans="1:38" ht="14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</row>
    <row r="901" spans="1:38" ht="14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</row>
    <row r="902" spans="1:38" ht="14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</row>
    <row r="903" spans="1:38" ht="14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</row>
    <row r="904" spans="1:38" ht="14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</row>
    <row r="905" spans="1:38" ht="14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</row>
    <row r="906" spans="1:38" ht="14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</row>
    <row r="907" spans="1:38" ht="14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</row>
    <row r="908" spans="1:38" ht="14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</row>
    <row r="909" spans="1:38" ht="14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</row>
    <row r="910" spans="1:38" ht="14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</row>
    <row r="911" spans="1:38" ht="14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</row>
    <row r="912" spans="1:38" ht="14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</row>
    <row r="913" spans="1:38" ht="14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</row>
    <row r="914" spans="1:38" ht="14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</row>
    <row r="915" spans="1:38" ht="14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</row>
    <row r="916" spans="1:38" ht="14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</row>
    <row r="917" spans="1:38" ht="14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</row>
    <row r="918" spans="1:38" ht="14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</row>
    <row r="919" spans="1:38" ht="14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</row>
    <row r="920" spans="1:38" ht="14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</row>
    <row r="921" spans="1:38" ht="14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</row>
    <row r="922" spans="1:38" ht="14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</row>
    <row r="923" spans="1:38" ht="14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</row>
    <row r="924" spans="1:38" ht="14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</row>
    <row r="925" spans="1:38" ht="14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</row>
    <row r="926" spans="1:38" ht="14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</row>
    <row r="927" spans="1:38" ht="14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</row>
    <row r="928" spans="1:38" ht="14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</row>
    <row r="929" spans="1:38" ht="14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</row>
    <row r="930" spans="1:38" ht="14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</row>
    <row r="931" spans="1:38" ht="14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</row>
    <row r="932" spans="1:38" ht="14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</row>
    <row r="933" spans="1:38" ht="14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</row>
    <row r="934" spans="1:38" ht="14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</row>
    <row r="935" spans="1:38" ht="14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</row>
    <row r="936" spans="1:38" ht="14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</row>
    <row r="937" spans="1:38" ht="14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</row>
    <row r="938" spans="1:38" ht="14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</row>
    <row r="939" spans="1:38" ht="14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</row>
    <row r="940" spans="1:38" ht="14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</row>
    <row r="941" spans="1:38" ht="14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</row>
    <row r="942" spans="1:38" ht="14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</row>
    <row r="943" spans="1:38" ht="14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</row>
    <row r="944" spans="1:38" ht="14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</row>
    <row r="945" spans="1:38" ht="14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</row>
    <row r="946" spans="1:38" ht="14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</row>
    <row r="947" spans="1:38" ht="14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</row>
    <row r="948" spans="1:38" ht="14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</row>
    <row r="949" spans="1:38" ht="14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</row>
    <row r="950" spans="1:38" ht="14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</row>
    <row r="951" spans="1:38" ht="14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</row>
    <row r="952" spans="1:38" ht="14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</row>
    <row r="953" spans="1:38" ht="14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</row>
    <row r="954" spans="1:38" ht="14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</row>
    <row r="955" spans="1:38" ht="14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</row>
    <row r="956" spans="1:38" ht="14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</row>
    <row r="957" spans="1:38" ht="14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</row>
    <row r="958" spans="1:38" ht="14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</row>
    <row r="959" spans="1:38" ht="14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</row>
    <row r="960" spans="1:38" ht="14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</row>
    <row r="961" spans="1:38" ht="14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</row>
    <row r="962" spans="1:38" ht="14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</row>
    <row r="963" spans="1:38" ht="14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</row>
    <row r="964" spans="1:38" ht="14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</row>
    <row r="965" spans="1:38" ht="14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</row>
    <row r="966" spans="1:38" ht="14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</row>
    <row r="967" spans="1:38" ht="14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</row>
    <row r="968" spans="1:38" ht="14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</row>
    <row r="969" spans="1:38" ht="14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</row>
    <row r="970" spans="1:38" ht="14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</row>
    <row r="971" spans="1:38" ht="14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</row>
    <row r="972" spans="1:38" ht="14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</row>
    <row r="973" spans="1:38" ht="14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</row>
    <row r="974" spans="1:38" ht="14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</row>
    <row r="975" spans="1:38" ht="14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</row>
    <row r="976" spans="1:38" ht="14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</row>
    <row r="977" spans="1:38" ht="14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</row>
    <row r="978" spans="1:38" ht="14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</row>
    <row r="979" spans="1:38" ht="14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</row>
    <row r="980" spans="1:38" ht="14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</row>
    <row r="981" spans="1:38" ht="14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</row>
    <row r="982" spans="1:38" ht="14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</row>
    <row r="983" spans="1:38" ht="14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</row>
    <row r="984" spans="1:38" ht="14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</row>
    <row r="985" spans="1:38" ht="14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</row>
    <row r="986" spans="1:38" ht="14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</row>
    <row r="987" spans="1:38" ht="14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</row>
    <row r="988" spans="1:38" ht="14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</row>
    <row r="989" spans="1:38" ht="14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</row>
    <row r="990" spans="1:38" ht="14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</row>
    <row r="991" spans="1:38" ht="14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</row>
    <row r="992" spans="1:38" ht="14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</row>
    <row r="993" spans="1:38" ht="14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</row>
    <row r="994" spans="1:38" ht="14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</row>
    <row r="995" spans="1:38" ht="14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</row>
    <row r="996" spans="1:38" ht="14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</row>
    <row r="997" spans="1:38" ht="14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</row>
    <row r="998" spans="1:38" ht="14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</row>
    <row r="999" spans="1:38" ht="14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</row>
    <row r="1000" spans="1:38" ht="14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6822D-CD92-9148-877D-6E26CCD8FE22}">
  <sheetPr>
    <outlinePr summaryBelow="0" summaryRight="0"/>
  </sheetPr>
  <dimension ref="A1:M33"/>
  <sheetViews>
    <sheetView workbookViewId="0"/>
  </sheetViews>
  <sheetFormatPr baseColWidth="10" defaultColWidth="12.6640625" defaultRowHeight="15" customHeight="1" x14ac:dyDescent="0.2"/>
  <cols>
    <col min="1" max="16384" width="12.6640625" style="33"/>
  </cols>
  <sheetData>
    <row r="1" spans="1:13" ht="15" customHeight="1" x14ac:dyDescent="0.2">
      <c r="A1" s="35" t="s">
        <v>1</v>
      </c>
      <c r="B1" s="35" t="s">
        <v>153</v>
      </c>
    </row>
    <row r="2" spans="1:13" ht="15" customHeight="1" x14ac:dyDescent="0.2">
      <c r="A2" s="35" t="s">
        <v>154</v>
      </c>
      <c r="B2" s="35" t="s">
        <v>24</v>
      </c>
      <c r="C2" s="35" t="s">
        <v>95</v>
      </c>
      <c r="D2" s="35" t="s">
        <v>27</v>
      </c>
    </row>
    <row r="3" spans="1:13" ht="15" customHeight="1" x14ac:dyDescent="0.2">
      <c r="A3" s="35" t="s">
        <v>155</v>
      </c>
      <c r="B3" s="35">
        <v>53.226675</v>
      </c>
      <c r="C3" s="35">
        <v>0.99987700000000002</v>
      </c>
      <c r="D3" s="35">
        <v>5.3226680000000002</v>
      </c>
    </row>
    <row r="4" spans="1:13" ht="15" customHeight="1" x14ac:dyDescent="0.2">
      <c r="A4" s="35" t="s">
        <v>156</v>
      </c>
      <c r="B4" s="35">
        <v>8.726089</v>
      </c>
      <c r="C4" s="35">
        <v>0.51817199999999997</v>
      </c>
      <c r="D4" s="35">
        <v>0.87260899999999997</v>
      </c>
    </row>
    <row r="6" spans="1:13" ht="15" customHeight="1" x14ac:dyDescent="0.2">
      <c r="A6" s="35" t="s">
        <v>19</v>
      </c>
      <c r="B6" s="35" t="s">
        <v>153</v>
      </c>
    </row>
    <row r="7" spans="1:13" ht="15" customHeight="1" x14ac:dyDescent="0.2">
      <c r="A7" s="35" t="s">
        <v>154</v>
      </c>
      <c r="B7" s="35" t="s">
        <v>24</v>
      </c>
      <c r="C7" s="35" t="s">
        <v>95</v>
      </c>
      <c r="D7" s="35" t="s">
        <v>27</v>
      </c>
    </row>
    <row r="8" spans="1:13" ht="15" customHeight="1" x14ac:dyDescent="0.2">
      <c r="A8" s="35" t="s">
        <v>155</v>
      </c>
      <c r="B8" s="35">
        <v>11.550654</v>
      </c>
      <c r="C8" s="35">
        <v>0.99987000000000004</v>
      </c>
      <c r="D8" s="35">
        <v>11.550654</v>
      </c>
    </row>
    <row r="9" spans="1:13" ht="15" customHeight="1" x14ac:dyDescent="0.2">
      <c r="A9" s="35" t="s">
        <v>156</v>
      </c>
      <c r="B9" s="35">
        <v>7.2493860000000003</v>
      </c>
      <c r="C9" s="35">
        <v>0.36354999999999998</v>
      </c>
      <c r="D9" s="35">
        <v>7.2493860000000003</v>
      </c>
    </row>
    <row r="11" spans="1:13" ht="15" customHeight="1" x14ac:dyDescent="0.2">
      <c r="A11" s="35" t="s">
        <v>20</v>
      </c>
      <c r="B11" s="35" t="s">
        <v>153</v>
      </c>
    </row>
    <row r="12" spans="1:13" ht="15" customHeight="1" x14ac:dyDescent="0.2">
      <c r="A12" s="35" t="s">
        <v>154</v>
      </c>
      <c r="B12" s="35" t="s">
        <v>24</v>
      </c>
      <c r="C12" s="35" t="s">
        <v>95</v>
      </c>
      <c r="D12" s="35" t="s">
        <v>27</v>
      </c>
      <c r="F12" s="35" t="s">
        <v>157</v>
      </c>
      <c r="G12" s="35" t="s">
        <v>155</v>
      </c>
      <c r="H12" s="35" t="s">
        <v>2</v>
      </c>
      <c r="I12" s="35">
        <v>501.36970200000002</v>
      </c>
      <c r="J12" s="35" t="s">
        <v>158</v>
      </c>
      <c r="K12" s="35">
        <v>0.99978</v>
      </c>
      <c r="L12" s="35" t="s">
        <v>48</v>
      </c>
      <c r="M12" s="35">
        <v>50.136969999999998</v>
      </c>
    </row>
    <row r="13" spans="1:13" ht="15" customHeight="1" x14ac:dyDescent="0.2">
      <c r="A13" s="35" t="s">
        <v>155</v>
      </c>
      <c r="B13" s="35">
        <v>501.36970200000002</v>
      </c>
      <c r="C13" s="35">
        <v>0.99978</v>
      </c>
      <c r="D13" s="35">
        <v>50.136969999999998</v>
      </c>
      <c r="F13" s="35" t="s">
        <v>157</v>
      </c>
      <c r="G13" s="35" t="s">
        <v>156</v>
      </c>
      <c r="H13" s="35" t="s">
        <v>2</v>
      </c>
      <c r="I13" s="35">
        <v>57.949829999999999</v>
      </c>
      <c r="J13" s="35" t="s">
        <v>158</v>
      </c>
      <c r="K13" s="35">
        <v>0.62183900000000003</v>
      </c>
      <c r="L13" s="35" t="s">
        <v>48</v>
      </c>
      <c r="M13" s="35">
        <v>5.7949830000000002</v>
      </c>
    </row>
    <row r="14" spans="1:13" ht="15" customHeight="1" x14ac:dyDescent="0.2">
      <c r="A14" s="35" t="s">
        <v>156</v>
      </c>
      <c r="B14" s="35">
        <v>57.949829999999999</v>
      </c>
      <c r="C14" s="35">
        <v>0.62183900000000003</v>
      </c>
      <c r="D14" s="35">
        <v>5.7949830000000002</v>
      </c>
    </row>
    <row r="16" spans="1:13" ht="15" customHeight="1" x14ac:dyDescent="0.2">
      <c r="A16" s="35" t="s">
        <v>21</v>
      </c>
      <c r="B16" s="35" t="s">
        <v>153</v>
      </c>
    </row>
    <row r="17" spans="1:5" ht="15" customHeight="1" x14ac:dyDescent="0.2">
      <c r="A17" s="35" t="s">
        <v>154</v>
      </c>
      <c r="B17" s="35" t="s">
        <v>24</v>
      </c>
      <c r="C17" s="35" t="s">
        <v>95</v>
      </c>
      <c r="D17" s="35" t="s">
        <v>27</v>
      </c>
    </row>
    <row r="18" spans="1:5" ht="15" customHeight="1" x14ac:dyDescent="0.2">
      <c r="A18" s="35" t="s">
        <v>155</v>
      </c>
      <c r="B18" s="35" t="s">
        <v>159</v>
      </c>
    </row>
    <row r="19" spans="1:5" ht="15" customHeight="1" x14ac:dyDescent="0.2">
      <c r="A19" s="35" t="s">
        <v>156</v>
      </c>
    </row>
    <row r="21" spans="1:5" ht="15" customHeight="1" x14ac:dyDescent="0.2">
      <c r="A21" s="35" t="s">
        <v>22</v>
      </c>
      <c r="B21" s="35" t="s">
        <v>153</v>
      </c>
    </row>
    <row r="22" spans="1:5" ht="15" customHeight="1" x14ac:dyDescent="0.2">
      <c r="A22" s="35" t="s">
        <v>154</v>
      </c>
      <c r="B22" s="35" t="s">
        <v>24</v>
      </c>
      <c r="C22" s="35" t="s">
        <v>95</v>
      </c>
      <c r="D22" s="35" t="s">
        <v>27</v>
      </c>
    </row>
    <row r="23" spans="1:5" ht="15" customHeight="1" x14ac:dyDescent="0.2">
      <c r="A23" s="35" t="s">
        <v>155</v>
      </c>
      <c r="B23" s="35" t="s">
        <v>160</v>
      </c>
    </row>
    <row r="24" spans="1:5" ht="15" customHeight="1" x14ac:dyDescent="0.2">
      <c r="A24" s="35" t="s">
        <v>156</v>
      </c>
    </row>
    <row r="27" spans="1:5" ht="15" customHeight="1" x14ac:dyDescent="0.2">
      <c r="A27" s="35" t="s">
        <v>161</v>
      </c>
      <c r="B27" s="35" t="s">
        <v>162</v>
      </c>
      <c r="D27" s="35" t="s">
        <v>163</v>
      </c>
    </row>
    <row r="28" spans="1:5" ht="15" customHeight="1" x14ac:dyDescent="0.2">
      <c r="A28" s="35"/>
      <c r="B28" s="35" t="s">
        <v>164</v>
      </c>
      <c r="C28" s="35" t="s">
        <v>165</v>
      </c>
      <c r="D28" s="35" t="s">
        <v>164</v>
      </c>
      <c r="E28" s="35" t="s">
        <v>165</v>
      </c>
    </row>
    <row r="29" spans="1:5" ht="15" customHeight="1" x14ac:dyDescent="0.2">
      <c r="A29" s="35" t="s">
        <v>1</v>
      </c>
      <c r="B29" s="58">
        <v>0.51817199999999997</v>
      </c>
      <c r="C29" s="58">
        <v>0.87260899999999997</v>
      </c>
      <c r="D29" s="59">
        <v>0.90953200000000001</v>
      </c>
      <c r="E29" s="59">
        <v>0.60654399999999997</v>
      </c>
    </row>
    <row r="30" spans="1:5" ht="15" customHeight="1" x14ac:dyDescent="0.2">
      <c r="A30" s="35" t="s">
        <v>19</v>
      </c>
      <c r="B30" s="58">
        <v>0.36354999999999998</v>
      </c>
      <c r="C30" s="58">
        <v>7.2493860000000003</v>
      </c>
      <c r="D30" s="59">
        <v>0.90212000000000003</v>
      </c>
      <c r="E30" s="59">
        <v>1.2055709999999999</v>
      </c>
    </row>
    <row r="31" spans="1:5" ht="15" customHeight="1" x14ac:dyDescent="0.2">
      <c r="A31" s="35" t="s">
        <v>20</v>
      </c>
      <c r="B31" s="58">
        <v>0.62183900000000003</v>
      </c>
      <c r="C31" s="58">
        <v>5.7949830000000002</v>
      </c>
      <c r="D31" s="59">
        <v>0.90172799999999997</v>
      </c>
      <c r="E31" s="59">
        <v>0.95857599999999998</v>
      </c>
    </row>
    <row r="32" spans="1:5" ht="15" customHeight="1" x14ac:dyDescent="0.2">
      <c r="A32" s="35" t="s">
        <v>21</v>
      </c>
      <c r="B32" s="35" t="s">
        <v>166</v>
      </c>
      <c r="C32" s="35" t="s">
        <v>166</v>
      </c>
      <c r="D32" s="59">
        <v>0.90179699999999996</v>
      </c>
      <c r="E32" s="59">
        <v>2.0018600000000002</v>
      </c>
    </row>
    <row r="33" spans="1:5" ht="15" customHeight="1" x14ac:dyDescent="0.2">
      <c r="A33" s="35" t="s">
        <v>22</v>
      </c>
      <c r="B33" s="35" t="s">
        <v>166</v>
      </c>
      <c r="C33" s="35" t="s">
        <v>166</v>
      </c>
      <c r="D33" s="59">
        <v>0.931149</v>
      </c>
      <c r="E33" s="59">
        <v>1.9103540000000001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6CAB0-F40D-3D4B-A48B-E3A0FC34448C}">
  <sheetPr>
    <outlinePr summaryBelow="0" summaryRight="0"/>
  </sheetPr>
  <dimension ref="A1:R35"/>
  <sheetViews>
    <sheetView workbookViewId="0"/>
  </sheetViews>
  <sheetFormatPr baseColWidth="10" defaultColWidth="12.6640625" defaultRowHeight="15" customHeight="1" x14ac:dyDescent="0.2"/>
  <cols>
    <col min="1" max="1" width="10.6640625" style="33" customWidth="1"/>
    <col min="2" max="2" width="9.33203125" style="33" customWidth="1"/>
    <col min="3" max="3" width="10.5" style="33" customWidth="1"/>
    <col min="4" max="4" width="8" style="33" customWidth="1"/>
    <col min="5" max="5" width="11.1640625" style="33" customWidth="1"/>
    <col min="6" max="6" width="8.83203125" style="33" customWidth="1"/>
    <col min="7" max="7" width="8.1640625" style="33" customWidth="1"/>
    <col min="8" max="8" width="8" style="33" customWidth="1"/>
    <col min="9" max="9" width="6.1640625" style="33" customWidth="1"/>
    <col min="10" max="10" width="3.6640625" style="33" customWidth="1"/>
    <col min="11" max="11" width="9.6640625" style="33" customWidth="1"/>
    <col min="12" max="14" width="8" style="33" customWidth="1"/>
    <col min="15" max="15" width="8.6640625" style="33" customWidth="1"/>
    <col min="16" max="16" width="8.83203125" style="33" customWidth="1"/>
    <col min="17" max="16384" width="12.6640625" style="33"/>
  </cols>
  <sheetData>
    <row r="1" spans="1:18" ht="15" customHeight="1" x14ac:dyDescent="0.2">
      <c r="A1" s="37" t="s">
        <v>147</v>
      </c>
    </row>
    <row r="2" spans="1:18" ht="15" customHeight="1" x14ac:dyDescent="0.2">
      <c r="A2" s="35" t="s">
        <v>70</v>
      </c>
    </row>
    <row r="3" spans="1:18" ht="15" customHeight="1" x14ac:dyDescent="0.2">
      <c r="A3" s="32" t="s">
        <v>63</v>
      </c>
      <c r="B3" s="32" t="s">
        <v>2</v>
      </c>
      <c r="C3" s="32" t="s">
        <v>3</v>
      </c>
      <c r="D3" s="32" t="s">
        <v>4</v>
      </c>
      <c r="E3" s="32" t="s">
        <v>5</v>
      </c>
      <c r="F3" s="32" t="s">
        <v>6</v>
      </c>
      <c r="G3" s="32" t="s">
        <v>7</v>
      </c>
      <c r="H3" s="32" t="s">
        <v>8</v>
      </c>
      <c r="I3" s="32" t="s">
        <v>9</v>
      </c>
      <c r="J3" s="32" t="s">
        <v>10</v>
      </c>
      <c r="K3" s="32" t="s">
        <v>12</v>
      </c>
      <c r="L3" s="35" t="s">
        <v>148</v>
      </c>
      <c r="M3" s="32" t="s">
        <v>149</v>
      </c>
      <c r="N3" s="32" t="s">
        <v>150</v>
      </c>
      <c r="O3" s="32" t="s">
        <v>151</v>
      </c>
      <c r="P3" s="32" t="s">
        <v>152</v>
      </c>
      <c r="Q3" s="32"/>
      <c r="R3" s="32"/>
    </row>
    <row r="4" spans="1:18" ht="15" customHeight="1" x14ac:dyDescent="0.2">
      <c r="B4" s="35">
        <v>31.941996</v>
      </c>
      <c r="C4" s="35">
        <v>404350346</v>
      </c>
      <c r="D4" s="35">
        <v>0.99905699999999997</v>
      </c>
      <c r="E4" s="35">
        <v>3.1941999999999999</v>
      </c>
      <c r="F4" s="35">
        <v>6.0362309999999999</v>
      </c>
      <c r="G4" s="35">
        <v>4.5271730000000003</v>
      </c>
      <c r="H4" s="35">
        <v>108</v>
      </c>
      <c r="I4" s="35">
        <v>108</v>
      </c>
      <c r="J4" s="35">
        <v>39</v>
      </c>
      <c r="K4" s="35">
        <v>1.0476000000000001</v>
      </c>
      <c r="L4" s="35">
        <v>3.5300250000000002</v>
      </c>
      <c r="M4" s="35">
        <v>3.604889</v>
      </c>
      <c r="N4" s="35">
        <v>3.811121</v>
      </c>
      <c r="O4" s="35">
        <v>9.2380049999999994</v>
      </c>
      <c r="P4" s="35">
        <v>15.538931</v>
      </c>
    </row>
    <row r="5" spans="1:18" ht="15" customHeight="1" x14ac:dyDescent="0.2">
      <c r="A5" s="35"/>
    </row>
    <row r="6" spans="1:18" ht="15" customHeight="1" x14ac:dyDescent="0.2">
      <c r="A6" s="35" t="s">
        <v>72</v>
      </c>
    </row>
    <row r="7" spans="1:18" ht="15" customHeight="1" x14ac:dyDescent="0.2">
      <c r="A7" s="32" t="s">
        <v>63</v>
      </c>
      <c r="B7" s="32" t="s">
        <v>2</v>
      </c>
      <c r="C7" s="32" t="s">
        <v>3</v>
      </c>
      <c r="D7" s="32" t="s">
        <v>4</v>
      </c>
      <c r="E7" s="32" t="s">
        <v>5</v>
      </c>
      <c r="F7" s="32" t="s">
        <v>6</v>
      </c>
      <c r="G7" s="32" t="s">
        <v>7</v>
      </c>
      <c r="H7" s="32" t="s">
        <v>8</v>
      </c>
      <c r="I7" s="32" t="s">
        <v>9</v>
      </c>
      <c r="J7" s="32" t="s">
        <v>10</v>
      </c>
      <c r="K7" s="32" t="s">
        <v>12</v>
      </c>
      <c r="L7" s="35" t="s">
        <v>148</v>
      </c>
      <c r="M7" s="32" t="s">
        <v>149</v>
      </c>
      <c r="N7" s="32" t="s">
        <v>150</v>
      </c>
      <c r="O7" s="32" t="s">
        <v>151</v>
      </c>
      <c r="P7" s="32" t="s">
        <v>152</v>
      </c>
    </row>
    <row r="8" spans="1:18" ht="15" customHeight="1" x14ac:dyDescent="0.2">
      <c r="B8" s="35">
        <v>39.723083000000003</v>
      </c>
      <c r="C8" s="35">
        <v>746562579</v>
      </c>
      <c r="D8" s="35">
        <v>0.99905900000000003</v>
      </c>
      <c r="E8" s="35">
        <v>3.972308</v>
      </c>
      <c r="F8" s="35">
        <v>6.7213209999999997</v>
      </c>
      <c r="G8" s="35">
        <v>5.040991</v>
      </c>
      <c r="H8" s="35">
        <v>104</v>
      </c>
      <c r="I8" s="35">
        <v>104</v>
      </c>
      <c r="J8" s="35">
        <v>112</v>
      </c>
      <c r="K8" s="35">
        <v>1.0006999999999999</v>
      </c>
      <c r="L8" s="35">
        <v>4.3318269999999997</v>
      </c>
      <c r="M8" s="35">
        <v>4.4498439999999997</v>
      </c>
      <c r="N8" s="35">
        <v>4.7018529999999998</v>
      </c>
      <c r="O8" s="35">
        <v>11.083841</v>
      </c>
      <c r="P8" s="35">
        <v>15.007019</v>
      </c>
    </row>
    <row r="10" spans="1:18" ht="15" customHeight="1" x14ac:dyDescent="0.2">
      <c r="A10" s="35" t="s">
        <v>21</v>
      </c>
    </row>
    <row r="11" spans="1:18" ht="15" customHeight="1" x14ac:dyDescent="0.2">
      <c r="A11" s="35" t="s">
        <v>27</v>
      </c>
      <c r="B11" s="35" t="s">
        <v>148</v>
      </c>
      <c r="C11" s="32" t="s">
        <v>149</v>
      </c>
      <c r="D11" s="32" t="s">
        <v>150</v>
      </c>
      <c r="E11" s="32" t="s">
        <v>151</v>
      </c>
      <c r="F11" s="32" t="s">
        <v>152</v>
      </c>
    </row>
    <row r="12" spans="1:18" ht="15" customHeight="1" x14ac:dyDescent="0.2">
      <c r="A12" s="36">
        <v>2.905459</v>
      </c>
      <c r="B12" s="35">
        <v>3.5300250000000002</v>
      </c>
      <c r="C12" s="35">
        <v>3.604889</v>
      </c>
      <c r="D12" s="35">
        <v>3.811121</v>
      </c>
      <c r="E12" s="35">
        <v>9.2380049999999994</v>
      </c>
      <c r="F12" s="35">
        <v>15.538931</v>
      </c>
      <c r="G12" s="35">
        <f t="shared" ref="G12:K12" si="0">B12 / $A12</f>
        <v>1.2149629370092643</v>
      </c>
      <c r="H12" s="35">
        <f t="shared" si="0"/>
        <v>1.2407296058901536</v>
      </c>
      <c r="I12" s="35">
        <f t="shared" si="0"/>
        <v>1.3117104732849441</v>
      </c>
      <c r="J12" s="35">
        <f t="shared" si="0"/>
        <v>3.1795337672980413</v>
      </c>
      <c r="K12" s="35">
        <f t="shared" si="0"/>
        <v>5.348184572558071</v>
      </c>
    </row>
    <row r="13" spans="1:18" ht="15" customHeight="1" x14ac:dyDescent="0.2">
      <c r="A13" s="35" t="s">
        <v>22</v>
      </c>
    </row>
    <row r="14" spans="1:18" ht="15" customHeight="1" x14ac:dyDescent="0.2">
      <c r="A14" s="35" t="s">
        <v>27</v>
      </c>
      <c r="B14" s="35" t="s">
        <v>148</v>
      </c>
      <c r="C14" s="32" t="s">
        <v>149</v>
      </c>
      <c r="D14" s="32" t="s">
        <v>150</v>
      </c>
      <c r="E14" s="32" t="s">
        <v>151</v>
      </c>
      <c r="F14" s="32" t="s">
        <v>152</v>
      </c>
    </row>
    <row r="15" spans="1:18" ht="15" customHeight="1" x14ac:dyDescent="0.2">
      <c r="A15" s="36">
        <v>3.9272809999999998</v>
      </c>
      <c r="B15" s="35">
        <v>4.3318269999999997</v>
      </c>
      <c r="C15" s="35">
        <v>4.4498439999999997</v>
      </c>
      <c r="D15" s="35">
        <v>4.7018529999999998</v>
      </c>
      <c r="E15" s="35">
        <v>11.083841</v>
      </c>
      <c r="F15" s="35">
        <v>15.007019</v>
      </c>
      <c r="G15" s="35">
        <f t="shared" ref="G15:K15" si="1">B15 / $A15</f>
        <v>1.1030091811612155</v>
      </c>
      <c r="H15" s="35">
        <f t="shared" si="1"/>
        <v>1.1330597428602638</v>
      </c>
      <c r="I15" s="35">
        <f t="shared" si="1"/>
        <v>1.1972285660231596</v>
      </c>
      <c r="J15" s="35">
        <f t="shared" si="1"/>
        <v>2.8222683836476179</v>
      </c>
      <c r="K15" s="35">
        <f t="shared" si="1"/>
        <v>3.8212236404779798</v>
      </c>
    </row>
    <row r="17" spans="1:12" ht="15" customHeight="1" x14ac:dyDescent="0.2">
      <c r="A17" s="37" t="s">
        <v>84</v>
      </c>
    </row>
    <row r="18" spans="1:12" ht="15" customHeight="1" x14ac:dyDescent="0.2">
      <c r="A18" s="35" t="s">
        <v>21</v>
      </c>
    </row>
    <row r="19" spans="1:12" ht="15" customHeight="1" x14ac:dyDescent="0.2">
      <c r="A19" s="32" t="s">
        <v>134</v>
      </c>
      <c r="B19" s="32" t="s">
        <v>2</v>
      </c>
      <c r="C19" s="32" t="s">
        <v>47</v>
      </c>
      <c r="D19" s="32" t="s">
        <v>4</v>
      </c>
      <c r="E19" s="32" t="s">
        <v>48</v>
      </c>
      <c r="F19" s="32" t="s">
        <v>28</v>
      </c>
      <c r="G19" s="32" t="s">
        <v>49</v>
      </c>
      <c r="H19" s="35" t="s">
        <v>148</v>
      </c>
      <c r="I19" s="32" t="s">
        <v>149</v>
      </c>
      <c r="J19" s="32" t="s">
        <v>150</v>
      </c>
      <c r="K19" s="32" t="s">
        <v>151</v>
      </c>
      <c r="L19" s="32" t="s">
        <v>152</v>
      </c>
    </row>
    <row r="20" spans="1:12" ht="15" customHeight="1" x14ac:dyDescent="0.2">
      <c r="A20" s="35">
        <v>0.999</v>
      </c>
      <c r="B20" s="35">
        <v>486.68104</v>
      </c>
      <c r="C20" s="35">
        <v>328115162</v>
      </c>
      <c r="D20" s="35">
        <v>0.99900100000000003</v>
      </c>
      <c r="E20" s="35">
        <v>48.668104</v>
      </c>
      <c r="F20" s="35">
        <v>1039</v>
      </c>
      <c r="G20" s="35">
        <v>1041.3907999999999</v>
      </c>
      <c r="H20" s="35">
        <v>71.333320000000001</v>
      </c>
      <c r="I20" s="35">
        <v>77.843818999999996</v>
      </c>
      <c r="J20" s="35">
        <v>87.557457999999997</v>
      </c>
      <c r="K20" s="35">
        <v>91.047447000000005</v>
      </c>
      <c r="L20" s="35">
        <v>100.181348</v>
      </c>
    </row>
    <row r="22" spans="1:12" ht="15" customHeight="1" x14ac:dyDescent="0.2">
      <c r="A22" s="35" t="s">
        <v>22</v>
      </c>
    </row>
    <row r="23" spans="1:12" ht="15" customHeight="1" x14ac:dyDescent="0.2">
      <c r="A23" s="32" t="s">
        <v>134</v>
      </c>
      <c r="B23" s="32" t="s">
        <v>2</v>
      </c>
      <c r="C23" s="32" t="s">
        <v>47</v>
      </c>
      <c r="D23" s="32" t="s">
        <v>4</v>
      </c>
      <c r="E23" s="32" t="s">
        <v>48</v>
      </c>
      <c r="F23" s="32" t="s">
        <v>28</v>
      </c>
      <c r="G23" s="32" t="s">
        <v>49</v>
      </c>
      <c r="H23" s="35" t="s">
        <v>148</v>
      </c>
      <c r="I23" s="32" t="s">
        <v>149</v>
      </c>
      <c r="J23" s="32" t="s">
        <v>150</v>
      </c>
      <c r="K23" s="32" t="s">
        <v>151</v>
      </c>
      <c r="L23" s="32" t="s">
        <v>152</v>
      </c>
    </row>
    <row r="24" spans="1:12" ht="15" customHeight="1" x14ac:dyDescent="0.2">
      <c r="A24" s="35">
        <v>0.999</v>
      </c>
      <c r="B24" s="35">
        <v>1930.8630680000001</v>
      </c>
      <c r="C24" s="35">
        <v>861985819</v>
      </c>
      <c r="D24" s="35">
        <v>0.99899700000000002</v>
      </c>
      <c r="E24" s="35">
        <v>193.08630700000001</v>
      </c>
      <c r="F24" s="35">
        <v>4410</v>
      </c>
      <c r="G24" s="35">
        <v>4411.598</v>
      </c>
      <c r="H24" s="35">
        <v>242.176174</v>
      </c>
      <c r="I24" s="35">
        <v>256.87872700000003</v>
      </c>
      <c r="J24" s="35">
        <v>284.72102000000001</v>
      </c>
      <c r="K24" s="35">
        <v>296.35945099999998</v>
      </c>
      <c r="L24" s="35">
        <v>319.345372</v>
      </c>
    </row>
    <row r="26" spans="1:12" ht="15" customHeight="1" x14ac:dyDescent="0.2">
      <c r="A26" s="35" t="s">
        <v>21</v>
      </c>
    </row>
    <row r="27" spans="1:12" ht="15" customHeight="1" x14ac:dyDescent="0.2">
      <c r="A27" s="35" t="s">
        <v>27</v>
      </c>
      <c r="B27" s="35" t="s">
        <v>148</v>
      </c>
      <c r="C27" s="32" t="s">
        <v>149</v>
      </c>
      <c r="D27" s="32" t="s">
        <v>150</v>
      </c>
      <c r="E27" s="32" t="s">
        <v>151</v>
      </c>
      <c r="F27" s="32" t="s">
        <v>152</v>
      </c>
    </row>
    <row r="28" spans="1:12" ht="15" customHeight="1" x14ac:dyDescent="0.2">
      <c r="A28" s="36">
        <v>34.460244000000003</v>
      </c>
      <c r="B28" s="35">
        <v>71.333320000000001</v>
      </c>
      <c r="C28" s="35">
        <v>77.843818999999996</v>
      </c>
      <c r="D28" s="35">
        <v>87.557457999999997</v>
      </c>
      <c r="E28" s="35">
        <v>91.047447000000005</v>
      </c>
      <c r="F28" s="35">
        <v>100.181348</v>
      </c>
      <c r="G28" s="35">
        <f t="shared" ref="G28:K28" si="2">B28 / $A28</f>
        <v>2.0700178443309918</v>
      </c>
      <c r="H28" s="35">
        <f t="shared" si="2"/>
        <v>2.2589456708431892</v>
      </c>
      <c r="I28" s="35">
        <f t="shared" si="2"/>
        <v>2.5408252477840838</v>
      </c>
      <c r="J28" s="35">
        <f t="shared" si="2"/>
        <v>2.6421010541887049</v>
      </c>
      <c r="K28" s="35">
        <f t="shared" si="2"/>
        <v>2.9071572447368621</v>
      </c>
    </row>
    <row r="29" spans="1:12" ht="15" customHeight="1" x14ac:dyDescent="0.2">
      <c r="A29" s="35" t="s">
        <v>22</v>
      </c>
    </row>
    <row r="30" spans="1:12" ht="15" customHeight="1" x14ac:dyDescent="0.2">
      <c r="A30" s="35" t="s">
        <v>27</v>
      </c>
      <c r="B30" s="35" t="s">
        <v>148</v>
      </c>
      <c r="C30" s="32" t="s">
        <v>149</v>
      </c>
      <c r="D30" s="32" t="s">
        <v>150</v>
      </c>
      <c r="E30" s="32" t="s">
        <v>151</v>
      </c>
      <c r="F30" s="32" t="s">
        <v>152</v>
      </c>
    </row>
    <row r="31" spans="1:12" ht="15" customHeight="1" x14ac:dyDescent="0.2">
      <c r="A31" s="36">
        <v>148.443206</v>
      </c>
      <c r="B31" s="35">
        <v>242.176174</v>
      </c>
      <c r="C31" s="35">
        <v>256.87872700000003</v>
      </c>
      <c r="D31" s="35">
        <v>284.72102000000001</v>
      </c>
      <c r="E31" s="35">
        <v>296.35945099999998</v>
      </c>
      <c r="F31" s="35">
        <v>319.345372</v>
      </c>
      <c r="G31" s="35">
        <f t="shared" ref="G31:K31" si="3">B31 / $A31</f>
        <v>1.6314399326568034</v>
      </c>
      <c r="H31" s="35">
        <f t="shared" si="3"/>
        <v>1.7304849034316869</v>
      </c>
      <c r="I31" s="35">
        <f t="shared" si="3"/>
        <v>1.9180468252619121</v>
      </c>
      <c r="J31" s="35">
        <f t="shared" si="3"/>
        <v>1.9964500834076568</v>
      </c>
      <c r="K31" s="35">
        <f t="shared" si="3"/>
        <v>2.1512966514614349</v>
      </c>
    </row>
    <row r="35" spans="4:4" ht="15" customHeight="1" x14ac:dyDescent="0.2">
      <c r="D35" s="35">
        <f>(D12 - A12) / A12</f>
        <v>0.31171047328494395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79427-7880-AA4A-8F03-14DFAFA96170}">
  <sheetPr>
    <outlinePr summaryBelow="0" summaryRight="0"/>
  </sheetPr>
  <dimension ref="A1:BJ983"/>
  <sheetViews>
    <sheetView workbookViewId="0"/>
  </sheetViews>
  <sheetFormatPr baseColWidth="10" defaultColWidth="12.6640625" defaultRowHeight="15" customHeight="1" x14ac:dyDescent="0.2"/>
  <cols>
    <col min="1" max="1" width="8.1640625" style="33" customWidth="1"/>
    <col min="2" max="2" width="12.83203125" style="33" customWidth="1"/>
    <col min="3" max="3" width="10.5" style="33" customWidth="1"/>
    <col min="4" max="4" width="8" style="33" customWidth="1"/>
    <col min="5" max="5" width="11.1640625" style="33" customWidth="1"/>
    <col min="6" max="7" width="8.83203125" style="33" customWidth="1"/>
    <col min="8" max="8" width="6.1640625" style="33" customWidth="1"/>
    <col min="9" max="9" width="6" style="33" customWidth="1"/>
    <col min="10" max="10" width="5.83203125" style="33" customWidth="1"/>
    <col min="11" max="11" width="5.5" style="33" customWidth="1"/>
    <col min="12" max="12" width="7.1640625" style="33" customWidth="1"/>
    <col min="13" max="13" width="4.33203125" style="33" customWidth="1"/>
    <col min="14" max="14" width="4.6640625" style="33" customWidth="1"/>
    <col min="15" max="15" width="4.33203125" style="33" customWidth="1"/>
    <col min="16" max="17" width="3.6640625" style="33" customWidth="1"/>
    <col min="18" max="18" width="3.33203125" style="33" customWidth="1"/>
    <col min="19" max="19" width="10.83203125" style="33" customWidth="1"/>
    <col min="20" max="20" width="12.6640625" style="33"/>
    <col min="21" max="21" width="8.1640625" style="33" customWidth="1"/>
    <col min="22" max="22" width="12.83203125" style="33" customWidth="1"/>
    <col min="23" max="23" width="10.5" style="33" customWidth="1"/>
    <col min="24" max="24" width="8" style="33" customWidth="1"/>
    <col min="25" max="25" width="11.1640625" style="33" customWidth="1"/>
    <col min="26" max="27" width="8.83203125" style="33" customWidth="1"/>
    <col min="28" max="28" width="4.5" style="33" customWidth="1"/>
    <col min="29" max="29" width="3.33203125" style="33" customWidth="1"/>
    <col min="30" max="30" width="4.6640625" style="33" customWidth="1"/>
    <col min="31" max="31" width="5.5" style="33" customWidth="1"/>
    <col min="32" max="32" width="7.1640625" style="33" customWidth="1"/>
    <col min="33" max="33" width="4.33203125" style="33" customWidth="1"/>
    <col min="34" max="34" width="4.6640625" style="33" customWidth="1"/>
    <col min="35" max="35" width="4.33203125" style="33" customWidth="1"/>
    <col min="36" max="36" width="9.1640625" style="33" customWidth="1"/>
    <col min="37" max="37" width="10.1640625" style="33" customWidth="1"/>
    <col min="38" max="38" width="3.33203125" style="33" customWidth="1"/>
    <col min="39" max="62" width="10.83203125" style="33" customWidth="1"/>
    <col min="63" max="16384" width="12.6640625" style="33"/>
  </cols>
  <sheetData>
    <row r="1" spans="1:38" ht="15" customHeight="1" x14ac:dyDescent="0.2">
      <c r="A1" s="31" t="s">
        <v>132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U1" s="34" t="s">
        <v>133</v>
      </c>
      <c r="V1" s="32"/>
      <c r="W1" s="32"/>
      <c r="X1" s="32"/>
      <c r="Y1" s="32"/>
      <c r="Z1" s="32"/>
      <c r="AA1" s="32"/>
      <c r="AB1" s="34"/>
      <c r="AC1" s="32"/>
      <c r="AD1" s="32"/>
      <c r="AE1" s="32"/>
      <c r="AF1" s="32"/>
      <c r="AG1" s="32"/>
      <c r="AH1" s="32"/>
      <c r="AI1" s="32"/>
      <c r="AJ1" s="32"/>
      <c r="AK1" s="32"/>
      <c r="AL1" s="32"/>
    </row>
    <row r="2" spans="1:38" ht="15" customHeight="1" x14ac:dyDescent="0.2">
      <c r="A2" s="32" t="s">
        <v>57</v>
      </c>
      <c r="B2" s="32" t="s">
        <v>24</v>
      </c>
      <c r="C2" s="32" t="s">
        <v>25</v>
      </c>
      <c r="D2" s="32" t="s">
        <v>26</v>
      </c>
      <c r="E2" s="32" t="s">
        <v>27</v>
      </c>
      <c r="F2" s="32"/>
      <c r="G2" s="32"/>
      <c r="H2" s="32" t="s">
        <v>28</v>
      </c>
      <c r="I2" s="32" t="s">
        <v>10</v>
      </c>
      <c r="J2" s="32"/>
      <c r="K2" s="32"/>
      <c r="L2" s="32" t="s">
        <v>12</v>
      </c>
      <c r="M2" s="32" t="s">
        <v>13</v>
      </c>
      <c r="N2" s="32" t="s">
        <v>14</v>
      </c>
      <c r="O2" s="32" t="s">
        <v>15</v>
      </c>
      <c r="P2" s="32" t="s">
        <v>16</v>
      </c>
      <c r="Q2" s="32" t="s">
        <v>17</v>
      </c>
      <c r="R2" s="32" t="s">
        <v>18</v>
      </c>
      <c r="S2" s="35" t="s">
        <v>58</v>
      </c>
      <c r="U2" s="32" t="s">
        <v>134</v>
      </c>
      <c r="V2" s="32" t="s">
        <v>2</v>
      </c>
      <c r="W2" s="32" t="s">
        <v>47</v>
      </c>
      <c r="X2" s="32" t="s">
        <v>4</v>
      </c>
      <c r="Y2" s="32" t="s">
        <v>48</v>
      </c>
      <c r="Z2" s="32" t="s">
        <v>28</v>
      </c>
      <c r="AA2" s="32" t="s">
        <v>49</v>
      </c>
      <c r="AB2" s="32" t="s">
        <v>135</v>
      </c>
      <c r="AC2" s="32"/>
      <c r="AD2" s="32"/>
      <c r="AE2" s="32"/>
      <c r="AF2" s="32"/>
      <c r="AG2" s="32"/>
      <c r="AH2" s="32"/>
      <c r="AI2" s="32"/>
      <c r="AJ2" s="32"/>
      <c r="AK2" s="32"/>
      <c r="AL2" s="32"/>
    </row>
    <row r="3" spans="1:38" ht="15" customHeight="1" x14ac:dyDescent="0.2">
      <c r="A3" s="36">
        <v>0.9</v>
      </c>
      <c r="B3" s="36">
        <v>3564.785171</v>
      </c>
      <c r="C3" s="36">
        <v>1818918428</v>
      </c>
      <c r="D3" s="36">
        <v>0.90066000000000002</v>
      </c>
      <c r="E3" s="36">
        <v>356.47851700000001</v>
      </c>
      <c r="F3" s="32">
        <v>0.182478</v>
      </c>
      <c r="G3" s="32">
        <v>0.13685900000000001</v>
      </c>
      <c r="H3" s="36">
        <v>20973</v>
      </c>
      <c r="I3" s="36">
        <v>20973</v>
      </c>
      <c r="J3" s="32">
        <v>20973</v>
      </c>
      <c r="K3" s="32">
        <v>99</v>
      </c>
      <c r="L3" s="36">
        <v>1.4779</v>
      </c>
      <c r="M3" s="36">
        <v>0</v>
      </c>
      <c r="N3" s="36">
        <v>0</v>
      </c>
      <c r="O3" s="36">
        <v>0</v>
      </c>
      <c r="P3" s="36">
        <v>0</v>
      </c>
      <c r="Q3" s="36">
        <v>0</v>
      </c>
      <c r="R3" s="36">
        <v>0</v>
      </c>
      <c r="S3" s="35">
        <f>B$3 / B3</f>
        <v>1</v>
      </c>
      <c r="U3" s="36">
        <v>0.9</v>
      </c>
      <c r="V3" s="36">
        <v>3764.2189910000002</v>
      </c>
      <c r="W3" s="36">
        <v>1818898044</v>
      </c>
      <c r="X3" s="36">
        <v>0.90014099999999997</v>
      </c>
      <c r="Y3" s="36">
        <v>376.421899</v>
      </c>
      <c r="Z3" s="36">
        <v>20973</v>
      </c>
      <c r="AA3" s="36">
        <v>20981.478899999998</v>
      </c>
      <c r="AB3" s="36">
        <v>75.574200000000005</v>
      </c>
      <c r="AC3" s="36"/>
      <c r="AD3" s="32"/>
      <c r="AE3" s="32"/>
      <c r="AF3" s="36"/>
      <c r="AG3" s="36"/>
      <c r="AH3" s="36"/>
      <c r="AI3" s="36"/>
      <c r="AJ3" s="36"/>
      <c r="AK3" s="36"/>
      <c r="AL3" s="36"/>
    </row>
    <row r="4" spans="1:38" ht="15" customHeight="1" x14ac:dyDescent="0.2">
      <c r="A4" s="32" t="s">
        <v>59</v>
      </c>
      <c r="B4" s="32" t="s">
        <v>2</v>
      </c>
      <c r="C4" s="32" t="s">
        <v>3</v>
      </c>
      <c r="D4" s="32" t="s">
        <v>4</v>
      </c>
      <c r="E4" s="32" t="s">
        <v>5</v>
      </c>
      <c r="F4" s="32" t="s">
        <v>6</v>
      </c>
      <c r="G4" s="32" t="s">
        <v>7</v>
      </c>
      <c r="H4" s="32" t="s">
        <v>8</v>
      </c>
      <c r="I4" s="32" t="s">
        <v>9</v>
      </c>
      <c r="J4" s="32" t="s">
        <v>10</v>
      </c>
      <c r="K4" s="32" t="s">
        <v>11</v>
      </c>
      <c r="L4" s="32" t="s">
        <v>12</v>
      </c>
      <c r="M4" s="32" t="s">
        <v>13</v>
      </c>
      <c r="N4" s="32" t="s">
        <v>14</v>
      </c>
      <c r="O4" s="32" t="s">
        <v>15</v>
      </c>
      <c r="P4" s="32" t="s">
        <v>16</v>
      </c>
      <c r="Q4" s="32" t="s">
        <v>17</v>
      </c>
      <c r="R4" s="32" t="s">
        <v>18</v>
      </c>
      <c r="S4" s="35" t="s">
        <v>58</v>
      </c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</row>
    <row r="5" spans="1:38" ht="15" customHeight="1" x14ac:dyDescent="0.2">
      <c r="A5" s="36">
        <v>0.9</v>
      </c>
      <c r="B5" s="36">
        <v>1767.067513</v>
      </c>
      <c r="C5" s="36">
        <v>1715956775</v>
      </c>
      <c r="D5" s="36">
        <v>0.900698</v>
      </c>
      <c r="E5" s="36">
        <v>176.706751</v>
      </c>
      <c r="F5" s="36">
        <v>0.34728399999999998</v>
      </c>
      <c r="G5" s="36">
        <v>0.260463</v>
      </c>
      <c r="H5" s="36">
        <v>10486</v>
      </c>
      <c r="I5" s="36">
        <v>10486</v>
      </c>
      <c r="J5" s="36">
        <v>10486</v>
      </c>
      <c r="K5" s="36">
        <v>99</v>
      </c>
      <c r="L5" s="36">
        <v>1.1718999999999999</v>
      </c>
      <c r="M5" s="36">
        <v>0</v>
      </c>
      <c r="N5" s="36">
        <v>0</v>
      </c>
      <c r="O5" s="36">
        <v>0</v>
      </c>
      <c r="P5" s="36">
        <v>0</v>
      </c>
      <c r="Q5" s="36">
        <v>0</v>
      </c>
      <c r="R5" s="36">
        <v>0</v>
      </c>
      <c r="S5" s="35">
        <f>B$3 / B5</f>
        <v>2.0173452031541026</v>
      </c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</row>
    <row r="6" spans="1:38" ht="15" customHeight="1" x14ac:dyDescent="0.2">
      <c r="A6" s="32" t="s">
        <v>60</v>
      </c>
      <c r="B6" s="32" t="s">
        <v>2</v>
      </c>
      <c r="C6" s="32" t="s">
        <v>3</v>
      </c>
      <c r="D6" s="32" t="s">
        <v>4</v>
      </c>
      <c r="E6" s="32" t="s">
        <v>5</v>
      </c>
      <c r="F6" s="32" t="s">
        <v>6</v>
      </c>
      <c r="G6" s="32" t="s">
        <v>7</v>
      </c>
      <c r="H6" s="32" t="s">
        <v>8</v>
      </c>
      <c r="I6" s="32" t="s">
        <v>9</v>
      </c>
      <c r="J6" s="32" t="s">
        <v>10</v>
      </c>
      <c r="K6" s="32" t="s">
        <v>11</v>
      </c>
      <c r="L6" s="32" t="s">
        <v>12</v>
      </c>
      <c r="M6" s="32" t="s">
        <v>13</v>
      </c>
      <c r="N6" s="32" t="s">
        <v>14</v>
      </c>
      <c r="O6" s="32" t="s">
        <v>15</v>
      </c>
      <c r="P6" s="32" t="s">
        <v>16</v>
      </c>
      <c r="Q6" s="32" t="s">
        <v>17</v>
      </c>
      <c r="R6" s="32" t="s">
        <v>18</v>
      </c>
      <c r="S6" s="35" t="s">
        <v>58</v>
      </c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</row>
    <row r="7" spans="1:38" ht="15" customHeight="1" x14ac:dyDescent="0.2">
      <c r="A7" s="36">
        <v>0.9</v>
      </c>
      <c r="B7" s="36">
        <v>897.54533300000003</v>
      </c>
      <c r="C7" s="36">
        <v>1668154862</v>
      </c>
      <c r="D7" s="36">
        <v>0.90051599999999998</v>
      </c>
      <c r="E7" s="36">
        <v>89.754532999999995</v>
      </c>
      <c r="F7" s="36">
        <v>0.66467799999999999</v>
      </c>
      <c r="G7" s="36">
        <v>0.49850899999999998</v>
      </c>
      <c r="H7" s="36">
        <v>5243</v>
      </c>
      <c r="I7" s="36">
        <v>5243</v>
      </c>
      <c r="J7" s="36">
        <v>5371</v>
      </c>
      <c r="K7" s="36">
        <v>99</v>
      </c>
      <c r="L7" s="36">
        <v>1.0016</v>
      </c>
      <c r="M7" s="36">
        <v>0</v>
      </c>
      <c r="N7" s="36">
        <v>0</v>
      </c>
      <c r="O7" s="36">
        <v>0</v>
      </c>
      <c r="P7" s="36">
        <v>0</v>
      </c>
      <c r="Q7" s="36">
        <v>0</v>
      </c>
      <c r="R7" s="36">
        <v>0</v>
      </c>
      <c r="S7" s="35">
        <f>B$3 / B7</f>
        <v>3.9717048709783662</v>
      </c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</row>
    <row r="8" spans="1:38" ht="15" customHeight="1" x14ac:dyDescent="0.2">
      <c r="A8" s="32" t="s">
        <v>61</v>
      </c>
      <c r="B8" s="32" t="s">
        <v>2</v>
      </c>
      <c r="C8" s="32" t="s">
        <v>3</v>
      </c>
      <c r="D8" s="32" t="s">
        <v>4</v>
      </c>
      <c r="E8" s="32" t="s">
        <v>5</v>
      </c>
      <c r="F8" s="32" t="s">
        <v>6</v>
      </c>
      <c r="G8" s="32" t="s">
        <v>7</v>
      </c>
      <c r="H8" s="32" t="s">
        <v>8</v>
      </c>
      <c r="I8" s="32" t="s">
        <v>9</v>
      </c>
      <c r="J8" s="32" t="s">
        <v>10</v>
      </c>
      <c r="K8" s="32" t="s">
        <v>11</v>
      </c>
      <c r="L8" s="32" t="s">
        <v>12</v>
      </c>
      <c r="M8" s="32" t="s">
        <v>13</v>
      </c>
      <c r="N8" s="32" t="s">
        <v>14</v>
      </c>
      <c r="O8" s="32" t="s">
        <v>15</v>
      </c>
      <c r="P8" s="32" t="s">
        <v>16</v>
      </c>
      <c r="Q8" s="32" t="s">
        <v>17</v>
      </c>
      <c r="R8" s="32" t="s">
        <v>18</v>
      </c>
      <c r="S8" s="35" t="s">
        <v>58</v>
      </c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</row>
    <row r="9" spans="1:38" ht="15" customHeight="1" x14ac:dyDescent="0.2">
      <c r="A9" s="36">
        <v>0.9</v>
      </c>
      <c r="B9" s="36">
        <v>541.60046</v>
      </c>
      <c r="C9" s="36">
        <v>1650467824</v>
      </c>
      <c r="D9" s="36">
        <v>0.900926</v>
      </c>
      <c r="E9" s="36">
        <v>54.160046000000001</v>
      </c>
      <c r="F9" s="36">
        <v>1.0898319999999999</v>
      </c>
      <c r="G9" s="36">
        <v>0.81737400000000004</v>
      </c>
      <c r="H9" s="36">
        <v>2621</v>
      </c>
      <c r="I9" s="36">
        <v>2621</v>
      </c>
      <c r="J9" s="36">
        <v>2749</v>
      </c>
      <c r="K9" s="36">
        <v>99</v>
      </c>
      <c r="L9" s="36">
        <v>1.0013000000000001</v>
      </c>
      <c r="M9" s="36">
        <v>0</v>
      </c>
      <c r="N9" s="36">
        <v>0</v>
      </c>
      <c r="O9" s="36">
        <v>0</v>
      </c>
      <c r="P9" s="36">
        <v>0</v>
      </c>
      <c r="Q9" s="36">
        <v>0</v>
      </c>
      <c r="R9" s="36">
        <v>0</v>
      </c>
      <c r="S9" s="35">
        <f>B$3 / B9</f>
        <v>6.581946350267132</v>
      </c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</row>
    <row r="10" spans="1:38" ht="15" customHeight="1" x14ac:dyDescent="0.2">
      <c r="A10" s="32" t="s">
        <v>62</v>
      </c>
      <c r="B10" s="32" t="s">
        <v>2</v>
      </c>
      <c r="C10" s="32" t="s">
        <v>3</v>
      </c>
      <c r="D10" s="32" t="s">
        <v>4</v>
      </c>
      <c r="E10" s="32" t="s">
        <v>5</v>
      </c>
      <c r="F10" s="32" t="s">
        <v>6</v>
      </c>
      <c r="G10" s="32" t="s">
        <v>7</v>
      </c>
      <c r="H10" s="32" t="s">
        <v>8</v>
      </c>
      <c r="I10" s="32" t="s">
        <v>9</v>
      </c>
      <c r="J10" s="32" t="s">
        <v>10</v>
      </c>
      <c r="K10" s="32" t="s">
        <v>11</v>
      </c>
      <c r="L10" s="32" t="s">
        <v>12</v>
      </c>
      <c r="M10" s="32" t="s">
        <v>13</v>
      </c>
      <c r="N10" s="32" t="s">
        <v>14</v>
      </c>
      <c r="O10" s="32" t="s">
        <v>15</v>
      </c>
      <c r="P10" s="32" t="s">
        <v>16</v>
      </c>
      <c r="Q10" s="32" t="s">
        <v>17</v>
      </c>
      <c r="R10" s="32" t="s">
        <v>18</v>
      </c>
      <c r="S10" s="35" t="s">
        <v>58</v>
      </c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</row>
    <row r="11" spans="1:38" ht="15" customHeight="1" x14ac:dyDescent="0.2">
      <c r="A11" s="36">
        <v>0.9</v>
      </c>
      <c r="B11" s="36">
        <v>304.24012299999998</v>
      </c>
      <c r="C11" s="36">
        <v>1649313035</v>
      </c>
      <c r="D11" s="36">
        <v>0.90073599999999998</v>
      </c>
      <c r="E11" s="36">
        <v>30.424012000000001</v>
      </c>
      <c r="F11" s="36">
        <v>1.938733</v>
      </c>
      <c r="G11" s="36">
        <v>1.4540500000000001</v>
      </c>
      <c r="H11" s="36">
        <v>1310</v>
      </c>
      <c r="I11" s="36">
        <v>1310</v>
      </c>
      <c r="J11" s="36">
        <v>1310</v>
      </c>
      <c r="K11" s="36">
        <v>99</v>
      </c>
      <c r="L11" s="36">
        <v>1.0988</v>
      </c>
      <c r="M11" s="36">
        <v>0</v>
      </c>
      <c r="N11" s="36">
        <v>0</v>
      </c>
      <c r="O11" s="36">
        <v>0</v>
      </c>
      <c r="P11" s="36">
        <v>0</v>
      </c>
      <c r="Q11" s="36">
        <v>0</v>
      </c>
      <c r="R11" s="36">
        <v>0</v>
      </c>
      <c r="S11" s="35">
        <f>B$3 / B11</f>
        <v>11.717011996474904</v>
      </c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</row>
    <row r="12" spans="1:38" ht="15" customHeight="1" x14ac:dyDescent="0.2">
      <c r="A12" s="32" t="s">
        <v>63</v>
      </c>
      <c r="B12" s="32" t="s">
        <v>2</v>
      </c>
      <c r="C12" s="32" t="s">
        <v>3</v>
      </c>
      <c r="D12" s="32" t="s">
        <v>4</v>
      </c>
      <c r="E12" s="32" t="s">
        <v>5</v>
      </c>
      <c r="F12" s="32" t="s">
        <v>6</v>
      </c>
      <c r="G12" s="32" t="s">
        <v>7</v>
      </c>
      <c r="H12" s="32" t="s">
        <v>8</v>
      </c>
      <c r="I12" s="32" t="s">
        <v>9</v>
      </c>
      <c r="J12" s="32" t="s">
        <v>10</v>
      </c>
      <c r="K12" s="32" t="s">
        <v>11</v>
      </c>
      <c r="L12" s="32" t="s">
        <v>12</v>
      </c>
      <c r="M12" s="32" t="s">
        <v>13</v>
      </c>
      <c r="N12" s="32" t="s">
        <v>14</v>
      </c>
      <c r="O12" s="32" t="s">
        <v>15</v>
      </c>
      <c r="P12" s="32" t="s">
        <v>16</v>
      </c>
      <c r="Q12" s="32" t="s">
        <v>17</v>
      </c>
      <c r="R12" s="32" t="s">
        <v>18</v>
      </c>
      <c r="S12" s="35" t="s">
        <v>58</v>
      </c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</row>
    <row r="13" spans="1:38" ht="15" customHeight="1" x14ac:dyDescent="0.2">
      <c r="A13" s="36">
        <v>0.9</v>
      </c>
      <c r="B13" s="36">
        <v>284.93477300000001</v>
      </c>
      <c r="C13" s="36">
        <v>1807708590</v>
      </c>
      <c r="D13" s="36">
        <v>0.90016799999999997</v>
      </c>
      <c r="E13" s="36">
        <v>28.493476999999999</v>
      </c>
      <c r="F13" s="36">
        <v>2.2688950000000001</v>
      </c>
      <c r="G13" s="36">
        <v>1.7016709999999999</v>
      </c>
      <c r="H13" s="36">
        <v>687</v>
      </c>
      <c r="I13" s="36">
        <v>687</v>
      </c>
      <c r="J13" s="36">
        <v>719</v>
      </c>
      <c r="K13" s="36">
        <v>99</v>
      </c>
      <c r="L13" s="36">
        <v>1.01</v>
      </c>
      <c r="M13" s="36">
        <v>0</v>
      </c>
      <c r="N13" s="36">
        <v>0</v>
      </c>
      <c r="O13" s="36">
        <v>0</v>
      </c>
      <c r="P13" s="36">
        <v>0</v>
      </c>
      <c r="Q13" s="36">
        <v>0</v>
      </c>
      <c r="R13" s="36">
        <v>0</v>
      </c>
      <c r="S13" s="35">
        <f>B$3 / B13</f>
        <v>12.5108814675982</v>
      </c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</row>
    <row r="14" spans="1:38" ht="15" customHeight="1" x14ac:dyDescent="0.2">
      <c r="A14" s="32" t="s">
        <v>65</v>
      </c>
      <c r="B14" s="32" t="s">
        <v>2</v>
      </c>
      <c r="C14" s="32" t="s">
        <v>3</v>
      </c>
      <c r="D14" s="32" t="s">
        <v>4</v>
      </c>
      <c r="E14" s="32" t="s">
        <v>5</v>
      </c>
      <c r="F14" s="32" t="s">
        <v>6</v>
      </c>
      <c r="G14" s="32" t="s">
        <v>7</v>
      </c>
      <c r="H14" s="32" t="s">
        <v>8</v>
      </c>
      <c r="I14" s="32" t="s">
        <v>9</v>
      </c>
      <c r="J14" s="32" t="s">
        <v>10</v>
      </c>
      <c r="K14" s="32" t="s">
        <v>11</v>
      </c>
      <c r="L14" s="32" t="s">
        <v>12</v>
      </c>
      <c r="M14" s="32" t="s">
        <v>13</v>
      </c>
      <c r="N14" s="32" t="s">
        <v>14</v>
      </c>
      <c r="O14" s="32" t="s">
        <v>15</v>
      </c>
      <c r="P14" s="32" t="s">
        <v>16</v>
      </c>
      <c r="Q14" s="32" t="s">
        <v>17</v>
      </c>
      <c r="R14" s="32" t="s">
        <v>18</v>
      </c>
      <c r="S14" s="35" t="s">
        <v>58</v>
      </c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</row>
    <row r="15" spans="1:38" ht="15" customHeight="1" x14ac:dyDescent="0.2">
      <c r="A15" s="36">
        <v>0.9</v>
      </c>
      <c r="B15" s="36">
        <v>234.29528199999999</v>
      </c>
      <c r="C15" s="36">
        <v>2141867704</v>
      </c>
      <c r="D15" s="36">
        <v>0.90216700000000005</v>
      </c>
      <c r="E15" s="36">
        <v>23.429528000000001</v>
      </c>
      <c r="F15" s="36">
        <v>3.2693430000000001</v>
      </c>
      <c r="G15" s="36">
        <v>2.452007</v>
      </c>
      <c r="H15" s="36">
        <v>391</v>
      </c>
      <c r="I15" s="36">
        <v>391</v>
      </c>
      <c r="J15" s="36">
        <v>391</v>
      </c>
      <c r="K15" s="36">
        <v>99</v>
      </c>
      <c r="L15" s="36">
        <v>1.0915999999999999</v>
      </c>
      <c r="M15" s="36">
        <v>0</v>
      </c>
      <c r="N15" s="36">
        <v>0</v>
      </c>
      <c r="O15" s="36">
        <v>0</v>
      </c>
      <c r="P15" s="36">
        <v>0</v>
      </c>
      <c r="Q15" s="36">
        <v>0</v>
      </c>
      <c r="R15" s="36">
        <v>0</v>
      </c>
      <c r="S15" s="35">
        <f>B$3 / B15</f>
        <v>15.214925117442187</v>
      </c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</row>
    <row r="16" spans="1:38" ht="15" customHeight="1" x14ac:dyDescent="0.2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U16" s="32"/>
      <c r="V16" s="34" t="s">
        <v>136</v>
      </c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4"/>
      <c r="AK16" s="32"/>
      <c r="AL16" s="32"/>
    </row>
    <row r="17" spans="1:38" ht="15" customHeight="1" x14ac:dyDescent="0.2">
      <c r="A17" s="32" t="s">
        <v>123</v>
      </c>
      <c r="B17" s="32" t="s">
        <v>27</v>
      </c>
      <c r="C17" s="32" t="s">
        <v>25</v>
      </c>
      <c r="D17" s="32" t="s">
        <v>26</v>
      </c>
      <c r="E17" s="32" t="s">
        <v>58</v>
      </c>
      <c r="G17" s="34" t="s">
        <v>123</v>
      </c>
      <c r="H17" s="35" t="s">
        <v>58</v>
      </c>
      <c r="I17" s="32"/>
      <c r="J17" s="32"/>
      <c r="K17" s="32"/>
      <c r="L17" s="32"/>
      <c r="M17" s="32"/>
      <c r="N17" s="32"/>
      <c r="O17" s="32"/>
      <c r="P17" s="32"/>
      <c r="Q17" s="32"/>
      <c r="R17" s="32"/>
      <c r="V17" s="37" t="s">
        <v>137</v>
      </c>
      <c r="W17" s="38" t="s">
        <v>27</v>
      </c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7"/>
      <c r="AK17" s="38"/>
      <c r="AL17" s="32"/>
    </row>
    <row r="18" spans="1:38" ht="15" customHeight="1" x14ac:dyDescent="0.2">
      <c r="A18" s="36">
        <v>1</v>
      </c>
      <c r="B18" s="36">
        <v>356.47851700000001</v>
      </c>
      <c r="C18" s="36">
        <v>1818918428</v>
      </c>
      <c r="D18" s="36">
        <v>0.90066000000000002</v>
      </c>
      <c r="E18" s="36">
        <f t="shared" ref="E18:E24" si="0">B$18 / B18</f>
        <v>1</v>
      </c>
      <c r="G18" s="32">
        <v>1</v>
      </c>
      <c r="H18" s="35">
        <f t="shared" ref="H18:H24" si="1">E$3 / B18</f>
        <v>1</v>
      </c>
      <c r="I18" s="36"/>
      <c r="J18" s="32"/>
      <c r="K18" s="32"/>
      <c r="L18" s="36"/>
      <c r="M18" s="36"/>
      <c r="N18" s="36"/>
      <c r="O18" s="36"/>
      <c r="P18" s="36"/>
      <c r="Q18" s="36"/>
      <c r="R18" s="36"/>
      <c r="V18" s="35" t="s">
        <v>138</v>
      </c>
      <c r="W18" s="36">
        <v>356.47851700000001</v>
      </c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K18" s="36"/>
      <c r="AL18" s="32"/>
    </row>
    <row r="19" spans="1:38" ht="15" customHeight="1" x14ac:dyDescent="0.2">
      <c r="A19" s="36">
        <v>2</v>
      </c>
      <c r="B19" s="36">
        <v>176.706751</v>
      </c>
      <c r="C19" s="36">
        <v>1715956775</v>
      </c>
      <c r="D19" s="36">
        <v>0.900698</v>
      </c>
      <c r="E19" s="36">
        <f t="shared" si="0"/>
        <v>2.017345206013097</v>
      </c>
      <c r="G19" s="36">
        <v>2</v>
      </c>
      <c r="H19" s="35">
        <f t="shared" si="1"/>
        <v>2.017345206013097</v>
      </c>
      <c r="I19" s="36"/>
      <c r="J19" s="36"/>
      <c r="K19" s="36"/>
      <c r="L19" s="36"/>
      <c r="M19" s="36"/>
      <c r="N19" s="36"/>
      <c r="O19" s="36"/>
      <c r="P19" s="36"/>
      <c r="Q19" s="36"/>
      <c r="R19" s="36"/>
      <c r="V19" s="35" t="s">
        <v>139</v>
      </c>
      <c r="W19" s="36">
        <v>23.429528000000001</v>
      </c>
      <c r="X19" s="36"/>
      <c r="Y19" s="36"/>
      <c r="Z19" s="32"/>
      <c r="AA19" s="32"/>
      <c r="AB19" s="36"/>
      <c r="AC19" s="36"/>
      <c r="AD19" s="32"/>
      <c r="AE19" s="32"/>
      <c r="AF19" s="36"/>
      <c r="AG19" s="36"/>
      <c r="AH19" s="36"/>
      <c r="AI19" s="36"/>
      <c r="AK19" s="36"/>
      <c r="AL19" s="36"/>
    </row>
    <row r="20" spans="1:38" ht="15" customHeight="1" x14ac:dyDescent="0.2">
      <c r="A20" s="36">
        <v>4</v>
      </c>
      <c r="B20" s="36">
        <v>89.754532999999995</v>
      </c>
      <c r="C20" s="36">
        <v>1668154862</v>
      </c>
      <c r="D20" s="36">
        <v>0.90051599999999998</v>
      </c>
      <c r="E20" s="36">
        <f t="shared" si="0"/>
        <v>3.9717048831394401</v>
      </c>
      <c r="G20" s="36">
        <v>4</v>
      </c>
      <c r="H20" s="35">
        <f t="shared" si="1"/>
        <v>3.9717048831394401</v>
      </c>
      <c r="I20" s="36"/>
      <c r="J20" s="36"/>
      <c r="K20" s="36"/>
      <c r="L20" s="36"/>
      <c r="M20" s="36"/>
      <c r="N20" s="36"/>
      <c r="O20" s="36"/>
      <c r="P20" s="36"/>
      <c r="Q20" s="36"/>
      <c r="R20" s="36"/>
      <c r="V20" s="35" t="s">
        <v>84</v>
      </c>
      <c r="W20" s="36">
        <v>376.421899</v>
      </c>
      <c r="X20" s="36"/>
      <c r="Y20" s="36"/>
      <c r="Z20" s="32"/>
      <c r="AA20" s="32"/>
      <c r="AB20" s="36"/>
      <c r="AC20" s="36"/>
      <c r="AD20" s="32"/>
      <c r="AE20" s="32"/>
      <c r="AF20" s="36"/>
      <c r="AG20" s="36"/>
      <c r="AH20" s="36"/>
      <c r="AI20" s="36"/>
      <c r="AK20" s="36"/>
      <c r="AL20" s="36"/>
    </row>
    <row r="21" spans="1:38" ht="15" customHeight="1" x14ac:dyDescent="0.2">
      <c r="A21" s="36">
        <v>8</v>
      </c>
      <c r="B21" s="36">
        <v>54.160046000000001</v>
      </c>
      <c r="C21" s="36">
        <v>1650467824</v>
      </c>
      <c r="D21" s="36">
        <v>0.900926</v>
      </c>
      <c r="E21" s="36">
        <f t="shared" si="0"/>
        <v>6.581946348420753</v>
      </c>
      <c r="G21" s="32">
        <v>8</v>
      </c>
      <c r="H21" s="35">
        <f t="shared" si="1"/>
        <v>6.581946348420753</v>
      </c>
      <c r="I21" s="36"/>
      <c r="J21" s="36"/>
      <c r="K21" s="36"/>
      <c r="L21" s="36"/>
      <c r="M21" s="36"/>
      <c r="N21" s="36"/>
      <c r="O21" s="36"/>
      <c r="P21" s="36"/>
      <c r="Q21" s="36"/>
      <c r="R21" s="36"/>
      <c r="V21" s="35" t="s">
        <v>140</v>
      </c>
      <c r="W21" s="36">
        <v>10.008858</v>
      </c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K21" s="39"/>
      <c r="AL21" s="32"/>
    </row>
    <row r="22" spans="1:38" ht="15" customHeight="1" x14ac:dyDescent="0.2">
      <c r="A22" s="40">
        <v>16</v>
      </c>
      <c r="B22" s="36">
        <v>30.424012000000001</v>
      </c>
      <c r="C22" s="36">
        <v>1658122869</v>
      </c>
      <c r="D22" s="36">
        <v>0.90073599999999998</v>
      </c>
      <c r="E22" s="36">
        <f t="shared" si="0"/>
        <v>11.717012108725173</v>
      </c>
      <c r="G22" s="36">
        <v>16</v>
      </c>
      <c r="H22" s="35">
        <f t="shared" si="1"/>
        <v>11.717012108725173</v>
      </c>
      <c r="I22" s="36"/>
      <c r="J22" s="36"/>
      <c r="K22" s="36"/>
      <c r="L22" s="36"/>
      <c r="M22" s="36"/>
      <c r="N22" s="36"/>
      <c r="O22" s="36"/>
      <c r="P22" s="36"/>
      <c r="Q22" s="36"/>
      <c r="R22" s="36"/>
      <c r="V22" s="35" t="s">
        <v>141</v>
      </c>
      <c r="W22" s="39">
        <v>140.46209899999999</v>
      </c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</row>
    <row r="23" spans="1:38" ht="15" customHeight="1" x14ac:dyDescent="0.2">
      <c r="A23" s="36">
        <v>32</v>
      </c>
      <c r="B23" s="36">
        <v>28.493476999999999</v>
      </c>
      <c r="C23" s="36">
        <v>1807708590</v>
      </c>
      <c r="D23" s="36">
        <v>0.90016799999999997</v>
      </c>
      <c r="E23" s="36">
        <f t="shared" si="0"/>
        <v>12.510881595812263</v>
      </c>
      <c r="G23" s="36">
        <v>32</v>
      </c>
      <c r="H23" s="35">
        <f t="shared" si="1"/>
        <v>12.510881595812263</v>
      </c>
      <c r="I23" s="36"/>
      <c r="J23" s="36"/>
      <c r="K23" s="36"/>
      <c r="L23" s="36"/>
      <c r="M23" s="36"/>
      <c r="N23" s="36"/>
      <c r="O23" s="36"/>
      <c r="P23" s="36"/>
      <c r="Q23" s="36"/>
      <c r="R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</row>
    <row r="24" spans="1:38" ht="15" customHeight="1" x14ac:dyDescent="0.2">
      <c r="A24" s="36">
        <v>64</v>
      </c>
      <c r="B24" s="36">
        <v>23.429528000000001</v>
      </c>
      <c r="C24" s="36">
        <v>2079835591</v>
      </c>
      <c r="D24" s="36">
        <v>0.90216700000000005</v>
      </c>
      <c r="E24" s="36">
        <f t="shared" si="0"/>
        <v>15.214925243052271</v>
      </c>
      <c r="G24" s="32">
        <v>64</v>
      </c>
      <c r="H24" s="35">
        <f t="shared" si="1"/>
        <v>15.214925243052271</v>
      </c>
      <c r="I24" s="36"/>
      <c r="J24" s="36"/>
      <c r="K24" s="36"/>
      <c r="L24" s="36"/>
      <c r="M24" s="36"/>
      <c r="N24" s="36"/>
      <c r="O24" s="36"/>
      <c r="P24" s="36"/>
      <c r="Q24" s="36"/>
      <c r="R24" s="36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</row>
    <row r="25" spans="1:38" ht="15" customHeight="1" x14ac:dyDescent="0.2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</row>
    <row r="26" spans="1:38" ht="15" customHeight="1" x14ac:dyDescent="0.2">
      <c r="A26" s="38" t="s">
        <v>84</v>
      </c>
      <c r="B26" s="32"/>
      <c r="C26" s="32"/>
      <c r="D26" s="32"/>
      <c r="E26" s="32"/>
      <c r="F26" s="32"/>
      <c r="G26" s="32"/>
      <c r="H26" s="32"/>
      <c r="I26" s="32"/>
      <c r="J26" s="36"/>
      <c r="K26" s="36"/>
      <c r="L26" s="36"/>
      <c r="M26" s="36"/>
      <c r="N26" s="36"/>
      <c r="O26" s="36"/>
      <c r="P26" s="36"/>
      <c r="Q26" s="36"/>
      <c r="R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</row>
    <row r="27" spans="1:38" ht="15" customHeight="1" x14ac:dyDescent="0.2">
      <c r="A27" s="32" t="s">
        <v>134</v>
      </c>
      <c r="B27" s="32" t="s">
        <v>24</v>
      </c>
      <c r="C27" s="32" t="s">
        <v>25</v>
      </c>
      <c r="D27" s="32" t="s">
        <v>26</v>
      </c>
      <c r="E27" s="32" t="s">
        <v>27</v>
      </c>
      <c r="F27" s="32" t="s">
        <v>126</v>
      </c>
      <c r="G27" s="32" t="s">
        <v>127</v>
      </c>
      <c r="H27" s="32"/>
      <c r="I27" s="32"/>
      <c r="J27" s="36"/>
      <c r="K27" s="36"/>
      <c r="L27" s="36"/>
      <c r="M27" s="36"/>
      <c r="N27" s="36"/>
      <c r="O27" s="36"/>
      <c r="P27" s="36"/>
      <c r="Q27" s="36"/>
      <c r="R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</row>
    <row r="28" spans="1:38" ht="15" customHeight="1" x14ac:dyDescent="0.2">
      <c r="A28" s="36">
        <v>0.9</v>
      </c>
      <c r="B28" s="36">
        <v>3764.2189910000002</v>
      </c>
      <c r="C28" s="36">
        <v>1818898044</v>
      </c>
      <c r="D28" s="36">
        <v>0.90014099999999997</v>
      </c>
      <c r="E28" s="36">
        <v>376.421899</v>
      </c>
      <c r="F28" s="36">
        <v>20973</v>
      </c>
      <c r="G28" s="36">
        <v>20981.478899999998</v>
      </c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</row>
    <row r="29" spans="1:38" ht="15" customHeight="1" x14ac:dyDescent="0.2">
      <c r="A29" s="36"/>
      <c r="B29" s="36"/>
      <c r="C29" s="36"/>
      <c r="D29" s="36" t="s">
        <v>142</v>
      </c>
      <c r="E29" s="41">
        <f>E28 / B24</f>
        <v>16.066132403520889</v>
      </c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</row>
    <row r="30" spans="1:38" ht="15" customHeight="1" x14ac:dyDescent="0.2">
      <c r="A30" s="37">
        <v>0.99</v>
      </c>
      <c r="B30" s="35">
        <v>28525.740093</v>
      </c>
      <c r="C30" s="36">
        <v>5902038290</v>
      </c>
      <c r="D30" s="42">
        <v>0.95398700000000003</v>
      </c>
      <c r="E30" s="36">
        <v>2852.5740089999999</v>
      </c>
      <c r="F30" s="36">
        <v>80000</v>
      </c>
      <c r="G30" s="36">
        <v>80001.135899999994</v>
      </c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</row>
    <row r="31" spans="1:38" ht="15" customHeight="1" x14ac:dyDescent="0.2">
      <c r="A31" s="37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</row>
    <row r="32" spans="1:38" ht="15" customHeight="1" x14ac:dyDescent="0.2">
      <c r="A32" s="37" t="s">
        <v>85</v>
      </c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</row>
    <row r="33" spans="1:62" ht="15" customHeight="1" x14ac:dyDescent="0.2">
      <c r="A33" s="32" t="s">
        <v>134</v>
      </c>
      <c r="B33" s="32" t="s">
        <v>2</v>
      </c>
      <c r="C33" s="32" t="s">
        <v>4</v>
      </c>
      <c r="D33" s="32" t="s">
        <v>48</v>
      </c>
      <c r="E33" s="32" t="s">
        <v>143</v>
      </c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</row>
    <row r="34" spans="1:62" ht="15" customHeight="1" x14ac:dyDescent="0.2">
      <c r="A34" s="35">
        <v>0.9</v>
      </c>
      <c r="B34" s="35">
        <v>100.088582</v>
      </c>
      <c r="C34" s="36">
        <v>0.90001200000000003</v>
      </c>
      <c r="D34" s="36">
        <v>10.008858</v>
      </c>
      <c r="E34" s="36">
        <v>1352</v>
      </c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</row>
    <row r="35" spans="1:62" ht="15" customHeight="1" x14ac:dyDescent="0.2">
      <c r="A35" s="35">
        <v>0.95</v>
      </c>
      <c r="B35" s="35">
        <v>281.22369300000003</v>
      </c>
      <c r="C35" s="36">
        <v>0.95000399999999996</v>
      </c>
      <c r="D35" s="36">
        <v>28.122368999999999</v>
      </c>
      <c r="E35" s="36">
        <v>4021</v>
      </c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</row>
    <row r="36" spans="1:62" ht="15" customHeight="1" x14ac:dyDescent="0.2">
      <c r="A36" s="35">
        <v>0.99</v>
      </c>
      <c r="B36" s="35">
        <v>3110.9664419999999</v>
      </c>
      <c r="C36" s="36">
        <v>0.99000299999999997</v>
      </c>
      <c r="D36" s="36">
        <v>311.09664400000003</v>
      </c>
      <c r="E36" s="36">
        <v>52188</v>
      </c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</row>
    <row r="37" spans="1:62" ht="15" customHeight="1" x14ac:dyDescent="0.2">
      <c r="A37" s="43">
        <v>0.9</v>
      </c>
      <c r="B37" s="43">
        <v>1404.620995</v>
      </c>
      <c r="C37" s="39">
        <v>0.90002000000000004</v>
      </c>
      <c r="D37" s="39">
        <v>140.46209899999999</v>
      </c>
      <c r="E37" s="39">
        <v>20330</v>
      </c>
      <c r="F37" s="44" t="s">
        <v>144</v>
      </c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</row>
    <row r="38" spans="1:62" ht="15" customHeight="1" x14ac:dyDescent="0.2">
      <c r="A38" s="35">
        <v>0.95</v>
      </c>
      <c r="B38" s="35">
        <v>2577.084476</v>
      </c>
      <c r="C38" s="36">
        <v>0.92518100000000003</v>
      </c>
      <c r="D38" s="36">
        <v>257.70844799999998</v>
      </c>
      <c r="E38" s="36">
        <v>40000</v>
      </c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</row>
    <row r="39" spans="1:62" ht="15" customHeight="1" x14ac:dyDescent="0.2"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</row>
    <row r="40" spans="1:62" ht="15" customHeight="1" x14ac:dyDescent="0.2"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</row>
    <row r="41" spans="1:62" ht="15" customHeight="1" x14ac:dyDescent="0.2">
      <c r="A41" s="45" t="s">
        <v>145</v>
      </c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46"/>
      <c r="U41" s="47" t="s">
        <v>133</v>
      </c>
      <c r="V41" s="32"/>
      <c r="W41" s="32"/>
      <c r="X41" s="32"/>
      <c r="Y41" s="32"/>
      <c r="Z41" s="32"/>
      <c r="AA41" s="46"/>
      <c r="AB41" s="48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</row>
    <row r="42" spans="1:62" ht="15" customHeight="1" x14ac:dyDescent="0.2">
      <c r="A42" s="32" t="s">
        <v>57</v>
      </c>
      <c r="B42" s="32" t="s">
        <v>24</v>
      </c>
      <c r="C42" s="32" t="s">
        <v>25</v>
      </c>
      <c r="D42" s="32" t="s">
        <v>26</v>
      </c>
      <c r="E42" s="32" t="s">
        <v>27</v>
      </c>
      <c r="F42" s="32"/>
      <c r="G42" s="32"/>
      <c r="H42" s="32" t="s">
        <v>28</v>
      </c>
      <c r="I42" s="32" t="s">
        <v>10</v>
      </c>
      <c r="J42" s="32"/>
      <c r="K42" s="32"/>
      <c r="L42" s="32" t="s">
        <v>12</v>
      </c>
      <c r="M42" s="32" t="s">
        <v>13</v>
      </c>
      <c r="N42" s="32" t="s">
        <v>14</v>
      </c>
      <c r="O42" s="32" t="s">
        <v>15</v>
      </c>
      <c r="P42" s="32" t="s">
        <v>16</v>
      </c>
      <c r="Q42" s="32" t="s">
        <v>17</v>
      </c>
      <c r="R42" s="32" t="s">
        <v>18</v>
      </c>
      <c r="S42" s="32" t="s">
        <v>58</v>
      </c>
      <c r="T42" s="32"/>
      <c r="U42" s="32" t="s">
        <v>134</v>
      </c>
      <c r="V42" s="32" t="s">
        <v>2</v>
      </c>
      <c r="W42" s="32" t="s">
        <v>47</v>
      </c>
      <c r="X42" s="32" t="s">
        <v>4</v>
      </c>
      <c r="Y42" s="32" t="s">
        <v>48</v>
      </c>
      <c r="Z42" s="32" t="s">
        <v>28</v>
      </c>
      <c r="AA42" s="32" t="s">
        <v>49</v>
      </c>
      <c r="AB42" s="32" t="s">
        <v>135</v>
      </c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</row>
    <row r="43" spans="1:62" ht="15" customHeight="1" x14ac:dyDescent="0.2">
      <c r="A43" s="36"/>
      <c r="B43" s="36">
        <v>2888.3203629999998</v>
      </c>
      <c r="C43" s="36">
        <v>1440109629</v>
      </c>
      <c r="D43" s="36">
        <v>0.90005599999999997</v>
      </c>
      <c r="E43" s="36">
        <v>288.83203600000002</v>
      </c>
      <c r="F43" s="36">
        <v>0.23774999999999999</v>
      </c>
      <c r="G43" s="36">
        <v>0.178312</v>
      </c>
      <c r="H43" s="36">
        <v>16035</v>
      </c>
      <c r="I43" s="36">
        <v>16035</v>
      </c>
      <c r="J43" s="36">
        <v>16163</v>
      </c>
      <c r="K43" s="36">
        <v>99</v>
      </c>
      <c r="L43" s="36">
        <v>1.0001</v>
      </c>
      <c r="M43" s="36">
        <v>0</v>
      </c>
      <c r="N43" s="36">
        <v>0</v>
      </c>
      <c r="O43" s="36">
        <v>0</v>
      </c>
      <c r="P43" s="36">
        <v>0</v>
      </c>
      <c r="Q43" s="36">
        <v>0</v>
      </c>
      <c r="R43" s="36">
        <v>0</v>
      </c>
      <c r="S43" s="36"/>
      <c r="T43" s="32"/>
      <c r="U43" s="36"/>
      <c r="V43" s="36"/>
      <c r="W43" s="36"/>
      <c r="X43" s="36"/>
      <c r="Y43" s="36"/>
      <c r="Z43" s="36"/>
      <c r="AA43" s="36"/>
      <c r="AB43" s="36"/>
      <c r="AC43" s="36"/>
      <c r="AD43" s="32"/>
      <c r="AE43" s="32"/>
      <c r="AF43" s="36"/>
      <c r="AG43" s="36"/>
      <c r="AH43" s="36"/>
      <c r="AI43" s="36"/>
      <c r="AJ43" s="36"/>
      <c r="AK43" s="36"/>
      <c r="AL43" s="36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</row>
    <row r="44" spans="1:62" ht="15" customHeight="1" x14ac:dyDescent="0.2">
      <c r="A44" s="32" t="s">
        <v>59</v>
      </c>
      <c r="B44" s="32" t="s">
        <v>2</v>
      </c>
      <c r="C44" s="32" t="s">
        <v>3</v>
      </c>
      <c r="D44" s="32" t="s">
        <v>4</v>
      </c>
      <c r="E44" s="32" t="s">
        <v>5</v>
      </c>
      <c r="F44" s="32" t="s">
        <v>6</v>
      </c>
      <c r="G44" s="32" t="s">
        <v>7</v>
      </c>
      <c r="H44" s="32" t="s">
        <v>8</v>
      </c>
      <c r="I44" s="32" t="s">
        <v>9</v>
      </c>
      <c r="J44" s="32" t="s">
        <v>10</v>
      </c>
      <c r="K44" s="32" t="s">
        <v>11</v>
      </c>
      <c r="L44" s="32" t="s">
        <v>12</v>
      </c>
      <c r="M44" s="32" t="s">
        <v>13</v>
      </c>
      <c r="N44" s="32" t="s">
        <v>14</v>
      </c>
      <c r="O44" s="32" t="s">
        <v>15</v>
      </c>
      <c r="P44" s="32" t="s">
        <v>16</v>
      </c>
      <c r="Q44" s="32" t="s">
        <v>17</v>
      </c>
      <c r="R44" s="32" t="s">
        <v>18</v>
      </c>
      <c r="S44" s="32" t="s">
        <v>58</v>
      </c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</row>
    <row r="45" spans="1:62" ht="15" customHeight="1" x14ac:dyDescent="0.2">
      <c r="A45" s="36"/>
      <c r="B45" s="36">
        <v>1440.375147</v>
      </c>
      <c r="C45" s="36">
        <v>1371084339</v>
      </c>
      <c r="D45" s="36">
        <v>0.90047500000000003</v>
      </c>
      <c r="E45" s="36">
        <v>144.03751500000001</v>
      </c>
      <c r="F45" s="36">
        <v>0.45389800000000002</v>
      </c>
      <c r="G45" s="36">
        <v>0.340424</v>
      </c>
      <c r="H45" s="36">
        <v>8081</v>
      </c>
      <c r="I45" s="36">
        <v>8081</v>
      </c>
      <c r="J45" s="36">
        <v>8145</v>
      </c>
      <c r="K45" s="36">
        <v>99</v>
      </c>
      <c r="L45" s="36">
        <v>1.0008999999999999</v>
      </c>
      <c r="M45" s="36">
        <v>0</v>
      </c>
      <c r="N45" s="36">
        <v>0</v>
      </c>
      <c r="O45" s="36">
        <v>0</v>
      </c>
      <c r="P45" s="36">
        <v>0</v>
      </c>
      <c r="Q45" s="36">
        <v>0</v>
      </c>
      <c r="R45" s="36">
        <v>0</v>
      </c>
      <c r="S45" s="36"/>
      <c r="T45" s="32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</row>
    <row r="46" spans="1:62" ht="15" customHeight="1" x14ac:dyDescent="0.2">
      <c r="A46" s="32" t="s">
        <v>60</v>
      </c>
      <c r="B46" s="32" t="s">
        <v>2</v>
      </c>
      <c r="C46" s="32" t="s">
        <v>3</v>
      </c>
      <c r="D46" s="32" t="s">
        <v>4</v>
      </c>
      <c r="E46" s="32" t="s">
        <v>5</v>
      </c>
      <c r="F46" s="32" t="s">
        <v>6</v>
      </c>
      <c r="G46" s="32" t="s">
        <v>7</v>
      </c>
      <c r="H46" s="32" t="s">
        <v>8</v>
      </c>
      <c r="I46" s="32" t="s">
        <v>9</v>
      </c>
      <c r="J46" s="32" t="s">
        <v>10</v>
      </c>
      <c r="K46" s="32" t="s">
        <v>11</v>
      </c>
      <c r="L46" s="32" t="s">
        <v>12</v>
      </c>
      <c r="M46" s="32" t="s">
        <v>13</v>
      </c>
      <c r="N46" s="32" t="s">
        <v>14</v>
      </c>
      <c r="O46" s="32" t="s">
        <v>15</v>
      </c>
      <c r="P46" s="32" t="s">
        <v>16</v>
      </c>
      <c r="Q46" s="32" t="s">
        <v>17</v>
      </c>
      <c r="R46" s="32" t="s">
        <v>18</v>
      </c>
      <c r="S46" s="32" t="s">
        <v>58</v>
      </c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</row>
    <row r="47" spans="1:62" ht="15" customHeight="1" x14ac:dyDescent="0.2">
      <c r="A47" s="36"/>
      <c r="B47" s="36">
        <v>770.56016299999999</v>
      </c>
      <c r="C47" s="36">
        <v>1324564118</v>
      </c>
      <c r="D47" s="36">
        <v>0.90002300000000002</v>
      </c>
      <c r="E47" s="36">
        <v>77.056016</v>
      </c>
      <c r="F47" s="36">
        <v>0.81966499999999998</v>
      </c>
      <c r="G47" s="36">
        <v>0.61474899999999999</v>
      </c>
      <c r="H47" s="36">
        <v>4008</v>
      </c>
      <c r="I47" s="36">
        <v>4008</v>
      </c>
      <c r="J47" s="36">
        <v>4072</v>
      </c>
      <c r="K47" s="36">
        <v>99</v>
      </c>
      <c r="L47" s="36">
        <v>1.0008999999999999</v>
      </c>
      <c r="M47" s="36">
        <v>0</v>
      </c>
      <c r="N47" s="36">
        <v>0</v>
      </c>
      <c r="O47" s="36">
        <v>0</v>
      </c>
      <c r="P47" s="36">
        <v>0</v>
      </c>
      <c r="Q47" s="36">
        <v>0</v>
      </c>
      <c r="R47" s="36">
        <v>0</v>
      </c>
      <c r="S47" s="36"/>
      <c r="T47" s="32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</row>
    <row r="48" spans="1:62" ht="15" customHeight="1" x14ac:dyDescent="0.2">
      <c r="A48" s="32" t="s">
        <v>61</v>
      </c>
      <c r="B48" s="32" t="s">
        <v>2</v>
      </c>
      <c r="C48" s="32" t="s">
        <v>3</v>
      </c>
      <c r="D48" s="32" t="s">
        <v>4</v>
      </c>
      <c r="E48" s="32" t="s">
        <v>5</v>
      </c>
      <c r="F48" s="32" t="s">
        <v>6</v>
      </c>
      <c r="G48" s="32" t="s">
        <v>7</v>
      </c>
      <c r="H48" s="32" t="s">
        <v>8</v>
      </c>
      <c r="I48" s="32" t="s">
        <v>9</v>
      </c>
      <c r="J48" s="32" t="s">
        <v>10</v>
      </c>
      <c r="K48" s="32" t="s">
        <v>11</v>
      </c>
      <c r="L48" s="32" t="s">
        <v>12</v>
      </c>
      <c r="M48" s="32" t="s">
        <v>13</v>
      </c>
      <c r="N48" s="32" t="s">
        <v>14</v>
      </c>
      <c r="O48" s="32" t="s">
        <v>15</v>
      </c>
      <c r="P48" s="32" t="s">
        <v>16</v>
      </c>
      <c r="Q48" s="32" t="s">
        <v>17</v>
      </c>
      <c r="R48" s="32" t="s">
        <v>18</v>
      </c>
      <c r="S48" s="32" t="s">
        <v>58</v>
      </c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</row>
    <row r="49" spans="1:62" ht="15" customHeight="1" x14ac:dyDescent="0.2">
      <c r="A49" s="36"/>
      <c r="B49" s="36">
        <v>507.79458299999999</v>
      </c>
      <c r="C49" s="36">
        <v>1311521398</v>
      </c>
      <c r="D49" s="36">
        <v>0.90005500000000005</v>
      </c>
      <c r="E49" s="36">
        <v>50.779457999999998</v>
      </c>
      <c r="F49" s="36">
        <v>1.231565</v>
      </c>
      <c r="G49" s="36">
        <v>0.923674</v>
      </c>
      <c r="H49" s="36">
        <v>2004</v>
      </c>
      <c r="I49" s="36">
        <v>2004</v>
      </c>
      <c r="J49" s="36">
        <v>2132</v>
      </c>
      <c r="K49" s="36">
        <v>99</v>
      </c>
      <c r="L49" s="36">
        <v>1.0004999999999999</v>
      </c>
      <c r="M49" s="36">
        <v>0</v>
      </c>
      <c r="N49" s="36">
        <v>0</v>
      </c>
      <c r="O49" s="36">
        <v>0</v>
      </c>
      <c r="P49" s="36">
        <v>0</v>
      </c>
      <c r="Q49" s="36">
        <v>0</v>
      </c>
      <c r="R49" s="36">
        <v>0</v>
      </c>
      <c r="S49" s="36"/>
      <c r="T49" s="32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</row>
    <row r="50" spans="1:62" ht="15" customHeight="1" x14ac:dyDescent="0.2">
      <c r="A50" s="32" t="s">
        <v>62</v>
      </c>
      <c r="B50" s="32" t="s">
        <v>2</v>
      </c>
      <c r="C50" s="32" t="s">
        <v>3</v>
      </c>
      <c r="D50" s="32" t="s">
        <v>4</v>
      </c>
      <c r="E50" s="32" t="s">
        <v>5</v>
      </c>
      <c r="F50" s="32" t="s">
        <v>6</v>
      </c>
      <c r="G50" s="32" t="s">
        <v>7</v>
      </c>
      <c r="H50" s="32" t="s">
        <v>8</v>
      </c>
      <c r="I50" s="32" t="s">
        <v>9</v>
      </c>
      <c r="J50" s="32" t="s">
        <v>10</v>
      </c>
      <c r="K50" s="32" t="s">
        <v>11</v>
      </c>
      <c r="L50" s="32" t="s">
        <v>12</v>
      </c>
      <c r="M50" s="32" t="s">
        <v>13</v>
      </c>
      <c r="N50" s="32" t="s">
        <v>14</v>
      </c>
      <c r="O50" s="32" t="s">
        <v>15</v>
      </c>
      <c r="P50" s="32" t="s">
        <v>16</v>
      </c>
      <c r="Q50" s="32" t="s">
        <v>17</v>
      </c>
      <c r="R50" s="32" t="s">
        <v>18</v>
      </c>
      <c r="S50" s="32" t="s">
        <v>58</v>
      </c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</row>
    <row r="51" spans="1:62" ht="15" customHeight="1" x14ac:dyDescent="0.2">
      <c r="A51" s="36"/>
      <c r="B51" s="36">
        <v>424.34863200000001</v>
      </c>
      <c r="C51" s="36">
        <v>1353931474</v>
      </c>
      <c r="D51" s="36">
        <v>0.90174399999999999</v>
      </c>
      <c r="E51" s="36">
        <v>42.434863</v>
      </c>
      <c r="F51" s="36">
        <v>1.5214019999999999</v>
      </c>
      <c r="G51" s="36">
        <v>1.141051</v>
      </c>
      <c r="H51" s="36">
        <v>1034</v>
      </c>
      <c r="I51" s="36">
        <v>1034</v>
      </c>
      <c r="J51" s="36">
        <v>1066</v>
      </c>
      <c r="K51" s="36">
        <v>99</v>
      </c>
      <c r="L51" s="36">
        <v>1.0054000000000001</v>
      </c>
      <c r="M51" s="36">
        <v>0</v>
      </c>
      <c r="N51" s="36">
        <v>0</v>
      </c>
      <c r="O51" s="36">
        <v>0</v>
      </c>
      <c r="P51" s="36">
        <v>0</v>
      </c>
      <c r="Q51" s="36">
        <v>0</v>
      </c>
      <c r="R51" s="36">
        <v>0</v>
      </c>
      <c r="S51" s="36"/>
      <c r="T51" s="32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</row>
    <row r="52" spans="1:62" ht="15" customHeight="1" x14ac:dyDescent="0.2">
      <c r="A52" s="32" t="s">
        <v>63</v>
      </c>
      <c r="B52" s="32" t="s">
        <v>2</v>
      </c>
      <c r="C52" s="32" t="s">
        <v>3</v>
      </c>
      <c r="D52" s="32" t="s">
        <v>4</v>
      </c>
      <c r="E52" s="32" t="s">
        <v>5</v>
      </c>
      <c r="F52" s="32" t="s">
        <v>6</v>
      </c>
      <c r="G52" s="32" t="s">
        <v>7</v>
      </c>
      <c r="H52" s="32" t="s">
        <v>8</v>
      </c>
      <c r="I52" s="32" t="s">
        <v>9</v>
      </c>
      <c r="J52" s="32" t="s">
        <v>10</v>
      </c>
      <c r="K52" s="32" t="s">
        <v>11</v>
      </c>
      <c r="L52" s="32" t="s">
        <v>12</v>
      </c>
      <c r="M52" s="32" t="s">
        <v>13</v>
      </c>
      <c r="N52" s="32" t="s">
        <v>14</v>
      </c>
      <c r="O52" s="32" t="s">
        <v>15</v>
      </c>
      <c r="P52" s="32" t="s">
        <v>16</v>
      </c>
      <c r="Q52" s="32" t="s">
        <v>17</v>
      </c>
      <c r="R52" s="32" t="s">
        <v>18</v>
      </c>
      <c r="S52" s="32" t="s">
        <v>58</v>
      </c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</row>
    <row r="53" spans="1:62" ht="15" customHeight="1" x14ac:dyDescent="0.2">
      <c r="A53" s="36"/>
      <c r="B53" s="36">
        <v>404.430724</v>
      </c>
      <c r="C53" s="36">
        <v>1402250103</v>
      </c>
      <c r="D53" s="36">
        <v>0.90068099999999995</v>
      </c>
      <c r="E53" s="36">
        <v>40.443072000000001</v>
      </c>
      <c r="F53" s="36">
        <v>1.6532990000000001</v>
      </c>
      <c r="G53" s="36">
        <v>1.2399739999999999</v>
      </c>
      <c r="H53" s="36">
        <v>533</v>
      </c>
      <c r="I53" s="36">
        <v>533</v>
      </c>
      <c r="J53" s="36">
        <v>533</v>
      </c>
      <c r="K53" s="36">
        <v>99</v>
      </c>
      <c r="L53" s="36">
        <v>1.1262000000000001</v>
      </c>
      <c r="M53" s="36">
        <v>0</v>
      </c>
      <c r="N53" s="36">
        <v>0</v>
      </c>
      <c r="O53" s="36">
        <v>0</v>
      </c>
      <c r="P53" s="36">
        <v>0</v>
      </c>
      <c r="Q53" s="36">
        <v>0</v>
      </c>
      <c r="R53" s="36">
        <v>0</v>
      </c>
      <c r="S53" s="36"/>
      <c r="T53" s="32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</row>
    <row r="54" spans="1:62" ht="15" customHeight="1" x14ac:dyDescent="0.2">
      <c r="A54" s="32" t="s">
        <v>65</v>
      </c>
      <c r="B54" s="32" t="s">
        <v>2</v>
      </c>
      <c r="C54" s="32" t="s">
        <v>3</v>
      </c>
      <c r="D54" s="32" t="s">
        <v>4</v>
      </c>
      <c r="E54" s="32" t="s">
        <v>5</v>
      </c>
      <c r="F54" s="32" t="s">
        <v>6</v>
      </c>
      <c r="G54" s="32" t="s">
        <v>7</v>
      </c>
      <c r="H54" s="32" t="s">
        <v>8</v>
      </c>
      <c r="I54" s="32" t="s">
        <v>9</v>
      </c>
      <c r="J54" s="32" t="s">
        <v>10</v>
      </c>
      <c r="K54" s="32" t="s">
        <v>11</v>
      </c>
      <c r="L54" s="32" t="s">
        <v>12</v>
      </c>
      <c r="M54" s="32" t="s">
        <v>13</v>
      </c>
      <c r="N54" s="32" t="s">
        <v>14</v>
      </c>
      <c r="O54" s="32" t="s">
        <v>15</v>
      </c>
      <c r="P54" s="32" t="s">
        <v>16</v>
      </c>
      <c r="Q54" s="32" t="s">
        <v>17</v>
      </c>
      <c r="R54" s="32" t="s">
        <v>18</v>
      </c>
      <c r="S54" s="32" t="s">
        <v>58</v>
      </c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</row>
    <row r="55" spans="1:62" ht="15" customHeight="1" x14ac:dyDescent="0.2">
      <c r="A55" s="36"/>
      <c r="B55" s="36">
        <v>268.50062600000001</v>
      </c>
      <c r="C55" s="36">
        <v>1598315701</v>
      </c>
      <c r="D55" s="36">
        <v>0.90209099999999998</v>
      </c>
      <c r="E55" s="36">
        <v>26.850062999999999</v>
      </c>
      <c r="F55" s="36">
        <v>2.8384900000000002</v>
      </c>
      <c r="G55" s="36">
        <v>2.1288670000000001</v>
      </c>
      <c r="H55" s="36">
        <v>282</v>
      </c>
      <c r="I55" s="36">
        <v>282</v>
      </c>
      <c r="J55" s="36">
        <v>314</v>
      </c>
      <c r="K55" s="36">
        <v>99</v>
      </c>
      <c r="L55" s="36">
        <v>1.0136000000000001</v>
      </c>
      <c r="M55" s="36">
        <v>0</v>
      </c>
      <c r="N55" s="36">
        <v>0</v>
      </c>
      <c r="O55" s="36">
        <v>0</v>
      </c>
      <c r="P55" s="36">
        <v>0</v>
      </c>
      <c r="Q55" s="36">
        <v>0</v>
      </c>
      <c r="R55" s="36">
        <v>0</v>
      </c>
      <c r="S55" s="36"/>
      <c r="T55" s="32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</row>
    <row r="56" spans="1:62" ht="15" customHeight="1" x14ac:dyDescent="0.2">
      <c r="A56" s="32"/>
      <c r="B56" s="32"/>
      <c r="C56" s="32"/>
      <c r="D56" s="32"/>
      <c r="E56" s="32"/>
      <c r="F56" s="32"/>
      <c r="G56" s="49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</row>
    <row r="57" spans="1:62" ht="15" customHeight="1" x14ac:dyDescent="0.2">
      <c r="A57" s="32" t="s">
        <v>123</v>
      </c>
      <c r="B57" s="32" t="s">
        <v>27</v>
      </c>
      <c r="C57" s="32" t="s">
        <v>25</v>
      </c>
      <c r="D57" s="32" t="s">
        <v>26</v>
      </c>
      <c r="E57" s="32" t="s">
        <v>58</v>
      </c>
      <c r="F57" s="46"/>
      <c r="G57" s="50" t="s">
        <v>123</v>
      </c>
      <c r="H57" s="32" t="s">
        <v>58</v>
      </c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4" t="s">
        <v>146</v>
      </c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51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</row>
    <row r="58" spans="1:62" ht="15" customHeight="1" x14ac:dyDescent="0.2">
      <c r="A58" s="36">
        <v>1</v>
      </c>
      <c r="B58" s="36">
        <v>288.83203600000002</v>
      </c>
      <c r="C58" s="36">
        <v>1440109629</v>
      </c>
      <c r="D58" s="36">
        <v>0.90005599999999997</v>
      </c>
      <c r="E58" s="36">
        <f t="shared" ref="E58:E64" si="2">B$58 / B58</f>
        <v>1</v>
      </c>
      <c r="F58" s="32"/>
      <c r="G58" s="36">
        <v>1</v>
      </c>
      <c r="H58" s="36">
        <f t="shared" ref="H58:H64" si="3">E58</f>
        <v>1</v>
      </c>
      <c r="I58" s="36"/>
      <c r="J58" s="32"/>
      <c r="K58" s="32"/>
      <c r="L58" s="36"/>
      <c r="M58" s="36"/>
      <c r="N58" s="36"/>
      <c r="O58" s="36"/>
      <c r="P58" s="36"/>
      <c r="Q58" s="36"/>
      <c r="R58" s="36"/>
      <c r="S58" s="32"/>
      <c r="T58" s="32"/>
      <c r="U58" s="32"/>
      <c r="V58" s="37" t="s">
        <v>137</v>
      </c>
      <c r="W58" s="38" t="s">
        <v>27</v>
      </c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8"/>
      <c r="AK58" s="38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</row>
    <row r="59" spans="1:62" ht="15" customHeight="1" x14ac:dyDescent="0.2">
      <c r="A59" s="36">
        <v>2</v>
      </c>
      <c r="B59" s="36">
        <v>144.03751500000001</v>
      </c>
      <c r="C59" s="36">
        <v>1371084339</v>
      </c>
      <c r="D59" s="36">
        <v>0.90047500000000003</v>
      </c>
      <c r="E59" s="36">
        <f t="shared" si="2"/>
        <v>2.0052556169134133</v>
      </c>
      <c r="F59" s="32"/>
      <c r="G59" s="36">
        <v>2</v>
      </c>
      <c r="H59" s="36">
        <f t="shared" si="3"/>
        <v>2.0052556169134133</v>
      </c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2"/>
      <c r="T59" s="32"/>
      <c r="U59" s="32"/>
      <c r="V59" s="35" t="s">
        <v>138</v>
      </c>
      <c r="W59" s="36">
        <v>288.83203600000002</v>
      </c>
      <c r="X59" s="36"/>
      <c r="Y59" s="36"/>
      <c r="Z59" s="32"/>
      <c r="AA59" s="32"/>
      <c r="AB59" s="36"/>
      <c r="AC59" s="36"/>
      <c r="AD59" s="32"/>
      <c r="AE59" s="32"/>
      <c r="AF59" s="36"/>
      <c r="AG59" s="36"/>
      <c r="AH59" s="36"/>
      <c r="AI59" s="36"/>
      <c r="AJ59" s="32"/>
      <c r="AK59" s="36"/>
      <c r="AL59" s="36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</row>
    <row r="60" spans="1:62" ht="15" customHeight="1" x14ac:dyDescent="0.2">
      <c r="A60" s="36">
        <v>4</v>
      </c>
      <c r="B60" s="36">
        <v>77.056016</v>
      </c>
      <c r="C60" s="36">
        <v>1324564118</v>
      </c>
      <c r="D60" s="36">
        <v>0.90002300000000002</v>
      </c>
      <c r="E60" s="36">
        <f t="shared" si="2"/>
        <v>3.7483385593150835</v>
      </c>
      <c r="F60" s="32"/>
      <c r="G60" s="36">
        <v>4</v>
      </c>
      <c r="H60" s="36">
        <f t="shared" si="3"/>
        <v>3.7483385593150835</v>
      </c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2"/>
      <c r="T60" s="32"/>
      <c r="U60" s="32"/>
      <c r="V60" s="35" t="s">
        <v>139</v>
      </c>
      <c r="W60" s="36">
        <v>26.850062999999999</v>
      </c>
      <c r="X60" s="36"/>
      <c r="Y60" s="36"/>
      <c r="Z60" s="32"/>
      <c r="AA60" s="32"/>
      <c r="AB60" s="36"/>
      <c r="AC60" s="36"/>
      <c r="AD60" s="32"/>
      <c r="AE60" s="32"/>
      <c r="AF60" s="36"/>
      <c r="AG60" s="36"/>
      <c r="AH60" s="36"/>
      <c r="AI60" s="36"/>
      <c r="AJ60" s="32"/>
      <c r="AK60" s="36"/>
      <c r="AL60" s="36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</row>
    <row r="61" spans="1:62" ht="15" customHeight="1" x14ac:dyDescent="0.2">
      <c r="A61" s="36">
        <v>8</v>
      </c>
      <c r="B61" s="36">
        <v>50.779457999999998</v>
      </c>
      <c r="C61" s="36">
        <v>1311521398</v>
      </c>
      <c r="D61" s="36">
        <v>0.90005500000000005</v>
      </c>
      <c r="E61" s="36">
        <f t="shared" si="2"/>
        <v>5.687970044894926</v>
      </c>
      <c r="F61" s="32"/>
      <c r="G61" s="36">
        <v>8</v>
      </c>
      <c r="H61" s="36">
        <f t="shared" si="3"/>
        <v>5.687970044894926</v>
      </c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2"/>
      <c r="T61" s="32"/>
      <c r="U61" s="32"/>
      <c r="V61" s="35" t="s">
        <v>84</v>
      </c>
      <c r="W61" s="36">
        <v>310.02804400000002</v>
      </c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6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</row>
    <row r="62" spans="1:62" ht="15" customHeight="1" x14ac:dyDescent="0.2">
      <c r="A62" s="36">
        <v>16</v>
      </c>
      <c r="B62" s="36">
        <v>42.434863</v>
      </c>
      <c r="C62" s="36">
        <v>1353931474</v>
      </c>
      <c r="D62" s="36">
        <v>0.90174399999999999</v>
      </c>
      <c r="E62" s="36">
        <f t="shared" si="2"/>
        <v>6.806479756986608</v>
      </c>
      <c r="F62" s="32"/>
      <c r="G62" s="36">
        <v>16</v>
      </c>
      <c r="H62" s="36">
        <f t="shared" si="3"/>
        <v>6.806479756986608</v>
      </c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2"/>
      <c r="T62" s="32"/>
      <c r="U62" s="32"/>
      <c r="V62" s="35" t="s">
        <v>140</v>
      </c>
      <c r="W62" s="36">
        <v>8.5360750000000003</v>
      </c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2"/>
      <c r="AK62" s="36"/>
      <c r="AL62" s="36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</row>
    <row r="63" spans="1:62" ht="14" x14ac:dyDescent="0.2">
      <c r="A63" s="36">
        <v>32</v>
      </c>
      <c r="B63" s="36">
        <v>40.443072000000001</v>
      </c>
      <c r="C63" s="36">
        <v>1402250103</v>
      </c>
      <c r="D63" s="36">
        <v>0.90068099999999995</v>
      </c>
      <c r="E63" s="36">
        <f t="shared" si="2"/>
        <v>7.1416937862682639</v>
      </c>
      <c r="F63" s="32"/>
      <c r="G63" s="36">
        <v>32</v>
      </c>
      <c r="H63" s="36">
        <f t="shared" si="3"/>
        <v>7.1416937862682639</v>
      </c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2"/>
      <c r="T63" s="32"/>
      <c r="U63" s="32"/>
      <c r="V63" s="32" t="s">
        <v>141</v>
      </c>
      <c r="W63" s="39">
        <v>46.123902999999999</v>
      </c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</row>
    <row r="64" spans="1:62" ht="14" x14ac:dyDescent="0.2">
      <c r="A64" s="36">
        <v>64</v>
      </c>
      <c r="B64" s="36">
        <v>26.850062999999999</v>
      </c>
      <c r="C64" s="36">
        <v>1598315701</v>
      </c>
      <c r="D64" s="36">
        <v>0.90209099999999998</v>
      </c>
      <c r="E64" s="36">
        <f t="shared" si="2"/>
        <v>10.757220048236015</v>
      </c>
      <c r="F64" s="32"/>
      <c r="G64" s="36">
        <v>64</v>
      </c>
      <c r="H64" s="36">
        <f t="shared" si="3"/>
        <v>10.757220048236015</v>
      </c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</row>
    <row r="65" spans="1:62" ht="14" x14ac:dyDescent="0.2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2"/>
      <c r="T65" s="32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</row>
    <row r="66" spans="1:62" ht="14" x14ac:dyDescent="0.2">
      <c r="A66" s="38" t="s">
        <v>84</v>
      </c>
      <c r="B66" s="32"/>
      <c r="C66" s="32"/>
      <c r="D66" s="32"/>
      <c r="E66" s="32"/>
      <c r="F66" s="32"/>
      <c r="G66" s="32"/>
      <c r="H66" s="32"/>
      <c r="I66" s="32"/>
      <c r="J66" s="36"/>
      <c r="K66" s="36"/>
      <c r="L66" s="36"/>
      <c r="M66" s="36"/>
      <c r="N66" s="36"/>
      <c r="O66" s="36"/>
      <c r="P66" s="36"/>
      <c r="Q66" s="36"/>
      <c r="R66" s="36"/>
      <c r="S66" s="32"/>
      <c r="T66" s="32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</row>
    <row r="67" spans="1:62" ht="14" x14ac:dyDescent="0.2">
      <c r="A67" s="32" t="s">
        <v>134</v>
      </c>
      <c r="B67" s="32" t="s">
        <v>24</v>
      </c>
      <c r="C67" s="32" t="s">
        <v>25</v>
      </c>
      <c r="D67" s="32" t="s">
        <v>26</v>
      </c>
      <c r="E67" s="32" t="s">
        <v>27</v>
      </c>
      <c r="F67" s="32" t="s">
        <v>126</v>
      </c>
      <c r="G67" s="32" t="s">
        <v>127</v>
      </c>
      <c r="H67" s="32"/>
      <c r="I67" s="32"/>
      <c r="J67" s="36"/>
      <c r="K67" s="36"/>
      <c r="L67" s="36"/>
      <c r="M67" s="36"/>
      <c r="N67" s="36"/>
      <c r="O67" s="36"/>
      <c r="P67" s="36"/>
      <c r="Q67" s="36"/>
      <c r="R67" s="36"/>
      <c r="S67" s="32"/>
      <c r="T67" s="32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</row>
    <row r="68" spans="1:62" ht="14" x14ac:dyDescent="0.2">
      <c r="A68" s="36">
        <v>0.9</v>
      </c>
      <c r="B68" s="36">
        <v>3100.2804369999999</v>
      </c>
      <c r="C68" s="36">
        <v>1440074896</v>
      </c>
      <c r="D68" s="36">
        <v>0.90001200000000003</v>
      </c>
      <c r="E68" s="36">
        <v>310.02804400000002</v>
      </c>
      <c r="F68" s="36">
        <v>16035</v>
      </c>
      <c r="G68" s="36">
        <v>16038.294099999999</v>
      </c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2"/>
      <c r="T68" s="32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</row>
    <row r="69" spans="1:62" ht="14" x14ac:dyDescent="0.2">
      <c r="A69" s="36"/>
      <c r="D69" s="35" t="s">
        <v>142</v>
      </c>
      <c r="E69" s="52">
        <f>E68 / B64</f>
        <v>11.546641212722667</v>
      </c>
      <c r="H69" s="36"/>
      <c r="I69" s="36"/>
      <c r="J69" s="32"/>
      <c r="K69" s="32"/>
      <c r="L69" s="36"/>
      <c r="M69" s="36"/>
      <c r="N69" s="36"/>
      <c r="O69" s="36"/>
      <c r="P69" s="36"/>
      <c r="Q69" s="36"/>
      <c r="R69" s="36"/>
      <c r="U69" s="36"/>
      <c r="V69" s="36"/>
      <c r="W69" s="36"/>
      <c r="X69" s="36"/>
      <c r="Y69" s="36"/>
      <c r="Z69" s="32"/>
      <c r="AA69" s="32"/>
      <c r="AB69" s="36"/>
      <c r="AC69" s="36"/>
      <c r="AD69" s="32"/>
      <c r="AE69" s="32"/>
      <c r="AF69" s="36"/>
      <c r="AG69" s="36"/>
      <c r="AH69" s="36"/>
      <c r="AI69" s="36"/>
      <c r="AJ69" s="36"/>
      <c r="AK69" s="36"/>
      <c r="AL69" s="36"/>
    </row>
    <row r="70" spans="1:62" ht="14" x14ac:dyDescent="0.2">
      <c r="A70" s="36"/>
      <c r="B70" s="36"/>
      <c r="C70" s="36"/>
      <c r="D70" s="36"/>
      <c r="E70" s="36"/>
      <c r="F70" s="32"/>
      <c r="G70" s="32"/>
      <c r="H70" s="36"/>
      <c r="I70" s="36"/>
      <c r="J70" s="32"/>
      <c r="K70" s="32"/>
      <c r="L70" s="36"/>
      <c r="M70" s="36"/>
      <c r="N70" s="36"/>
      <c r="O70" s="36"/>
      <c r="P70" s="36"/>
      <c r="Q70" s="36"/>
      <c r="R70" s="36"/>
      <c r="U70" s="36"/>
      <c r="V70" s="36"/>
      <c r="W70" s="36"/>
      <c r="X70" s="36"/>
      <c r="Y70" s="36"/>
      <c r="Z70" s="32"/>
      <c r="AA70" s="32"/>
      <c r="AB70" s="36"/>
      <c r="AC70" s="36"/>
      <c r="AD70" s="32"/>
      <c r="AE70" s="32"/>
      <c r="AF70" s="36"/>
      <c r="AG70" s="36"/>
      <c r="AH70" s="36"/>
      <c r="AI70" s="36"/>
      <c r="AJ70" s="36"/>
      <c r="AK70" s="36"/>
      <c r="AL70" s="36"/>
    </row>
    <row r="71" spans="1:62" ht="14" x14ac:dyDescent="0.2">
      <c r="A71" s="37" t="s">
        <v>85</v>
      </c>
      <c r="C71" s="36"/>
      <c r="D71" s="36"/>
      <c r="E71" s="36"/>
      <c r="F71" s="32"/>
      <c r="G71" s="32"/>
      <c r="H71" s="36"/>
      <c r="I71" s="36"/>
      <c r="J71" s="32"/>
      <c r="K71" s="32"/>
      <c r="L71" s="36"/>
      <c r="M71" s="36"/>
      <c r="N71" s="36"/>
      <c r="O71" s="36"/>
      <c r="P71" s="36"/>
      <c r="Q71" s="36"/>
      <c r="R71" s="36"/>
      <c r="U71" s="36"/>
      <c r="V71" s="36"/>
      <c r="W71" s="36"/>
      <c r="X71" s="36"/>
      <c r="Y71" s="36"/>
      <c r="Z71" s="32"/>
      <c r="AA71" s="32"/>
      <c r="AB71" s="36"/>
      <c r="AC71" s="36"/>
      <c r="AD71" s="32"/>
      <c r="AE71" s="32"/>
      <c r="AF71" s="36"/>
      <c r="AG71" s="36"/>
      <c r="AH71" s="36"/>
      <c r="AI71" s="36"/>
      <c r="AJ71" s="36"/>
      <c r="AK71" s="36"/>
      <c r="AL71" s="36"/>
    </row>
    <row r="72" spans="1:62" ht="14" x14ac:dyDescent="0.2">
      <c r="A72" s="32" t="s">
        <v>134</v>
      </c>
      <c r="B72" s="32" t="s">
        <v>2</v>
      </c>
      <c r="C72" s="32" t="s">
        <v>4</v>
      </c>
      <c r="D72" s="32" t="s">
        <v>48</v>
      </c>
      <c r="E72" s="32" t="s">
        <v>143</v>
      </c>
      <c r="F72" s="32"/>
      <c r="G72" s="32"/>
      <c r="H72" s="36"/>
      <c r="I72" s="36"/>
      <c r="J72" s="32"/>
      <c r="K72" s="32"/>
      <c r="L72" s="36"/>
      <c r="M72" s="36"/>
      <c r="N72" s="36"/>
      <c r="O72" s="36"/>
      <c r="P72" s="36"/>
      <c r="Q72" s="36"/>
      <c r="R72" s="36"/>
      <c r="U72" s="36"/>
      <c r="V72" s="36"/>
      <c r="W72" s="36"/>
      <c r="X72" s="36"/>
      <c r="Y72" s="36"/>
      <c r="Z72" s="32"/>
      <c r="AA72" s="32"/>
      <c r="AB72" s="36"/>
      <c r="AC72" s="36"/>
      <c r="AD72" s="32"/>
      <c r="AE72" s="32"/>
      <c r="AF72" s="36"/>
      <c r="AG72" s="36"/>
      <c r="AH72" s="36"/>
      <c r="AI72" s="36"/>
      <c r="AJ72" s="36"/>
      <c r="AK72" s="36"/>
      <c r="AL72" s="36"/>
    </row>
    <row r="73" spans="1:62" ht="14" x14ac:dyDescent="0.2">
      <c r="A73" s="35">
        <v>0.9</v>
      </c>
      <c r="B73" s="35">
        <v>85.360748999999998</v>
      </c>
      <c r="C73" s="36">
        <v>0.900061</v>
      </c>
      <c r="D73" s="36">
        <v>8.5360750000000003</v>
      </c>
      <c r="E73" s="36">
        <v>808</v>
      </c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</row>
    <row r="74" spans="1:62" ht="14" x14ac:dyDescent="0.2">
      <c r="A74" s="35">
        <v>0.95</v>
      </c>
      <c r="B74" s="35">
        <v>183.33085700000001</v>
      </c>
      <c r="C74" s="36">
        <v>0.950017</v>
      </c>
      <c r="D74" s="36">
        <v>18.333086000000002</v>
      </c>
      <c r="E74" s="36">
        <v>1851</v>
      </c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</row>
    <row r="75" spans="1:62" ht="14" x14ac:dyDescent="0.2">
      <c r="A75" s="36">
        <v>0.99</v>
      </c>
      <c r="B75" s="36">
        <v>772.37094300000001</v>
      </c>
      <c r="C75" s="36">
        <v>0.99</v>
      </c>
      <c r="D75" s="36">
        <v>77.237093999999999</v>
      </c>
      <c r="E75" s="36">
        <v>10457</v>
      </c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U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</row>
    <row r="76" spans="1:62" ht="14" x14ac:dyDescent="0.2">
      <c r="A76" s="36">
        <v>0.995</v>
      </c>
      <c r="B76" s="36">
        <v>1528.3568680000001</v>
      </c>
      <c r="C76" s="36">
        <v>0.99500200000000005</v>
      </c>
      <c r="D76" s="36">
        <v>152.83568700000001</v>
      </c>
      <c r="E76" s="36">
        <v>22405</v>
      </c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</row>
    <row r="77" spans="1:62" ht="14" x14ac:dyDescent="0.2">
      <c r="A77" s="39">
        <v>0.9</v>
      </c>
      <c r="B77" s="39">
        <v>461.23902900000002</v>
      </c>
      <c r="C77" s="39">
        <v>0.90000999999999998</v>
      </c>
      <c r="D77" s="39">
        <v>46.123902999999999</v>
      </c>
      <c r="E77" s="39">
        <v>6717</v>
      </c>
      <c r="F77" s="44" t="s">
        <v>144</v>
      </c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</row>
    <row r="78" spans="1:62" ht="14" x14ac:dyDescent="0.2">
      <c r="A78" s="36">
        <v>0.95</v>
      </c>
      <c r="B78" s="36">
        <v>1380.33239</v>
      </c>
      <c r="C78" s="36">
        <v>0.95000200000000001</v>
      </c>
      <c r="D78" s="36">
        <v>138.03323900000001</v>
      </c>
      <c r="E78" s="36">
        <v>20689</v>
      </c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</row>
    <row r="79" spans="1:62" ht="14" x14ac:dyDescent="0.2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</row>
    <row r="80" spans="1:62" ht="14" x14ac:dyDescent="0.2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</row>
    <row r="81" spans="1:38" ht="14" x14ac:dyDescent="0.2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</row>
    <row r="82" spans="1:38" ht="14" x14ac:dyDescent="0.2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</row>
    <row r="83" spans="1:38" ht="14" x14ac:dyDescent="0.2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</row>
    <row r="84" spans="1:38" ht="14" x14ac:dyDescent="0.2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</row>
    <row r="85" spans="1:38" ht="14" x14ac:dyDescent="0.2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</row>
    <row r="86" spans="1:38" ht="14" x14ac:dyDescent="0.2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</row>
    <row r="87" spans="1:38" ht="14" x14ac:dyDescent="0.2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</row>
    <row r="88" spans="1:38" ht="14" x14ac:dyDescent="0.2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</row>
    <row r="89" spans="1:38" ht="14" x14ac:dyDescent="0.2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</row>
    <row r="90" spans="1:38" ht="14" x14ac:dyDescent="0.2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</row>
    <row r="91" spans="1:38" ht="14" x14ac:dyDescent="0.2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</row>
    <row r="92" spans="1:38" ht="14" x14ac:dyDescent="0.2">
      <c r="A92" s="36"/>
      <c r="B92" s="36"/>
      <c r="C92" s="36"/>
      <c r="D92" s="40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</row>
    <row r="93" spans="1:38" ht="14" x14ac:dyDescent="0.2">
      <c r="A93" s="36"/>
      <c r="B93" s="36"/>
      <c r="C93" s="36"/>
      <c r="D93" s="40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</row>
    <row r="94" spans="1:38" ht="14" x14ac:dyDescent="0.2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</row>
    <row r="95" spans="1:38" ht="14" x14ac:dyDescent="0.2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</row>
    <row r="96" spans="1:38" ht="14" x14ac:dyDescent="0.2">
      <c r="A96" s="36"/>
      <c r="B96" s="36"/>
      <c r="C96" s="36"/>
      <c r="D96" s="40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</row>
    <row r="97" spans="1:38" ht="14" x14ac:dyDescent="0.2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</row>
    <row r="98" spans="1:38" ht="14" x14ac:dyDescent="0.2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</row>
    <row r="99" spans="1:38" ht="14" x14ac:dyDescent="0.2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</row>
    <row r="100" spans="1:38" ht="14" x14ac:dyDescent="0.2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</row>
    <row r="101" spans="1:38" ht="14" x14ac:dyDescent="0.2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</row>
    <row r="102" spans="1:38" ht="14" x14ac:dyDescent="0.2">
      <c r="A102" s="40"/>
      <c r="B102" s="53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54"/>
      <c r="T102" s="54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</row>
    <row r="103" spans="1:38" ht="14" x14ac:dyDescent="0.2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</row>
    <row r="104" spans="1:38" ht="14" x14ac:dyDescent="0.2">
      <c r="A104" s="36"/>
      <c r="B104" s="36"/>
      <c r="C104" s="36"/>
      <c r="D104" s="40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</row>
    <row r="105" spans="1:38" ht="14" x14ac:dyDescent="0.2">
      <c r="A105" s="36"/>
      <c r="B105" s="36"/>
      <c r="C105" s="36"/>
      <c r="D105" s="40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</row>
    <row r="106" spans="1:38" ht="14" x14ac:dyDescent="0.2">
      <c r="A106" s="36"/>
      <c r="B106" s="36"/>
      <c r="C106" s="36"/>
      <c r="D106" s="40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</row>
    <row r="107" spans="1:38" ht="14" x14ac:dyDescent="0.2">
      <c r="A107" s="36"/>
      <c r="B107" s="36"/>
      <c r="C107" s="36"/>
      <c r="D107" s="40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</row>
    <row r="108" spans="1:38" ht="14" x14ac:dyDescent="0.2">
      <c r="A108" s="36"/>
      <c r="B108" s="36"/>
      <c r="C108" s="36"/>
      <c r="D108" s="40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</row>
    <row r="109" spans="1:38" ht="14" x14ac:dyDescent="0.2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</row>
    <row r="110" spans="1:38" ht="14" x14ac:dyDescent="0.2">
      <c r="A110" s="34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U110" s="34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</row>
    <row r="111" spans="1:38" ht="14" x14ac:dyDescent="0.2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</row>
    <row r="112" spans="1:38" ht="14" x14ac:dyDescent="0.2">
      <c r="A112" s="36"/>
      <c r="B112" s="36"/>
      <c r="C112" s="36"/>
      <c r="D112" s="36"/>
      <c r="E112" s="36"/>
      <c r="F112" s="32"/>
      <c r="G112" s="32"/>
      <c r="H112" s="36"/>
      <c r="I112" s="36"/>
      <c r="J112" s="32"/>
      <c r="K112" s="32"/>
      <c r="L112" s="36"/>
      <c r="M112" s="36"/>
      <c r="N112" s="36"/>
      <c r="O112" s="36"/>
      <c r="P112" s="36"/>
      <c r="Q112" s="36"/>
      <c r="R112" s="36"/>
      <c r="U112" s="36"/>
      <c r="V112" s="55"/>
      <c r="W112" s="36"/>
      <c r="X112" s="36"/>
      <c r="Y112" s="36"/>
      <c r="Z112" s="32"/>
      <c r="AA112" s="32"/>
      <c r="AB112" s="36"/>
      <c r="AC112" s="36"/>
      <c r="AD112" s="32"/>
      <c r="AE112" s="32"/>
      <c r="AF112" s="36"/>
      <c r="AG112" s="36"/>
      <c r="AH112" s="36"/>
      <c r="AI112" s="36"/>
      <c r="AJ112" s="36"/>
      <c r="AK112" s="36"/>
      <c r="AL112" s="36"/>
    </row>
    <row r="113" spans="1:38" ht="14" x14ac:dyDescent="0.2">
      <c r="A113" s="36"/>
      <c r="B113" s="36"/>
      <c r="C113" s="36"/>
      <c r="D113" s="36"/>
      <c r="E113" s="36"/>
      <c r="F113" s="32"/>
      <c r="G113" s="32"/>
      <c r="H113" s="36"/>
      <c r="I113" s="36"/>
      <c r="J113" s="32"/>
      <c r="K113" s="32"/>
      <c r="L113" s="36"/>
      <c r="M113" s="36"/>
      <c r="N113" s="36"/>
      <c r="O113" s="36"/>
      <c r="P113" s="36"/>
      <c r="Q113" s="36"/>
      <c r="R113" s="36"/>
      <c r="U113" s="36"/>
      <c r="V113" s="55"/>
      <c r="W113" s="36"/>
      <c r="X113" s="36"/>
      <c r="Y113" s="36"/>
      <c r="Z113" s="32"/>
      <c r="AA113" s="32"/>
      <c r="AB113" s="36"/>
      <c r="AC113" s="36"/>
      <c r="AD113" s="32"/>
      <c r="AE113" s="32"/>
      <c r="AF113" s="36"/>
      <c r="AG113" s="36"/>
      <c r="AH113" s="36"/>
      <c r="AI113" s="36"/>
      <c r="AJ113" s="36"/>
      <c r="AK113" s="36"/>
      <c r="AL113" s="36"/>
    </row>
    <row r="114" spans="1:38" ht="14" x14ac:dyDescent="0.2">
      <c r="A114" s="36"/>
      <c r="B114" s="36"/>
      <c r="C114" s="36"/>
      <c r="D114" s="36"/>
      <c r="E114" s="36"/>
      <c r="F114" s="32"/>
      <c r="G114" s="32"/>
      <c r="H114" s="36"/>
      <c r="I114" s="36"/>
      <c r="J114" s="32"/>
      <c r="K114" s="32"/>
      <c r="L114" s="36"/>
      <c r="M114" s="36"/>
      <c r="N114" s="36"/>
      <c r="O114" s="36"/>
      <c r="P114" s="36"/>
      <c r="Q114" s="36"/>
      <c r="R114" s="36"/>
      <c r="U114" s="36"/>
      <c r="V114" s="55"/>
      <c r="W114" s="36"/>
      <c r="X114" s="36"/>
      <c r="Y114" s="36"/>
      <c r="Z114" s="32"/>
      <c r="AA114" s="32"/>
      <c r="AB114" s="36"/>
      <c r="AC114" s="36"/>
      <c r="AD114" s="32"/>
      <c r="AE114" s="32"/>
      <c r="AF114" s="36"/>
      <c r="AG114" s="36"/>
      <c r="AH114" s="36"/>
      <c r="AI114" s="36"/>
      <c r="AJ114" s="36"/>
      <c r="AK114" s="36"/>
      <c r="AL114" s="36"/>
    </row>
    <row r="115" spans="1:38" ht="14" x14ac:dyDescent="0.2">
      <c r="A115" s="36"/>
      <c r="B115" s="36"/>
      <c r="C115" s="36"/>
      <c r="D115" s="36"/>
      <c r="E115" s="36"/>
      <c r="F115" s="32"/>
      <c r="G115" s="32"/>
      <c r="H115" s="36"/>
      <c r="I115" s="36"/>
      <c r="J115" s="32"/>
      <c r="K115" s="32"/>
      <c r="L115" s="36"/>
      <c r="M115" s="36"/>
      <c r="N115" s="36"/>
      <c r="O115" s="36"/>
      <c r="P115" s="36"/>
      <c r="Q115" s="36"/>
      <c r="R115" s="36"/>
      <c r="U115" s="36"/>
      <c r="V115" s="55"/>
      <c r="W115" s="36"/>
      <c r="X115" s="36"/>
      <c r="Y115" s="36"/>
      <c r="Z115" s="32"/>
      <c r="AA115" s="32"/>
      <c r="AB115" s="36"/>
      <c r="AC115" s="36"/>
      <c r="AD115" s="32"/>
      <c r="AE115" s="32"/>
      <c r="AF115" s="36"/>
      <c r="AG115" s="36"/>
      <c r="AH115" s="36"/>
      <c r="AI115" s="36"/>
      <c r="AJ115" s="36"/>
      <c r="AK115" s="36"/>
      <c r="AL115" s="36"/>
    </row>
    <row r="116" spans="1:38" ht="14" x14ac:dyDescent="0.2">
      <c r="A116" s="36"/>
      <c r="B116" s="36"/>
      <c r="C116" s="36"/>
      <c r="D116" s="36"/>
      <c r="E116" s="36"/>
      <c r="F116" s="32"/>
      <c r="G116" s="32"/>
      <c r="H116" s="36"/>
      <c r="I116" s="36"/>
      <c r="J116" s="32"/>
      <c r="K116" s="32"/>
      <c r="L116" s="36"/>
      <c r="M116" s="36"/>
      <c r="N116" s="36"/>
      <c r="O116" s="36"/>
      <c r="P116" s="36"/>
      <c r="Q116" s="36"/>
      <c r="R116" s="36"/>
      <c r="U116" s="36"/>
      <c r="V116" s="55"/>
      <c r="W116" s="36"/>
      <c r="X116" s="36"/>
      <c r="Y116" s="36"/>
      <c r="Z116" s="32"/>
      <c r="AA116" s="32"/>
      <c r="AB116" s="36"/>
      <c r="AC116" s="36"/>
      <c r="AD116" s="32"/>
      <c r="AE116" s="32"/>
      <c r="AF116" s="36"/>
      <c r="AG116" s="36"/>
      <c r="AH116" s="36"/>
      <c r="AI116" s="36"/>
      <c r="AJ116" s="36"/>
      <c r="AK116" s="36"/>
      <c r="AL116" s="36"/>
    </row>
    <row r="117" spans="1:38" ht="14" x14ac:dyDescent="0.2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</row>
    <row r="118" spans="1:38" ht="14" x14ac:dyDescent="0.2">
      <c r="A118" s="36"/>
      <c r="B118" s="36"/>
      <c r="C118" s="36"/>
      <c r="D118" s="40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</row>
    <row r="119" spans="1:38" ht="14" x14ac:dyDescent="0.2">
      <c r="A119" s="36"/>
      <c r="B119" s="36"/>
      <c r="C119" s="36"/>
      <c r="D119" s="40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U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</row>
    <row r="120" spans="1:38" ht="14" x14ac:dyDescent="0.2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</row>
    <row r="121" spans="1:38" ht="14" x14ac:dyDescent="0.2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</row>
    <row r="122" spans="1:38" ht="14" x14ac:dyDescent="0.2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</row>
    <row r="123" spans="1:38" ht="14" x14ac:dyDescent="0.2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</row>
    <row r="124" spans="1:38" ht="14" x14ac:dyDescent="0.2">
      <c r="A124" s="36"/>
      <c r="B124" s="36"/>
      <c r="C124" s="36"/>
      <c r="D124" s="40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</row>
    <row r="125" spans="1:38" ht="14" x14ac:dyDescent="0.2">
      <c r="A125" s="36"/>
      <c r="B125" s="36"/>
      <c r="C125" s="36"/>
      <c r="D125" s="40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</row>
    <row r="126" spans="1:38" ht="14" x14ac:dyDescent="0.2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</row>
    <row r="127" spans="1:38" ht="14" x14ac:dyDescent="0.2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</row>
    <row r="128" spans="1:38" ht="14" x14ac:dyDescent="0.2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</row>
    <row r="129" spans="1:38" ht="14" x14ac:dyDescent="0.2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</row>
    <row r="130" spans="1:38" ht="14" x14ac:dyDescent="0.2">
      <c r="A130" s="36"/>
      <c r="B130" s="36"/>
      <c r="C130" s="36"/>
      <c r="D130" s="40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</row>
    <row r="131" spans="1:38" ht="14" x14ac:dyDescent="0.2">
      <c r="A131" s="36"/>
      <c r="B131" s="36"/>
      <c r="C131" s="36"/>
      <c r="D131" s="40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</row>
    <row r="132" spans="1:38" ht="14" x14ac:dyDescent="0.2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</row>
    <row r="133" spans="1:38" ht="14" x14ac:dyDescent="0.2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</row>
    <row r="134" spans="1:38" ht="14" x14ac:dyDescent="0.2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</row>
    <row r="135" spans="1:38" ht="14" x14ac:dyDescent="0.2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</row>
    <row r="136" spans="1:38" ht="14" x14ac:dyDescent="0.2">
      <c r="A136" s="36"/>
      <c r="B136" s="36"/>
      <c r="C136" s="36"/>
      <c r="D136" s="40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</row>
    <row r="137" spans="1:38" ht="14" x14ac:dyDescent="0.2">
      <c r="A137" s="36"/>
      <c r="B137" s="36"/>
      <c r="C137" s="36"/>
      <c r="D137" s="40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</row>
    <row r="138" spans="1:38" ht="14" x14ac:dyDescent="0.2">
      <c r="A138" s="36"/>
      <c r="B138" s="36"/>
      <c r="C138" s="36"/>
      <c r="D138" s="40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</row>
    <row r="139" spans="1:38" ht="14" x14ac:dyDescent="0.2">
      <c r="A139" s="36"/>
      <c r="B139" s="36"/>
      <c r="C139" s="36"/>
      <c r="D139" s="40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</row>
    <row r="140" spans="1:38" ht="14" x14ac:dyDescent="0.2">
      <c r="A140" s="36"/>
      <c r="B140" s="36"/>
      <c r="C140" s="36"/>
      <c r="D140" s="40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</row>
    <row r="141" spans="1:38" ht="14" x14ac:dyDescent="0.2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</row>
    <row r="142" spans="1:38" ht="14" x14ac:dyDescent="0.2">
      <c r="A142" s="36"/>
      <c r="B142" s="36"/>
      <c r="C142" s="36"/>
      <c r="D142" s="40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</row>
    <row r="143" spans="1:38" ht="14" x14ac:dyDescent="0.2">
      <c r="A143" s="36"/>
      <c r="B143" s="36"/>
      <c r="C143" s="36"/>
      <c r="D143" s="40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</row>
    <row r="144" spans="1:38" ht="14" x14ac:dyDescent="0.2">
      <c r="A144" s="36"/>
      <c r="B144" s="36"/>
      <c r="C144" s="36"/>
      <c r="D144" s="40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</row>
    <row r="145" spans="1:38" ht="14" x14ac:dyDescent="0.2">
      <c r="A145" s="36"/>
      <c r="B145" s="36"/>
      <c r="C145" s="36"/>
      <c r="D145" s="40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</row>
    <row r="146" spans="1:38" ht="14" x14ac:dyDescent="0.2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</row>
    <row r="147" spans="1:38" ht="14" x14ac:dyDescent="0.2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</row>
    <row r="148" spans="1:38" ht="14" x14ac:dyDescent="0.2">
      <c r="A148" s="36"/>
      <c r="B148" s="36"/>
      <c r="C148" s="36"/>
      <c r="D148" s="40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</row>
    <row r="149" spans="1:38" ht="14" x14ac:dyDescent="0.2">
      <c r="A149" s="36"/>
      <c r="B149" s="36"/>
      <c r="C149" s="36"/>
      <c r="D149" s="40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</row>
    <row r="150" spans="1:38" ht="14" x14ac:dyDescent="0.2">
      <c r="A150" s="36"/>
      <c r="B150" s="36"/>
      <c r="C150" s="36"/>
      <c r="D150" s="40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</row>
    <row r="151" spans="1:38" ht="14" x14ac:dyDescent="0.2">
      <c r="A151" s="36"/>
      <c r="B151" s="36"/>
      <c r="C151" s="36"/>
      <c r="D151" s="40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</row>
    <row r="152" spans="1:38" ht="14" x14ac:dyDescent="0.2">
      <c r="A152" s="36"/>
      <c r="B152" s="36"/>
      <c r="C152" s="36"/>
      <c r="D152" s="40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</row>
    <row r="153" spans="1:38" ht="14" x14ac:dyDescent="0.2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</row>
    <row r="154" spans="1:38" ht="14" x14ac:dyDescent="0.2">
      <c r="A154" s="34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U154" s="34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</row>
    <row r="155" spans="1:38" ht="14" x14ac:dyDescent="0.2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</row>
    <row r="156" spans="1:38" ht="14" x14ac:dyDescent="0.2">
      <c r="A156" s="36"/>
      <c r="B156" s="36"/>
      <c r="C156" s="36"/>
      <c r="D156" s="36"/>
      <c r="E156" s="36"/>
      <c r="F156" s="32"/>
      <c r="G156" s="32"/>
      <c r="H156" s="36"/>
      <c r="I156" s="36"/>
      <c r="J156" s="32"/>
      <c r="K156" s="32"/>
      <c r="L156" s="36"/>
      <c r="M156" s="36"/>
      <c r="N156" s="36"/>
      <c r="O156" s="36"/>
      <c r="P156" s="36"/>
      <c r="Q156" s="36"/>
      <c r="R156" s="36"/>
      <c r="U156" s="36"/>
      <c r="V156" s="36"/>
      <c r="W156" s="36"/>
      <c r="X156" s="36"/>
      <c r="Y156" s="36"/>
      <c r="Z156" s="32"/>
      <c r="AA156" s="32"/>
      <c r="AB156" s="36"/>
      <c r="AC156" s="36"/>
      <c r="AD156" s="32"/>
      <c r="AE156" s="32"/>
      <c r="AF156" s="36"/>
      <c r="AG156" s="36"/>
      <c r="AH156" s="36"/>
      <c r="AI156" s="36"/>
      <c r="AJ156" s="36"/>
      <c r="AK156" s="36"/>
      <c r="AL156" s="36"/>
    </row>
    <row r="157" spans="1:38" ht="14" x14ac:dyDescent="0.2">
      <c r="A157" s="36"/>
      <c r="B157" s="36"/>
      <c r="C157" s="36"/>
      <c r="D157" s="36"/>
      <c r="E157" s="36"/>
      <c r="F157" s="32"/>
      <c r="G157" s="32"/>
      <c r="H157" s="36"/>
      <c r="I157" s="36"/>
      <c r="J157" s="32"/>
      <c r="K157" s="32"/>
      <c r="L157" s="36"/>
      <c r="M157" s="36"/>
      <c r="N157" s="36"/>
      <c r="O157" s="36"/>
      <c r="P157" s="36"/>
      <c r="Q157" s="36"/>
      <c r="R157" s="36"/>
      <c r="U157" s="36"/>
      <c r="V157" s="36"/>
      <c r="W157" s="36"/>
      <c r="X157" s="36"/>
      <c r="Y157" s="36"/>
      <c r="Z157" s="32"/>
      <c r="AA157" s="32"/>
      <c r="AB157" s="36"/>
      <c r="AC157" s="36"/>
      <c r="AD157" s="32"/>
      <c r="AE157" s="32"/>
      <c r="AF157" s="36"/>
      <c r="AG157" s="36"/>
      <c r="AH157" s="36"/>
      <c r="AI157" s="36"/>
      <c r="AJ157" s="36"/>
      <c r="AK157" s="36"/>
      <c r="AL157" s="36"/>
    </row>
    <row r="158" spans="1:38" ht="14" x14ac:dyDescent="0.2">
      <c r="A158" s="36"/>
      <c r="B158" s="36"/>
      <c r="C158" s="36"/>
      <c r="D158" s="36"/>
      <c r="E158" s="36"/>
      <c r="F158" s="32"/>
      <c r="G158" s="32"/>
      <c r="H158" s="36"/>
      <c r="I158" s="36"/>
      <c r="J158" s="32"/>
      <c r="K158" s="32"/>
      <c r="L158" s="36"/>
      <c r="M158" s="36"/>
      <c r="N158" s="36"/>
      <c r="O158" s="36"/>
      <c r="P158" s="36"/>
      <c r="Q158" s="36"/>
      <c r="R158" s="36"/>
      <c r="U158" s="36"/>
      <c r="V158" s="36"/>
      <c r="W158" s="36"/>
      <c r="X158" s="36"/>
      <c r="Y158" s="36"/>
      <c r="Z158" s="32"/>
      <c r="AA158" s="32"/>
      <c r="AB158" s="36"/>
      <c r="AC158" s="36"/>
      <c r="AD158" s="32"/>
      <c r="AE158" s="32"/>
      <c r="AF158" s="36"/>
      <c r="AG158" s="36"/>
      <c r="AH158" s="36"/>
      <c r="AI158" s="36"/>
      <c r="AJ158" s="36"/>
      <c r="AK158" s="36"/>
      <c r="AL158" s="36"/>
    </row>
    <row r="159" spans="1:38" ht="14" x14ac:dyDescent="0.2">
      <c r="A159" s="36"/>
      <c r="B159" s="36"/>
      <c r="C159" s="36"/>
      <c r="D159" s="36"/>
      <c r="E159" s="36"/>
      <c r="F159" s="32"/>
      <c r="G159" s="32"/>
      <c r="H159" s="36"/>
      <c r="I159" s="36"/>
      <c r="J159" s="32"/>
      <c r="K159" s="32"/>
      <c r="L159" s="36"/>
      <c r="M159" s="36"/>
      <c r="N159" s="36"/>
      <c r="O159" s="36"/>
      <c r="P159" s="36"/>
      <c r="Q159" s="36"/>
      <c r="R159" s="36"/>
      <c r="U159" s="36"/>
      <c r="V159" s="36"/>
      <c r="W159" s="36"/>
      <c r="X159" s="36"/>
      <c r="Y159" s="36"/>
      <c r="Z159" s="32"/>
      <c r="AA159" s="32"/>
      <c r="AB159" s="36"/>
      <c r="AC159" s="36"/>
      <c r="AD159" s="32"/>
      <c r="AE159" s="32"/>
      <c r="AF159" s="36"/>
      <c r="AG159" s="36"/>
      <c r="AH159" s="36"/>
      <c r="AI159" s="36"/>
      <c r="AJ159" s="36"/>
      <c r="AK159" s="36"/>
      <c r="AL159" s="36"/>
    </row>
    <row r="160" spans="1:38" ht="14" x14ac:dyDescent="0.2">
      <c r="A160" s="36"/>
      <c r="B160" s="36"/>
      <c r="C160" s="36"/>
      <c r="D160" s="36"/>
      <c r="E160" s="36"/>
      <c r="F160" s="32"/>
      <c r="G160" s="32"/>
      <c r="H160" s="36"/>
      <c r="I160" s="36"/>
      <c r="J160" s="32"/>
      <c r="K160" s="32"/>
      <c r="L160" s="36"/>
      <c r="M160" s="36"/>
      <c r="N160" s="36"/>
      <c r="O160" s="36"/>
      <c r="P160" s="36"/>
      <c r="Q160" s="36"/>
      <c r="R160" s="36"/>
      <c r="U160" s="36"/>
      <c r="V160" s="36"/>
      <c r="W160" s="36"/>
      <c r="X160" s="36"/>
      <c r="Y160" s="36"/>
      <c r="Z160" s="32"/>
      <c r="AA160" s="32"/>
      <c r="AB160" s="36"/>
      <c r="AC160" s="36"/>
      <c r="AD160" s="32"/>
      <c r="AE160" s="32"/>
      <c r="AF160" s="36"/>
      <c r="AG160" s="36"/>
      <c r="AH160" s="36"/>
      <c r="AI160" s="36"/>
      <c r="AJ160" s="36"/>
      <c r="AK160" s="36"/>
      <c r="AL160" s="36"/>
    </row>
    <row r="161" spans="1:38" ht="14" x14ac:dyDescent="0.2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</row>
    <row r="162" spans="1:38" ht="14" x14ac:dyDescent="0.2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</row>
    <row r="163" spans="1:38" ht="14" x14ac:dyDescent="0.2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U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</row>
    <row r="164" spans="1:38" ht="14" x14ac:dyDescent="0.2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</row>
    <row r="165" spans="1:38" ht="14" x14ac:dyDescent="0.2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</row>
    <row r="166" spans="1:38" ht="14" x14ac:dyDescent="0.2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</row>
    <row r="167" spans="1:38" ht="14" x14ac:dyDescent="0.2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</row>
    <row r="168" spans="1:38" ht="14" x14ac:dyDescent="0.2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</row>
    <row r="169" spans="1:38" ht="14" x14ac:dyDescent="0.2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</row>
    <row r="170" spans="1:38" ht="14" x14ac:dyDescent="0.2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</row>
    <row r="171" spans="1:38" ht="14" x14ac:dyDescent="0.2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</row>
    <row r="172" spans="1:38" ht="14" x14ac:dyDescent="0.2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</row>
    <row r="173" spans="1:38" ht="14" x14ac:dyDescent="0.2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</row>
    <row r="174" spans="1:38" ht="14" x14ac:dyDescent="0.2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</row>
    <row r="175" spans="1:38" ht="14" x14ac:dyDescent="0.2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</row>
    <row r="176" spans="1:38" ht="14" x14ac:dyDescent="0.2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</row>
    <row r="177" spans="1:38" ht="14" x14ac:dyDescent="0.2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</row>
    <row r="178" spans="1:38" ht="14" x14ac:dyDescent="0.2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</row>
    <row r="179" spans="1:38" ht="14" x14ac:dyDescent="0.2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</row>
    <row r="180" spans="1:38" ht="14" x14ac:dyDescent="0.2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</row>
    <row r="181" spans="1:38" ht="14" x14ac:dyDescent="0.2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</row>
    <row r="182" spans="1:38" ht="14" x14ac:dyDescent="0.2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</row>
    <row r="183" spans="1:38" ht="14" x14ac:dyDescent="0.2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54"/>
      <c r="T183" s="54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</row>
    <row r="184" spans="1:38" ht="14" x14ac:dyDescent="0.2">
      <c r="A184" s="40"/>
      <c r="B184" s="56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4"/>
      <c r="T184" s="54"/>
      <c r="U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</row>
    <row r="185" spans="1:38" ht="14" x14ac:dyDescent="0.2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</row>
    <row r="186" spans="1:38" ht="14" x14ac:dyDescent="0.2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</row>
    <row r="187" spans="1:38" ht="14" x14ac:dyDescent="0.2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</row>
    <row r="188" spans="1:38" ht="14" x14ac:dyDescent="0.2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</row>
    <row r="189" spans="1:38" ht="14" x14ac:dyDescent="0.2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</row>
    <row r="190" spans="1:38" ht="14" x14ac:dyDescent="0.2">
      <c r="A190" s="40"/>
      <c r="B190" s="56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4"/>
      <c r="T190" s="54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</row>
    <row r="191" spans="1:38" ht="14" x14ac:dyDescent="0.2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</row>
    <row r="192" spans="1:38" ht="14" x14ac:dyDescent="0.2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</row>
    <row r="193" spans="1:38" ht="14" x14ac:dyDescent="0.2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</row>
    <row r="194" spans="1:38" ht="14" x14ac:dyDescent="0.2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</row>
    <row r="195" spans="1:38" ht="14" x14ac:dyDescent="0.2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</row>
    <row r="196" spans="1:38" ht="14" x14ac:dyDescent="0.2">
      <c r="A196" s="40"/>
      <c r="B196" s="56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4"/>
      <c r="T196" s="54"/>
      <c r="U196" s="36"/>
      <c r="V196" s="34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</row>
    <row r="197" spans="1:38" ht="14" x14ac:dyDescent="0.2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</row>
    <row r="198" spans="1:38" ht="14" x14ac:dyDescent="0.2">
      <c r="A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U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</row>
    <row r="199" spans="1:38" ht="14" x14ac:dyDescent="0.2">
      <c r="A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U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</row>
    <row r="200" spans="1:38" ht="14" x14ac:dyDescent="0.2">
      <c r="A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U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</row>
    <row r="201" spans="1:38" ht="14" x14ac:dyDescent="0.2">
      <c r="A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U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</row>
    <row r="202" spans="1:38" ht="14" x14ac:dyDescent="0.2">
      <c r="A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U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</row>
    <row r="203" spans="1:38" ht="14" x14ac:dyDescent="0.2">
      <c r="A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U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</row>
    <row r="204" spans="1:38" ht="14" x14ac:dyDescent="0.2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</row>
    <row r="205" spans="1:38" ht="14" x14ac:dyDescent="0.2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</row>
    <row r="206" spans="1:38" ht="14" x14ac:dyDescent="0.2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</row>
    <row r="207" spans="1:38" ht="14" x14ac:dyDescent="0.2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</row>
    <row r="208" spans="1:38" ht="14" x14ac:dyDescent="0.2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</row>
    <row r="209" spans="1:38" ht="14" x14ac:dyDescent="0.2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</row>
    <row r="210" spans="1:38" ht="14" x14ac:dyDescent="0.2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</row>
    <row r="211" spans="1:38" ht="14" x14ac:dyDescent="0.2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</row>
    <row r="212" spans="1:38" ht="14" x14ac:dyDescent="0.2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</row>
    <row r="213" spans="1:38" ht="14" x14ac:dyDescent="0.2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</row>
    <row r="214" spans="1:38" ht="14" x14ac:dyDescent="0.2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</row>
    <row r="215" spans="1:38" ht="14" x14ac:dyDescent="0.2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</row>
    <row r="216" spans="1:38" ht="14" x14ac:dyDescent="0.2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</row>
    <row r="217" spans="1:38" ht="14" x14ac:dyDescent="0.2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</row>
    <row r="218" spans="1:38" ht="14" x14ac:dyDescent="0.2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</row>
    <row r="219" spans="1:38" ht="14" x14ac:dyDescent="0.2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</row>
    <row r="220" spans="1:38" ht="14" x14ac:dyDescent="0.2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</row>
    <row r="221" spans="1:38" ht="14" x14ac:dyDescent="0.2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</row>
    <row r="222" spans="1:38" ht="14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</row>
    <row r="223" spans="1:38" ht="14" x14ac:dyDescent="0.2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</row>
    <row r="224" spans="1:38" ht="14" x14ac:dyDescent="0.2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</row>
    <row r="225" spans="1:38" ht="14" x14ac:dyDescent="0.2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</row>
    <row r="226" spans="1:38" ht="14" x14ac:dyDescent="0.2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</row>
    <row r="227" spans="1:38" ht="14" x14ac:dyDescent="0.2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</row>
    <row r="228" spans="1:38" ht="14" x14ac:dyDescent="0.2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</row>
    <row r="229" spans="1:38" ht="14" x14ac:dyDescent="0.2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</row>
    <row r="230" spans="1:38" ht="14" x14ac:dyDescent="0.2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</row>
    <row r="231" spans="1:38" ht="14" x14ac:dyDescent="0.2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</row>
    <row r="232" spans="1:38" ht="14" x14ac:dyDescent="0.2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</row>
    <row r="233" spans="1:38" ht="14" x14ac:dyDescent="0.2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</row>
    <row r="234" spans="1:38" ht="14" x14ac:dyDescent="0.2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</row>
    <row r="235" spans="1:38" ht="14" x14ac:dyDescent="0.2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</row>
    <row r="236" spans="1:38" ht="14" x14ac:dyDescent="0.2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</row>
    <row r="237" spans="1:38" ht="14" x14ac:dyDescent="0.2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</row>
    <row r="238" spans="1:38" ht="14" x14ac:dyDescent="0.2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</row>
    <row r="239" spans="1:38" ht="14" x14ac:dyDescent="0.2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</row>
    <row r="240" spans="1:38" ht="14" x14ac:dyDescent="0.2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</row>
    <row r="241" spans="1:38" ht="14" x14ac:dyDescent="0.2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</row>
    <row r="242" spans="1:38" ht="14" x14ac:dyDescent="0.2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</row>
    <row r="243" spans="1:38" ht="14" x14ac:dyDescent="0.2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</row>
    <row r="244" spans="1:38" ht="14" x14ac:dyDescent="0.2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</row>
    <row r="245" spans="1:38" ht="14" x14ac:dyDescent="0.2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</row>
    <row r="246" spans="1:38" ht="14" x14ac:dyDescent="0.2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</row>
    <row r="247" spans="1:38" ht="14" x14ac:dyDescent="0.2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</row>
    <row r="248" spans="1:38" ht="14" x14ac:dyDescent="0.2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</row>
    <row r="249" spans="1:38" ht="14" x14ac:dyDescent="0.2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</row>
    <row r="250" spans="1:38" ht="14" x14ac:dyDescent="0.2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</row>
    <row r="251" spans="1:38" ht="14" x14ac:dyDescent="0.2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</row>
    <row r="252" spans="1:38" ht="14" x14ac:dyDescent="0.2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</row>
    <row r="253" spans="1:38" ht="14" x14ac:dyDescent="0.2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</row>
    <row r="254" spans="1:38" ht="14" x14ac:dyDescent="0.2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</row>
    <row r="255" spans="1:38" ht="14" x14ac:dyDescent="0.2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</row>
    <row r="256" spans="1:38" ht="14" x14ac:dyDescent="0.2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</row>
    <row r="257" spans="1:38" ht="14" x14ac:dyDescent="0.2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</row>
    <row r="258" spans="1:38" ht="14" x14ac:dyDescent="0.2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</row>
    <row r="259" spans="1:38" ht="14" x14ac:dyDescent="0.2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</row>
    <row r="260" spans="1:38" ht="14" x14ac:dyDescent="0.2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</row>
    <row r="261" spans="1:38" ht="14" x14ac:dyDescent="0.2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</row>
    <row r="262" spans="1:38" ht="14" x14ac:dyDescent="0.2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</row>
    <row r="263" spans="1:38" ht="14" x14ac:dyDescent="0.2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</row>
    <row r="264" spans="1:38" ht="14" x14ac:dyDescent="0.2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</row>
    <row r="265" spans="1:38" ht="14" x14ac:dyDescent="0.2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</row>
    <row r="266" spans="1:38" ht="14" x14ac:dyDescent="0.2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</row>
    <row r="267" spans="1:38" ht="14" x14ac:dyDescent="0.2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</row>
    <row r="268" spans="1:38" ht="14" x14ac:dyDescent="0.2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</row>
    <row r="269" spans="1:38" ht="14" x14ac:dyDescent="0.2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</row>
    <row r="270" spans="1:38" ht="14" x14ac:dyDescent="0.2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</row>
    <row r="271" spans="1:38" ht="14" x14ac:dyDescent="0.2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</row>
    <row r="272" spans="1:38" ht="14" x14ac:dyDescent="0.2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</row>
    <row r="273" spans="1:38" ht="14" x14ac:dyDescent="0.2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</row>
    <row r="274" spans="1:38" ht="14" x14ac:dyDescent="0.2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</row>
    <row r="275" spans="1:38" ht="14" x14ac:dyDescent="0.2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</row>
    <row r="276" spans="1:38" ht="14" x14ac:dyDescent="0.2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</row>
    <row r="277" spans="1:38" ht="14" x14ac:dyDescent="0.2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</row>
    <row r="278" spans="1:38" ht="14" x14ac:dyDescent="0.2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</row>
    <row r="279" spans="1:38" ht="14" x14ac:dyDescent="0.2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</row>
    <row r="280" spans="1:38" ht="14" x14ac:dyDescent="0.2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</row>
    <row r="281" spans="1:38" ht="14" x14ac:dyDescent="0.2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</row>
    <row r="282" spans="1:38" ht="14" x14ac:dyDescent="0.2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</row>
    <row r="283" spans="1:38" ht="14" x14ac:dyDescent="0.2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2"/>
    </row>
    <row r="284" spans="1:38" ht="14" x14ac:dyDescent="0.2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2"/>
    </row>
    <row r="285" spans="1:38" ht="14" x14ac:dyDescent="0.2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2"/>
    </row>
    <row r="286" spans="1:38" ht="14" x14ac:dyDescent="0.2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2"/>
    </row>
    <row r="287" spans="1:38" ht="14" x14ac:dyDescent="0.2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2"/>
    </row>
    <row r="288" spans="1:38" ht="14" x14ac:dyDescent="0.2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</row>
    <row r="289" spans="1:38" ht="14" x14ac:dyDescent="0.2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  <c r="AK289" s="32"/>
      <c r="AL289" s="32"/>
    </row>
    <row r="290" spans="1:38" ht="14" x14ac:dyDescent="0.2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2"/>
    </row>
    <row r="291" spans="1:38" ht="14" x14ac:dyDescent="0.2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2"/>
    </row>
    <row r="292" spans="1:38" ht="14" x14ac:dyDescent="0.2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2"/>
    </row>
    <row r="293" spans="1:38" ht="14" x14ac:dyDescent="0.2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  <c r="AL293" s="32"/>
    </row>
    <row r="294" spans="1:38" ht="14" x14ac:dyDescent="0.2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  <c r="AL294" s="32"/>
    </row>
    <row r="295" spans="1:38" ht="14" x14ac:dyDescent="0.2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32"/>
    </row>
    <row r="296" spans="1:38" ht="14" x14ac:dyDescent="0.2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  <c r="AL296" s="32"/>
    </row>
    <row r="297" spans="1:38" ht="14" x14ac:dyDescent="0.2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2"/>
    </row>
    <row r="298" spans="1:38" ht="14" x14ac:dyDescent="0.2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  <c r="AL298" s="32"/>
    </row>
    <row r="299" spans="1:38" ht="14" x14ac:dyDescent="0.2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/>
      <c r="AJ299" s="32"/>
      <c r="AK299" s="32"/>
      <c r="AL299" s="32"/>
    </row>
    <row r="300" spans="1:38" ht="14" x14ac:dyDescent="0.2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2"/>
    </row>
    <row r="301" spans="1:38" ht="14" x14ac:dyDescent="0.2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/>
      <c r="AJ301" s="32"/>
      <c r="AK301" s="32"/>
      <c r="AL301" s="32"/>
    </row>
    <row r="302" spans="1:38" ht="14" x14ac:dyDescent="0.2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  <c r="AI302" s="32"/>
      <c r="AJ302" s="32"/>
      <c r="AK302" s="32"/>
      <c r="AL302" s="32"/>
    </row>
    <row r="303" spans="1:38" ht="14" x14ac:dyDescent="0.2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  <c r="AL303" s="32"/>
    </row>
    <row r="304" spans="1:38" ht="14" x14ac:dyDescent="0.2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  <c r="AI304" s="32"/>
      <c r="AJ304" s="32"/>
      <c r="AK304" s="32"/>
      <c r="AL304" s="32"/>
    </row>
    <row r="305" spans="1:38" ht="14" x14ac:dyDescent="0.2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  <c r="AK305" s="32"/>
      <c r="AL305" s="32"/>
    </row>
    <row r="306" spans="1:38" ht="14" x14ac:dyDescent="0.2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  <c r="AK306" s="32"/>
      <c r="AL306" s="32"/>
    </row>
    <row r="307" spans="1:38" ht="14" x14ac:dyDescent="0.2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  <c r="AI307" s="32"/>
      <c r="AJ307" s="32"/>
      <c r="AK307" s="32"/>
      <c r="AL307" s="32"/>
    </row>
    <row r="308" spans="1:38" ht="14" x14ac:dyDescent="0.2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  <c r="AK308" s="32"/>
      <c r="AL308" s="32"/>
    </row>
    <row r="309" spans="1:38" ht="14" x14ac:dyDescent="0.2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  <c r="AK309" s="32"/>
      <c r="AL309" s="32"/>
    </row>
    <row r="310" spans="1:38" ht="14" x14ac:dyDescent="0.2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  <c r="AI310" s="32"/>
      <c r="AJ310" s="32"/>
      <c r="AK310" s="32"/>
      <c r="AL310" s="32"/>
    </row>
    <row r="311" spans="1:38" ht="14" x14ac:dyDescent="0.2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  <c r="AK311" s="32"/>
      <c r="AL311" s="32"/>
    </row>
    <row r="312" spans="1:38" ht="14" x14ac:dyDescent="0.2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  <c r="AK312" s="32"/>
      <c r="AL312" s="32"/>
    </row>
    <row r="313" spans="1:38" ht="14" x14ac:dyDescent="0.2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  <c r="AI313" s="32"/>
      <c r="AJ313" s="32"/>
      <c r="AK313" s="32"/>
      <c r="AL313" s="32"/>
    </row>
    <row r="314" spans="1:38" ht="14" x14ac:dyDescent="0.2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  <c r="AI314" s="32"/>
      <c r="AJ314" s="32"/>
      <c r="AK314" s="32"/>
      <c r="AL314" s="32"/>
    </row>
    <row r="315" spans="1:38" ht="14" x14ac:dyDescent="0.2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  <c r="AI315" s="32"/>
      <c r="AJ315" s="32"/>
      <c r="AK315" s="32"/>
      <c r="AL315" s="32"/>
    </row>
    <row r="316" spans="1:38" ht="14" x14ac:dyDescent="0.2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  <c r="AI316" s="32"/>
      <c r="AJ316" s="32"/>
      <c r="AK316" s="32"/>
      <c r="AL316" s="32"/>
    </row>
    <row r="317" spans="1:38" ht="14" x14ac:dyDescent="0.2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  <c r="AI317" s="32"/>
      <c r="AJ317" s="32"/>
      <c r="AK317" s="32"/>
      <c r="AL317" s="32"/>
    </row>
    <row r="318" spans="1:38" ht="14" x14ac:dyDescent="0.2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  <c r="AI318" s="32"/>
      <c r="AJ318" s="32"/>
      <c r="AK318" s="32"/>
      <c r="AL318" s="32"/>
    </row>
    <row r="319" spans="1:38" ht="14" x14ac:dyDescent="0.2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  <c r="AI319" s="32"/>
      <c r="AJ319" s="32"/>
      <c r="AK319" s="32"/>
      <c r="AL319" s="32"/>
    </row>
    <row r="320" spans="1:38" ht="14" x14ac:dyDescent="0.2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  <c r="AK320" s="32"/>
      <c r="AL320" s="32"/>
    </row>
    <row r="321" spans="1:38" ht="14" x14ac:dyDescent="0.2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  <c r="AI321" s="32"/>
      <c r="AJ321" s="32"/>
      <c r="AK321" s="32"/>
      <c r="AL321" s="32"/>
    </row>
    <row r="322" spans="1:38" ht="14" x14ac:dyDescent="0.2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  <c r="AI322" s="32"/>
      <c r="AJ322" s="32"/>
      <c r="AK322" s="32"/>
      <c r="AL322" s="32"/>
    </row>
    <row r="323" spans="1:38" ht="14" x14ac:dyDescent="0.2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  <c r="AK323" s="32"/>
      <c r="AL323" s="32"/>
    </row>
    <row r="324" spans="1:38" ht="14" x14ac:dyDescent="0.2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  <c r="AI324" s="32"/>
      <c r="AJ324" s="32"/>
      <c r="AK324" s="32"/>
      <c r="AL324" s="32"/>
    </row>
    <row r="325" spans="1:38" ht="14" x14ac:dyDescent="0.2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  <c r="AI325" s="32"/>
      <c r="AJ325" s="32"/>
      <c r="AK325" s="32"/>
      <c r="AL325" s="32"/>
    </row>
    <row r="326" spans="1:38" ht="14" x14ac:dyDescent="0.2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  <c r="AI326" s="32"/>
      <c r="AJ326" s="32"/>
      <c r="AK326" s="32"/>
      <c r="AL326" s="32"/>
    </row>
    <row r="327" spans="1:38" ht="14" x14ac:dyDescent="0.2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  <c r="AI327" s="32"/>
      <c r="AJ327" s="32"/>
      <c r="AK327" s="32"/>
      <c r="AL327" s="32"/>
    </row>
    <row r="328" spans="1:38" ht="14" x14ac:dyDescent="0.2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  <c r="AI328" s="32"/>
      <c r="AJ328" s="32"/>
      <c r="AK328" s="32"/>
      <c r="AL328" s="32"/>
    </row>
    <row r="329" spans="1:38" ht="14" x14ac:dyDescent="0.2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  <c r="AI329" s="32"/>
      <c r="AJ329" s="32"/>
      <c r="AK329" s="32"/>
      <c r="AL329" s="32"/>
    </row>
    <row r="330" spans="1:38" ht="14" x14ac:dyDescent="0.2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  <c r="AI330" s="32"/>
      <c r="AJ330" s="32"/>
      <c r="AK330" s="32"/>
      <c r="AL330" s="32"/>
    </row>
    <row r="331" spans="1:38" ht="14" x14ac:dyDescent="0.2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  <c r="AI331" s="32"/>
      <c r="AJ331" s="32"/>
      <c r="AK331" s="32"/>
      <c r="AL331" s="32"/>
    </row>
    <row r="332" spans="1:38" ht="14" x14ac:dyDescent="0.2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  <c r="AI332" s="32"/>
      <c r="AJ332" s="32"/>
      <c r="AK332" s="32"/>
      <c r="AL332" s="32"/>
    </row>
    <row r="333" spans="1:38" ht="14" x14ac:dyDescent="0.2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  <c r="AI333" s="32"/>
      <c r="AJ333" s="32"/>
      <c r="AK333" s="32"/>
      <c r="AL333" s="32"/>
    </row>
    <row r="334" spans="1:38" ht="14" x14ac:dyDescent="0.2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  <c r="AI334" s="32"/>
      <c r="AJ334" s="32"/>
      <c r="AK334" s="32"/>
      <c r="AL334" s="32"/>
    </row>
    <row r="335" spans="1:38" ht="14" x14ac:dyDescent="0.2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</row>
    <row r="336" spans="1:38" ht="14" x14ac:dyDescent="0.2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2"/>
    </row>
    <row r="337" spans="1:38" ht="14" x14ac:dyDescent="0.2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2"/>
    </row>
    <row r="338" spans="1:38" ht="14" x14ac:dyDescent="0.2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32"/>
    </row>
    <row r="339" spans="1:38" ht="14" x14ac:dyDescent="0.2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32"/>
    </row>
    <row r="340" spans="1:38" ht="14" x14ac:dyDescent="0.2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2"/>
    </row>
    <row r="341" spans="1:38" ht="14" x14ac:dyDescent="0.2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  <c r="AL341" s="32"/>
    </row>
    <row r="342" spans="1:38" ht="14" x14ac:dyDescent="0.2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2"/>
    </row>
    <row r="343" spans="1:38" ht="14" x14ac:dyDescent="0.2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2"/>
    </row>
    <row r="344" spans="1:38" ht="14" x14ac:dyDescent="0.2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</row>
    <row r="345" spans="1:38" ht="14" x14ac:dyDescent="0.2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  <c r="AL345" s="32"/>
    </row>
    <row r="346" spans="1:38" ht="14" x14ac:dyDescent="0.2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32"/>
    </row>
    <row r="347" spans="1:38" ht="14" x14ac:dyDescent="0.2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  <c r="AI347" s="32"/>
      <c r="AJ347" s="32"/>
      <c r="AK347" s="32"/>
      <c r="AL347" s="32"/>
    </row>
    <row r="348" spans="1:38" ht="14" x14ac:dyDescent="0.2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  <c r="AI348" s="32"/>
      <c r="AJ348" s="32"/>
      <c r="AK348" s="32"/>
      <c r="AL348" s="32"/>
    </row>
    <row r="349" spans="1:38" ht="14" x14ac:dyDescent="0.2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  <c r="AI349" s="32"/>
      <c r="AJ349" s="32"/>
      <c r="AK349" s="32"/>
      <c r="AL349" s="32"/>
    </row>
    <row r="350" spans="1:38" ht="14" x14ac:dyDescent="0.2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  <c r="AI350" s="32"/>
      <c r="AJ350" s="32"/>
      <c r="AK350" s="32"/>
      <c r="AL350" s="32"/>
    </row>
    <row r="351" spans="1:38" ht="14" x14ac:dyDescent="0.2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  <c r="AI351" s="32"/>
      <c r="AJ351" s="32"/>
      <c r="AK351" s="32"/>
      <c r="AL351" s="32"/>
    </row>
    <row r="352" spans="1:38" ht="14" x14ac:dyDescent="0.2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  <c r="AI352" s="32"/>
      <c r="AJ352" s="32"/>
      <c r="AK352" s="32"/>
      <c r="AL352" s="32"/>
    </row>
    <row r="353" spans="1:38" ht="14" x14ac:dyDescent="0.2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  <c r="AI353" s="32"/>
      <c r="AJ353" s="32"/>
      <c r="AK353" s="32"/>
      <c r="AL353" s="32"/>
    </row>
    <row r="354" spans="1:38" ht="14" x14ac:dyDescent="0.2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  <c r="AL354" s="32"/>
    </row>
    <row r="355" spans="1:38" ht="14" x14ac:dyDescent="0.2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  <c r="AI355" s="32"/>
      <c r="AJ355" s="32"/>
      <c r="AK355" s="32"/>
      <c r="AL355" s="32"/>
    </row>
    <row r="356" spans="1:38" ht="14" x14ac:dyDescent="0.2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  <c r="AI356" s="32"/>
      <c r="AJ356" s="32"/>
      <c r="AK356" s="32"/>
      <c r="AL356" s="32"/>
    </row>
    <row r="357" spans="1:38" ht="14" x14ac:dyDescent="0.2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  <c r="AI357" s="32"/>
      <c r="AJ357" s="32"/>
      <c r="AK357" s="32"/>
      <c r="AL357" s="32"/>
    </row>
    <row r="358" spans="1:38" ht="14" x14ac:dyDescent="0.2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  <c r="AI358" s="32"/>
      <c r="AJ358" s="32"/>
      <c r="AK358" s="32"/>
      <c r="AL358" s="32"/>
    </row>
    <row r="359" spans="1:38" ht="14" x14ac:dyDescent="0.2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  <c r="AI359" s="32"/>
      <c r="AJ359" s="32"/>
      <c r="AK359" s="32"/>
      <c r="AL359" s="32"/>
    </row>
    <row r="360" spans="1:38" ht="14" x14ac:dyDescent="0.2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  <c r="AI360" s="32"/>
      <c r="AJ360" s="32"/>
      <c r="AK360" s="32"/>
      <c r="AL360" s="32"/>
    </row>
    <row r="361" spans="1:38" ht="14" x14ac:dyDescent="0.2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  <c r="AI361" s="32"/>
      <c r="AJ361" s="32"/>
      <c r="AK361" s="32"/>
      <c r="AL361" s="32"/>
    </row>
    <row r="362" spans="1:38" ht="14" x14ac:dyDescent="0.2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  <c r="AL362" s="32"/>
    </row>
    <row r="363" spans="1:38" ht="14" x14ac:dyDescent="0.2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  <c r="AI363" s="32"/>
      <c r="AJ363" s="32"/>
      <c r="AK363" s="32"/>
      <c r="AL363" s="32"/>
    </row>
    <row r="364" spans="1:38" ht="14" x14ac:dyDescent="0.2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  <c r="AI364" s="32"/>
      <c r="AJ364" s="32"/>
      <c r="AK364" s="32"/>
      <c r="AL364" s="32"/>
    </row>
    <row r="365" spans="1:38" ht="14" x14ac:dyDescent="0.2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  <c r="AI365" s="32"/>
      <c r="AJ365" s="32"/>
      <c r="AK365" s="32"/>
      <c r="AL365" s="32"/>
    </row>
    <row r="366" spans="1:38" ht="14" x14ac:dyDescent="0.2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  <c r="AK366" s="32"/>
      <c r="AL366" s="32"/>
    </row>
    <row r="367" spans="1:38" ht="14" x14ac:dyDescent="0.2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  <c r="AI367" s="32"/>
      <c r="AJ367" s="32"/>
      <c r="AK367" s="32"/>
      <c r="AL367" s="32"/>
    </row>
    <row r="368" spans="1:38" ht="14" x14ac:dyDescent="0.2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  <c r="AI368" s="32"/>
      <c r="AJ368" s="32"/>
      <c r="AK368" s="32"/>
      <c r="AL368" s="32"/>
    </row>
    <row r="369" spans="1:38" ht="14" x14ac:dyDescent="0.2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  <c r="AH369" s="32"/>
      <c r="AI369" s="32"/>
      <c r="AJ369" s="32"/>
      <c r="AK369" s="32"/>
      <c r="AL369" s="32"/>
    </row>
    <row r="370" spans="1:38" ht="14" x14ac:dyDescent="0.2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  <c r="AI370" s="32"/>
      <c r="AJ370" s="32"/>
      <c r="AK370" s="32"/>
      <c r="AL370" s="32"/>
    </row>
    <row r="371" spans="1:38" ht="14" x14ac:dyDescent="0.2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  <c r="AI371" s="32"/>
      <c r="AJ371" s="32"/>
      <c r="AK371" s="32"/>
      <c r="AL371" s="32"/>
    </row>
    <row r="372" spans="1:38" ht="14" x14ac:dyDescent="0.2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  <c r="AI372" s="32"/>
      <c r="AJ372" s="32"/>
      <c r="AK372" s="32"/>
      <c r="AL372" s="32"/>
    </row>
    <row r="373" spans="1:38" ht="14" x14ac:dyDescent="0.2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  <c r="AI373" s="32"/>
      <c r="AJ373" s="32"/>
      <c r="AK373" s="32"/>
      <c r="AL373" s="32"/>
    </row>
    <row r="374" spans="1:38" ht="14" x14ac:dyDescent="0.2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  <c r="AK374" s="32"/>
      <c r="AL374" s="32"/>
    </row>
    <row r="375" spans="1:38" ht="14" x14ac:dyDescent="0.2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  <c r="AI375" s="32"/>
      <c r="AJ375" s="32"/>
      <c r="AK375" s="32"/>
      <c r="AL375" s="32"/>
    </row>
    <row r="376" spans="1:38" ht="14" x14ac:dyDescent="0.2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  <c r="AI376" s="32"/>
      <c r="AJ376" s="32"/>
      <c r="AK376" s="32"/>
      <c r="AL376" s="32"/>
    </row>
    <row r="377" spans="1:38" ht="14" x14ac:dyDescent="0.2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  <c r="AI377" s="32"/>
      <c r="AJ377" s="32"/>
      <c r="AK377" s="32"/>
      <c r="AL377" s="32"/>
    </row>
    <row r="378" spans="1:38" ht="14" x14ac:dyDescent="0.2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  <c r="AG378" s="32"/>
      <c r="AH378" s="32"/>
      <c r="AI378" s="32"/>
      <c r="AJ378" s="32"/>
      <c r="AK378" s="32"/>
      <c r="AL378" s="32"/>
    </row>
    <row r="379" spans="1:38" ht="14" x14ac:dyDescent="0.2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  <c r="AI379" s="32"/>
      <c r="AJ379" s="32"/>
      <c r="AK379" s="32"/>
      <c r="AL379" s="32"/>
    </row>
    <row r="380" spans="1:38" ht="14" x14ac:dyDescent="0.2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  <c r="AI380" s="32"/>
      <c r="AJ380" s="32"/>
      <c r="AK380" s="32"/>
      <c r="AL380" s="32"/>
    </row>
    <row r="381" spans="1:38" ht="14" x14ac:dyDescent="0.2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  <c r="AG381" s="32"/>
      <c r="AH381" s="32"/>
      <c r="AI381" s="32"/>
      <c r="AJ381" s="32"/>
      <c r="AK381" s="32"/>
      <c r="AL381" s="32"/>
    </row>
    <row r="382" spans="1:38" ht="14" x14ac:dyDescent="0.2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  <c r="AI382" s="32"/>
      <c r="AJ382" s="32"/>
      <c r="AK382" s="32"/>
      <c r="AL382" s="32"/>
    </row>
    <row r="383" spans="1:38" ht="14" x14ac:dyDescent="0.2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  <c r="AI383" s="32"/>
      <c r="AJ383" s="32"/>
      <c r="AK383" s="32"/>
      <c r="AL383" s="32"/>
    </row>
    <row r="384" spans="1:38" ht="14" x14ac:dyDescent="0.2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  <c r="AF384" s="32"/>
      <c r="AG384" s="32"/>
      <c r="AH384" s="32"/>
      <c r="AI384" s="32"/>
      <c r="AJ384" s="32"/>
      <c r="AK384" s="32"/>
      <c r="AL384" s="32"/>
    </row>
    <row r="385" spans="1:38" ht="14" x14ac:dyDescent="0.2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  <c r="AI385" s="32"/>
      <c r="AJ385" s="32"/>
      <c r="AK385" s="32"/>
      <c r="AL385" s="32"/>
    </row>
    <row r="386" spans="1:38" ht="14" x14ac:dyDescent="0.2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  <c r="AI386" s="32"/>
      <c r="AJ386" s="32"/>
      <c r="AK386" s="32"/>
      <c r="AL386" s="32"/>
    </row>
    <row r="387" spans="1:38" ht="14" x14ac:dyDescent="0.2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  <c r="AI387" s="32"/>
      <c r="AJ387" s="32"/>
      <c r="AK387" s="32"/>
      <c r="AL387" s="32"/>
    </row>
    <row r="388" spans="1:38" ht="14" x14ac:dyDescent="0.2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  <c r="AG388" s="32"/>
      <c r="AH388" s="32"/>
      <c r="AI388" s="32"/>
      <c r="AJ388" s="32"/>
      <c r="AK388" s="32"/>
      <c r="AL388" s="32"/>
    </row>
    <row r="389" spans="1:38" ht="14" x14ac:dyDescent="0.2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  <c r="AG389" s="32"/>
      <c r="AH389" s="32"/>
      <c r="AI389" s="32"/>
      <c r="AJ389" s="32"/>
      <c r="AK389" s="32"/>
      <c r="AL389" s="32"/>
    </row>
    <row r="390" spans="1:38" ht="14" x14ac:dyDescent="0.2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  <c r="AF390" s="32"/>
      <c r="AG390" s="32"/>
      <c r="AH390" s="32"/>
      <c r="AI390" s="32"/>
      <c r="AJ390" s="32"/>
      <c r="AK390" s="32"/>
      <c r="AL390" s="32"/>
    </row>
    <row r="391" spans="1:38" ht="14" x14ac:dyDescent="0.2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  <c r="AI391" s="32"/>
      <c r="AJ391" s="32"/>
      <c r="AK391" s="32"/>
      <c r="AL391" s="32"/>
    </row>
    <row r="392" spans="1:38" ht="14" x14ac:dyDescent="0.2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  <c r="AG392" s="32"/>
      <c r="AH392" s="32"/>
      <c r="AI392" s="32"/>
      <c r="AJ392" s="32"/>
      <c r="AK392" s="32"/>
      <c r="AL392" s="32"/>
    </row>
    <row r="393" spans="1:38" ht="14" x14ac:dyDescent="0.2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  <c r="AF393" s="32"/>
      <c r="AG393" s="32"/>
      <c r="AH393" s="32"/>
      <c r="AI393" s="32"/>
      <c r="AJ393" s="32"/>
      <c r="AK393" s="32"/>
      <c r="AL393" s="32"/>
    </row>
    <row r="394" spans="1:38" ht="14" x14ac:dyDescent="0.2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  <c r="AF394" s="32"/>
      <c r="AG394" s="32"/>
      <c r="AH394" s="32"/>
      <c r="AI394" s="32"/>
      <c r="AJ394" s="32"/>
      <c r="AK394" s="32"/>
      <c r="AL394" s="32"/>
    </row>
    <row r="395" spans="1:38" ht="14" x14ac:dyDescent="0.2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  <c r="AG395" s="32"/>
      <c r="AH395" s="32"/>
      <c r="AI395" s="32"/>
      <c r="AJ395" s="32"/>
      <c r="AK395" s="32"/>
      <c r="AL395" s="32"/>
    </row>
    <row r="396" spans="1:38" ht="14" x14ac:dyDescent="0.2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  <c r="AF396" s="32"/>
      <c r="AG396" s="32"/>
      <c r="AH396" s="32"/>
      <c r="AI396" s="32"/>
      <c r="AJ396" s="32"/>
      <c r="AK396" s="32"/>
      <c r="AL396" s="32"/>
    </row>
    <row r="397" spans="1:38" ht="14" x14ac:dyDescent="0.2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  <c r="AF397" s="32"/>
      <c r="AG397" s="32"/>
      <c r="AH397" s="32"/>
      <c r="AI397" s="32"/>
      <c r="AJ397" s="32"/>
      <c r="AK397" s="32"/>
      <c r="AL397" s="32"/>
    </row>
    <row r="398" spans="1:38" ht="14" x14ac:dyDescent="0.2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  <c r="AH398" s="32"/>
      <c r="AI398" s="32"/>
      <c r="AJ398" s="32"/>
      <c r="AK398" s="32"/>
      <c r="AL398" s="32"/>
    </row>
    <row r="399" spans="1:38" ht="14" x14ac:dyDescent="0.2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  <c r="AF399" s="32"/>
      <c r="AG399" s="32"/>
      <c r="AH399" s="32"/>
      <c r="AI399" s="32"/>
      <c r="AJ399" s="32"/>
      <c r="AK399" s="32"/>
      <c r="AL399" s="32"/>
    </row>
    <row r="400" spans="1:38" ht="14" x14ac:dyDescent="0.2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  <c r="AF400" s="32"/>
      <c r="AG400" s="32"/>
      <c r="AH400" s="32"/>
      <c r="AI400" s="32"/>
      <c r="AJ400" s="32"/>
      <c r="AK400" s="32"/>
      <c r="AL400" s="32"/>
    </row>
    <row r="401" spans="1:38" ht="14" x14ac:dyDescent="0.2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2"/>
      <c r="AG401" s="32"/>
      <c r="AH401" s="32"/>
      <c r="AI401" s="32"/>
      <c r="AJ401" s="32"/>
      <c r="AK401" s="32"/>
      <c r="AL401" s="32"/>
    </row>
    <row r="402" spans="1:38" ht="14" x14ac:dyDescent="0.2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  <c r="AF402" s="32"/>
      <c r="AG402" s="32"/>
      <c r="AH402" s="32"/>
      <c r="AI402" s="32"/>
      <c r="AJ402" s="32"/>
      <c r="AK402" s="32"/>
      <c r="AL402" s="32"/>
    </row>
    <row r="403" spans="1:38" ht="14" x14ac:dyDescent="0.2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  <c r="AH403" s="32"/>
      <c r="AI403" s="32"/>
      <c r="AJ403" s="32"/>
      <c r="AK403" s="32"/>
      <c r="AL403" s="32"/>
    </row>
    <row r="404" spans="1:38" ht="14" x14ac:dyDescent="0.2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  <c r="AG404" s="32"/>
      <c r="AH404" s="32"/>
      <c r="AI404" s="32"/>
      <c r="AJ404" s="32"/>
      <c r="AK404" s="32"/>
      <c r="AL404" s="32"/>
    </row>
    <row r="405" spans="1:38" ht="14" x14ac:dyDescent="0.2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  <c r="AF405" s="32"/>
      <c r="AG405" s="32"/>
      <c r="AH405" s="32"/>
      <c r="AI405" s="32"/>
      <c r="AJ405" s="32"/>
      <c r="AK405" s="32"/>
      <c r="AL405" s="32"/>
    </row>
    <row r="406" spans="1:38" ht="14" x14ac:dyDescent="0.2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  <c r="AF406" s="32"/>
      <c r="AG406" s="32"/>
      <c r="AH406" s="32"/>
      <c r="AI406" s="32"/>
      <c r="AJ406" s="32"/>
      <c r="AK406" s="32"/>
      <c r="AL406" s="32"/>
    </row>
    <row r="407" spans="1:38" ht="14" x14ac:dyDescent="0.2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  <c r="AG407" s="32"/>
      <c r="AH407" s="32"/>
      <c r="AI407" s="32"/>
      <c r="AJ407" s="32"/>
      <c r="AK407" s="32"/>
      <c r="AL407" s="32"/>
    </row>
    <row r="408" spans="1:38" ht="14" x14ac:dyDescent="0.2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  <c r="AF408" s="32"/>
      <c r="AG408" s="32"/>
      <c r="AH408" s="32"/>
      <c r="AI408" s="32"/>
      <c r="AJ408" s="32"/>
      <c r="AK408" s="32"/>
      <c r="AL408" s="32"/>
    </row>
    <row r="409" spans="1:38" ht="14" x14ac:dyDescent="0.2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  <c r="AF409" s="32"/>
      <c r="AG409" s="32"/>
      <c r="AH409" s="32"/>
      <c r="AI409" s="32"/>
      <c r="AJ409" s="32"/>
      <c r="AK409" s="32"/>
      <c r="AL409" s="32"/>
    </row>
    <row r="410" spans="1:38" ht="14" x14ac:dyDescent="0.2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  <c r="AI410" s="32"/>
      <c r="AJ410" s="32"/>
      <c r="AK410" s="32"/>
      <c r="AL410" s="32"/>
    </row>
    <row r="411" spans="1:38" ht="14" x14ac:dyDescent="0.2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  <c r="AI411" s="32"/>
      <c r="AJ411" s="32"/>
      <c r="AK411" s="32"/>
      <c r="AL411" s="32"/>
    </row>
    <row r="412" spans="1:38" ht="14" x14ac:dyDescent="0.2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  <c r="AG412" s="32"/>
      <c r="AH412" s="32"/>
      <c r="AI412" s="32"/>
      <c r="AJ412" s="32"/>
      <c r="AK412" s="32"/>
      <c r="AL412" s="32"/>
    </row>
    <row r="413" spans="1:38" ht="14" x14ac:dyDescent="0.2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  <c r="AH413" s="32"/>
      <c r="AI413" s="32"/>
      <c r="AJ413" s="32"/>
      <c r="AK413" s="32"/>
      <c r="AL413" s="32"/>
    </row>
    <row r="414" spans="1:38" ht="14" x14ac:dyDescent="0.2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  <c r="AH414" s="32"/>
      <c r="AI414" s="32"/>
      <c r="AJ414" s="32"/>
      <c r="AK414" s="32"/>
      <c r="AL414" s="32"/>
    </row>
    <row r="415" spans="1:38" ht="14" x14ac:dyDescent="0.2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  <c r="AF415" s="32"/>
      <c r="AG415" s="32"/>
      <c r="AH415" s="32"/>
      <c r="AI415" s="32"/>
      <c r="AJ415" s="32"/>
      <c r="AK415" s="32"/>
      <c r="AL415" s="32"/>
    </row>
    <row r="416" spans="1:38" ht="14" x14ac:dyDescent="0.2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  <c r="AH416" s="32"/>
      <c r="AI416" s="32"/>
      <c r="AJ416" s="32"/>
      <c r="AK416" s="32"/>
      <c r="AL416" s="32"/>
    </row>
    <row r="417" spans="1:38" ht="14" x14ac:dyDescent="0.2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  <c r="AG417" s="32"/>
      <c r="AH417" s="32"/>
      <c r="AI417" s="32"/>
      <c r="AJ417" s="32"/>
      <c r="AK417" s="32"/>
      <c r="AL417" s="32"/>
    </row>
    <row r="418" spans="1:38" ht="14" x14ac:dyDescent="0.2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  <c r="AI418" s="32"/>
      <c r="AJ418" s="32"/>
      <c r="AK418" s="32"/>
      <c r="AL418" s="32"/>
    </row>
    <row r="419" spans="1:38" ht="14" x14ac:dyDescent="0.2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  <c r="AF419" s="32"/>
      <c r="AG419" s="32"/>
      <c r="AH419" s="32"/>
      <c r="AI419" s="32"/>
      <c r="AJ419" s="32"/>
      <c r="AK419" s="32"/>
      <c r="AL419" s="32"/>
    </row>
    <row r="420" spans="1:38" ht="14" x14ac:dyDescent="0.2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  <c r="AF420" s="32"/>
      <c r="AG420" s="32"/>
      <c r="AH420" s="32"/>
      <c r="AI420" s="32"/>
      <c r="AJ420" s="32"/>
      <c r="AK420" s="32"/>
      <c r="AL420" s="32"/>
    </row>
    <row r="421" spans="1:38" ht="14" x14ac:dyDescent="0.2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  <c r="AG421" s="32"/>
      <c r="AH421" s="32"/>
      <c r="AI421" s="32"/>
      <c r="AJ421" s="32"/>
      <c r="AK421" s="32"/>
      <c r="AL421" s="32"/>
    </row>
    <row r="422" spans="1:38" ht="14" x14ac:dyDescent="0.2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  <c r="AI422" s="32"/>
      <c r="AJ422" s="32"/>
      <c r="AK422" s="32"/>
      <c r="AL422" s="32"/>
    </row>
    <row r="423" spans="1:38" ht="14" x14ac:dyDescent="0.2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  <c r="AI423" s="32"/>
      <c r="AJ423" s="32"/>
      <c r="AK423" s="32"/>
      <c r="AL423" s="32"/>
    </row>
    <row r="424" spans="1:38" ht="14" x14ac:dyDescent="0.2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  <c r="AF424" s="32"/>
      <c r="AG424" s="32"/>
      <c r="AH424" s="32"/>
      <c r="AI424" s="32"/>
      <c r="AJ424" s="32"/>
      <c r="AK424" s="32"/>
      <c r="AL424" s="32"/>
    </row>
    <row r="425" spans="1:38" ht="14" x14ac:dyDescent="0.2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  <c r="AF425" s="32"/>
      <c r="AG425" s="32"/>
      <c r="AH425" s="32"/>
      <c r="AI425" s="32"/>
      <c r="AJ425" s="32"/>
      <c r="AK425" s="32"/>
      <c r="AL425" s="32"/>
    </row>
    <row r="426" spans="1:38" ht="14" x14ac:dyDescent="0.2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2"/>
      <c r="AG426" s="32"/>
      <c r="AH426" s="32"/>
      <c r="AI426" s="32"/>
      <c r="AJ426" s="32"/>
      <c r="AK426" s="32"/>
      <c r="AL426" s="32"/>
    </row>
    <row r="427" spans="1:38" ht="14" x14ac:dyDescent="0.2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2"/>
      <c r="AG427" s="32"/>
      <c r="AH427" s="32"/>
      <c r="AI427" s="32"/>
      <c r="AJ427" s="32"/>
      <c r="AK427" s="32"/>
      <c r="AL427" s="32"/>
    </row>
    <row r="428" spans="1:38" ht="14" x14ac:dyDescent="0.2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  <c r="AF428" s="32"/>
      <c r="AG428" s="32"/>
      <c r="AH428" s="32"/>
      <c r="AI428" s="32"/>
      <c r="AJ428" s="32"/>
      <c r="AK428" s="32"/>
      <c r="AL428" s="32"/>
    </row>
    <row r="429" spans="1:38" ht="14" x14ac:dyDescent="0.2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  <c r="AF429" s="32"/>
      <c r="AG429" s="32"/>
      <c r="AH429" s="32"/>
      <c r="AI429" s="32"/>
      <c r="AJ429" s="32"/>
      <c r="AK429" s="32"/>
      <c r="AL429" s="32"/>
    </row>
    <row r="430" spans="1:38" ht="14" x14ac:dyDescent="0.2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  <c r="AF430" s="32"/>
      <c r="AG430" s="32"/>
      <c r="AH430" s="32"/>
      <c r="AI430" s="32"/>
      <c r="AJ430" s="32"/>
      <c r="AK430" s="32"/>
      <c r="AL430" s="32"/>
    </row>
    <row r="431" spans="1:38" ht="14" x14ac:dyDescent="0.2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  <c r="AF431" s="32"/>
      <c r="AG431" s="32"/>
      <c r="AH431" s="32"/>
      <c r="AI431" s="32"/>
      <c r="AJ431" s="32"/>
      <c r="AK431" s="32"/>
      <c r="AL431" s="32"/>
    </row>
    <row r="432" spans="1:38" ht="14" x14ac:dyDescent="0.2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  <c r="AF432" s="32"/>
      <c r="AG432" s="32"/>
      <c r="AH432" s="32"/>
      <c r="AI432" s="32"/>
      <c r="AJ432" s="32"/>
      <c r="AK432" s="32"/>
      <c r="AL432" s="32"/>
    </row>
    <row r="433" spans="1:38" ht="14" x14ac:dyDescent="0.2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  <c r="AG433" s="32"/>
      <c r="AH433" s="32"/>
      <c r="AI433" s="32"/>
      <c r="AJ433" s="32"/>
      <c r="AK433" s="32"/>
      <c r="AL433" s="32"/>
    </row>
    <row r="434" spans="1:38" ht="14" x14ac:dyDescent="0.2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  <c r="AF434" s="32"/>
      <c r="AG434" s="32"/>
      <c r="AH434" s="32"/>
      <c r="AI434" s="32"/>
      <c r="AJ434" s="32"/>
      <c r="AK434" s="32"/>
      <c r="AL434" s="32"/>
    </row>
    <row r="435" spans="1:38" ht="14" x14ac:dyDescent="0.2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  <c r="AF435" s="32"/>
      <c r="AG435" s="32"/>
      <c r="AH435" s="32"/>
      <c r="AI435" s="32"/>
      <c r="AJ435" s="32"/>
      <c r="AK435" s="32"/>
      <c r="AL435" s="32"/>
    </row>
    <row r="436" spans="1:38" ht="14" x14ac:dyDescent="0.2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  <c r="AH436" s="32"/>
      <c r="AI436" s="32"/>
      <c r="AJ436" s="32"/>
      <c r="AK436" s="32"/>
      <c r="AL436" s="32"/>
    </row>
    <row r="437" spans="1:38" ht="14" x14ac:dyDescent="0.2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  <c r="AI437" s="32"/>
      <c r="AJ437" s="32"/>
      <c r="AK437" s="32"/>
      <c r="AL437" s="32"/>
    </row>
    <row r="438" spans="1:38" ht="14" x14ac:dyDescent="0.2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  <c r="AG438" s="32"/>
      <c r="AH438" s="32"/>
      <c r="AI438" s="32"/>
      <c r="AJ438" s="32"/>
      <c r="AK438" s="32"/>
      <c r="AL438" s="32"/>
    </row>
    <row r="439" spans="1:38" ht="14" x14ac:dyDescent="0.2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  <c r="AF439" s="32"/>
      <c r="AG439" s="32"/>
      <c r="AH439" s="32"/>
      <c r="AI439" s="32"/>
      <c r="AJ439" s="32"/>
      <c r="AK439" s="32"/>
      <c r="AL439" s="32"/>
    </row>
    <row r="440" spans="1:38" ht="14" x14ac:dyDescent="0.2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  <c r="AF440" s="32"/>
      <c r="AG440" s="32"/>
      <c r="AH440" s="32"/>
      <c r="AI440" s="32"/>
      <c r="AJ440" s="32"/>
      <c r="AK440" s="32"/>
      <c r="AL440" s="32"/>
    </row>
    <row r="441" spans="1:38" ht="14" x14ac:dyDescent="0.2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  <c r="AF441" s="32"/>
      <c r="AG441" s="32"/>
      <c r="AH441" s="32"/>
      <c r="AI441" s="32"/>
      <c r="AJ441" s="32"/>
      <c r="AK441" s="32"/>
      <c r="AL441" s="32"/>
    </row>
    <row r="442" spans="1:38" ht="14" x14ac:dyDescent="0.2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  <c r="AF442" s="32"/>
      <c r="AG442" s="32"/>
      <c r="AH442" s="32"/>
      <c r="AI442" s="32"/>
      <c r="AJ442" s="32"/>
      <c r="AK442" s="32"/>
      <c r="AL442" s="32"/>
    </row>
    <row r="443" spans="1:38" ht="14" x14ac:dyDescent="0.2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  <c r="AF443" s="32"/>
      <c r="AG443" s="32"/>
      <c r="AH443" s="32"/>
      <c r="AI443" s="32"/>
      <c r="AJ443" s="32"/>
      <c r="AK443" s="32"/>
      <c r="AL443" s="32"/>
    </row>
    <row r="444" spans="1:38" ht="14" x14ac:dyDescent="0.2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  <c r="AF444" s="32"/>
      <c r="AG444" s="32"/>
      <c r="AH444" s="32"/>
      <c r="AI444" s="32"/>
      <c r="AJ444" s="32"/>
      <c r="AK444" s="32"/>
      <c r="AL444" s="32"/>
    </row>
    <row r="445" spans="1:38" ht="14" x14ac:dyDescent="0.2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  <c r="AF445" s="32"/>
      <c r="AG445" s="32"/>
      <c r="AH445" s="32"/>
      <c r="AI445" s="32"/>
      <c r="AJ445" s="32"/>
      <c r="AK445" s="32"/>
      <c r="AL445" s="32"/>
    </row>
    <row r="446" spans="1:38" ht="14" x14ac:dyDescent="0.2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  <c r="AF446" s="32"/>
      <c r="AG446" s="32"/>
      <c r="AH446" s="32"/>
      <c r="AI446" s="32"/>
      <c r="AJ446" s="32"/>
      <c r="AK446" s="32"/>
      <c r="AL446" s="32"/>
    </row>
    <row r="447" spans="1:38" ht="14" x14ac:dyDescent="0.2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  <c r="AF447" s="32"/>
      <c r="AG447" s="32"/>
      <c r="AH447" s="32"/>
      <c r="AI447" s="32"/>
      <c r="AJ447" s="32"/>
      <c r="AK447" s="32"/>
      <c r="AL447" s="32"/>
    </row>
    <row r="448" spans="1:38" ht="14" x14ac:dyDescent="0.2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  <c r="AF448" s="32"/>
      <c r="AG448" s="32"/>
      <c r="AH448" s="32"/>
      <c r="AI448" s="32"/>
      <c r="AJ448" s="32"/>
      <c r="AK448" s="32"/>
      <c r="AL448" s="32"/>
    </row>
    <row r="449" spans="1:38" ht="14" x14ac:dyDescent="0.2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  <c r="AF449" s="32"/>
      <c r="AG449" s="32"/>
      <c r="AH449" s="32"/>
      <c r="AI449" s="32"/>
      <c r="AJ449" s="32"/>
      <c r="AK449" s="32"/>
      <c r="AL449" s="32"/>
    </row>
    <row r="450" spans="1:38" ht="14" x14ac:dyDescent="0.2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  <c r="AF450" s="32"/>
      <c r="AG450" s="32"/>
      <c r="AH450" s="32"/>
      <c r="AI450" s="32"/>
      <c r="AJ450" s="32"/>
      <c r="AK450" s="32"/>
      <c r="AL450" s="32"/>
    </row>
    <row r="451" spans="1:38" ht="14" x14ac:dyDescent="0.2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  <c r="AF451" s="32"/>
      <c r="AG451" s="32"/>
      <c r="AH451" s="32"/>
      <c r="AI451" s="32"/>
      <c r="AJ451" s="32"/>
      <c r="AK451" s="32"/>
      <c r="AL451" s="32"/>
    </row>
    <row r="452" spans="1:38" ht="14" x14ac:dyDescent="0.2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  <c r="AF452" s="32"/>
      <c r="AG452" s="32"/>
      <c r="AH452" s="32"/>
      <c r="AI452" s="32"/>
      <c r="AJ452" s="32"/>
      <c r="AK452" s="32"/>
      <c r="AL452" s="32"/>
    </row>
    <row r="453" spans="1:38" ht="14" x14ac:dyDescent="0.2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  <c r="AF453" s="32"/>
      <c r="AG453" s="32"/>
      <c r="AH453" s="32"/>
      <c r="AI453" s="32"/>
      <c r="AJ453" s="32"/>
      <c r="AK453" s="32"/>
      <c r="AL453" s="32"/>
    </row>
    <row r="454" spans="1:38" ht="14" x14ac:dyDescent="0.2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  <c r="AF454" s="32"/>
      <c r="AG454" s="32"/>
      <c r="AH454" s="32"/>
      <c r="AI454" s="32"/>
      <c r="AJ454" s="32"/>
      <c r="AK454" s="32"/>
      <c r="AL454" s="32"/>
    </row>
    <row r="455" spans="1:38" ht="14" x14ac:dyDescent="0.2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32"/>
      <c r="AG455" s="32"/>
      <c r="AH455" s="32"/>
      <c r="AI455" s="32"/>
      <c r="AJ455" s="32"/>
      <c r="AK455" s="32"/>
      <c r="AL455" s="32"/>
    </row>
    <row r="456" spans="1:38" ht="14" x14ac:dyDescent="0.2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  <c r="AG456" s="32"/>
      <c r="AH456" s="32"/>
      <c r="AI456" s="32"/>
      <c r="AJ456" s="32"/>
      <c r="AK456" s="32"/>
      <c r="AL456" s="32"/>
    </row>
    <row r="457" spans="1:38" ht="14" x14ac:dyDescent="0.2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  <c r="AF457" s="32"/>
      <c r="AG457" s="32"/>
      <c r="AH457" s="32"/>
      <c r="AI457" s="32"/>
      <c r="AJ457" s="32"/>
      <c r="AK457" s="32"/>
      <c r="AL457" s="32"/>
    </row>
    <row r="458" spans="1:38" ht="14" x14ac:dyDescent="0.2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  <c r="AF458" s="32"/>
      <c r="AG458" s="32"/>
      <c r="AH458" s="32"/>
      <c r="AI458" s="32"/>
      <c r="AJ458" s="32"/>
      <c r="AK458" s="32"/>
      <c r="AL458" s="32"/>
    </row>
    <row r="459" spans="1:38" ht="14" x14ac:dyDescent="0.2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  <c r="AF459" s="32"/>
      <c r="AG459" s="32"/>
      <c r="AH459" s="32"/>
      <c r="AI459" s="32"/>
      <c r="AJ459" s="32"/>
      <c r="AK459" s="32"/>
      <c r="AL459" s="32"/>
    </row>
    <row r="460" spans="1:38" ht="14" x14ac:dyDescent="0.2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  <c r="AF460" s="32"/>
      <c r="AG460" s="32"/>
      <c r="AH460" s="32"/>
      <c r="AI460" s="32"/>
      <c r="AJ460" s="32"/>
      <c r="AK460" s="32"/>
      <c r="AL460" s="32"/>
    </row>
    <row r="461" spans="1:38" ht="14" x14ac:dyDescent="0.2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  <c r="AH461" s="32"/>
      <c r="AI461" s="32"/>
      <c r="AJ461" s="32"/>
      <c r="AK461" s="32"/>
      <c r="AL461" s="32"/>
    </row>
    <row r="462" spans="1:38" ht="14" x14ac:dyDescent="0.2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  <c r="AI462" s="32"/>
      <c r="AJ462" s="32"/>
      <c r="AK462" s="32"/>
      <c r="AL462" s="32"/>
    </row>
    <row r="463" spans="1:38" ht="14" x14ac:dyDescent="0.2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  <c r="AE463" s="32"/>
      <c r="AF463" s="32"/>
      <c r="AG463" s="32"/>
      <c r="AH463" s="32"/>
      <c r="AI463" s="32"/>
      <c r="AJ463" s="32"/>
      <c r="AK463" s="32"/>
      <c r="AL463" s="32"/>
    </row>
    <row r="464" spans="1:38" ht="14" x14ac:dyDescent="0.2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  <c r="AF464" s="32"/>
      <c r="AG464" s="32"/>
      <c r="AH464" s="32"/>
      <c r="AI464" s="32"/>
      <c r="AJ464" s="32"/>
      <c r="AK464" s="32"/>
      <c r="AL464" s="32"/>
    </row>
    <row r="465" spans="1:38" ht="14" x14ac:dyDescent="0.2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  <c r="AF465" s="32"/>
      <c r="AG465" s="32"/>
      <c r="AH465" s="32"/>
      <c r="AI465" s="32"/>
      <c r="AJ465" s="32"/>
      <c r="AK465" s="32"/>
      <c r="AL465" s="32"/>
    </row>
    <row r="466" spans="1:38" ht="14" x14ac:dyDescent="0.2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  <c r="AG466" s="32"/>
      <c r="AH466" s="32"/>
      <c r="AI466" s="32"/>
      <c r="AJ466" s="32"/>
      <c r="AK466" s="32"/>
      <c r="AL466" s="32"/>
    </row>
    <row r="467" spans="1:38" ht="14" x14ac:dyDescent="0.2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  <c r="AF467" s="32"/>
      <c r="AG467" s="32"/>
      <c r="AH467" s="32"/>
      <c r="AI467" s="32"/>
      <c r="AJ467" s="32"/>
      <c r="AK467" s="32"/>
      <c r="AL467" s="32"/>
    </row>
    <row r="468" spans="1:38" ht="14" x14ac:dyDescent="0.2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  <c r="AF468" s="32"/>
      <c r="AG468" s="32"/>
      <c r="AH468" s="32"/>
      <c r="AI468" s="32"/>
      <c r="AJ468" s="32"/>
      <c r="AK468" s="32"/>
      <c r="AL468" s="32"/>
    </row>
    <row r="469" spans="1:38" ht="14" x14ac:dyDescent="0.2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32"/>
      <c r="AG469" s="32"/>
      <c r="AH469" s="32"/>
      <c r="AI469" s="32"/>
      <c r="AJ469" s="32"/>
      <c r="AK469" s="32"/>
      <c r="AL469" s="32"/>
    </row>
    <row r="470" spans="1:38" ht="14" x14ac:dyDescent="0.2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  <c r="AF470" s="32"/>
      <c r="AG470" s="32"/>
      <c r="AH470" s="32"/>
      <c r="AI470" s="32"/>
      <c r="AJ470" s="32"/>
      <c r="AK470" s="32"/>
      <c r="AL470" s="32"/>
    </row>
    <row r="471" spans="1:38" ht="14" x14ac:dyDescent="0.2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  <c r="AF471" s="32"/>
      <c r="AG471" s="32"/>
      <c r="AH471" s="32"/>
      <c r="AI471" s="32"/>
      <c r="AJ471" s="32"/>
      <c r="AK471" s="32"/>
      <c r="AL471" s="32"/>
    </row>
    <row r="472" spans="1:38" ht="14" x14ac:dyDescent="0.2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  <c r="AF472" s="32"/>
      <c r="AG472" s="32"/>
      <c r="AH472" s="32"/>
      <c r="AI472" s="32"/>
      <c r="AJ472" s="32"/>
      <c r="AK472" s="32"/>
      <c r="AL472" s="32"/>
    </row>
    <row r="473" spans="1:38" ht="14" x14ac:dyDescent="0.2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  <c r="AF473" s="32"/>
      <c r="AG473" s="32"/>
      <c r="AH473" s="32"/>
      <c r="AI473" s="32"/>
      <c r="AJ473" s="32"/>
      <c r="AK473" s="32"/>
      <c r="AL473" s="32"/>
    </row>
    <row r="474" spans="1:38" ht="14" x14ac:dyDescent="0.2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  <c r="AH474" s="32"/>
      <c r="AI474" s="32"/>
      <c r="AJ474" s="32"/>
      <c r="AK474" s="32"/>
      <c r="AL474" s="32"/>
    </row>
    <row r="475" spans="1:38" ht="14" x14ac:dyDescent="0.2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  <c r="AF475" s="32"/>
      <c r="AG475" s="32"/>
      <c r="AH475" s="32"/>
      <c r="AI475" s="32"/>
      <c r="AJ475" s="32"/>
      <c r="AK475" s="32"/>
      <c r="AL475" s="32"/>
    </row>
    <row r="476" spans="1:38" ht="14" x14ac:dyDescent="0.2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  <c r="AF476" s="32"/>
      <c r="AG476" s="32"/>
      <c r="AH476" s="32"/>
      <c r="AI476" s="32"/>
      <c r="AJ476" s="32"/>
      <c r="AK476" s="32"/>
      <c r="AL476" s="32"/>
    </row>
    <row r="477" spans="1:38" ht="14" x14ac:dyDescent="0.2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  <c r="AG477" s="32"/>
      <c r="AH477" s="32"/>
      <c r="AI477" s="32"/>
      <c r="AJ477" s="32"/>
      <c r="AK477" s="32"/>
      <c r="AL477" s="32"/>
    </row>
    <row r="478" spans="1:38" ht="14" x14ac:dyDescent="0.2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  <c r="AF478" s="32"/>
      <c r="AG478" s="32"/>
      <c r="AH478" s="32"/>
      <c r="AI478" s="32"/>
      <c r="AJ478" s="32"/>
      <c r="AK478" s="32"/>
      <c r="AL478" s="32"/>
    </row>
    <row r="479" spans="1:38" ht="14" x14ac:dyDescent="0.2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32"/>
      <c r="AG479" s="32"/>
      <c r="AH479" s="32"/>
      <c r="AI479" s="32"/>
      <c r="AJ479" s="32"/>
      <c r="AK479" s="32"/>
      <c r="AL479" s="32"/>
    </row>
    <row r="480" spans="1:38" ht="14" x14ac:dyDescent="0.2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  <c r="AF480" s="32"/>
      <c r="AG480" s="32"/>
      <c r="AH480" s="32"/>
      <c r="AI480" s="32"/>
      <c r="AJ480" s="32"/>
      <c r="AK480" s="32"/>
      <c r="AL480" s="32"/>
    </row>
    <row r="481" spans="1:38" ht="14" x14ac:dyDescent="0.2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  <c r="AF481" s="32"/>
      <c r="AG481" s="32"/>
      <c r="AH481" s="32"/>
      <c r="AI481" s="32"/>
      <c r="AJ481" s="32"/>
      <c r="AK481" s="32"/>
      <c r="AL481" s="32"/>
    </row>
    <row r="482" spans="1:38" ht="14" x14ac:dyDescent="0.2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  <c r="AF482" s="32"/>
      <c r="AG482" s="32"/>
      <c r="AH482" s="32"/>
      <c r="AI482" s="32"/>
      <c r="AJ482" s="32"/>
      <c r="AK482" s="32"/>
      <c r="AL482" s="32"/>
    </row>
    <row r="483" spans="1:38" ht="14" x14ac:dyDescent="0.2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  <c r="AF483" s="32"/>
      <c r="AG483" s="32"/>
      <c r="AH483" s="32"/>
      <c r="AI483" s="32"/>
      <c r="AJ483" s="32"/>
      <c r="AK483" s="32"/>
      <c r="AL483" s="32"/>
    </row>
    <row r="484" spans="1:38" ht="14" x14ac:dyDescent="0.2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  <c r="AF484" s="32"/>
      <c r="AG484" s="32"/>
      <c r="AH484" s="32"/>
      <c r="AI484" s="32"/>
      <c r="AJ484" s="32"/>
      <c r="AK484" s="32"/>
      <c r="AL484" s="32"/>
    </row>
    <row r="485" spans="1:38" ht="14" x14ac:dyDescent="0.2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  <c r="AG485" s="32"/>
      <c r="AH485" s="32"/>
      <c r="AI485" s="32"/>
      <c r="AJ485" s="32"/>
      <c r="AK485" s="32"/>
      <c r="AL485" s="32"/>
    </row>
    <row r="486" spans="1:38" ht="14" x14ac:dyDescent="0.2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  <c r="AF486" s="32"/>
      <c r="AG486" s="32"/>
      <c r="AH486" s="32"/>
      <c r="AI486" s="32"/>
      <c r="AJ486" s="32"/>
      <c r="AK486" s="32"/>
      <c r="AL486" s="32"/>
    </row>
    <row r="487" spans="1:38" ht="14" x14ac:dyDescent="0.2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  <c r="AF487" s="32"/>
      <c r="AG487" s="32"/>
      <c r="AH487" s="32"/>
      <c r="AI487" s="32"/>
      <c r="AJ487" s="32"/>
      <c r="AK487" s="32"/>
      <c r="AL487" s="32"/>
    </row>
    <row r="488" spans="1:38" ht="14" x14ac:dyDescent="0.2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  <c r="AF488" s="32"/>
      <c r="AG488" s="32"/>
      <c r="AH488" s="32"/>
      <c r="AI488" s="32"/>
      <c r="AJ488" s="32"/>
      <c r="AK488" s="32"/>
      <c r="AL488" s="32"/>
    </row>
    <row r="489" spans="1:38" ht="14" x14ac:dyDescent="0.2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  <c r="AK489" s="32"/>
      <c r="AL489" s="32"/>
    </row>
    <row r="490" spans="1:38" ht="14" x14ac:dyDescent="0.2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  <c r="AI490" s="32"/>
      <c r="AJ490" s="32"/>
      <c r="AK490" s="32"/>
      <c r="AL490" s="32"/>
    </row>
    <row r="491" spans="1:38" ht="14" x14ac:dyDescent="0.2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  <c r="AI491" s="32"/>
      <c r="AJ491" s="32"/>
      <c r="AK491" s="32"/>
      <c r="AL491" s="32"/>
    </row>
    <row r="492" spans="1:38" ht="14" x14ac:dyDescent="0.2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  <c r="AI492" s="32"/>
      <c r="AJ492" s="32"/>
      <c r="AK492" s="32"/>
      <c r="AL492" s="32"/>
    </row>
    <row r="493" spans="1:38" ht="14" x14ac:dyDescent="0.2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  <c r="AI493" s="32"/>
      <c r="AJ493" s="32"/>
      <c r="AK493" s="32"/>
      <c r="AL493" s="32"/>
    </row>
    <row r="494" spans="1:38" ht="14" x14ac:dyDescent="0.2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  <c r="AI494" s="32"/>
      <c r="AJ494" s="32"/>
      <c r="AK494" s="32"/>
      <c r="AL494" s="32"/>
    </row>
    <row r="495" spans="1:38" ht="14" x14ac:dyDescent="0.2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  <c r="AI495" s="32"/>
      <c r="AJ495" s="32"/>
      <c r="AK495" s="32"/>
      <c r="AL495" s="32"/>
    </row>
    <row r="496" spans="1:38" ht="14" x14ac:dyDescent="0.2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  <c r="AI496" s="32"/>
      <c r="AJ496" s="32"/>
      <c r="AK496" s="32"/>
      <c r="AL496" s="32"/>
    </row>
    <row r="497" spans="1:38" ht="14" x14ac:dyDescent="0.2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  <c r="AI497" s="32"/>
      <c r="AJ497" s="32"/>
      <c r="AK497" s="32"/>
      <c r="AL497" s="32"/>
    </row>
    <row r="498" spans="1:38" ht="14" x14ac:dyDescent="0.2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  <c r="AI498" s="32"/>
      <c r="AJ498" s="32"/>
      <c r="AK498" s="32"/>
      <c r="AL498" s="32"/>
    </row>
    <row r="499" spans="1:38" ht="14" x14ac:dyDescent="0.2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  <c r="AK499" s="32"/>
      <c r="AL499" s="32"/>
    </row>
    <row r="500" spans="1:38" ht="14" x14ac:dyDescent="0.2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  <c r="AI500" s="32"/>
      <c r="AJ500" s="32"/>
      <c r="AK500" s="32"/>
      <c r="AL500" s="32"/>
    </row>
    <row r="501" spans="1:38" ht="14" x14ac:dyDescent="0.2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  <c r="AE501" s="32"/>
      <c r="AF501" s="32"/>
      <c r="AG501" s="32"/>
      <c r="AH501" s="32"/>
      <c r="AI501" s="32"/>
      <c r="AJ501" s="32"/>
      <c r="AK501" s="32"/>
      <c r="AL501" s="32"/>
    </row>
    <row r="502" spans="1:38" ht="14" x14ac:dyDescent="0.2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  <c r="AE502" s="32"/>
      <c r="AF502" s="32"/>
      <c r="AG502" s="32"/>
      <c r="AH502" s="32"/>
      <c r="AI502" s="32"/>
      <c r="AJ502" s="32"/>
      <c r="AK502" s="32"/>
      <c r="AL502" s="32"/>
    </row>
    <row r="503" spans="1:38" ht="14" x14ac:dyDescent="0.2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  <c r="AE503" s="32"/>
      <c r="AF503" s="32"/>
      <c r="AG503" s="32"/>
      <c r="AH503" s="32"/>
      <c r="AI503" s="32"/>
      <c r="AJ503" s="32"/>
      <c r="AK503" s="32"/>
      <c r="AL503" s="32"/>
    </row>
    <row r="504" spans="1:38" ht="14" x14ac:dyDescent="0.2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  <c r="AE504" s="32"/>
      <c r="AF504" s="32"/>
      <c r="AG504" s="32"/>
      <c r="AH504" s="32"/>
      <c r="AI504" s="32"/>
      <c r="AJ504" s="32"/>
      <c r="AK504" s="32"/>
      <c r="AL504" s="32"/>
    </row>
    <row r="505" spans="1:38" ht="14" x14ac:dyDescent="0.2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  <c r="AE505" s="32"/>
      <c r="AF505" s="32"/>
      <c r="AG505" s="32"/>
      <c r="AH505" s="32"/>
      <c r="AI505" s="32"/>
      <c r="AJ505" s="32"/>
      <c r="AK505" s="32"/>
      <c r="AL505" s="32"/>
    </row>
    <row r="506" spans="1:38" ht="14" x14ac:dyDescent="0.2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  <c r="AG506" s="32"/>
      <c r="AH506" s="32"/>
      <c r="AI506" s="32"/>
      <c r="AJ506" s="32"/>
      <c r="AK506" s="32"/>
      <c r="AL506" s="32"/>
    </row>
    <row r="507" spans="1:38" ht="14" x14ac:dyDescent="0.2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  <c r="AE507" s="32"/>
      <c r="AF507" s="32"/>
      <c r="AG507" s="32"/>
      <c r="AH507" s="32"/>
      <c r="AI507" s="32"/>
      <c r="AJ507" s="32"/>
      <c r="AK507" s="32"/>
      <c r="AL507" s="32"/>
    </row>
    <row r="508" spans="1:38" ht="14" x14ac:dyDescent="0.2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  <c r="AE508" s="32"/>
      <c r="AF508" s="32"/>
      <c r="AG508" s="32"/>
      <c r="AH508" s="32"/>
      <c r="AI508" s="32"/>
      <c r="AJ508" s="32"/>
      <c r="AK508" s="32"/>
      <c r="AL508" s="32"/>
    </row>
    <row r="509" spans="1:38" ht="14" x14ac:dyDescent="0.2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  <c r="AF509" s="32"/>
      <c r="AG509" s="32"/>
      <c r="AH509" s="32"/>
      <c r="AI509" s="32"/>
      <c r="AJ509" s="32"/>
      <c r="AK509" s="32"/>
      <c r="AL509" s="32"/>
    </row>
    <row r="510" spans="1:38" ht="14" x14ac:dyDescent="0.2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  <c r="AF510" s="32"/>
      <c r="AG510" s="32"/>
      <c r="AH510" s="32"/>
      <c r="AI510" s="32"/>
      <c r="AJ510" s="32"/>
      <c r="AK510" s="32"/>
      <c r="AL510" s="32"/>
    </row>
    <row r="511" spans="1:38" ht="14" x14ac:dyDescent="0.2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32"/>
      <c r="AG511" s="32"/>
      <c r="AH511" s="32"/>
      <c r="AI511" s="32"/>
      <c r="AJ511" s="32"/>
      <c r="AK511" s="32"/>
      <c r="AL511" s="32"/>
    </row>
    <row r="512" spans="1:38" ht="14" x14ac:dyDescent="0.2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  <c r="AF512" s="32"/>
      <c r="AG512" s="32"/>
      <c r="AH512" s="32"/>
      <c r="AI512" s="32"/>
      <c r="AJ512" s="32"/>
      <c r="AK512" s="32"/>
      <c r="AL512" s="32"/>
    </row>
    <row r="513" spans="1:38" ht="14" x14ac:dyDescent="0.2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  <c r="AF513" s="32"/>
      <c r="AG513" s="32"/>
      <c r="AH513" s="32"/>
      <c r="AI513" s="32"/>
      <c r="AJ513" s="32"/>
      <c r="AK513" s="32"/>
      <c r="AL513" s="32"/>
    </row>
    <row r="514" spans="1:38" ht="14" x14ac:dyDescent="0.2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  <c r="AF514" s="32"/>
      <c r="AG514" s="32"/>
      <c r="AH514" s="32"/>
      <c r="AI514" s="32"/>
      <c r="AJ514" s="32"/>
      <c r="AK514" s="32"/>
      <c r="AL514" s="32"/>
    </row>
    <row r="515" spans="1:38" ht="14" x14ac:dyDescent="0.2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  <c r="AF515" s="32"/>
      <c r="AG515" s="32"/>
      <c r="AH515" s="32"/>
      <c r="AI515" s="32"/>
      <c r="AJ515" s="32"/>
      <c r="AK515" s="32"/>
      <c r="AL515" s="32"/>
    </row>
    <row r="516" spans="1:38" ht="14" x14ac:dyDescent="0.2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  <c r="AE516" s="32"/>
      <c r="AF516" s="32"/>
      <c r="AG516" s="32"/>
      <c r="AH516" s="32"/>
      <c r="AI516" s="32"/>
      <c r="AJ516" s="32"/>
      <c r="AK516" s="32"/>
      <c r="AL516" s="32"/>
    </row>
    <row r="517" spans="1:38" ht="14" x14ac:dyDescent="0.2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2"/>
      <c r="AF517" s="32"/>
      <c r="AG517" s="32"/>
      <c r="AH517" s="32"/>
      <c r="AI517" s="32"/>
      <c r="AJ517" s="32"/>
      <c r="AK517" s="32"/>
      <c r="AL517" s="32"/>
    </row>
    <row r="518" spans="1:38" ht="14" x14ac:dyDescent="0.2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  <c r="AF518" s="32"/>
      <c r="AG518" s="32"/>
      <c r="AH518" s="32"/>
      <c r="AI518" s="32"/>
      <c r="AJ518" s="32"/>
      <c r="AK518" s="32"/>
      <c r="AL518" s="32"/>
    </row>
    <row r="519" spans="1:38" ht="14" x14ac:dyDescent="0.2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  <c r="AF519" s="32"/>
      <c r="AG519" s="32"/>
      <c r="AH519" s="32"/>
      <c r="AI519" s="32"/>
      <c r="AJ519" s="32"/>
      <c r="AK519" s="32"/>
      <c r="AL519" s="32"/>
    </row>
    <row r="520" spans="1:38" ht="14" x14ac:dyDescent="0.2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  <c r="AF520" s="32"/>
      <c r="AG520" s="32"/>
      <c r="AH520" s="32"/>
      <c r="AI520" s="32"/>
      <c r="AJ520" s="32"/>
      <c r="AK520" s="32"/>
      <c r="AL520" s="32"/>
    </row>
    <row r="521" spans="1:38" ht="14" x14ac:dyDescent="0.2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  <c r="AE521" s="32"/>
      <c r="AF521" s="32"/>
      <c r="AG521" s="32"/>
      <c r="AH521" s="32"/>
      <c r="AI521" s="32"/>
      <c r="AJ521" s="32"/>
      <c r="AK521" s="32"/>
      <c r="AL521" s="32"/>
    </row>
    <row r="522" spans="1:38" ht="14" x14ac:dyDescent="0.2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  <c r="AF522" s="32"/>
      <c r="AG522" s="32"/>
      <c r="AH522" s="32"/>
      <c r="AI522" s="32"/>
      <c r="AJ522" s="32"/>
      <c r="AK522" s="32"/>
      <c r="AL522" s="32"/>
    </row>
    <row r="523" spans="1:38" ht="14" x14ac:dyDescent="0.2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  <c r="AE523" s="32"/>
      <c r="AF523" s="32"/>
      <c r="AG523" s="32"/>
      <c r="AH523" s="32"/>
      <c r="AI523" s="32"/>
      <c r="AJ523" s="32"/>
      <c r="AK523" s="32"/>
      <c r="AL523" s="32"/>
    </row>
    <row r="524" spans="1:38" ht="14" x14ac:dyDescent="0.2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  <c r="AF524" s="32"/>
      <c r="AG524" s="32"/>
      <c r="AH524" s="32"/>
      <c r="AI524" s="32"/>
      <c r="AJ524" s="32"/>
      <c r="AK524" s="32"/>
      <c r="AL524" s="32"/>
    </row>
    <row r="525" spans="1:38" ht="14" x14ac:dyDescent="0.2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  <c r="AF525" s="32"/>
      <c r="AG525" s="32"/>
      <c r="AH525" s="32"/>
      <c r="AI525" s="32"/>
      <c r="AJ525" s="32"/>
      <c r="AK525" s="32"/>
      <c r="AL525" s="32"/>
    </row>
    <row r="526" spans="1:38" ht="14" x14ac:dyDescent="0.2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  <c r="AG526" s="32"/>
      <c r="AH526" s="32"/>
      <c r="AI526" s="32"/>
      <c r="AJ526" s="32"/>
      <c r="AK526" s="32"/>
      <c r="AL526" s="32"/>
    </row>
    <row r="527" spans="1:38" ht="14" x14ac:dyDescent="0.2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2"/>
      <c r="AF527" s="32"/>
      <c r="AG527" s="32"/>
      <c r="AH527" s="32"/>
      <c r="AI527" s="32"/>
      <c r="AJ527" s="32"/>
      <c r="AK527" s="32"/>
      <c r="AL527" s="32"/>
    </row>
    <row r="528" spans="1:38" ht="14" x14ac:dyDescent="0.2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  <c r="AE528" s="32"/>
      <c r="AF528" s="32"/>
      <c r="AG528" s="32"/>
      <c r="AH528" s="32"/>
      <c r="AI528" s="32"/>
      <c r="AJ528" s="32"/>
      <c r="AK528" s="32"/>
      <c r="AL528" s="32"/>
    </row>
    <row r="529" spans="1:38" ht="14" x14ac:dyDescent="0.2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2"/>
      <c r="AF529" s="32"/>
      <c r="AG529" s="32"/>
      <c r="AH529" s="32"/>
      <c r="AI529" s="32"/>
      <c r="AJ529" s="32"/>
      <c r="AK529" s="32"/>
      <c r="AL529" s="32"/>
    </row>
    <row r="530" spans="1:38" ht="14" x14ac:dyDescent="0.2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  <c r="AF530" s="32"/>
      <c r="AG530" s="32"/>
      <c r="AH530" s="32"/>
      <c r="AI530" s="32"/>
      <c r="AJ530" s="32"/>
      <c r="AK530" s="32"/>
      <c r="AL530" s="32"/>
    </row>
    <row r="531" spans="1:38" ht="14" x14ac:dyDescent="0.2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  <c r="AE531" s="32"/>
      <c r="AF531" s="32"/>
      <c r="AG531" s="32"/>
      <c r="AH531" s="32"/>
      <c r="AI531" s="32"/>
      <c r="AJ531" s="32"/>
      <c r="AK531" s="32"/>
      <c r="AL531" s="32"/>
    </row>
    <row r="532" spans="1:38" ht="14" x14ac:dyDescent="0.2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  <c r="AE532" s="32"/>
      <c r="AF532" s="32"/>
      <c r="AG532" s="32"/>
      <c r="AH532" s="32"/>
      <c r="AI532" s="32"/>
      <c r="AJ532" s="32"/>
      <c r="AK532" s="32"/>
      <c r="AL532" s="32"/>
    </row>
    <row r="533" spans="1:38" ht="14" x14ac:dyDescent="0.2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  <c r="AE533" s="32"/>
      <c r="AF533" s="32"/>
      <c r="AG533" s="32"/>
      <c r="AH533" s="32"/>
      <c r="AI533" s="32"/>
      <c r="AJ533" s="32"/>
      <c r="AK533" s="32"/>
      <c r="AL533" s="32"/>
    </row>
    <row r="534" spans="1:38" ht="14" x14ac:dyDescent="0.2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  <c r="AF534" s="32"/>
      <c r="AG534" s="32"/>
      <c r="AH534" s="32"/>
      <c r="AI534" s="32"/>
      <c r="AJ534" s="32"/>
      <c r="AK534" s="32"/>
      <c r="AL534" s="32"/>
    </row>
    <row r="535" spans="1:38" ht="14" x14ac:dyDescent="0.2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  <c r="AF535" s="32"/>
      <c r="AG535" s="32"/>
      <c r="AH535" s="32"/>
      <c r="AI535" s="32"/>
      <c r="AJ535" s="32"/>
      <c r="AK535" s="32"/>
      <c r="AL535" s="32"/>
    </row>
    <row r="536" spans="1:38" ht="14" x14ac:dyDescent="0.2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  <c r="AE536" s="32"/>
      <c r="AF536" s="32"/>
      <c r="AG536" s="32"/>
      <c r="AH536" s="32"/>
      <c r="AI536" s="32"/>
      <c r="AJ536" s="32"/>
      <c r="AK536" s="32"/>
      <c r="AL536" s="32"/>
    </row>
    <row r="537" spans="1:38" ht="14" x14ac:dyDescent="0.2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  <c r="AF537" s="32"/>
      <c r="AG537" s="32"/>
      <c r="AH537" s="32"/>
      <c r="AI537" s="32"/>
      <c r="AJ537" s="32"/>
      <c r="AK537" s="32"/>
      <c r="AL537" s="32"/>
    </row>
    <row r="538" spans="1:38" ht="14" x14ac:dyDescent="0.2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  <c r="AF538" s="32"/>
      <c r="AG538" s="32"/>
      <c r="AH538" s="32"/>
      <c r="AI538" s="32"/>
      <c r="AJ538" s="32"/>
      <c r="AK538" s="32"/>
      <c r="AL538" s="32"/>
    </row>
    <row r="539" spans="1:38" ht="14" x14ac:dyDescent="0.2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  <c r="AF539" s="32"/>
      <c r="AG539" s="32"/>
      <c r="AH539" s="32"/>
      <c r="AI539" s="32"/>
      <c r="AJ539" s="32"/>
      <c r="AK539" s="32"/>
      <c r="AL539" s="32"/>
    </row>
    <row r="540" spans="1:38" ht="14" x14ac:dyDescent="0.2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  <c r="AE540" s="32"/>
      <c r="AF540" s="32"/>
      <c r="AG540" s="32"/>
      <c r="AH540" s="32"/>
      <c r="AI540" s="32"/>
      <c r="AJ540" s="32"/>
      <c r="AK540" s="32"/>
      <c r="AL540" s="32"/>
    </row>
    <row r="541" spans="1:38" ht="14" x14ac:dyDescent="0.2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2"/>
      <c r="AF541" s="32"/>
      <c r="AG541" s="32"/>
      <c r="AH541" s="32"/>
      <c r="AI541" s="32"/>
      <c r="AJ541" s="32"/>
      <c r="AK541" s="32"/>
      <c r="AL541" s="32"/>
    </row>
    <row r="542" spans="1:38" ht="14" x14ac:dyDescent="0.2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  <c r="AF542" s="32"/>
      <c r="AG542" s="32"/>
      <c r="AH542" s="32"/>
      <c r="AI542" s="32"/>
      <c r="AJ542" s="32"/>
      <c r="AK542" s="32"/>
      <c r="AL542" s="32"/>
    </row>
    <row r="543" spans="1:38" ht="14" x14ac:dyDescent="0.2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  <c r="AE543" s="32"/>
      <c r="AF543" s="32"/>
      <c r="AG543" s="32"/>
      <c r="AH543" s="32"/>
      <c r="AI543" s="32"/>
      <c r="AJ543" s="32"/>
      <c r="AK543" s="32"/>
      <c r="AL543" s="32"/>
    </row>
    <row r="544" spans="1:38" ht="14" x14ac:dyDescent="0.2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  <c r="AE544" s="32"/>
      <c r="AF544" s="32"/>
      <c r="AG544" s="32"/>
      <c r="AH544" s="32"/>
      <c r="AI544" s="32"/>
      <c r="AJ544" s="32"/>
      <c r="AK544" s="32"/>
      <c r="AL544" s="32"/>
    </row>
    <row r="545" spans="1:38" ht="14" x14ac:dyDescent="0.2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  <c r="AE545" s="32"/>
      <c r="AF545" s="32"/>
      <c r="AG545" s="32"/>
      <c r="AH545" s="32"/>
      <c r="AI545" s="32"/>
      <c r="AJ545" s="32"/>
      <c r="AK545" s="32"/>
      <c r="AL545" s="32"/>
    </row>
    <row r="546" spans="1:38" ht="14" x14ac:dyDescent="0.2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  <c r="AF546" s="32"/>
      <c r="AG546" s="32"/>
      <c r="AH546" s="32"/>
      <c r="AI546" s="32"/>
      <c r="AJ546" s="32"/>
      <c r="AK546" s="32"/>
      <c r="AL546" s="32"/>
    </row>
    <row r="547" spans="1:38" ht="14" x14ac:dyDescent="0.2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  <c r="AE547" s="32"/>
      <c r="AF547" s="32"/>
      <c r="AG547" s="32"/>
      <c r="AH547" s="32"/>
      <c r="AI547" s="32"/>
      <c r="AJ547" s="32"/>
      <c r="AK547" s="32"/>
      <c r="AL547" s="32"/>
    </row>
    <row r="548" spans="1:38" ht="14" x14ac:dyDescent="0.2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  <c r="AE548" s="32"/>
      <c r="AF548" s="32"/>
      <c r="AG548" s="32"/>
      <c r="AH548" s="32"/>
      <c r="AI548" s="32"/>
      <c r="AJ548" s="32"/>
      <c r="AK548" s="32"/>
      <c r="AL548" s="32"/>
    </row>
    <row r="549" spans="1:38" ht="14" x14ac:dyDescent="0.2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  <c r="AE549" s="32"/>
      <c r="AF549" s="32"/>
      <c r="AG549" s="32"/>
      <c r="AH549" s="32"/>
      <c r="AI549" s="32"/>
      <c r="AJ549" s="32"/>
      <c r="AK549" s="32"/>
      <c r="AL549" s="32"/>
    </row>
    <row r="550" spans="1:38" ht="14" x14ac:dyDescent="0.2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  <c r="AE550" s="32"/>
      <c r="AF550" s="32"/>
      <c r="AG550" s="32"/>
      <c r="AH550" s="32"/>
      <c r="AI550" s="32"/>
      <c r="AJ550" s="32"/>
      <c r="AK550" s="32"/>
      <c r="AL550" s="32"/>
    </row>
    <row r="551" spans="1:38" ht="14" x14ac:dyDescent="0.2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  <c r="AE551" s="32"/>
      <c r="AF551" s="32"/>
      <c r="AG551" s="32"/>
      <c r="AH551" s="32"/>
      <c r="AI551" s="32"/>
      <c r="AJ551" s="32"/>
      <c r="AK551" s="32"/>
      <c r="AL551" s="32"/>
    </row>
    <row r="552" spans="1:38" ht="14" x14ac:dyDescent="0.2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  <c r="AE552" s="32"/>
      <c r="AF552" s="32"/>
      <c r="AG552" s="32"/>
      <c r="AH552" s="32"/>
      <c r="AI552" s="32"/>
      <c r="AJ552" s="32"/>
      <c r="AK552" s="32"/>
      <c r="AL552" s="32"/>
    </row>
    <row r="553" spans="1:38" ht="14" x14ac:dyDescent="0.2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  <c r="AE553" s="32"/>
      <c r="AF553" s="32"/>
      <c r="AG553" s="32"/>
      <c r="AH553" s="32"/>
      <c r="AI553" s="32"/>
      <c r="AJ553" s="32"/>
      <c r="AK553" s="32"/>
      <c r="AL553" s="32"/>
    </row>
    <row r="554" spans="1:38" ht="14" x14ac:dyDescent="0.2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  <c r="AE554" s="32"/>
      <c r="AF554" s="32"/>
      <c r="AG554" s="32"/>
      <c r="AH554" s="32"/>
      <c r="AI554" s="32"/>
      <c r="AJ554" s="32"/>
      <c r="AK554" s="32"/>
      <c r="AL554" s="32"/>
    </row>
    <row r="555" spans="1:38" ht="14" x14ac:dyDescent="0.2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  <c r="AE555" s="32"/>
      <c r="AF555" s="32"/>
      <c r="AG555" s="32"/>
      <c r="AH555" s="32"/>
      <c r="AI555" s="32"/>
      <c r="AJ555" s="32"/>
      <c r="AK555" s="32"/>
      <c r="AL555" s="32"/>
    </row>
    <row r="556" spans="1:38" ht="14" x14ac:dyDescent="0.2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  <c r="AE556" s="32"/>
      <c r="AF556" s="32"/>
      <c r="AG556" s="32"/>
      <c r="AH556" s="32"/>
      <c r="AI556" s="32"/>
      <c r="AJ556" s="32"/>
      <c r="AK556" s="32"/>
      <c r="AL556" s="32"/>
    </row>
    <row r="557" spans="1:38" ht="14" x14ac:dyDescent="0.2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  <c r="AE557" s="32"/>
      <c r="AF557" s="32"/>
      <c r="AG557" s="32"/>
      <c r="AH557" s="32"/>
      <c r="AI557" s="32"/>
      <c r="AJ557" s="32"/>
      <c r="AK557" s="32"/>
      <c r="AL557" s="32"/>
    </row>
    <row r="558" spans="1:38" ht="14" x14ac:dyDescent="0.2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  <c r="AE558" s="32"/>
      <c r="AF558" s="32"/>
      <c r="AG558" s="32"/>
      <c r="AH558" s="32"/>
      <c r="AI558" s="32"/>
      <c r="AJ558" s="32"/>
      <c r="AK558" s="32"/>
      <c r="AL558" s="32"/>
    </row>
    <row r="559" spans="1:38" ht="14" x14ac:dyDescent="0.2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2"/>
      <c r="AF559" s="32"/>
      <c r="AG559" s="32"/>
      <c r="AH559" s="32"/>
      <c r="AI559" s="32"/>
      <c r="AJ559" s="32"/>
      <c r="AK559" s="32"/>
      <c r="AL559" s="32"/>
    </row>
    <row r="560" spans="1:38" ht="14" x14ac:dyDescent="0.2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  <c r="AE560" s="32"/>
      <c r="AF560" s="32"/>
      <c r="AG560" s="32"/>
      <c r="AH560" s="32"/>
      <c r="AI560" s="32"/>
      <c r="AJ560" s="32"/>
      <c r="AK560" s="32"/>
      <c r="AL560" s="32"/>
    </row>
    <row r="561" spans="1:38" ht="14" x14ac:dyDescent="0.2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  <c r="AE561" s="32"/>
      <c r="AF561" s="32"/>
      <c r="AG561" s="32"/>
      <c r="AH561" s="32"/>
      <c r="AI561" s="32"/>
      <c r="AJ561" s="32"/>
      <c r="AK561" s="32"/>
      <c r="AL561" s="32"/>
    </row>
    <row r="562" spans="1:38" ht="14" x14ac:dyDescent="0.2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  <c r="AE562" s="32"/>
      <c r="AF562" s="32"/>
      <c r="AG562" s="32"/>
      <c r="AH562" s="32"/>
      <c r="AI562" s="32"/>
      <c r="AJ562" s="32"/>
      <c r="AK562" s="32"/>
      <c r="AL562" s="32"/>
    </row>
    <row r="563" spans="1:38" ht="14" x14ac:dyDescent="0.2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32"/>
      <c r="AE563" s="32"/>
      <c r="AF563" s="32"/>
      <c r="AG563" s="32"/>
      <c r="AH563" s="32"/>
      <c r="AI563" s="32"/>
      <c r="AJ563" s="32"/>
      <c r="AK563" s="32"/>
      <c r="AL563" s="32"/>
    </row>
    <row r="564" spans="1:38" ht="14" x14ac:dyDescent="0.2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32"/>
      <c r="AE564" s="32"/>
      <c r="AF564" s="32"/>
      <c r="AG564" s="32"/>
      <c r="AH564" s="32"/>
      <c r="AI564" s="32"/>
      <c r="AJ564" s="32"/>
      <c r="AK564" s="32"/>
      <c r="AL564" s="32"/>
    </row>
    <row r="565" spans="1:38" ht="14" x14ac:dyDescent="0.2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  <c r="AE565" s="32"/>
      <c r="AF565" s="32"/>
      <c r="AG565" s="32"/>
      <c r="AH565" s="32"/>
      <c r="AI565" s="32"/>
      <c r="AJ565" s="32"/>
      <c r="AK565" s="32"/>
      <c r="AL565" s="32"/>
    </row>
    <row r="566" spans="1:38" ht="14" x14ac:dyDescent="0.2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  <c r="AE566" s="32"/>
      <c r="AF566" s="32"/>
      <c r="AG566" s="32"/>
      <c r="AH566" s="32"/>
      <c r="AI566" s="32"/>
      <c r="AJ566" s="32"/>
      <c r="AK566" s="32"/>
      <c r="AL566" s="32"/>
    </row>
    <row r="567" spans="1:38" ht="14" x14ac:dyDescent="0.2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  <c r="AE567" s="32"/>
      <c r="AF567" s="32"/>
      <c r="AG567" s="32"/>
      <c r="AH567" s="32"/>
      <c r="AI567" s="32"/>
      <c r="AJ567" s="32"/>
      <c r="AK567" s="32"/>
      <c r="AL567" s="32"/>
    </row>
    <row r="568" spans="1:38" ht="14" x14ac:dyDescent="0.2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32"/>
      <c r="AE568" s="32"/>
      <c r="AF568" s="32"/>
      <c r="AG568" s="32"/>
      <c r="AH568" s="32"/>
      <c r="AI568" s="32"/>
      <c r="AJ568" s="32"/>
      <c r="AK568" s="32"/>
      <c r="AL568" s="32"/>
    </row>
    <row r="569" spans="1:38" ht="14" x14ac:dyDescent="0.2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  <c r="AE569" s="32"/>
      <c r="AF569" s="32"/>
      <c r="AG569" s="32"/>
      <c r="AH569" s="32"/>
      <c r="AI569" s="32"/>
      <c r="AJ569" s="32"/>
      <c r="AK569" s="32"/>
      <c r="AL569" s="32"/>
    </row>
    <row r="570" spans="1:38" ht="14" x14ac:dyDescent="0.2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  <c r="AE570" s="32"/>
      <c r="AF570" s="32"/>
      <c r="AG570" s="32"/>
      <c r="AH570" s="32"/>
      <c r="AI570" s="32"/>
      <c r="AJ570" s="32"/>
      <c r="AK570" s="32"/>
      <c r="AL570" s="32"/>
    </row>
    <row r="571" spans="1:38" ht="14" x14ac:dyDescent="0.2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  <c r="AE571" s="32"/>
      <c r="AF571" s="32"/>
      <c r="AG571" s="32"/>
      <c r="AH571" s="32"/>
      <c r="AI571" s="32"/>
      <c r="AJ571" s="32"/>
      <c r="AK571" s="32"/>
      <c r="AL571" s="32"/>
    </row>
    <row r="572" spans="1:38" ht="14" x14ac:dyDescent="0.2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  <c r="AE572" s="32"/>
      <c r="AF572" s="32"/>
      <c r="AG572" s="32"/>
      <c r="AH572" s="32"/>
      <c r="AI572" s="32"/>
      <c r="AJ572" s="32"/>
      <c r="AK572" s="32"/>
      <c r="AL572" s="32"/>
    </row>
    <row r="573" spans="1:38" ht="14" x14ac:dyDescent="0.2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2"/>
      <c r="AF573" s="32"/>
      <c r="AG573" s="32"/>
      <c r="AH573" s="32"/>
      <c r="AI573" s="32"/>
      <c r="AJ573" s="32"/>
      <c r="AK573" s="32"/>
      <c r="AL573" s="32"/>
    </row>
    <row r="574" spans="1:38" ht="14" x14ac:dyDescent="0.2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  <c r="AE574" s="32"/>
      <c r="AF574" s="32"/>
      <c r="AG574" s="32"/>
      <c r="AH574" s="32"/>
      <c r="AI574" s="32"/>
      <c r="AJ574" s="32"/>
      <c r="AK574" s="32"/>
      <c r="AL574" s="32"/>
    </row>
    <row r="575" spans="1:38" ht="14" x14ac:dyDescent="0.2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  <c r="AF575" s="32"/>
      <c r="AG575" s="32"/>
      <c r="AH575" s="32"/>
      <c r="AI575" s="32"/>
      <c r="AJ575" s="32"/>
      <c r="AK575" s="32"/>
      <c r="AL575" s="32"/>
    </row>
    <row r="576" spans="1:38" ht="14" x14ac:dyDescent="0.2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  <c r="AE576" s="32"/>
      <c r="AF576" s="32"/>
      <c r="AG576" s="32"/>
      <c r="AH576" s="32"/>
      <c r="AI576" s="32"/>
      <c r="AJ576" s="32"/>
      <c r="AK576" s="32"/>
      <c r="AL576" s="32"/>
    </row>
    <row r="577" spans="1:38" ht="14" x14ac:dyDescent="0.2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U577" s="32"/>
      <c r="V577" s="32"/>
      <c r="W577" s="32"/>
      <c r="X577" s="32"/>
      <c r="Y577" s="32"/>
      <c r="Z577" s="32"/>
      <c r="AA577" s="32"/>
      <c r="AB577" s="32"/>
      <c r="AC577" s="32"/>
      <c r="AD577" s="32"/>
      <c r="AE577" s="32"/>
      <c r="AF577" s="32"/>
      <c r="AG577" s="32"/>
      <c r="AH577" s="32"/>
      <c r="AI577" s="32"/>
      <c r="AJ577" s="32"/>
      <c r="AK577" s="32"/>
      <c r="AL577" s="32"/>
    </row>
    <row r="578" spans="1:38" ht="14" x14ac:dyDescent="0.2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32"/>
      <c r="AE578" s="32"/>
      <c r="AF578" s="32"/>
      <c r="AG578" s="32"/>
      <c r="AH578" s="32"/>
      <c r="AI578" s="32"/>
      <c r="AJ578" s="32"/>
      <c r="AK578" s="32"/>
      <c r="AL578" s="32"/>
    </row>
    <row r="579" spans="1:38" ht="14" x14ac:dyDescent="0.2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U579" s="32"/>
      <c r="V579" s="32"/>
      <c r="W579" s="32"/>
      <c r="X579" s="32"/>
      <c r="Y579" s="32"/>
      <c r="Z579" s="32"/>
      <c r="AA579" s="32"/>
      <c r="AB579" s="32"/>
      <c r="AC579" s="32"/>
      <c r="AD579" s="32"/>
      <c r="AE579" s="32"/>
      <c r="AF579" s="32"/>
      <c r="AG579" s="32"/>
      <c r="AH579" s="32"/>
      <c r="AI579" s="32"/>
      <c r="AJ579" s="32"/>
      <c r="AK579" s="32"/>
      <c r="AL579" s="32"/>
    </row>
    <row r="580" spans="1:38" ht="14" x14ac:dyDescent="0.2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U580" s="32"/>
      <c r="V580" s="32"/>
      <c r="W580" s="32"/>
      <c r="X580" s="32"/>
      <c r="Y580" s="32"/>
      <c r="Z580" s="32"/>
      <c r="AA580" s="32"/>
      <c r="AB580" s="32"/>
      <c r="AC580" s="32"/>
      <c r="AD580" s="32"/>
      <c r="AE580" s="32"/>
      <c r="AF580" s="32"/>
      <c r="AG580" s="32"/>
      <c r="AH580" s="32"/>
      <c r="AI580" s="32"/>
      <c r="AJ580" s="32"/>
      <c r="AK580" s="32"/>
      <c r="AL580" s="32"/>
    </row>
    <row r="581" spans="1:38" ht="14" x14ac:dyDescent="0.2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32"/>
      <c r="AE581" s="32"/>
      <c r="AF581" s="32"/>
      <c r="AG581" s="32"/>
      <c r="AH581" s="32"/>
      <c r="AI581" s="32"/>
      <c r="AJ581" s="32"/>
      <c r="AK581" s="32"/>
      <c r="AL581" s="32"/>
    </row>
    <row r="582" spans="1:38" ht="14" x14ac:dyDescent="0.2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  <c r="AE582" s="32"/>
      <c r="AF582" s="32"/>
      <c r="AG582" s="32"/>
      <c r="AH582" s="32"/>
      <c r="AI582" s="32"/>
      <c r="AJ582" s="32"/>
      <c r="AK582" s="32"/>
      <c r="AL582" s="32"/>
    </row>
    <row r="583" spans="1:38" ht="14" x14ac:dyDescent="0.2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U583" s="32"/>
      <c r="V583" s="32"/>
      <c r="W583" s="32"/>
      <c r="X583" s="32"/>
      <c r="Y583" s="32"/>
      <c r="Z583" s="32"/>
      <c r="AA583" s="32"/>
      <c r="AB583" s="32"/>
      <c r="AC583" s="32"/>
      <c r="AD583" s="32"/>
      <c r="AE583" s="32"/>
      <c r="AF583" s="32"/>
      <c r="AG583" s="32"/>
      <c r="AH583" s="32"/>
      <c r="AI583" s="32"/>
      <c r="AJ583" s="32"/>
      <c r="AK583" s="32"/>
      <c r="AL583" s="32"/>
    </row>
    <row r="584" spans="1:38" ht="14" x14ac:dyDescent="0.2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32"/>
      <c r="AE584" s="32"/>
      <c r="AF584" s="32"/>
      <c r="AG584" s="32"/>
      <c r="AH584" s="32"/>
      <c r="AI584" s="32"/>
      <c r="AJ584" s="32"/>
      <c r="AK584" s="32"/>
      <c r="AL584" s="32"/>
    </row>
    <row r="585" spans="1:38" ht="14" x14ac:dyDescent="0.2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32"/>
      <c r="AE585" s="32"/>
      <c r="AF585" s="32"/>
      <c r="AG585" s="32"/>
      <c r="AH585" s="32"/>
      <c r="AI585" s="32"/>
      <c r="AJ585" s="32"/>
      <c r="AK585" s="32"/>
      <c r="AL585" s="32"/>
    </row>
    <row r="586" spans="1:38" ht="14" x14ac:dyDescent="0.2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32"/>
      <c r="AE586" s="32"/>
      <c r="AF586" s="32"/>
      <c r="AG586" s="32"/>
      <c r="AH586" s="32"/>
      <c r="AI586" s="32"/>
      <c r="AJ586" s="32"/>
      <c r="AK586" s="32"/>
      <c r="AL586" s="32"/>
    </row>
    <row r="587" spans="1:38" ht="14" x14ac:dyDescent="0.2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  <c r="AE587" s="32"/>
      <c r="AF587" s="32"/>
      <c r="AG587" s="32"/>
      <c r="AH587" s="32"/>
      <c r="AI587" s="32"/>
      <c r="AJ587" s="32"/>
      <c r="AK587" s="32"/>
      <c r="AL587" s="32"/>
    </row>
    <row r="588" spans="1:38" ht="14" x14ac:dyDescent="0.2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  <c r="AE588" s="32"/>
      <c r="AF588" s="32"/>
      <c r="AG588" s="32"/>
      <c r="AH588" s="32"/>
      <c r="AI588" s="32"/>
      <c r="AJ588" s="32"/>
      <c r="AK588" s="32"/>
      <c r="AL588" s="32"/>
    </row>
    <row r="589" spans="1:38" ht="14" x14ac:dyDescent="0.2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U589" s="32"/>
      <c r="V589" s="32"/>
      <c r="W589" s="32"/>
      <c r="X589" s="32"/>
      <c r="Y589" s="32"/>
      <c r="Z589" s="32"/>
      <c r="AA589" s="32"/>
      <c r="AB589" s="32"/>
      <c r="AC589" s="32"/>
      <c r="AD589" s="32"/>
      <c r="AE589" s="32"/>
      <c r="AF589" s="32"/>
      <c r="AG589" s="32"/>
      <c r="AH589" s="32"/>
      <c r="AI589" s="32"/>
      <c r="AJ589" s="32"/>
      <c r="AK589" s="32"/>
      <c r="AL589" s="32"/>
    </row>
    <row r="590" spans="1:38" ht="14" x14ac:dyDescent="0.2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32"/>
      <c r="AE590" s="32"/>
      <c r="AF590" s="32"/>
      <c r="AG590" s="32"/>
      <c r="AH590" s="32"/>
      <c r="AI590" s="32"/>
      <c r="AJ590" s="32"/>
      <c r="AK590" s="32"/>
      <c r="AL590" s="32"/>
    </row>
    <row r="591" spans="1:38" ht="14" x14ac:dyDescent="0.2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32"/>
      <c r="AE591" s="32"/>
      <c r="AF591" s="32"/>
      <c r="AG591" s="32"/>
      <c r="AH591" s="32"/>
      <c r="AI591" s="32"/>
      <c r="AJ591" s="32"/>
      <c r="AK591" s="32"/>
      <c r="AL591" s="32"/>
    </row>
    <row r="592" spans="1:38" ht="14" x14ac:dyDescent="0.2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32"/>
      <c r="AE592" s="32"/>
      <c r="AF592" s="32"/>
      <c r="AG592" s="32"/>
      <c r="AH592" s="32"/>
      <c r="AI592" s="32"/>
      <c r="AJ592" s="32"/>
      <c r="AK592" s="32"/>
      <c r="AL592" s="32"/>
    </row>
    <row r="593" spans="1:38" ht="14" x14ac:dyDescent="0.2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32"/>
      <c r="AE593" s="32"/>
      <c r="AF593" s="32"/>
      <c r="AG593" s="32"/>
      <c r="AH593" s="32"/>
      <c r="AI593" s="32"/>
      <c r="AJ593" s="32"/>
      <c r="AK593" s="32"/>
      <c r="AL593" s="32"/>
    </row>
    <row r="594" spans="1:38" ht="14" x14ac:dyDescent="0.2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32"/>
      <c r="AE594" s="32"/>
      <c r="AF594" s="32"/>
      <c r="AG594" s="32"/>
      <c r="AH594" s="32"/>
      <c r="AI594" s="32"/>
      <c r="AJ594" s="32"/>
      <c r="AK594" s="32"/>
      <c r="AL594" s="32"/>
    </row>
    <row r="595" spans="1:38" ht="14" x14ac:dyDescent="0.2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  <c r="AE595" s="32"/>
      <c r="AF595" s="32"/>
      <c r="AG595" s="32"/>
      <c r="AH595" s="32"/>
      <c r="AI595" s="32"/>
      <c r="AJ595" s="32"/>
      <c r="AK595" s="32"/>
      <c r="AL595" s="32"/>
    </row>
    <row r="596" spans="1:38" ht="14" x14ac:dyDescent="0.2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U596" s="32"/>
      <c r="V596" s="32"/>
      <c r="W596" s="32"/>
      <c r="X596" s="32"/>
      <c r="Y596" s="32"/>
      <c r="Z596" s="32"/>
      <c r="AA596" s="32"/>
      <c r="AB596" s="32"/>
      <c r="AC596" s="32"/>
      <c r="AD596" s="32"/>
      <c r="AE596" s="32"/>
      <c r="AF596" s="32"/>
      <c r="AG596" s="32"/>
      <c r="AH596" s="32"/>
      <c r="AI596" s="32"/>
      <c r="AJ596" s="32"/>
      <c r="AK596" s="32"/>
      <c r="AL596" s="32"/>
    </row>
    <row r="597" spans="1:38" ht="14" x14ac:dyDescent="0.2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U597" s="32"/>
      <c r="V597" s="32"/>
      <c r="W597" s="32"/>
      <c r="X597" s="32"/>
      <c r="Y597" s="32"/>
      <c r="Z597" s="32"/>
      <c r="AA597" s="32"/>
      <c r="AB597" s="32"/>
      <c r="AC597" s="32"/>
      <c r="AD597" s="32"/>
      <c r="AE597" s="32"/>
      <c r="AF597" s="32"/>
      <c r="AG597" s="32"/>
      <c r="AH597" s="32"/>
      <c r="AI597" s="32"/>
      <c r="AJ597" s="32"/>
      <c r="AK597" s="32"/>
      <c r="AL597" s="32"/>
    </row>
    <row r="598" spans="1:38" ht="14" x14ac:dyDescent="0.2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U598" s="32"/>
      <c r="V598" s="32"/>
      <c r="W598" s="32"/>
      <c r="X598" s="32"/>
      <c r="Y598" s="32"/>
      <c r="Z598" s="32"/>
      <c r="AA598" s="32"/>
      <c r="AB598" s="32"/>
      <c r="AC598" s="32"/>
      <c r="AD598" s="32"/>
      <c r="AE598" s="32"/>
      <c r="AF598" s="32"/>
      <c r="AG598" s="32"/>
      <c r="AH598" s="32"/>
      <c r="AI598" s="32"/>
      <c r="AJ598" s="32"/>
      <c r="AK598" s="32"/>
      <c r="AL598" s="32"/>
    </row>
    <row r="599" spans="1:38" ht="14" x14ac:dyDescent="0.2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  <c r="AE599" s="32"/>
      <c r="AF599" s="32"/>
      <c r="AG599" s="32"/>
      <c r="AH599" s="32"/>
      <c r="AI599" s="32"/>
      <c r="AJ599" s="32"/>
      <c r="AK599" s="32"/>
      <c r="AL599" s="32"/>
    </row>
    <row r="600" spans="1:38" ht="14" x14ac:dyDescent="0.2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  <c r="AE600" s="32"/>
      <c r="AF600" s="32"/>
      <c r="AG600" s="32"/>
      <c r="AH600" s="32"/>
      <c r="AI600" s="32"/>
      <c r="AJ600" s="32"/>
      <c r="AK600" s="32"/>
      <c r="AL600" s="32"/>
    </row>
    <row r="601" spans="1:38" ht="14" x14ac:dyDescent="0.2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U601" s="32"/>
      <c r="V601" s="32"/>
      <c r="W601" s="32"/>
      <c r="X601" s="32"/>
      <c r="Y601" s="32"/>
      <c r="Z601" s="32"/>
      <c r="AA601" s="32"/>
      <c r="AB601" s="32"/>
      <c r="AC601" s="32"/>
      <c r="AD601" s="32"/>
      <c r="AE601" s="32"/>
      <c r="AF601" s="32"/>
      <c r="AG601" s="32"/>
      <c r="AH601" s="32"/>
      <c r="AI601" s="32"/>
      <c r="AJ601" s="32"/>
      <c r="AK601" s="32"/>
      <c r="AL601" s="32"/>
    </row>
    <row r="602" spans="1:38" ht="14" x14ac:dyDescent="0.2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  <c r="AE602" s="32"/>
      <c r="AF602" s="32"/>
      <c r="AG602" s="32"/>
      <c r="AH602" s="32"/>
      <c r="AI602" s="32"/>
      <c r="AJ602" s="32"/>
      <c r="AK602" s="32"/>
      <c r="AL602" s="32"/>
    </row>
    <row r="603" spans="1:38" ht="14" x14ac:dyDescent="0.2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32"/>
      <c r="AE603" s="32"/>
      <c r="AF603" s="32"/>
      <c r="AG603" s="32"/>
      <c r="AH603" s="32"/>
      <c r="AI603" s="32"/>
      <c r="AJ603" s="32"/>
      <c r="AK603" s="32"/>
      <c r="AL603" s="32"/>
    </row>
    <row r="604" spans="1:38" ht="14" x14ac:dyDescent="0.2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32"/>
      <c r="AE604" s="32"/>
      <c r="AF604" s="32"/>
      <c r="AG604" s="32"/>
      <c r="AH604" s="32"/>
      <c r="AI604" s="32"/>
      <c r="AJ604" s="32"/>
      <c r="AK604" s="32"/>
      <c r="AL604" s="32"/>
    </row>
    <row r="605" spans="1:38" ht="14" x14ac:dyDescent="0.2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U605" s="32"/>
      <c r="V605" s="32"/>
      <c r="W605" s="32"/>
      <c r="X605" s="32"/>
      <c r="Y605" s="32"/>
      <c r="Z605" s="32"/>
      <c r="AA605" s="32"/>
      <c r="AB605" s="32"/>
      <c r="AC605" s="32"/>
      <c r="AD605" s="32"/>
      <c r="AE605" s="32"/>
      <c r="AF605" s="32"/>
      <c r="AG605" s="32"/>
      <c r="AH605" s="32"/>
      <c r="AI605" s="32"/>
      <c r="AJ605" s="32"/>
      <c r="AK605" s="32"/>
      <c r="AL605" s="32"/>
    </row>
    <row r="606" spans="1:38" ht="14" x14ac:dyDescent="0.2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U606" s="32"/>
      <c r="V606" s="32"/>
      <c r="W606" s="32"/>
      <c r="X606" s="32"/>
      <c r="Y606" s="32"/>
      <c r="Z606" s="32"/>
      <c r="AA606" s="32"/>
      <c r="AB606" s="32"/>
      <c r="AC606" s="32"/>
      <c r="AD606" s="32"/>
      <c r="AE606" s="32"/>
      <c r="AF606" s="32"/>
      <c r="AG606" s="32"/>
      <c r="AH606" s="32"/>
      <c r="AI606" s="32"/>
      <c r="AJ606" s="32"/>
      <c r="AK606" s="32"/>
      <c r="AL606" s="32"/>
    </row>
    <row r="607" spans="1:38" ht="14" x14ac:dyDescent="0.2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U607" s="32"/>
      <c r="V607" s="32"/>
      <c r="W607" s="32"/>
      <c r="X607" s="32"/>
      <c r="Y607" s="32"/>
      <c r="Z607" s="32"/>
      <c r="AA607" s="32"/>
      <c r="AB607" s="32"/>
      <c r="AC607" s="32"/>
      <c r="AD607" s="32"/>
      <c r="AE607" s="32"/>
      <c r="AF607" s="32"/>
      <c r="AG607" s="32"/>
      <c r="AH607" s="32"/>
      <c r="AI607" s="32"/>
      <c r="AJ607" s="32"/>
      <c r="AK607" s="32"/>
      <c r="AL607" s="32"/>
    </row>
    <row r="608" spans="1:38" ht="14" x14ac:dyDescent="0.2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U608" s="32"/>
      <c r="V608" s="32"/>
      <c r="W608" s="32"/>
      <c r="X608" s="32"/>
      <c r="Y608" s="32"/>
      <c r="Z608" s="32"/>
      <c r="AA608" s="32"/>
      <c r="AB608" s="32"/>
      <c r="AC608" s="32"/>
      <c r="AD608" s="32"/>
      <c r="AE608" s="32"/>
      <c r="AF608" s="32"/>
      <c r="AG608" s="32"/>
      <c r="AH608" s="32"/>
      <c r="AI608" s="32"/>
      <c r="AJ608" s="32"/>
      <c r="AK608" s="32"/>
      <c r="AL608" s="32"/>
    </row>
    <row r="609" spans="1:38" ht="14" x14ac:dyDescent="0.2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32"/>
      <c r="AE609" s="32"/>
      <c r="AF609" s="32"/>
      <c r="AG609" s="32"/>
      <c r="AH609" s="32"/>
      <c r="AI609" s="32"/>
      <c r="AJ609" s="32"/>
      <c r="AK609" s="32"/>
      <c r="AL609" s="32"/>
    </row>
    <row r="610" spans="1:38" ht="14" x14ac:dyDescent="0.2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  <c r="AE610" s="32"/>
      <c r="AF610" s="32"/>
      <c r="AG610" s="32"/>
      <c r="AH610" s="32"/>
      <c r="AI610" s="32"/>
      <c r="AJ610" s="32"/>
      <c r="AK610" s="32"/>
      <c r="AL610" s="32"/>
    </row>
    <row r="611" spans="1:38" ht="14" x14ac:dyDescent="0.2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  <c r="AE611" s="32"/>
      <c r="AF611" s="32"/>
      <c r="AG611" s="32"/>
      <c r="AH611" s="32"/>
      <c r="AI611" s="32"/>
      <c r="AJ611" s="32"/>
      <c r="AK611" s="32"/>
      <c r="AL611" s="32"/>
    </row>
    <row r="612" spans="1:38" ht="14" x14ac:dyDescent="0.2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  <c r="AE612" s="32"/>
      <c r="AF612" s="32"/>
      <c r="AG612" s="32"/>
      <c r="AH612" s="32"/>
      <c r="AI612" s="32"/>
      <c r="AJ612" s="32"/>
      <c r="AK612" s="32"/>
      <c r="AL612" s="32"/>
    </row>
    <row r="613" spans="1:38" ht="14" x14ac:dyDescent="0.2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32"/>
      <c r="AE613" s="32"/>
      <c r="AF613" s="32"/>
      <c r="AG613" s="32"/>
      <c r="AH613" s="32"/>
      <c r="AI613" s="32"/>
      <c r="AJ613" s="32"/>
      <c r="AK613" s="32"/>
      <c r="AL613" s="32"/>
    </row>
    <row r="614" spans="1:38" ht="14" x14ac:dyDescent="0.2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32"/>
      <c r="AE614" s="32"/>
      <c r="AF614" s="32"/>
      <c r="AG614" s="32"/>
      <c r="AH614" s="32"/>
      <c r="AI614" s="32"/>
      <c r="AJ614" s="32"/>
      <c r="AK614" s="32"/>
      <c r="AL614" s="32"/>
    </row>
    <row r="615" spans="1:38" ht="14" x14ac:dyDescent="0.2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32"/>
      <c r="AE615" s="32"/>
      <c r="AF615" s="32"/>
      <c r="AG615" s="32"/>
      <c r="AH615" s="32"/>
      <c r="AI615" s="32"/>
      <c r="AJ615" s="32"/>
      <c r="AK615" s="32"/>
      <c r="AL615" s="32"/>
    </row>
    <row r="616" spans="1:38" ht="14" x14ac:dyDescent="0.2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  <c r="AE616" s="32"/>
      <c r="AF616" s="32"/>
      <c r="AG616" s="32"/>
      <c r="AH616" s="32"/>
      <c r="AI616" s="32"/>
      <c r="AJ616" s="32"/>
      <c r="AK616" s="32"/>
      <c r="AL616" s="32"/>
    </row>
    <row r="617" spans="1:38" ht="14" x14ac:dyDescent="0.2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U617" s="32"/>
      <c r="V617" s="32"/>
      <c r="W617" s="32"/>
      <c r="X617" s="32"/>
      <c r="Y617" s="32"/>
      <c r="Z617" s="32"/>
      <c r="AA617" s="32"/>
      <c r="AB617" s="32"/>
      <c r="AC617" s="32"/>
      <c r="AD617" s="32"/>
      <c r="AE617" s="32"/>
      <c r="AF617" s="32"/>
      <c r="AG617" s="32"/>
      <c r="AH617" s="32"/>
      <c r="AI617" s="32"/>
      <c r="AJ617" s="32"/>
      <c r="AK617" s="32"/>
      <c r="AL617" s="32"/>
    </row>
    <row r="618" spans="1:38" ht="14" x14ac:dyDescent="0.2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U618" s="32"/>
      <c r="V618" s="32"/>
      <c r="W618" s="32"/>
      <c r="X618" s="32"/>
      <c r="Y618" s="32"/>
      <c r="Z618" s="32"/>
      <c r="AA618" s="32"/>
      <c r="AB618" s="32"/>
      <c r="AC618" s="32"/>
      <c r="AD618" s="32"/>
      <c r="AE618" s="32"/>
      <c r="AF618" s="32"/>
      <c r="AG618" s="32"/>
      <c r="AH618" s="32"/>
      <c r="AI618" s="32"/>
      <c r="AJ618" s="32"/>
      <c r="AK618" s="32"/>
      <c r="AL618" s="32"/>
    </row>
    <row r="619" spans="1:38" ht="14" x14ac:dyDescent="0.2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U619" s="32"/>
      <c r="V619" s="32"/>
      <c r="W619" s="32"/>
      <c r="X619" s="32"/>
      <c r="Y619" s="32"/>
      <c r="Z619" s="32"/>
      <c r="AA619" s="32"/>
      <c r="AB619" s="32"/>
      <c r="AC619" s="32"/>
      <c r="AD619" s="32"/>
      <c r="AE619" s="32"/>
      <c r="AF619" s="32"/>
      <c r="AG619" s="32"/>
      <c r="AH619" s="32"/>
      <c r="AI619" s="32"/>
      <c r="AJ619" s="32"/>
      <c r="AK619" s="32"/>
      <c r="AL619" s="32"/>
    </row>
    <row r="620" spans="1:38" ht="14" x14ac:dyDescent="0.2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32"/>
      <c r="AE620" s="32"/>
      <c r="AF620" s="32"/>
      <c r="AG620" s="32"/>
      <c r="AH620" s="32"/>
      <c r="AI620" s="32"/>
      <c r="AJ620" s="32"/>
      <c r="AK620" s="32"/>
      <c r="AL620" s="32"/>
    </row>
    <row r="621" spans="1:38" ht="14" x14ac:dyDescent="0.2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U621" s="32"/>
      <c r="V621" s="32"/>
      <c r="W621" s="32"/>
      <c r="X621" s="32"/>
      <c r="Y621" s="32"/>
      <c r="Z621" s="32"/>
      <c r="AA621" s="32"/>
      <c r="AB621" s="32"/>
      <c r="AC621" s="32"/>
      <c r="AD621" s="32"/>
      <c r="AE621" s="32"/>
      <c r="AF621" s="32"/>
      <c r="AG621" s="32"/>
      <c r="AH621" s="32"/>
      <c r="AI621" s="32"/>
      <c r="AJ621" s="32"/>
      <c r="AK621" s="32"/>
      <c r="AL621" s="32"/>
    </row>
    <row r="622" spans="1:38" ht="14" x14ac:dyDescent="0.2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U622" s="32"/>
      <c r="V622" s="32"/>
      <c r="W622" s="32"/>
      <c r="X622" s="32"/>
      <c r="Y622" s="32"/>
      <c r="Z622" s="32"/>
      <c r="AA622" s="32"/>
      <c r="AB622" s="32"/>
      <c r="AC622" s="32"/>
      <c r="AD622" s="32"/>
      <c r="AE622" s="32"/>
      <c r="AF622" s="32"/>
      <c r="AG622" s="32"/>
      <c r="AH622" s="32"/>
      <c r="AI622" s="32"/>
      <c r="AJ622" s="32"/>
      <c r="AK622" s="32"/>
      <c r="AL622" s="32"/>
    </row>
    <row r="623" spans="1:38" ht="14" x14ac:dyDescent="0.2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  <c r="AE623" s="32"/>
      <c r="AF623" s="32"/>
      <c r="AG623" s="32"/>
      <c r="AH623" s="32"/>
      <c r="AI623" s="32"/>
      <c r="AJ623" s="32"/>
      <c r="AK623" s="32"/>
      <c r="AL623" s="32"/>
    </row>
    <row r="624" spans="1:38" ht="14" x14ac:dyDescent="0.2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  <c r="AE624" s="32"/>
      <c r="AF624" s="32"/>
      <c r="AG624" s="32"/>
      <c r="AH624" s="32"/>
      <c r="AI624" s="32"/>
      <c r="AJ624" s="32"/>
      <c r="AK624" s="32"/>
      <c r="AL624" s="32"/>
    </row>
    <row r="625" spans="1:38" ht="14" x14ac:dyDescent="0.2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U625" s="32"/>
      <c r="V625" s="32"/>
      <c r="W625" s="32"/>
      <c r="X625" s="32"/>
      <c r="Y625" s="32"/>
      <c r="Z625" s="32"/>
      <c r="AA625" s="32"/>
      <c r="AB625" s="32"/>
      <c r="AC625" s="32"/>
      <c r="AD625" s="32"/>
      <c r="AE625" s="32"/>
      <c r="AF625" s="32"/>
      <c r="AG625" s="32"/>
      <c r="AH625" s="32"/>
      <c r="AI625" s="32"/>
      <c r="AJ625" s="32"/>
      <c r="AK625" s="32"/>
      <c r="AL625" s="32"/>
    </row>
    <row r="626" spans="1:38" ht="14" x14ac:dyDescent="0.2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U626" s="32"/>
      <c r="V626" s="32"/>
      <c r="W626" s="32"/>
      <c r="X626" s="32"/>
      <c r="Y626" s="32"/>
      <c r="Z626" s="32"/>
      <c r="AA626" s="32"/>
      <c r="AB626" s="32"/>
      <c r="AC626" s="32"/>
      <c r="AD626" s="32"/>
      <c r="AE626" s="32"/>
      <c r="AF626" s="32"/>
      <c r="AG626" s="32"/>
      <c r="AH626" s="32"/>
      <c r="AI626" s="32"/>
      <c r="AJ626" s="32"/>
      <c r="AK626" s="32"/>
      <c r="AL626" s="32"/>
    </row>
    <row r="627" spans="1:38" ht="14" x14ac:dyDescent="0.2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U627" s="32"/>
      <c r="V627" s="32"/>
      <c r="W627" s="32"/>
      <c r="X627" s="32"/>
      <c r="Y627" s="32"/>
      <c r="Z627" s="32"/>
      <c r="AA627" s="32"/>
      <c r="AB627" s="32"/>
      <c r="AC627" s="32"/>
      <c r="AD627" s="32"/>
      <c r="AE627" s="32"/>
      <c r="AF627" s="32"/>
      <c r="AG627" s="32"/>
      <c r="AH627" s="32"/>
      <c r="AI627" s="32"/>
      <c r="AJ627" s="32"/>
      <c r="AK627" s="32"/>
      <c r="AL627" s="32"/>
    </row>
    <row r="628" spans="1:38" ht="14" x14ac:dyDescent="0.2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U628" s="32"/>
      <c r="V628" s="32"/>
      <c r="W628" s="32"/>
      <c r="X628" s="32"/>
      <c r="Y628" s="32"/>
      <c r="Z628" s="32"/>
      <c r="AA628" s="32"/>
      <c r="AB628" s="32"/>
      <c r="AC628" s="32"/>
      <c r="AD628" s="32"/>
      <c r="AE628" s="32"/>
      <c r="AF628" s="32"/>
      <c r="AG628" s="32"/>
      <c r="AH628" s="32"/>
      <c r="AI628" s="32"/>
      <c r="AJ628" s="32"/>
      <c r="AK628" s="32"/>
      <c r="AL628" s="32"/>
    </row>
    <row r="629" spans="1:38" ht="14" x14ac:dyDescent="0.2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U629" s="32"/>
      <c r="V629" s="32"/>
      <c r="W629" s="32"/>
      <c r="X629" s="32"/>
      <c r="Y629" s="32"/>
      <c r="Z629" s="32"/>
      <c r="AA629" s="32"/>
      <c r="AB629" s="32"/>
      <c r="AC629" s="32"/>
      <c r="AD629" s="32"/>
      <c r="AE629" s="32"/>
      <c r="AF629" s="32"/>
      <c r="AG629" s="32"/>
      <c r="AH629" s="32"/>
      <c r="AI629" s="32"/>
      <c r="AJ629" s="32"/>
      <c r="AK629" s="32"/>
      <c r="AL629" s="32"/>
    </row>
    <row r="630" spans="1:38" ht="14" x14ac:dyDescent="0.2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U630" s="32"/>
      <c r="V630" s="32"/>
      <c r="W630" s="32"/>
      <c r="X630" s="32"/>
      <c r="Y630" s="32"/>
      <c r="Z630" s="32"/>
      <c r="AA630" s="32"/>
      <c r="AB630" s="32"/>
      <c r="AC630" s="32"/>
      <c r="AD630" s="32"/>
      <c r="AE630" s="32"/>
      <c r="AF630" s="32"/>
      <c r="AG630" s="32"/>
      <c r="AH630" s="32"/>
      <c r="AI630" s="32"/>
      <c r="AJ630" s="32"/>
      <c r="AK630" s="32"/>
      <c r="AL630" s="32"/>
    </row>
    <row r="631" spans="1:38" ht="14" x14ac:dyDescent="0.2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U631" s="32"/>
      <c r="V631" s="32"/>
      <c r="W631" s="32"/>
      <c r="X631" s="32"/>
      <c r="Y631" s="32"/>
      <c r="Z631" s="32"/>
      <c r="AA631" s="32"/>
      <c r="AB631" s="32"/>
      <c r="AC631" s="32"/>
      <c r="AD631" s="32"/>
      <c r="AE631" s="32"/>
      <c r="AF631" s="32"/>
      <c r="AG631" s="32"/>
      <c r="AH631" s="32"/>
      <c r="AI631" s="32"/>
      <c r="AJ631" s="32"/>
      <c r="AK631" s="32"/>
      <c r="AL631" s="32"/>
    </row>
    <row r="632" spans="1:38" ht="14" x14ac:dyDescent="0.2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U632" s="32"/>
      <c r="V632" s="32"/>
      <c r="W632" s="32"/>
      <c r="X632" s="32"/>
      <c r="Y632" s="32"/>
      <c r="Z632" s="32"/>
      <c r="AA632" s="32"/>
      <c r="AB632" s="32"/>
      <c r="AC632" s="32"/>
      <c r="AD632" s="32"/>
      <c r="AE632" s="32"/>
      <c r="AF632" s="32"/>
      <c r="AG632" s="32"/>
      <c r="AH632" s="32"/>
      <c r="AI632" s="32"/>
      <c r="AJ632" s="32"/>
      <c r="AK632" s="32"/>
      <c r="AL632" s="32"/>
    </row>
    <row r="633" spans="1:38" ht="14" x14ac:dyDescent="0.2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  <c r="AE633" s="32"/>
      <c r="AF633" s="32"/>
      <c r="AG633" s="32"/>
      <c r="AH633" s="32"/>
      <c r="AI633" s="32"/>
      <c r="AJ633" s="32"/>
      <c r="AK633" s="32"/>
      <c r="AL633" s="32"/>
    </row>
    <row r="634" spans="1:38" ht="14" x14ac:dyDescent="0.2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U634" s="32"/>
      <c r="V634" s="32"/>
      <c r="W634" s="32"/>
      <c r="X634" s="32"/>
      <c r="Y634" s="32"/>
      <c r="Z634" s="32"/>
      <c r="AA634" s="32"/>
      <c r="AB634" s="32"/>
      <c r="AC634" s="32"/>
      <c r="AD634" s="32"/>
      <c r="AE634" s="32"/>
      <c r="AF634" s="32"/>
      <c r="AG634" s="32"/>
      <c r="AH634" s="32"/>
      <c r="AI634" s="32"/>
      <c r="AJ634" s="32"/>
      <c r="AK634" s="32"/>
      <c r="AL634" s="32"/>
    </row>
    <row r="635" spans="1:38" ht="14" x14ac:dyDescent="0.2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  <c r="AE635" s="32"/>
      <c r="AF635" s="32"/>
      <c r="AG635" s="32"/>
      <c r="AH635" s="32"/>
      <c r="AI635" s="32"/>
      <c r="AJ635" s="32"/>
      <c r="AK635" s="32"/>
      <c r="AL635" s="32"/>
    </row>
    <row r="636" spans="1:38" ht="14" x14ac:dyDescent="0.2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32"/>
      <c r="AE636" s="32"/>
      <c r="AF636" s="32"/>
      <c r="AG636" s="32"/>
      <c r="AH636" s="32"/>
      <c r="AI636" s="32"/>
      <c r="AJ636" s="32"/>
      <c r="AK636" s="32"/>
      <c r="AL636" s="32"/>
    </row>
    <row r="637" spans="1:38" ht="14" x14ac:dyDescent="0.2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32"/>
      <c r="AE637" s="32"/>
      <c r="AF637" s="32"/>
      <c r="AG637" s="32"/>
      <c r="AH637" s="32"/>
      <c r="AI637" s="32"/>
      <c r="AJ637" s="32"/>
      <c r="AK637" s="32"/>
      <c r="AL637" s="32"/>
    </row>
    <row r="638" spans="1:38" ht="14" x14ac:dyDescent="0.2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32"/>
      <c r="AE638" s="32"/>
      <c r="AF638" s="32"/>
      <c r="AG638" s="32"/>
      <c r="AH638" s="32"/>
      <c r="AI638" s="32"/>
      <c r="AJ638" s="32"/>
      <c r="AK638" s="32"/>
      <c r="AL638" s="32"/>
    </row>
    <row r="639" spans="1:38" ht="14" x14ac:dyDescent="0.2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  <c r="AE639" s="32"/>
      <c r="AF639" s="32"/>
      <c r="AG639" s="32"/>
      <c r="AH639" s="32"/>
      <c r="AI639" s="32"/>
      <c r="AJ639" s="32"/>
      <c r="AK639" s="32"/>
      <c r="AL639" s="32"/>
    </row>
    <row r="640" spans="1:38" ht="14" x14ac:dyDescent="0.2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  <c r="AE640" s="32"/>
      <c r="AF640" s="32"/>
      <c r="AG640" s="32"/>
      <c r="AH640" s="32"/>
      <c r="AI640" s="32"/>
      <c r="AJ640" s="32"/>
      <c r="AK640" s="32"/>
      <c r="AL640" s="32"/>
    </row>
    <row r="641" spans="1:38" ht="14" x14ac:dyDescent="0.2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  <c r="AE641" s="32"/>
      <c r="AF641" s="32"/>
      <c r="AG641" s="32"/>
      <c r="AH641" s="32"/>
      <c r="AI641" s="32"/>
      <c r="AJ641" s="32"/>
      <c r="AK641" s="32"/>
      <c r="AL641" s="32"/>
    </row>
    <row r="642" spans="1:38" ht="14" x14ac:dyDescent="0.2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  <c r="AE642" s="32"/>
      <c r="AF642" s="32"/>
      <c r="AG642" s="32"/>
      <c r="AH642" s="32"/>
      <c r="AI642" s="32"/>
      <c r="AJ642" s="32"/>
      <c r="AK642" s="32"/>
      <c r="AL642" s="32"/>
    </row>
    <row r="643" spans="1:38" ht="14" x14ac:dyDescent="0.2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  <c r="AE643" s="32"/>
      <c r="AF643" s="32"/>
      <c r="AG643" s="32"/>
      <c r="AH643" s="32"/>
      <c r="AI643" s="32"/>
      <c r="AJ643" s="32"/>
      <c r="AK643" s="32"/>
      <c r="AL643" s="32"/>
    </row>
    <row r="644" spans="1:38" ht="14" x14ac:dyDescent="0.2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  <c r="AE644" s="32"/>
      <c r="AF644" s="32"/>
      <c r="AG644" s="32"/>
      <c r="AH644" s="32"/>
      <c r="AI644" s="32"/>
      <c r="AJ644" s="32"/>
      <c r="AK644" s="32"/>
      <c r="AL644" s="32"/>
    </row>
    <row r="645" spans="1:38" ht="14" x14ac:dyDescent="0.2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32"/>
      <c r="AE645" s="32"/>
      <c r="AF645" s="32"/>
      <c r="AG645" s="32"/>
      <c r="AH645" s="32"/>
      <c r="AI645" s="32"/>
      <c r="AJ645" s="32"/>
      <c r="AK645" s="32"/>
      <c r="AL645" s="32"/>
    </row>
    <row r="646" spans="1:38" ht="14" x14ac:dyDescent="0.2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U646" s="32"/>
      <c r="V646" s="32"/>
      <c r="W646" s="32"/>
      <c r="X646" s="32"/>
      <c r="Y646" s="32"/>
      <c r="Z646" s="32"/>
      <c r="AA646" s="32"/>
      <c r="AB646" s="32"/>
      <c r="AC646" s="32"/>
      <c r="AD646" s="32"/>
      <c r="AE646" s="32"/>
      <c r="AF646" s="32"/>
      <c r="AG646" s="32"/>
      <c r="AH646" s="32"/>
      <c r="AI646" s="32"/>
      <c r="AJ646" s="32"/>
      <c r="AK646" s="32"/>
      <c r="AL646" s="32"/>
    </row>
    <row r="647" spans="1:38" ht="14" x14ac:dyDescent="0.2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  <c r="AE647" s="32"/>
      <c r="AF647" s="32"/>
      <c r="AG647" s="32"/>
      <c r="AH647" s="32"/>
      <c r="AI647" s="32"/>
      <c r="AJ647" s="32"/>
      <c r="AK647" s="32"/>
      <c r="AL647" s="32"/>
    </row>
    <row r="648" spans="1:38" ht="14" x14ac:dyDescent="0.2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  <c r="AE648" s="32"/>
      <c r="AF648" s="32"/>
      <c r="AG648" s="32"/>
      <c r="AH648" s="32"/>
      <c r="AI648" s="32"/>
      <c r="AJ648" s="32"/>
      <c r="AK648" s="32"/>
      <c r="AL648" s="32"/>
    </row>
    <row r="649" spans="1:38" ht="14" x14ac:dyDescent="0.2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U649" s="32"/>
      <c r="V649" s="32"/>
      <c r="W649" s="32"/>
      <c r="X649" s="32"/>
      <c r="Y649" s="32"/>
      <c r="Z649" s="32"/>
      <c r="AA649" s="32"/>
      <c r="AB649" s="32"/>
      <c r="AC649" s="32"/>
      <c r="AD649" s="32"/>
      <c r="AE649" s="32"/>
      <c r="AF649" s="32"/>
      <c r="AG649" s="32"/>
      <c r="AH649" s="32"/>
      <c r="AI649" s="32"/>
      <c r="AJ649" s="32"/>
      <c r="AK649" s="32"/>
      <c r="AL649" s="32"/>
    </row>
    <row r="650" spans="1:38" ht="14" x14ac:dyDescent="0.2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U650" s="32"/>
      <c r="V650" s="32"/>
      <c r="W650" s="32"/>
      <c r="X650" s="32"/>
      <c r="Y650" s="32"/>
      <c r="Z650" s="32"/>
      <c r="AA650" s="32"/>
      <c r="AB650" s="32"/>
      <c r="AC650" s="32"/>
      <c r="AD650" s="32"/>
      <c r="AE650" s="32"/>
      <c r="AF650" s="32"/>
      <c r="AG650" s="32"/>
      <c r="AH650" s="32"/>
      <c r="AI650" s="32"/>
      <c r="AJ650" s="32"/>
      <c r="AK650" s="32"/>
      <c r="AL650" s="32"/>
    </row>
    <row r="651" spans="1:38" ht="14" x14ac:dyDescent="0.2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U651" s="32"/>
      <c r="V651" s="32"/>
      <c r="W651" s="32"/>
      <c r="X651" s="32"/>
      <c r="Y651" s="32"/>
      <c r="Z651" s="32"/>
      <c r="AA651" s="32"/>
      <c r="AB651" s="32"/>
      <c r="AC651" s="32"/>
      <c r="AD651" s="32"/>
      <c r="AE651" s="32"/>
      <c r="AF651" s="32"/>
      <c r="AG651" s="32"/>
      <c r="AH651" s="32"/>
      <c r="AI651" s="32"/>
      <c r="AJ651" s="32"/>
      <c r="AK651" s="32"/>
      <c r="AL651" s="32"/>
    </row>
    <row r="652" spans="1:38" ht="14" x14ac:dyDescent="0.2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U652" s="32"/>
      <c r="V652" s="32"/>
      <c r="W652" s="32"/>
      <c r="X652" s="32"/>
      <c r="Y652" s="32"/>
      <c r="Z652" s="32"/>
      <c r="AA652" s="32"/>
      <c r="AB652" s="32"/>
      <c r="AC652" s="32"/>
      <c r="AD652" s="32"/>
      <c r="AE652" s="32"/>
      <c r="AF652" s="32"/>
      <c r="AG652" s="32"/>
      <c r="AH652" s="32"/>
      <c r="AI652" s="32"/>
      <c r="AJ652" s="32"/>
      <c r="AK652" s="32"/>
      <c r="AL652" s="32"/>
    </row>
    <row r="653" spans="1:38" ht="14" x14ac:dyDescent="0.2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U653" s="32"/>
      <c r="V653" s="32"/>
      <c r="W653" s="32"/>
      <c r="X653" s="32"/>
      <c r="Y653" s="32"/>
      <c r="Z653" s="32"/>
      <c r="AA653" s="32"/>
      <c r="AB653" s="32"/>
      <c r="AC653" s="32"/>
      <c r="AD653" s="32"/>
      <c r="AE653" s="32"/>
      <c r="AF653" s="32"/>
      <c r="AG653" s="32"/>
      <c r="AH653" s="32"/>
      <c r="AI653" s="32"/>
      <c r="AJ653" s="32"/>
      <c r="AK653" s="32"/>
      <c r="AL653" s="32"/>
    </row>
    <row r="654" spans="1:38" ht="14" x14ac:dyDescent="0.2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U654" s="32"/>
      <c r="V654" s="32"/>
      <c r="W654" s="32"/>
      <c r="X654" s="32"/>
      <c r="Y654" s="32"/>
      <c r="Z654" s="32"/>
      <c r="AA654" s="32"/>
      <c r="AB654" s="32"/>
      <c r="AC654" s="32"/>
      <c r="AD654" s="32"/>
      <c r="AE654" s="32"/>
      <c r="AF654" s="32"/>
      <c r="AG654" s="32"/>
      <c r="AH654" s="32"/>
      <c r="AI654" s="32"/>
      <c r="AJ654" s="32"/>
      <c r="AK654" s="32"/>
      <c r="AL654" s="32"/>
    </row>
    <row r="655" spans="1:38" ht="14" x14ac:dyDescent="0.2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U655" s="32"/>
      <c r="V655" s="32"/>
      <c r="W655" s="32"/>
      <c r="X655" s="32"/>
      <c r="Y655" s="32"/>
      <c r="Z655" s="32"/>
      <c r="AA655" s="32"/>
      <c r="AB655" s="32"/>
      <c r="AC655" s="32"/>
      <c r="AD655" s="32"/>
      <c r="AE655" s="32"/>
      <c r="AF655" s="32"/>
      <c r="AG655" s="32"/>
      <c r="AH655" s="32"/>
      <c r="AI655" s="32"/>
      <c r="AJ655" s="32"/>
      <c r="AK655" s="32"/>
      <c r="AL655" s="32"/>
    </row>
    <row r="656" spans="1:38" ht="14" x14ac:dyDescent="0.2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U656" s="32"/>
      <c r="V656" s="32"/>
      <c r="W656" s="32"/>
      <c r="X656" s="32"/>
      <c r="Y656" s="32"/>
      <c r="Z656" s="32"/>
      <c r="AA656" s="32"/>
      <c r="AB656" s="32"/>
      <c r="AC656" s="32"/>
      <c r="AD656" s="32"/>
      <c r="AE656" s="32"/>
      <c r="AF656" s="32"/>
      <c r="AG656" s="32"/>
      <c r="AH656" s="32"/>
      <c r="AI656" s="32"/>
      <c r="AJ656" s="32"/>
      <c r="AK656" s="32"/>
      <c r="AL656" s="32"/>
    </row>
    <row r="657" spans="1:38" ht="14" x14ac:dyDescent="0.2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U657" s="32"/>
      <c r="V657" s="32"/>
      <c r="W657" s="32"/>
      <c r="X657" s="32"/>
      <c r="Y657" s="32"/>
      <c r="Z657" s="32"/>
      <c r="AA657" s="32"/>
      <c r="AB657" s="32"/>
      <c r="AC657" s="32"/>
      <c r="AD657" s="32"/>
      <c r="AE657" s="32"/>
      <c r="AF657" s="32"/>
      <c r="AG657" s="32"/>
      <c r="AH657" s="32"/>
      <c r="AI657" s="32"/>
      <c r="AJ657" s="32"/>
      <c r="AK657" s="32"/>
      <c r="AL657" s="32"/>
    </row>
    <row r="658" spans="1:38" ht="14" x14ac:dyDescent="0.2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U658" s="32"/>
      <c r="V658" s="32"/>
      <c r="W658" s="32"/>
      <c r="X658" s="32"/>
      <c r="Y658" s="32"/>
      <c r="Z658" s="32"/>
      <c r="AA658" s="32"/>
      <c r="AB658" s="32"/>
      <c r="AC658" s="32"/>
      <c r="AD658" s="32"/>
      <c r="AE658" s="32"/>
      <c r="AF658" s="32"/>
      <c r="AG658" s="32"/>
      <c r="AH658" s="32"/>
      <c r="AI658" s="32"/>
      <c r="AJ658" s="32"/>
      <c r="AK658" s="32"/>
      <c r="AL658" s="32"/>
    </row>
    <row r="659" spans="1:38" ht="14" x14ac:dyDescent="0.2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U659" s="32"/>
      <c r="V659" s="32"/>
      <c r="W659" s="32"/>
      <c r="X659" s="32"/>
      <c r="Y659" s="32"/>
      <c r="Z659" s="32"/>
      <c r="AA659" s="32"/>
      <c r="AB659" s="32"/>
      <c r="AC659" s="32"/>
      <c r="AD659" s="32"/>
      <c r="AE659" s="32"/>
      <c r="AF659" s="32"/>
      <c r="AG659" s="32"/>
      <c r="AH659" s="32"/>
      <c r="AI659" s="32"/>
      <c r="AJ659" s="32"/>
      <c r="AK659" s="32"/>
      <c r="AL659" s="32"/>
    </row>
    <row r="660" spans="1:38" ht="14" x14ac:dyDescent="0.2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U660" s="32"/>
      <c r="V660" s="32"/>
      <c r="W660" s="32"/>
      <c r="X660" s="32"/>
      <c r="Y660" s="32"/>
      <c r="Z660" s="32"/>
      <c r="AA660" s="32"/>
      <c r="AB660" s="32"/>
      <c r="AC660" s="32"/>
      <c r="AD660" s="32"/>
      <c r="AE660" s="32"/>
      <c r="AF660" s="32"/>
      <c r="AG660" s="32"/>
      <c r="AH660" s="32"/>
      <c r="AI660" s="32"/>
      <c r="AJ660" s="32"/>
      <c r="AK660" s="32"/>
      <c r="AL660" s="32"/>
    </row>
    <row r="661" spans="1:38" ht="14" x14ac:dyDescent="0.2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U661" s="32"/>
      <c r="V661" s="32"/>
      <c r="W661" s="32"/>
      <c r="X661" s="32"/>
      <c r="Y661" s="32"/>
      <c r="Z661" s="32"/>
      <c r="AA661" s="32"/>
      <c r="AB661" s="32"/>
      <c r="AC661" s="32"/>
      <c r="AD661" s="32"/>
      <c r="AE661" s="32"/>
      <c r="AF661" s="32"/>
      <c r="AG661" s="32"/>
      <c r="AH661" s="32"/>
      <c r="AI661" s="32"/>
      <c r="AJ661" s="32"/>
      <c r="AK661" s="32"/>
      <c r="AL661" s="32"/>
    </row>
    <row r="662" spans="1:38" ht="14" x14ac:dyDescent="0.2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32"/>
      <c r="AE662" s="32"/>
      <c r="AF662" s="32"/>
      <c r="AG662" s="32"/>
      <c r="AH662" s="32"/>
      <c r="AI662" s="32"/>
      <c r="AJ662" s="32"/>
      <c r="AK662" s="32"/>
      <c r="AL662" s="32"/>
    </row>
    <row r="663" spans="1:38" ht="14" x14ac:dyDescent="0.2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32"/>
      <c r="AE663" s="32"/>
      <c r="AF663" s="32"/>
      <c r="AG663" s="32"/>
      <c r="AH663" s="32"/>
      <c r="AI663" s="32"/>
      <c r="AJ663" s="32"/>
      <c r="AK663" s="32"/>
      <c r="AL663" s="32"/>
    </row>
    <row r="664" spans="1:38" ht="14" x14ac:dyDescent="0.2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U664" s="32"/>
      <c r="V664" s="32"/>
      <c r="W664" s="32"/>
      <c r="X664" s="32"/>
      <c r="Y664" s="32"/>
      <c r="Z664" s="32"/>
      <c r="AA664" s="32"/>
      <c r="AB664" s="32"/>
      <c r="AC664" s="32"/>
      <c r="AD664" s="32"/>
      <c r="AE664" s="32"/>
      <c r="AF664" s="32"/>
      <c r="AG664" s="32"/>
      <c r="AH664" s="32"/>
      <c r="AI664" s="32"/>
      <c r="AJ664" s="32"/>
      <c r="AK664" s="32"/>
      <c r="AL664" s="32"/>
    </row>
    <row r="665" spans="1:38" ht="14" x14ac:dyDescent="0.2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U665" s="32"/>
      <c r="V665" s="32"/>
      <c r="W665" s="32"/>
      <c r="X665" s="32"/>
      <c r="Y665" s="32"/>
      <c r="Z665" s="32"/>
      <c r="AA665" s="32"/>
      <c r="AB665" s="32"/>
      <c r="AC665" s="32"/>
      <c r="AD665" s="32"/>
      <c r="AE665" s="32"/>
      <c r="AF665" s="32"/>
      <c r="AG665" s="32"/>
      <c r="AH665" s="32"/>
      <c r="AI665" s="32"/>
      <c r="AJ665" s="32"/>
      <c r="AK665" s="32"/>
      <c r="AL665" s="32"/>
    </row>
    <row r="666" spans="1:38" ht="14" x14ac:dyDescent="0.2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U666" s="32"/>
      <c r="V666" s="32"/>
      <c r="W666" s="32"/>
      <c r="X666" s="32"/>
      <c r="Y666" s="32"/>
      <c r="Z666" s="32"/>
      <c r="AA666" s="32"/>
      <c r="AB666" s="32"/>
      <c r="AC666" s="32"/>
      <c r="AD666" s="32"/>
      <c r="AE666" s="32"/>
      <c r="AF666" s="32"/>
      <c r="AG666" s="32"/>
      <c r="AH666" s="32"/>
      <c r="AI666" s="32"/>
      <c r="AJ666" s="32"/>
      <c r="AK666" s="32"/>
      <c r="AL666" s="32"/>
    </row>
    <row r="667" spans="1:38" ht="14" x14ac:dyDescent="0.2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U667" s="32"/>
      <c r="V667" s="32"/>
      <c r="W667" s="32"/>
      <c r="X667" s="32"/>
      <c r="Y667" s="32"/>
      <c r="Z667" s="32"/>
      <c r="AA667" s="32"/>
      <c r="AB667" s="32"/>
      <c r="AC667" s="32"/>
      <c r="AD667" s="32"/>
      <c r="AE667" s="32"/>
      <c r="AF667" s="32"/>
      <c r="AG667" s="32"/>
      <c r="AH667" s="32"/>
      <c r="AI667" s="32"/>
      <c r="AJ667" s="32"/>
      <c r="AK667" s="32"/>
      <c r="AL667" s="32"/>
    </row>
    <row r="668" spans="1:38" ht="14" x14ac:dyDescent="0.2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U668" s="32"/>
      <c r="V668" s="32"/>
      <c r="W668" s="32"/>
      <c r="X668" s="32"/>
      <c r="Y668" s="32"/>
      <c r="Z668" s="32"/>
      <c r="AA668" s="32"/>
      <c r="AB668" s="32"/>
      <c r="AC668" s="32"/>
      <c r="AD668" s="32"/>
      <c r="AE668" s="32"/>
      <c r="AF668" s="32"/>
      <c r="AG668" s="32"/>
      <c r="AH668" s="32"/>
      <c r="AI668" s="32"/>
      <c r="AJ668" s="32"/>
      <c r="AK668" s="32"/>
      <c r="AL668" s="32"/>
    </row>
    <row r="669" spans="1:38" ht="14" x14ac:dyDescent="0.2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U669" s="32"/>
      <c r="V669" s="32"/>
      <c r="W669" s="32"/>
      <c r="X669" s="32"/>
      <c r="Y669" s="32"/>
      <c r="Z669" s="32"/>
      <c r="AA669" s="32"/>
      <c r="AB669" s="32"/>
      <c r="AC669" s="32"/>
      <c r="AD669" s="32"/>
      <c r="AE669" s="32"/>
      <c r="AF669" s="32"/>
      <c r="AG669" s="32"/>
      <c r="AH669" s="32"/>
      <c r="AI669" s="32"/>
      <c r="AJ669" s="32"/>
      <c r="AK669" s="32"/>
      <c r="AL669" s="32"/>
    </row>
    <row r="670" spans="1:38" ht="14" x14ac:dyDescent="0.2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U670" s="32"/>
      <c r="V670" s="32"/>
      <c r="W670" s="32"/>
      <c r="X670" s="32"/>
      <c r="Y670" s="32"/>
      <c r="Z670" s="32"/>
      <c r="AA670" s="32"/>
      <c r="AB670" s="32"/>
      <c r="AC670" s="32"/>
      <c r="AD670" s="32"/>
      <c r="AE670" s="32"/>
      <c r="AF670" s="32"/>
      <c r="AG670" s="32"/>
      <c r="AH670" s="32"/>
      <c r="AI670" s="32"/>
      <c r="AJ670" s="32"/>
      <c r="AK670" s="32"/>
      <c r="AL670" s="32"/>
    </row>
    <row r="671" spans="1:38" ht="14" x14ac:dyDescent="0.2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U671" s="32"/>
      <c r="V671" s="32"/>
      <c r="W671" s="32"/>
      <c r="X671" s="32"/>
      <c r="Y671" s="32"/>
      <c r="Z671" s="32"/>
      <c r="AA671" s="32"/>
      <c r="AB671" s="32"/>
      <c r="AC671" s="32"/>
      <c r="AD671" s="32"/>
      <c r="AE671" s="32"/>
      <c r="AF671" s="32"/>
      <c r="AG671" s="32"/>
      <c r="AH671" s="32"/>
      <c r="AI671" s="32"/>
      <c r="AJ671" s="32"/>
      <c r="AK671" s="32"/>
      <c r="AL671" s="32"/>
    </row>
    <row r="672" spans="1:38" ht="14" x14ac:dyDescent="0.2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U672" s="32"/>
      <c r="V672" s="32"/>
      <c r="W672" s="32"/>
      <c r="X672" s="32"/>
      <c r="Y672" s="32"/>
      <c r="Z672" s="32"/>
      <c r="AA672" s="32"/>
      <c r="AB672" s="32"/>
      <c r="AC672" s="32"/>
      <c r="AD672" s="32"/>
      <c r="AE672" s="32"/>
      <c r="AF672" s="32"/>
      <c r="AG672" s="32"/>
      <c r="AH672" s="32"/>
      <c r="AI672" s="32"/>
      <c r="AJ672" s="32"/>
      <c r="AK672" s="32"/>
      <c r="AL672" s="32"/>
    </row>
    <row r="673" spans="1:38" ht="14" x14ac:dyDescent="0.2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U673" s="32"/>
      <c r="V673" s="32"/>
      <c r="W673" s="32"/>
      <c r="X673" s="32"/>
      <c r="Y673" s="32"/>
      <c r="Z673" s="32"/>
      <c r="AA673" s="32"/>
      <c r="AB673" s="32"/>
      <c r="AC673" s="32"/>
      <c r="AD673" s="32"/>
      <c r="AE673" s="32"/>
      <c r="AF673" s="32"/>
      <c r="AG673" s="32"/>
      <c r="AH673" s="32"/>
      <c r="AI673" s="32"/>
      <c r="AJ673" s="32"/>
      <c r="AK673" s="32"/>
      <c r="AL673" s="32"/>
    </row>
    <row r="674" spans="1:38" ht="14" x14ac:dyDescent="0.2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  <c r="AE674" s="32"/>
      <c r="AF674" s="32"/>
      <c r="AG674" s="32"/>
      <c r="AH674" s="32"/>
      <c r="AI674" s="32"/>
      <c r="AJ674" s="32"/>
      <c r="AK674" s="32"/>
      <c r="AL674" s="32"/>
    </row>
    <row r="675" spans="1:38" ht="14" x14ac:dyDescent="0.2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U675" s="32"/>
      <c r="V675" s="32"/>
      <c r="W675" s="32"/>
      <c r="X675" s="32"/>
      <c r="Y675" s="32"/>
      <c r="Z675" s="32"/>
      <c r="AA675" s="32"/>
      <c r="AB675" s="32"/>
      <c r="AC675" s="32"/>
      <c r="AD675" s="32"/>
      <c r="AE675" s="32"/>
      <c r="AF675" s="32"/>
      <c r="AG675" s="32"/>
      <c r="AH675" s="32"/>
      <c r="AI675" s="32"/>
      <c r="AJ675" s="32"/>
      <c r="AK675" s="32"/>
      <c r="AL675" s="32"/>
    </row>
    <row r="676" spans="1:38" ht="14" x14ac:dyDescent="0.2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U676" s="32"/>
      <c r="V676" s="32"/>
      <c r="W676" s="32"/>
      <c r="X676" s="32"/>
      <c r="Y676" s="32"/>
      <c r="Z676" s="32"/>
      <c r="AA676" s="32"/>
      <c r="AB676" s="32"/>
      <c r="AC676" s="32"/>
      <c r="AD676" s="32"/>
      <c r="AE676" s="32"/>
      <c r="AF676" s="32"/>
      <c r="AG676" s="32"/>
      <c r="AH676" s="32"/>
      <c r="AI676" s="32"/>
      <c r="AJ676" s="32"/>
      <c r="AK676" s="32"/>
      <c r="AL676" s="32"/>
    </row>
    <row r="677" spans="1:38" ht="14" x14ac:dyDescent="0.2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U677" s="32"/>
      <c r="V677" s="32"/>
      <c r="W677" s="32"/>
      <c r="X677" s="32"/>
      <c r="Y677" s="32"/>
      <c r="Z677" s="32"/>
      <c r="AA677" s="32"/>
      <c r="AB677" s="32"/>
      <c r="AC677" s="32"/>
      <c r="AD677" s="32"/>
      <c r="AE677" s="32"/>
      <c r="AF677" s="32"/>
      <c r="AG677" s="32"/>
      <c r="AH677" s="32"/>
      <c r="AI677" s="32"/>
      <c r="AJ677" s="32"/>
      <c r="AK677" s="32"/>
      <c r="AL677" s="32"/>
    </row>
    <row r="678" spans="1:38" ht="14" x14ac:dyDescent="0.2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U678" s="32"/>
      <c r="V678" s="32"/>
      <c r="W678" s="32"/>
      <c r="X678" s="32"/>
      <c r="Y678" s="32"/>
      <c r="Z678" s="32"/>
      <c r="AA678" s="32"/>
      <c r="AB678" s="32"/>
      <c r="AC678" s="32"/>
      <c r="AD678" s="32"/>
      <c r="AE678" s="32"/>
      <c r="AF678" s="32"/>
      <c r="AG678" s="32"/>
      <c r="AH678" s="32"/>
      <c r="AI678" s="32"/>
      <c r="AJ678" s="32"/>
      <c r="AK678" s="32"/>
      <c r="AL678" s="32"/>
    </row>
    <row r="679" spans="1:38" ht="14" x14ac:dyDescent="0.2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  <c r="AE679" s="32"/>
      <c r="AF679" s="32"/>
      <c r="AG679" s="32"/>
      <c r="AH679" s="32"/>
      <c r="AI679" s="32"/>
      <c r="AJ679" s="32"/>
      <c r="AK679" s="32"/>
      <c r="AL679" s="32"/>
    </row>
    <row r="680" spans="1:38" ht="14" x14ac:dyDescent="0.2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U680" s="32"/>
      <c r="V680" s="32"/>
      <c r="W680" s="32"/>
      <c r="X680" s="32"/>
      <c r="Y680" s="32"/>
      <c r="Z680" s="32"/>
      <c r="AA680" s="32"/>
      <c r="AB680" s="32"/>
      <c r="AC680" s="32"/>
      <c r="AD680" s="32"/>
      <c r="AE680" s="32"/>
      <c r="AF680" s="32"/>
      <c r="AG680" s="32"/>
      <c r="AH680" s="32"/>
      <c r="AI680" s="32"/>
      <c r="AJ680" s="32"/>
      <c r="AK680" s="32"/>
      <c r="AL680" s="32"/>
    </row>
    <row r="681" spans="1:38" ht="14" x14ac:dyDescent="0.2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U681" s="32"/>
      <c r="V681" s="32"/>
      <c r="W681" s="32"/>
      <c r="X681" s="32"/>
      <c r="Y681" s="32"/>
      <c r="Z681" s="32"/>
      <c r="AA681" s="32"/>
      <c r="AB681" s="32"/>
      <c r="AC681" s="32"/>
      <c r="AD681" s="32"/>
      <c r="AE681" s="32"/>
      <c r="AF681" s="32"/>
      <c r="AG681" s="32"/>
      <c r="AH681" s="32"/>
      <c r="AI681" s="32"/>
      <c r="AJ681" s="32"/>
      <c r="AK681" s="32"/>
      <c r="AL681" s="32"/>
    </row>
    <row r="682" spans="1:38" ht="14" x14ac:dyDescent="0.2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U682" s="32"/>
      <c r="V682" s="32"/>
      <c r="W682" s="32"/>
      <c r="X682" s="32"/>
      <c r="Y682" s="32"/>
      <c r="Z682" s="32"/>
      <c r="AA682" s="32"/>
      <c r="AB682" s="32"/>
      <c r="AC682" s="32"/>
      <c r="AD682" s="32"/>
      <c r="AE682" s="32"/>
      <c r="AF682" s="32"/>
      <c r="AG682" s="32"/>
      <c r="AH682" s="32"/>
      <c r="AI682" s="32"/>
      <c r="AJ682" s="32"/>
      <c r="AK682" s="32"/>
      <c r="AL682" s="32"/>
    </row>
    <row r="683" spans="1:38" ht="14" x14ac:dyDescent="0.2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U683" s="32"/>
      <c r="V683" s="32"/>
      <c r="W683" s="32"/>
      <c r="X683" s="32"/>
      <c r="Y683" s="32"/>
      <c r="Z683" s="32"/>
      <c r="AA683" s="32"/>
      <c r="AB683" s="32"/>
      <c r="AC683" s="32"/>
      <c r="AD683" s="32"/>
      <c r="AE683" s="32"/>
      <c r="AF683" s="32"/>
      <c r="AG683" s="32"/>
      <c r="AH683" s="32"/>
      <c r="AI683" s="32"/>
      <c r="AJ683" s="32"/>
      <c r="AK683" s="32"/>
      <c r="AL683" s="32"/>
    </row>
    <row r="684" spans="1:38" ht="14" x14ac:dyDescent="0.2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U684" s="32"/>
      <c r="V684" s="32"/>
      <c r="W684" s="32"/>
      <c r="X684" s="32"/>
      <c r="Y684" s="32"/>
      <c r="Z684" s="32"/>
      <c r="AA684" s="32"/>
      <c r="AB684" s="32"/>
      <c r="AC684" s="32"/>
      <c r="AD684" s="32"/>
      <c r="AE684" s="32"/>
      <c r="AF684" s="32"/>
      <c r="AG684" s="32"/>
      <c r="AH684" s="32"/>
      <c r="AI684" s="32"/>
      <c r="AJ684" s="32"/>
      <c r="AK684" s="32"/>
      <c r="AL684" s="32"/>
    </row>
    <row r="685" spans="1:38" ht="14" x14ac:dyDescent="0.2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U685" s="32"/>
      <c r="V685" s="32"/>
      <c r="W685" s="32"/>
      <c r="X685" s="32"/>
      <c r="Y685" s="32"/>
      <c r="Z685" s="32"/>
      <c r="AA685" s="32"/>
      <c r="AB685" s="32"/>
      <c r="AC685" s="32"/>
      <c r="AD685" s="32"/>
      <c r="AE685" s="32"/>
      <c r="AF685" s="32"/>
      <c r="AG685" s="32"/>
      <c r="AH685" s="32"/>
      <c r="AI685" s="32"/>
      <c r="AJ685" s="32"/>
      <c r="AK685" s="32"/>
      <c r="AL685" s="32"/>
    </row>
    <row r="686" spans="1:38" ht="14" x14ac:dyDescent="0.2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  <c r="AE686" s="32"/>
      <c r="AF686" s="32"/>
      <c r="AG686" s="32"/>
      <c r="AH686" s="32"/>
      <c r="AI686" s="32"/>
      <c r="AJ686" s="32"/>
      <c r="AK686" s="32"/>
      <c r="AL686" s="32"/>
    </row>
    <row r="687" spans="1:38" ht="14" x14ac:dyDescent="0.2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32"/>
      <c r="AE687" s="32"/>
      <c r="AF687" s="32"/>
      <c r="AG687" s="32"/>
      <c r="AH687" s="32"/>
      <c r="AI687" s="32"/>
      <c r="AJ687" s="32"/>
      <c r="AK687" s="32"/>
      <c r="AL687" s="32"/>
    </row>
    <row r="688" spans="1:38" ht="14" x14ac:dyDescent="0.2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U688" s="32"/>
      <c r="V688" s="32"/>
      <c r="W688" s="32"/>
      <c r="X688" s="32"/>
      <c r="Y688" s="32"/>
      <c r="Z688" s="32"/>
      <c r="AA688" s="32"/>
      <c r="AB688" s="32"/>
      <c r="AC688" s="32"/>
      <c r="AD688" s="32"/>
      <c r="AE688" s="32"/>
      <c r="AF688" s="32"/>
      <c r="AG688" s="32"/>
      <c r="AH688" s="32"/>
      <c r="AI688" s="32"/>
      <c r="AJ688" s="32"/>
      <c r="AK688" s="32"/>
      <c r="AL688" s="32"/>
    </row>
    <row r="689" spans="1:38" ht="14" x14ac:dyDescent="0.2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32"/>
      <c r="AE689" s="32"/>
      <c r="AF689" s="32"/>
      <c r="AG689" s="32"/>
      <c r="AH689" s="32"/>
      <c r="AI689" s="32"/>
      <c r="AJ689" s="32"/>
      <c r="AK689" s="32"/>
      <c r="AL689" s="32"/>
    </row>
    <row r="690" spans="1:38" ht="14" x14ac:dyDescent="0.2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32"/>
      <c r="AE690" s="32"/>
      <c r="AF690" s="32"/>
      <c r="AG690" s="32"/>
      <c r="AH690" s="32"/>
      <c r="AI690" s="32"/>
      <c r="AJ690" s="32"/>
      <c r="AK690" s="32"/>
      <c r="AL690" s="32"/>
    </row>
    <row r="691" spans="1:38" ht="14" x14ac:dyDescent="0.2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U691" s="32"/>
      <c r="V691" s="32"/>
      <c r="W691" s="32"/>
      <c r="X691" s="32"/>
      <c r="Y691" s="32"/>
      <c r="Z691" s="32"/>
      <c r="AA691" s="32"/>
      <c r="AB691" s="32"/>
      <c r="AC691" s="32"/>
      <c r="AD691" s="32"/>
      <c r="AE691" s="32"/>
      <c r="AF691" s="32"/>
      <c r="AG691" s="32"/>
      <c r="AH691" s="32"/>
      <c r="AI691" s="32"/>
      <c r="AJ691" s="32"/>
      <c r="AK691" s="32"/>
      <c r="AL691" s="32"/>
    </row>
    <row r="692" spans="1:38" ht="14" x14ac:dyDescent="0.2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U692" s="32"/>
      <c r="V692" s="32"/>
      <c r="W692" s="32"/>
      <c r="X692" s="32"/>
      <c r="Y692" s="32"/>
      <c r="Z692" s="32"/>
      <c r="AA692" s="32"/>
      <c r="AB692" s="32"/>
      <c r="AC692" s="32"/>
      <c r="AD692" s="32"/>
      <c r="AE692" s="32"/>
      <c r="AF692" s="32"/>
      <c r="AG692" s="32"/>
      <c r="AH692" s="32"/>
      <c r="AI692" s="32"/>
      <c r="AJ692" s="32"/>
      <c r="AK692" s="32"/>
      <c r="AL692" s="32"/>
    </row>
    <row r="693" spans="1:38" ht="14" x14ac:dyDescent="0.2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U693" s="32"/>
      <c r="V693" s="32"/>
      <c r="W693" s="32"/>
      <c r="X693" s="32"/>
      <c r="Y693" s="32"/>
      <c r="Z693" s="32"/>
      <c r="AA693" s="32"/>
      <c r="AB693" s="32"/>
      <c r="AC693" s="32"/>
      <c r="AD693" s="32"/>
      <c r="AE693" s="32"/>
      <c r="AF693" s="32"/>
      <c r="AG693" s="32"/>
      <c r="AH693" s="32"/>
      <c r="AI693" s="32"/>
      <c r="AJ693" s="32"/>
      <c r="AK693" s="32"/>
      <c r="AL693" s="32"/>
    </row>
    <row r="694" spans="1:38" ht="14" x14ac:dyDescent="0.2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U694" s="32"/>
      <c r="V694" s="32"/>
      <c r="W694" s="32"/>
      <c r="X694" s="32"/>
      <c r="Y694" s="32"/>
      <c r="Z694" s="32"/>
      <c r="AA694" s="32"/>
      <c r="AB694" s="32"/>
      <c r="AC694" s="32"/>
      <c r="AD694" s="32"/>
      <c r="AE694" s="32"/>
      <c r="AF694" s="32"/>
      <c r="AG694" s="32"/>
      <c r="AH694" s="32"/>
      <c r="AI694" s="32"/>
      <c r="AJ694" s="32"/>
      <c r="AK694" s="32"/>
      <c r="AL694" s="32"/>
    </row>
    <row r="695" spans="1:38" ht="14" x14ac:dyDescent="0.2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U695" s="32"/>
      <c r="V695" s="32"/>
      <c r="W695" s="32"/>
      <c r="X695" s="32"/>
      <c r="Y695" s="32"/>
      <c r="Z695" s="32"/>
      <c r="AA695" s="32"/>
      <c r="AB695" s="32"/>
      <c r="AC695" s="32"/>
      <c r="AD695" s="32"/>
      <c r="AE695" s="32"/>
      <c r="AF695" s="32"/>
      <c r="AG695" s="32"/>
      <c r="AH695" s="32"/>
      <c r="AI695" s="32"/>
      <c r="AJ695" s="32"/>
      <c r="AK695" s="32"/>
      <c r="AL695" s="32"/>
    </row>
    <row r="696" spans="1:38" ht="14" x14ac:dyDescent="0.2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U696" s="32"/>
      <c r="V696" s="32"/>
      <c r="W696" s="32"/>
      <c r="X696" s="32"/>
      <c r="Y696" s="32"/>
      <c r="Z696" s="32"/>
      <c r="AA696" s="32"/>
      <c r="AB696" s="32"/>
      <c r="AC696" s="32"/>
      <c r="AD696" s="32"/>
      <c r="AE696" s="32"/>
      <c r="AF696" s="32"/>
      <c r="AG696" s="32"/>
      <c r="AH696" s="32"/>
      <c r="AI696" s="32"/>
      <c r="AJ696" s="32"/>
      <c r="AK696" s="32"/>
      <c r="AL696" s="32"/>
    </row>
    <row r="697" spans="1:38" ht="14" x14ac:dyDescent="0.2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U697" s="32"/>
      <c r="V697" s="32"/>
      <c r="W697" s="32"/>
      <c r="X697" s="32"/>
      <c r="Y697" s="32"/>
      <c r="Z697" s="32"/>
      <c r="AA697" s="32"/>
      <c r="AB697" s="32"/>
      <c r="AC697" s="32"/>
      <c r="AD697" s="32"/>
      <c r="AE697" s="32"/>
      <c r="AF697" s="32"/>
      <c r="AG697" s="32"/>
      <c r="AH697" s="32"/>
      <c r="AI697" s="32"/>
      <c r="AJ697" s="32"/>
      <c r="AK697" s="32"/>
      <c r="AL697" s="32"/>
    </row>
    <row r="698" spans="1:38" ht="14" x14ac:dyDescent="0.2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U698" s="32"/>
      <c r="V698" s="32"/>
      <c r="W698" s="32"/>
      <c r="X698" s="32"/>
      <c r="Y698" s="32"/>
      <c r="Z698" s="32"/>
      <c r="AA698" s="32"/>
      <c r="AB698" s="32"/>
      <c r="AC698" s="32"/>
      <c r="AD698" s="32"/>
      <c r="AE698" s="32"/>
      <c r="AF698" s="32"/>
      <c r="AG698" s="32"/>
      <c r="AH698" s="32"/>
      <c r="AI698" s="32"/>
      <c r="AJ698" s="32"/>
      <c r="AK698" s="32"/>
      <c r="AL698" s="32"/>
    </row>
    <row r="699" spans="1:38" ht="14" x14ac:dyDescent="0.2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U699" s="32"/>
      <c r="V699" s="32"/>
      <c r="W699" s="32"/>
      <c r="X699" s="32"/>
      <c r="Y699" s="32"/>
      <c r="Z699" s="32"/>
      <c r="AA699" s="32"/>
      <c r="AB699" s="32"/>
      <c r="AC699" s="32"/>
      <c r="AD699" s="32"/>
      <c r="AE699" s="32"/>
      <c r="AF699" s="32"/>
      <c r="AG699" s="32"/>
      <c r="AH699" s="32"/>
      <c r="AI699" s="32"/>
      <c r="AJ699" s="32"/>
      <c r="AK699" s="32"/>
      <c r="AL699" s="32"/>
    </row>
    <row r="700" spans="1:38" ht="14" x14ac:dyDescent="0.2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U700" s="32"/>
      <c r="V700" s="32"/>
      <c r="W700" s="32"/>
      <c r="X700" s="32"/>
      <c r="Y700" s="32"/>
      <c r="Z700" s="32"/>
      <c r="AA700" s="32"/>
      <c r="AB700" s="32"/>
      <c r="AC700" s="32"/>
      <c r="AD700" s="32"/>
      <c r="AE700" s="32"/>
      <c r="AF700" s="32"/>
      <c r="AG700" s="32"/>
      <c r="AH700" s="32"/>
      <c r="AI700" s="32"/>
      <c r="AJ700" s="32"/>
      <c r="AK700" s="32"/>
      <c r="AL700" s="32"/>
    </row>
    <row r="701" spans="1:38" ht="14" x14ac:dyDescent="0.2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U701" s="32"/>
      <c r="V701" s="32"/>
      <c r="W701" s="32"/>
      <c r="X701" s="32"/>
      <c r="Y701" s="32"/>
      <c r="Z701" s="32"/>
      <c r="AA701" s="32"/>
      <c r="AB701" s="32"/>
      <c r="AC701" s="32"/>
      <c r="AD701" s="32"/>
      <c r="AE701" s="32"/>
      <c r="AF701" s="32"/>
      <c r="AG701" s="32"/>
      <c r="AH701" s="32"/>
      <c r="AI701" s="32"/>
      <c r="AJ701" s="32"/>
      <c r="AK701" s="32"/>
      <c r="AL701" s="32"/>
    </row>
    <row r="702" spans="1:38" ht="14" x14ac:dyDescent="0.2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U702" s="32"/>
      <c r="V702" s="32"/>
      <c r="W702" s="32"/>
      <c r="X702" s="32"/>
      <c r="Y702" s="32"/>
      <c r="Z702" s="32"/>
      <c r="AA702" s="32"/>
      <c r="AB702" s="32"/>
      <c r="AC702" s="32"/>
      <c r="AD702" s="32"/>
      <c r="AE702" s="32"/>
      <c r="AF702" s="32"/>
      <c r="AG702" s="32"/>
      <c r="AH702" s="32"/>
      <c r="AI702" s="32"/>
      <c r="AJ702" s="32"/>
      <c r="AK702" s="32"/>
      <c r="AL702" s="32"/>
    </row>
    <row r="703" spans="1:38" ht="14" x14ac:dyDescent="0.2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U703" s="32"/>
      <c r="V703" s="32"/>
      <c r="W703" s="32"/>
      <c r="X703" s="32"/>
      <c r="Y703" s="32"/>
      <c r="Z703" s="32"/>
      <c r="AA703" s="32"/>
      <c r="AB703" s="32"/>
      <c r="AC703" s="32"/>
      <c r="AD703" s="32"/>
      <c r="AE703" s="32"/>
      <c r="AF703" s="32"/>
      <c r="AG703" s="32"/>
      <c r="AH703" s="32"/>
      <c r="AI703" s="32"/>
      <c r="AJ703" s="32"/>
      <c r="AK703" s="32"/>
      <c r="AL703" s="32"/>
    </row>
    <row r="704" spans="1:38" ht="14" x14ac:dyDescent="0.2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U704" s="32"/>
      <c r="V704" s="32"/>
      <c r="W704" s="32"/>
      <c r="X704" s="32"/>
      <c r="Y704" s="32"/>
      <c r="Z704" s="32"/>
      <c r="AA704" s="32"/>
      <c r="AB704" s="32"/>
      <c r="AC704" s="32"/>
      <c r="AD704" s="32"/>
      <c r="AE704" s="32"/>
      <c r="AF704" s="32"/>
      <c r="AG704" s="32"/>
      <c r="AH704" s="32"/>
      <c r="AI704" s="32"/>
      <c r="AJ704" s="32"/>
      <c r="AK704" s="32"/>
      <c r="AL704" s="32"/>
    </row>
    <row r="705" spans="1:38" ht="14" x14ac:dyDescent="0.2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U705" s="32"/>
      <c r="V705" s="32"/>
      <c r="W705" s="32"/>
      <c r="X705" s="32"/>
      <c r="Y705" s="32"/>
      <c r="Z705" s="32"/>
      <c r="AA705" s="32"/>
      <c r="AB705" s="32"/>
      <c r="AC705" s="32"/>
      <c r="AD705" s="32"/>
      <c r="AE705" s="32"/>
      <c r="AF705" s="32"/>
      <c r="AG705" s="32"/>
      <c r="AH705" s="32"/>
      <c r="AI705" s="32"/>
      <c r="AJ705" s="32"/>
      <c r="AK705" s="32"/>
      <c r="AL705" s="32"/>
    </row>
    <row r="706" spans="1:38" ht="14" x14ac:dyDescent="0.2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U706" s="32"/>
      <c r="V706" s="32"/>
      <c r="W706" s="32"/>
      <c r="X706" s="32"/>
      <c r="Y706" s="32"/>
      <c r="Z706" s="32"/>
      <c r="AA706" s="32"/>
      <c r="AB706" s="32"/>
      <c r="AC706" s="32"/>
      <c r="AD706" s="32"/>
      <c r="AE706" s="32"/>
      <c r="AF706" s="32"/>
      <c r="AG706" s="32"/>
      <c r="AH706" s="32"/>
      <c r="AI706" s="32"/>
      <c r="AJ706" s="32"/>
      <c r="AK706" s="32"/>
      <c r="AL706" s="32"/>
    </row>
    <row r="707" spans="1:38" ht="14" x14ac:dyDescent="0.2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U707" s="32"/>
      <c r="V707" s="32"/>
      <c r="W707" s="32"/>
      <c r="X707" s="32"/>
      <c r="Y707" s="32"/>
      <c r="Z707" s="32"/>
      <c r="AA707" s="32"/>
      <c r="AB707" s="32"/>
      <c r="AC707" s="32"/>
      <c r="AD707" s="32"/>
      <c r="AE707" s="32"/>
      <c r="AF707" s="32"/>
      <c r="AG707" s="32"/>
      <c r="AH707" s="32"/>
      <c r="AI707" s="32"/>
      <c r="AJ707" s="32"/>
      <c r="AK707" s="32"/>
      <c r="AL707" s="32"/>
    </row>
    <row r="708" spans="1:38" ht="14" x14ac:dyDescent="0.2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U708" s="32"/>
      <c r="V708" s="32"/>
      <c r="W708" s="32"/>
      <c r="X708" s="32"/>
      <c r="Y708" s="32"/>
      <c r="Z708" s="32"/>
      <c r="AA708" s="32"/>
      <c r="AB708" s="32"/>
      <c r="AC708" s="32"/>
      <c r="AD708" s="32"/>
      <c r="AE708" s="32"/>
      <c r="AF708" s="32"/>
      <c r="AG708" s="32"/>
      <c r="AH708" s="32"/>
      <c r="AI708" s="32"/>
      <c r="AJ708" s="32"/>
      <c r="AK708" s="32"/>
      <c r="AL708" s="32"/>
    </row>
    <row r="709" spans="1:38" ht="14" x14ac:dyDescent="0.2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U709" s="32"/>
      <c r="V709" s="32"/>
      <c r="W709" s="32"/>
      <c r="X709" s="32"/>
      <c r="Y709" s="32"/>
      <c r="Z709" s="32"/>
      <c r="AA709" s="32"/>
      <c r="AB709" s="32"/>
      <c r="AC709" s="32"/>
      <c r="AD709" s="32"/>
      <c r="AE709" s="32"/>
      <c r="AF709" s="32"/>
      <c r="AG709" s="32"/>
      <c r="AH709" s="32"/>
      <c r="AI709" s="32"/>
      <c r="AJ709" s="32"/>
      <c r="AK709" s="32"/>
      <c r="AL709" s="32"/>
    </row>
    <row r="710" spans="1:38" ht="14" x14ac:dyDescent="0.2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U710" s="32"/>
      <c r="V710" s="32"/>
      <c r="W710" s="32"/>
      <c r="X710" s="32"/>
      <c r="Y710" s="32"/>
      <c r="Z710" s="32"/>
      <c r="AA710" s="32"/>
      <c r="AB710" s="32"/>
      <c r="AC710" s="32"/>
      <c r="AD710" s="32"/>
      <c r="AE710" s="32"/>
      <c r="AF710" s="32"/>
      <c r="AG710" s="32"/>
      <c r="AH710" s="32"/>
      <c r="AI710" s="32"/>
      <c r="AJ710" s="32"/>
      <c r="AK710" s="32"/>
      <c r="AL710" s="32"/>
    </row>
    <row r="711" spans="1:38" ht="14" x14ac:dyDescent="0.2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U711" s="32"/>
      <c r="V711" s="32"/>
      <c r="W711" s="32"/>
      <c r="X711" s="32"/>
      <c r="Y711" s="32"/>
      <c r="Z711" s="32"/>
      <c r="AA711" s="32"/>
      <c r="AB711" s="32"/>
      <c r="AC711" s="32"/>
      <c r="AD711" s="32"/>
      <c r="AE711" s="32"/>
      <c r="AF711" s="32"/>
      <c r="AG711" s="32"/>
      <c r="AH711" s="32"/>
      <c r="AI711" s="32"/>
      <c r="AJ711" s="32"/>
      <c r="AK711" s="32"/>
      <c r="AL711" s="32"/>
    </row>
    <row r="712" spans="1:38" ht="14" x14ac:dyDescent="0.2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U712" s="32"/>
      <c r="V712" s="32"/>
      <c r="W712" s="32"/>
      <c r="X712" s="32"/>
      <c r="Y712" s="32"/>
      <c r="Z712" s="32"/>
      <c r="AA712" s="32"/>
      <c r="AB712" s="32"/>
      <c r="AC712" s="32"/>
      <c r="AD712" s="32"/>
      <c r="AE712" s="32"/>
      <c r="AF712" s="32"/>
      <c r="AG712" s="32"/>
      <c r="AH712" s="32"/>
      <c r="AI712" s="32"/>
      <c r="AJ712" s="32"/>
      <c r="AK712" s="32"/>
      <c r="AL712" s="32"/>
    </row>
    <row r="713" spans="1:38" ht="14" x14ac:dyDescent="0.2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U713" s="32"/>
      <c r="V713" s="32"/>
      <c r="W713" s="32"/>
      <c r="X713" s="32"/>
      <c r="Y713" s="32"/>
      <c r="Z713" s="32"/>
      <c r="AA713" s="32"/>
      <c r="AB713" s="32"/>
      <c r="AC713" s="32"/>
      <c r="AD713" s="32"/>
      <c r="AE713" s="32"/>
      <c r="AF713" s="32"/>
      <c r="AG713" s="32"/>
      <c r="AH713" s="32"/>
      <c r="AI713" s="32"/>
      <c r="AJ713" s="32"/>
      <c r="AK713" s="32"/>
      <c r="AL713" s="32"/>
    </row>
    <row r="714" spans="1:38" ht="14" x14ac:dyDescent="0.2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U714" s="32"/>
      <c r="V714" s="32"/>
      <c r="W714" s="32"/>
      <c r="X714" s="32"/>
      <c r="Y714" s="32"/>
      <c r="Z714" s="32"/>
      <c r="AA714" s="32"/>
      <c r="AB714" s="32"/>
      <c r="AC714" s="32"/>
      <c r="AD714" s="32"/>
      <c r="AE714" s="32"/>
      <c r="AF714" s="32"/>
      <c r="AG714" s="32"/>
      <c r="AH714" s="32"/>
      <c r="AI714" s="32"/>
      <c r="AJ714" s="32"/>
      <c r="AK714" s="32"/>
      <c r="AL714" s="32"/>
    </row>
    <row r="715" spans="1:38" ht="14" x14ac:dyDescent="0.2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U715" s="32"/>
      <c r="V715" s="32"/>
      <c r="W715" s="32"/>
      <c r="X715" s="32"/>
      <c r="Y715" s="32"/>
      <c r="Z715" s="32"/>
      <c r="AA715" s="32"/>
      <c r="AB715" s="32"/>
      <c r="AC715" s="32"/>
      <c r="AD715" s="32"/>
      <c r="AE715" s="32"/>
      <c r="AF715" s="32"/>
      <c r="AG715" s="32"/>
      <c r="AH715" s="32"/>
      <c r="AI715" s="32"/>
      <c r="AJ715" s="32"/>
      <c r="AK715" s="32"/>
      <c r="AL715" s="32"/>
    </row>
    <row r="716" spans="1:38" ht="14" x14ac:dyDescent="0.2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U716" s="32"/>
      <c r="V716" s="32"/>
      <c r="W716" s="32"/>
      <c r="X716" s="32"/>
      <c r="Y716" s="32"/>
      <c r="Z716" s="32"/>
      <c r="AA716" s="32"/>
      <c r="AB716" s="32"/>
      <c r="AC716" s="32"/>
      <c r="AD716" s="32"/>
      <c r="AE716" s="32"/>
      <c r="AF716" s="32"/>
      <c r="AG716" s="32"/>
      <c r="AH716" s="32"/>
      <c r="AI716" s="32"/>
      <c r="AJ716" s="32"/>
      <c r="AK716" s="32"/>
      <c r="AL716" s="32"/>
    </row>
    <row r="717" spans="1:38" ht="14" x14ac:dyDescent="0.2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U717" s="32"/>
      <c r="V717" s="32"/>
      <c r="W717" s="32"/>
      <c r="X717" s="32"/>
      <c r="Y717" s="32"/>
      <c r="Z717" s="32"/>
      <c r="AA717" s="32"/>
      <c r="AB717" s="32"/>
      <c r="AC717" s="32"/>
      <c r="AD717" s="32"/>
      <c r="AE717" s="32"/>
      <c r="AF717" s="32"/>
      <c r="AG717" s="32"/>
      <c r="AH717" s="32"/>
      <c r="AI717" s="32"/>
      <c r="AJ717" s="32"/>
      <c r="AK717" s="32"/>
      <c r="AL717" s="32"/>
    </row>
    <row r="718" spans="1:38" ht="14" x14ac:dyDescent="0.2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U718" s="32"/>
      <c r="V718" s="32"/>
      <c r="W718" s="32"/>
      <c r="X718" s="32"/>
      <c r="Y718" s="32"/>
      <c r="Z718" s="32"/>
      <c r="AA718" s="32"/>
      <c r="AB718" s="32"/>
      <c r="AC718" s="32"/>
      <c r="AD718" s="32"/>
      <c r="AE718" s="32"/>
      <c r="AF718" s="32"/>
      <c r="AG718" s="32"/>
      <c r="AH718" s="32"/>
      <c r="AI718" s="32"/>
      <c r="AJ718" s="32"/>
      <c r="AK718" s="32"/>
      <c r="AL718" s="32"/>
    </row>
    <row r="719" spans="1:38" ht="14" x14ac:dyDescent="0.2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U719" s="32"/>
      <c r="V719" s="32"/>
      <c r="W719" s="32"/>
      <c r="X719" s="32"/>
      <c r="Y719" s="32"/>
      <c r="Z719" s="32"/>
      <c r="AA719" s="32"/>
      <c r="AB719" s="32"/>
      <c r="AC719" s="32"/>
      <c r="AD719" s="32"/>
      <c r="AE719" s="32"/>
      <c r="AF719" s="32"/>
      <c r="AG719" s="32"/>
      <c r="AH719" s="32"/>
      <c r="AI719" s="32"/>
      <c r="AJ719" s="32"/>
      <c r="AK719" s="32"/>
      <c r="AL719" s="32"/>
    </row>
    <row r="720" spans="1:38" ht="14" x14ac:dyDescent="0.2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U720" s="32"/>
      <c r="V720" s="32"/>
      <c r="W720" s="32"/>
      <c r="X720" s="32"/>
      <c r="Y720" s="32"/>
      <c r="Z720" s="32"/>
      <c r="AA720" s="32"/>
      <c r="AB720" s="32"/>
      <c r="AC720" s="32"/>
      <c r="AD720" s="32"/>
      <c r="AE720" s="32"/>
      <c r="AF720" s="32"/>
      <c r="AG720" s="32"/>
      <c r="AH720" s="32"/>
      <c r="AI720" s="32"/>
      <c r="AJ720" s="32"/>
      <c r="AK720" s="32"/>
      <c r="AL720" s="32"/>
    </row>
    <row r="721" spans="1:38" ht="14" x14ac:dyDescent="0.2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U721" s="32"/>
      <c r="V721" s="32"/>
      <c r="W721" s="32"/>
      <c r="X721" s="32"/>
      <c r="Y721" s="32"/>
      <c r="Z721" s="32"/>
      <c r="AA721" s="32"/>
      <c r="AB721" s="32"/>
      <c r="AC721" s="32"/>
      <c r="AD721" s="32"/>
      <c r="AE721" s="32"/>
      <c r="AF721" s="32"/>
      <c r="AG721" s="32"/>
      <c r="AH721" s="32"/>
      <c r="AI721" s="32"/>
      <c r="AJ721" s="32"/>
      <c r="AK721" s="32"/>
      <c r="AL721" s="32"/>
    </row>
    <row r="722" spans="1:38" ht="14" x14ac:dyDescent="0.2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U722" s="32"/>
      <c r="V722" s="32"/>
      <c r="W722" s="32"/>
      <c r="X722" s="32"/>
      <c r="Y722" s="32"/>
      <c r="Z722" s="32"/>
      <c r="AA722" s="32"/>
      <c r="AB722" s="32"/>
      <c r="AC722" s="32"/>
      <c r="AD722" s="32"/>
      <c r="AE722" s="32"/>
      <c r="AF722" s="32"/>
      <c r="AG722" s="32"/>
      <c r="AH722" s="32"/>
      <c r="AI722" s="32"/>
      <c r="AJ722" s="32"/>
      <c r="AK722" s="32"/>
      <c r="AL722" s="32"/>
    </row>
    <row r="723" spans="1:38" ht="14" x14ac:dyDescent="0.2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U723" s="32"/>
      <c r="V723" s="32"/>
      <c r="W723" s="32"/>
      <c r="X723" s="32"/>
      <c r="Y723" s="32"/>
      <c r="Z723" s="32"/>
      <c r="AA723" s="32"/>
      <c r="AB723" s="32"/>
      <c r="AC723" s="32"/>
      <c r="AD723" s="32"/>
      <c r="AE723" s="32"/>
      <c r="AF723" s="32"/>
      <c r="AG723" s="32"/>
      <c r="AH723" s="32"/>
      <c r="AI723" s="32"/>
      <c r="AJ723" s="32"/>
      <c r="AK723" s="32"/>
      <c r="AL723" s="32"/>
    </row>
    <row r="724" spans="1:38" ht="14" x14ac:dyDescent="0.2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U724" s="32"/>
      <c r="V724" s="32"/>
      <c r="W724" s="32"/>
      <c r="X724" s="32"/>
      <c r="Y724" s="32"/>
      <c r="Z724" s="32"/>
      <c r="AA724" s="32"/>
      <c r="AB724" s="32"/>
      <c r="AC724" s="32"/>
      <c r="AD724" s="32"/>
      <c r="AE724" s="32"/>
      <c r="AF724" s="32"/>
      <c r="AG724" s="32"/>
      <c r="AH724" s="32"/>
      <c r="AI724" s="32"/>
      <c r="AJ724" s="32"/>
      <c r="AK724" s="32"/>
      <c r="AL724" s="32"/>
    </row>
    <row r="725" spans="1:38" ht="14" x14ac:dyDescent="0.2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U725" s="32"/>
      <c r="V725" s="32"/>
      <c r="W725" s="32"/>
      <c r="X725" s="32"/>
      <c r="Y725" s="32"/>
      <c r="Z725" s="32"/>
      <c r="AA725" s="32"/>
      <c r="AB725" s="32"/>
      <c r="AC725" s="32"/>
      <c r="AD725" s="32"/>
      <c r="AE725" s="32"/>
      <c r="AF725" s="32"/>
      <c r="AG725" s="32"/>
      <c r="AH725" s="32"/>
      <c r="AI725" s="32"/>
      <c r="AJ725" s="32"/>
      <c r="AK725" s="32"/>
      <c r="AL725" s="32"/>
    </row>
    <row r="726" spans="1:38" ht="14" x14ac:dyDescent="0.2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U726" s="32"/>
      <c r="V726" s="32"/>
      <c r="W726" s="32"/>
      <c r="X726" s="32"/>
      <c r="Y726" s="32"/>
      <c r="Z726" s="32"/>
      <c r="AA726" s="32"/>
      <c r="AB726" s="32"/>
      <c r="AC726" s="32"/>
      <c r="AD726" s="32"/>
      <c r="AE726" s="32"/>
      <c r="AF726" s="32"/>
      <c r="AG726" s="32"/>
      <c r="AH726" s="32"/>
      <c r="AI726" s="32"/>
      <c r="AJ726" s="32"/>
      <c r="AK726" s="32"/>
      <c r="AL726" s="32"/>
    </row>
    <row r="727" spans="1:38" ht="14" x14ac:dyDescent="0.2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U727" s="32"/>
      <c r="V727" s="32"/>
      <c r="W727" s="32"/>
      <c r="X727" s="32"/>
      <c r="Y727" s="32"/>
      <c r="Z727" s="32"/>
      <c r="AA727" s="32"/>
      <c r="AB727" s="32"/>
      <c r="AC727" s="32"/>
      <c r="AD727" s="32"/>
      <c r="AE727" s="32"/>
      <c r="AF727" s="32"/>
      <c r="AG727" s="32"/>
      <c r="AH727" s="32"/>
      <c r="AI727" s="32"/>
      <c r="AJ727" s="32"/>
      <c r="AK727" s="32"/>
      <c r="AL727" s="32"/>
    </row>
    <row r="728" spans="1:38" ht="14" x14ac:dyDescent="0.2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U728" s="32"/>
      <c r="V728" s="32"/>
      <c r="W728" s="32"/>
      <c r="X728" s="32"/>
      <c r="Y728" s="32"/>
      <c r="Z728" s="32"/>
      <c r="AA728" s="32"/>
      <c r="AB728" s="32"/>
      <c r="AC728" s="32"/>
      <c r="AD728" s="32"/>
      <c r="AE728" s="32"/>
      <c r="AF728" s="32"/>
      <c r="AG728" s="32"/>
      <c r="AH728" s="32"/>
      <c r="AI728" s="32"/>
      <c r="AJ728" s="32"/>
      <c r="AK728" s="32"/>
      <c r="AL728" s="32"/>
    </row>
    <row r="729" spans="1:38" ht="14" x14ac:dyDescent="0.2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U729" s="32"/>
      <c r="V729" s="32"/>
      <c r="W729" s="32"/>
      <c r="X729" s="32"/>
      <c r="Y729" s="32"/>
      <c r="Z729" s="32"/>
      <c r="AA729" s="32"/>
      <c r="AB729" s="32"/>
      <c r="AC729" s="32"/>
      <c r="AD729" s="32"/>
      <c r="AE729" s="32"/>
      <c r="AF729" s="32"/>
      <c r="AG729" s="32"/>
      <c r="AH729" s="32"/>
      <c r="AI729" s="32"/>
      <c r="AJ729" s="32"/>
      <c r="AK729" s="32"/>
      <c r="AL729" s="32"/>
    </row>
    <row r="730" spans="1:38" ht="14" x14ac:dyDescent="0.2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U730" s="32"/>
      <c r="V730" s="32"/>
      <c r="W730" s="32"/>
      <c r="X730" s="32"/>
      <c r="Y730" s="32"/>
      <c r="Z730" s="32"/>
      <c r="AA730" s="32"/>
      <c r="AB730" s="32"/>
      <c r="AC730" s="32"/>
      <c r="AD730" s="32"/>
      <c r="AE730" s="32"/>
      <c r="AF730" s="32"/>
      <c r="AG730" s="32"/>
      <c r="AH730" s="32"/>
      <c r="AI730" s="32"/>
      <c r="AJ730" s="32"/>
      <c r="AK730" s="32"/>
      <c r="AL730" s="32"/>
    </row>
    <row r="731" spans="1:38" ht="14" x14ac:dyDescent="0.2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U731" s="32"/>
      <c r="V731" s="32"/>
      <c r="W731" s="32"/>
      <c r="X731" s="32"/>
      <c r="Y731" s="32"/>
      <c r="Z731" s="32"/>
      <c r="AA731" s="32"/>
      <c r="AB731" s="32"/>
      <c r="AC731" s="32"/>
      <c r="AD731" s="32"/>
      <c r="AE731" s="32"/>
      <c r="AF731" s="32"/>
      <c r="AG731" s="32"/>
      <c r="AH731" s="32"/>
      <c r="AI731" s="32"/>
      <c r="AJ731" s="32"/>
      <c r="AK731" s="32"/>
      <c r="AL731" s="32"/>
    </row>
    <row r="732" spans="1:38" ht="14" x14ac:dyDescent="0.2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U732" s="32"/>
      <c r="V732" s="32"/>
      <c r="W732" s="32"/>
      <c r="X732" s="32"/>
      <c r="Y732" s="32"/>
      <c r="Z732" s="32"/>
      <c r="AA732" s="32"/>
      <c r="AB732" s="32"/>
      <c r="AC732" s="32"/>
      <c r="AD732" s="32"/>
      <c r="AE732" s="32"/>
      <c r="AF732" s="32"/>
      <c r="AG732" s="32"/>
      <c r="AH732" s="32"/>
      <c r="AI732" s="32"/>
      <c r="AJ732" s="32"/>
      <c r="AK732" s="32"/>
      <c r="AL732" s="32"/>
    </row>
    <row r="733" spans="1:38" ht="14" x14ac:dyDescent="0.2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U733" s="32"/>
      <c r="V733" s="32"/>
      <c r="W733" s="32"/>
      <c r="X733" s="32"/>
      <c r="Y733" s="32"/>
      <c r="Z733" s="32"/>
      <c r="AA733" s="32"/>
      <c r="AB733" s="32"/>
      <c r="AC733" s="32"/>
      <c r="AD733" s="32"/>
      <c r="AE733" s="32"/>
      <c r="AF733" s="32"/>
      <c r="AG733" s="32"/>
      <c r="AH733" s="32"/>
      <c r="AI733" s="32"/>
      <c r="AJ733" s="32"/>
      <c r="AK733" s="32"/>
      <c r="AL733" s="32"/>
    </row>
    <row r="734" spans="1:38" ht="14" x14ac:dyDescent="0.2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U734" s="32"/>
      <c r="V734" s="32"/>
      <c r="W734" s="32"/>
      <c r="X734" s="32"/>
      <c r="Y734" s="32"/>
      <c r="Z734" s="32"/>
      <c r="AA734" s="32"/>
      <c r="AB734" s="32"/>
      <c r="AC734" s="32"/>
      <c r="AD734" s="32"/>
      <c r="AE734" s="32"/>
      <c r="AF734" s="32"/>
      <c r="AG734" s="32"/>
      <c r="AH734" s="32"/>
      <c r="AI734" s="32"/>
      <c r="AJ734" s="32"/>
      <c r="AK734" s="32"/>
      <c r="AL734" s="32"/>
    </row>
    <row r="735" spans="1:38" ht="14" x14ac:dyDescent="0.2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U735" s="32"/>
      <c r="V735" s="32"/>
      <c r="W735" s="32"/>
      <c r="X735" s="32"/>
      <c r="Y735" s="32"/>
      <c r="Z735" s="32"/>
      <c r="AA735" s="32"/>
      <c r="AB735" s="32"/>
      <c r="AC735" s="32"/>
      <c r="AD735" s="32"/>
      <c r="AE735" s="32"/>
      <c r="AF735" s="32"/>
      <c r="AG735" s="32"/>
      <c r="AH735" s="32"/>
      <c r="AI735" s="32"/>
      <c r="AJ735" s="32"/>
      <c r="AK735" s="32"/>
      <c r="AL735" s="32"/>
    </row>
    <row r="736" spans="1:38" ht="14" x14ac:dyDescent="0.2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U736" s="32"/>
      <c r="V736" s="32"/>
      <c r="W736" s="32"/>
      <c r="X736" s="32"/>
      <c r="Y736" s="32"/>
      <c r="Z736" s="32"/>
      <c r="AA736" s="32"/>
      <c r="AB736" s="32"/>
      <c r="AC736" s="32"/>
      <c r="AD736" s="32"/>
      <c r="AE736" s="32"/>
      <c r="AF736" s="32"/>
      <c r="AG736" s="32"/>
      <c r="AH736" s="32"/>
      <c r="AI736" s="32"/>
      <c r="AJ736" s="32"/>
      <c r="AK736" s="32"/>
      <c r="AL736" s="32"/>
    </row>
    <row r="737" spans="1:38" ht="14" x14ac:dyDescent="0.2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U737" s="32"/>
      <c r="V737" s="32"/>
      <c r="W737" s="32"/>
      <c r="X737" s="32"/>
      <c r="Y737" s="32"/>
      <c r="Z737" s="32"/>
      <c r="AA737" s="32"/>
      <c r="AB737" s="32"/>
      <c r="AC737" s="32"/>
      <c r="AD737" s="32"/>
      <c r="AE737" s="32"/>
      <c r="AF737" s="32"/>
      <c r="AG737" s="32"/>
      <c r="AH737" s="32"/>
      <c r="AI737" s="32"/>
      <c r="AJ737" s="32"/>
      <c r="AK737" s="32"/>
      <c r="AL737" s="32"/>
    </row>
    <row r="738" spans="1:38" ht="14" x14ac:dyDescent="0.2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U738" s="32"/>
      <c r="V738" s="32"/>
      <c r="W738" s="32"/>
      <c r="X738" s="32"/>
      <c r="Y738" s="32"/>
      <c r="Z738" s="32"/>
      <c r="AA738" s="32"/>
      <c r="AB738" s="32"/>
      <c r="AC738" s="32"/>
      <c r="AD738" s="32"/>
      <c r="AE738" s="32"/>
      <c r="AF738" s="32"/>
      <c r="AG738" s="32"/>
      <c r="AH738" s="32"/>
      <c r="AI738" s="32"/>
      <c r="AJ738" s="32"/>
      <c r="AK738" s="32"/>
      <c r="AL738" s="32"/>
    </row>
    <row r="739" spans="1:38" ht="14" x14ac:dyDescent="0.2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U739" s="32"/>
      <c r="V739" s="32"/>
      <c r="W739" s="32"/>
      <c r="X739" s="32"/>
      <c r="Y739" s="32"/>
      <c r="Z739" s="32"/>
      <c r="AA739" s="32"/>
      <c r="AB739" s="32"/>
      <c r="AC739" s="32"/>
      <c r="AD739" s="32"/>
      <c r="AE739" s="32"/>
      <c r="AF739" s="32"/>
      <c r="AG739" s="32"/>
      <c r="AH739" s="32"/>
      <c r="AI739" s="32"/>
      <c r="AJ739" s="32"/>
      <c r="AK739" s="32"/>
      <c r="AL739" s="32"/>
    </row>
    <row r="740" spans="1:38" ht="14" x14ac:dyDescent="0.2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U740" s="32"/>
      <c r="V740" s="32"/>
      <c r="W740" s="32"/>
      <c r="X740" s="32"/>
      <c r="Y740" s="32"/>
      <c r="Z740" s="32"/>
      <c r="AA740" s="32"/>
      <c r="AB740" s="32"/>
      <c r="AC740" s="32"/>
      <c r="AD740" s="32"/>
      <c r="AE740" s="32"/>
      <c r="AF740" s="32"/>
      <c r="AG740" s="32"/>
      <c r="AH740" s="32"/>
      <c r="AI740" s="32"/>
      <c r="AJ740" s="32"/>
      <c r="AK740" s="32"/>
      <c r="AL740" s="32"/>
    </row>
    <row r="741" spans="1:38" ht="14" x14ac:dyDescent="0.2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U741" s="32"/>
      <c r="V741" s="32"/>
      <c r="W741" s="32"/>
      <c r="X741" s="32"/>
      <c r="Y741" s="32"/>
      <c r="Z741" s="32"/>
      <c r="AA741" s="32"/>
      <c r="AB741" s="32"/>
      <c r="AC741" s="32"/>
      <c r="AD741" s="32"/>
      <c r="AE741" s="32"/>
      <c r="AF741" s="32"/>
      <c r="AG741" s="32"/>
      <c r="AH741" s="32"/>
      <c r="AI741" s="32"/>
      <c r="AJ741" s="32"/>
      <c r="AK741" s="32"/>
      <c r="AL741" s="32"/>
    </row>
    <row r="742" spans="1:38" ht="14" x14ac:dyDescent="0.2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U742" s="32"/>
      <c r="V742" s="32"/>
      <c r="W742" s="32"/>
      <c r="X742" s="32"/>
      <c r="Y742" s="32"/>
      <c r="Z742" s="32"/>
      <c r="AA742" s="32"/>
      <c r="AB742" s="32"/>
      <c r="AC742" s="32"/>
      <c r="AD742" s="32"/>
      <c r="AE742" s="32"/>
      <c r="AF742" s="32"/>
      <c r="AG742" s="32"/>
      <c r="AH742" s="32"/>
      <c r="AI742" s="32"/>
      <c r="AJ742" s="32"/>
      <c r="AK742" s="32"/>
      <c r="AL742" s="32"/>
    </row>
    <row r="743" spans="1:38" ht="14" x14ac:dyDescent="0.2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U743" s="32"/>
      <c r="V743" s="32"/>
      <c r="W743" s="32"/>
      <c r="X743" s="32"/>
      <c r="Y743" s="32"/>
      <c r="Z743" s="32"/>
      <c r="AA743" s="32"/>
      <c r="AB743" s="32"/>
      <c r="AC743" s="32"/>
      <c r="AD743" s="32"/>
      <c r="AE743" s="32"/>
      <c r="AF743" s="32"/>
      <c r="AG743" s="32"/>
      <c r="AH743" s="32"/>
      <c r="AI743" s="32"/>
      <c r="AJ743" s="32"/>
      <c r="AK743" s="32"/>
      <c r="AL743" s="32"/>
    </row>
    <row r="744" spans="1:38" ht="14" x14ac:dyDescent="0.2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U744" s="32"/>
      <c r="V744" s="32"/>
      <c r="W744" s="32"/>
      <c r="X744" s="32"/>
      <c r="Y744" s="32"/>
      <c r="Z744" s="32"/>
      <c r="AA744" s="32"/>
      <c r="AB744" s="32"/>
      <c r="AC744" s="32"/>
      <c r="AD744" s="32"/>
      <c r="AE744" s="32"/>
      <c r="AF744" s="32"/>
      <c r="AG744" s="32"/>
      <c r="AH744" s="32"/>
      <c r="AI744" s="32"/>
      <c r="AJ744" s="32"/>
      <c r="AK744" s="32"/>
      <c r="AL744" s="32"/>
    </row>
    <row r="745" spans="1:38" ht="14" x14ac:dyDescent="0.2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U745" s="32"/>
      <c r="V745" s="32"/>
      <c r="W745" s="32"/>
      <c r="X745" s="32"/>
      <c r="Y745" s="32"/>
      <c r="Z745" s="32"/>
      <c r="AA745" s="32"/>
      <c r="AB745" s="32"/>
      <c r="AC745" s="32"/>
      <c r="AD745" s="32"/>
      <c r="AE745" s="32"/>
      <c r="AF745" s="32"/>
      <c r="AG745" s="32"/>
      <c r="AH745" s="32"/>
      <c r="AI745" s="32"/>
      <c r="AJ745" s="32"/>
      <c r="AK745" s="32"/>
      <c r="AL745" s="32"/>
    </row>
    <row r="746" spans="1:38" ht="14" x14ac:dyDescent="0.2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U746" s="32"/>
      <c r="V746" s="32"/>
      <c r="W746" s="32"/>
      <c r="X746" s="32"/>
      <c r="Y746" s="32"/>
      <c r="Z746" s="32"/>
      <c r="AA746" s="32"/>
      <c r="AB746" s="32"/>
      <c r="AC746" s="32"/>
      <c r="AD746" s="32"/>
      <c r="AE746" s="32"/>
      <c r="AF746" s="32"/>
      <c r="AG746" s="32"/>
      <c r="AH746" s="32"/>
      <c r="AI746" s="32"/>
      <c r="AJ746" s="32"/>
      <c r="AK746" s="32"/>
      <c r="AL746" s="32"/>
    </row>
    <row r="747" spans="1:38" ht="14" x14ac:dyDescent="0.2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U747" s="32"/>
      <c r="V747" s="32"/>
      <c r="W747" s="32"/>
      <c r="X747" s="32"/>
      <c r="Y747" s="32"/>
      <c r="Z747" s="32"/>
      <c r="AA747" s="32"/>
      <c r="AB747" s="32"/>
      <c r="AC747" s="32"/>
      <c r="AD747" s="32"/>
      <c r="AE747" s="32"/>
      <c r="AF747" s="32"/>
      <c r="AG747" s="32"/>
      <c r="AH747" s="32"/>
      <c r="AI747" s="32"/>
      <c r="AJ747" s="32"/>
      <c r="AK747" s="32"/>
      <c r="AL747" s="32"/>
    </row>
    <row r="748" spans="1:38" ht="14" x14ac:dyDescent="0.2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U748" s="32"/>
      <c r="V748" s="32"/>
      <c r="W748" s="32"/>
      <c r="X748" s="32"/>
      <c r="Y748" s="32"/>
      <c r="Z748" s="32"/>
      <c r="AA748" s="32"/>
      <c r="AB748" s="32"/>
      <c r="AC748" s="32"/>
      <c r="AD748" s="32"/>
      <c r="AE748" s="32"/>
      <c r="AF748" s="32"/>
      <c r="AG748" s="32"/>
      <c r="AH748" s="32"/>
      <c r="AI748" s="32"/>
      <c r="AJ748" s="32"/>
      <c r="AK748" s="32"/>
      <c r="AL748" s="32"/>
    </row>
    <row r="749" spans="1:38" ht="14" x14ac:dyDescent="0.2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  <c r="AE749" s="32"/>
      <c r="AF749" s="32"/>
      <c r="AG749" s="32"/>
      <c r="AH749" s="32"/>
      <c r="AI749" s="32"/>
      <c r="AJ749" s="32"/>
      <c r="AK749" s="32"/>
      <c r="AL749" s="32"/>
    </row>
    <row r="750" spans="1:38" ht="14" x14ac:dyDescent="0.2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U750" s="32"/>
      <c r="V750" s="32"/>
      <c r="W750" s="32"/>
      <c r="X750" s="32"/>
      <c r="Y750" s="32"/>
      <c r="Z750" s="32"/>
      <c r="AA750" s="32"/>
      <c r="AB750" s="32"/>
      <c r="AC750" s="32"/>
      <c r="AD750" s="32"/>
      <c r="AE750" s="32"/>
      <c r="AF750" s="32"/>
      <c r="AG750" s="32"/>
      <c r="AH750" s="32"/>
      <c r="AI750" s="32"/>
      <c r="AJ750" s="32"/>
      <c r="AK750" s="32"/>
      <c r="AL750" s="32"/>
    </row>
    <row r="751" spans="1:38" ht="14" x14ac:dyDescent="0.2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U751" s="32"/>
      <c r="V751" s="32"/>
      <c r="W751" s="32"/>
      <c r="X751" s="32"/>
      <c r="Y751" s="32"/>
      <c r="Z751" s="32"/>
      <c r="AA751" s="32"/>
      <c r="AB751" s="32"/>
      <c r="AC751" s="32"/>
      <c r="AD751" s="32"/>
      <c r="AE751" s="32"/>
      <c r="AF751" s="32"/>
      <c r="AG751" s="32"/>
      <c r="AH751" s="32"/>
      <c r="AI751" s="32"/>
      <c r="AJ751" s="32"/>
      <c r="AK751" s="32"/>
      <c r="AL751" s="32"/>
    </row>
    <row r="752" spans="1:38" ht="14" x14ac:dyDescent="0.2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U752" s="32"/>
      <c r="V752" s="32"/>
      <c r="W752" s="32"/>
      <c r="X752" s="32"/>
      <c r="Y752" s="32"/>
      <c r="Z752" s="32"/>
      <c r="AA752" s="32"/>
      <c r="AB752" s="32"/>
      <c r="AC752" s="32"/>
      <c r="AD752" s="32"/>
      <c r="AE752" s="32"/>
      <c r="AF752" s="32"/>
      <c r="AG752" s="32"/>
      <c r="AH752" s="32"/>
      <c r="AI752" s="32"/>
      <c r="AJ752" s="32"/>
      <c r="AK752" s="32"/>
      <c r="AL752" s="32"/>
    </row>
    <row r="753" spans="1:38" ht="14" x14ac:dyDescent="0.2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U753" s="32"/>
      <c r="V753" s="32"/>
      <c r="W753" s="32"/>
      <c r="X753" s="32"/>
      <c r="Y753" s="32"/>
      <c r="Z753" s="32"/>
      <c r="AA753" s="32"/>
      <c r="AB753" s="32"/>
      <c r="AC753" s="32"/>
      <c r="AD753" s="32"/>
      <c r="AE753" s="32"/>
      <c r="AF753" s="32"/>
      <c r="AG753" s="32"/>
      <c r="AH753" s="32"/>
      <c r="AI753" s="32"/>
      <c r="AJ753" s="32"/>
      <c r="AK753" s="32"/>
      <c r="AL753" s="32"/>
    </row>
    <row r="754" spans="1:38" ht="14" x14ac:dyDescent="0.2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U754" s="32"/>
      <c r="V754" s="32"/>
      <c r="W754" s="32"/>
      <c r="X754" s="32"/>
      <c r="Y754" s="32"/>
      <c r="Z754" s="32"/>
      <c r="AA754" s="32"/>
      <c r="AB754" s="32"/>
      <c r="AC754" s="32"/>
      <c r="AD754" s="32"/>
      <c r="AE754" s="32"/>
      <c r="AF754" s="32"/>
      <c r="AG754" s="32"/>
      <c r="AH754" s="32"/>
      <c r="AI754" s="32"/>
      <c r="AJ754" s="32"/>
      <c r="AK754" s="32"/>
      <c r="AL754" s="32"/>
    </row>
    <row r="755" spans="1:38" ht="14" x14ac:dyDescent="0.2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U755" s="32"/>
      <c r="V755" s="32"/>
      <c r="W755" s="32"/>
      <c r="X755" s="32"/>
      <c r="Y755" s="32"/>
      <c r="Z755" s="32"/>
      <c r="AA755" s="32"/>
      <c r="AB755" s="32"/>
      <c r="AC755" s="32"/>
      <c r="AD755" s="32"/>
      <c r="AE755" s="32"/>
      <c r="AF755" s="32"/>
      <c r="AG755" s="32"/>
      <c r="AH755" s="32"/>
      <c r="AI755" s="32"/>
      <c r="AJ755" s="32"/>
      <c r="AK755" s="32"/>
      <c r="AL755" s="32"/>
    </row>
    <row r="756" spans="1:38" ht="14" x14ac:dyDescent="0.2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U756" s="32"/>
      <c r="V756" s="32"/>
      <c r="W756" s="32"/>
      <c r="X756" s="32"/>
      <c r="Y756" s="32"/>
      <c r="Z756" s="32"/>
      <c r="AA756" s="32"/>
      <c r="AB756" s="32"/>
      <c r="AC756" s="32"/>
      <c r="AD756" s="32"/>
      <c r="AE756" s="32"/>
      <c r="AF756" s="32"/>
      <c r="AG756" s="32"/>
      <c r="AH756" s="32"/>
      <c r="AI756" s="32"/>
      <c r="AJ756" s="32"/>
      <c r="AK756" s="32"/>
      <c r="AL756" s="32"/>
    </row>
    <row r="757" spans="1:38" ht="14" x14ac:dyDescent="0.2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U757" s="32"/>
      <c r="V757" s="32"/>
      <c r="W757" s="32"/>
      <c r="X757" s="32"/>
      <c r="Y757" s="32"/>
      <c r="Z757" s="32"/>
      <c r="AA757" s="32"/>
      <c r="AB757" s="32"/>
      <c r="AC757" s="32"/>
      <c r="AD757" s="32"/>
      <c r="AE757" s="32"/>
      <c r="AF757" s="32"/>
      <c r="AG757" s="32"/>
      <c r="AH757" s="32"/>
      <c r="AI757" s="32"/>
      <c r="AJ757" s="32"/>
      <c r="AK757" s="32"/>
      <c r="AL757" s="32"/>
    </row>
    <row r="758" spans="1:38" ht="14" x14ac:dyDescent="0.2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U758" s="32"/>
      <c r="V758" s="32"/>
      <c r="W758" s="32"/>
      <c r="X758" s="32"/>
      <c r="Y758" s="32"/>
      <c r="Z758" s="32"/>
      <c r="AA758" s="32"/>
      <c r="AB758" s="32"/>
      <c r="AC758" s="32"/>
      <c r="AD758" s="32"/>
      <c r="AE758" s="32"/>
      <c r="AF758" s="32"/>
      <c r="AG758" s="32"/>
      <c r="AH758" s="32"/>
      <c r="AI758" s="32"/>
      <c r="AJ758" s="32"/>
      <c r="AK758" s="32"/>
      <c r="AL758" s="32"/>
    </row>
    <row r="759" spans="1:38" ht="14" x14ac:dyDescent="0.2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U759" s="32"/>
      <c r="V759" s="32"/>
      <c r="W759" s="32"/>
      <c r="X759" s="32"/>
      <c r="Y759" s="32"/>
      <c r="Z759" s="32"/>
      <c r="AA759" s="32"/>
      <c r="AB759" s="32"/>
      <c r="AC759" s="32"/>
      <c r="AD759" s="32"/>
      <c r="AE759" s="32"/>
      <c r="AF759" s="32"/>
      <c r="AG759" s="32"/>
      <c r="AH759" s="32"/>
      <c r="AI759" s="32"/>
      <c r="AJ759" s="32"/>
      <c r="AK759" s="32"/>
      <c r="AL759" s="32"/>
    </row>
    <row r="760" spans="1:38" ht="14" x14ac:dyDescent="0.2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U760" s="32"/>
      <c r="V760" s="32"/>
      <c r="W760" s="32"/>
      <c r="X760" s="32"/>
      <c r="Y760" s="32"/>
      <c r="Z760" s="32"/>
      <c r="AA760" s="32"/>
      <c r="AB760" s="32"/>
      <c r="AC760" s="32"/>
      <c r="AD760" s="32"/>
      <c r="AE760" s="32"/>
      <c r="AF760" s="32"/>
      <c r="AG760" s="32"/>
      <c r="AH760" s="32"/>
      <c r="AI760" s="32"/>
      <c r="AJ760" s="32"/>
      <c r="AK760" s="32"/>
      <c r="AL760" s="32"/>
    </row>
    <row r="761" spans="1:38" ht="14" x14ac:dyDescent="0.2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U761" s="32"/>
      <c r="V761" s="32"/>
      <c r="W761" s="32"/>
      <c r="X761" s="32"/>
      <c r="Y761" s="32"/>
      <c r="Z761" s="32"/>
      <c r="AA761" s="32"/>
      <c r="AB761" s="32"/>
      <c r="AC761" s="32"/>
      <c r="AD761" s="32"/>
      <c r="AE761" s="32"/>
      <c r="AF761" s="32"/>
      <c r="AG761" s="32"/>
      <c r="AH761" s="32"/>
      <c r="AI761" s="32"/>
      <c r="AJ761" s="32"/>
      <c r="AK761" s="32"/>
      <c r="AL761" s="32"/>
    </row>
    <row r="762" spans="1:38" ht="14" x14ac:dyDescent="0.2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U762" s="32"/>
      <c r="V762" s="32"/>
      <c r="W762" s="32"/>
      <c r="X762" s="32"/>
      <c r="Y762" s="32"/>
      <c r="Z762" s="32"/>
      <c r="AA762" s="32"/>
      <c r="AB762" s="32"/>
      <c r="AC762" s="32"/>
      <c r="AD762" s="32"/>
      <c r="AE762" s="32"/>
      <c r="AF762" s="32"/>
      <c r="AG762" s="32"/>
      <c r="AH762" s="32"/>
      <c r="AI762" s="32"/>
      <c r="AJ762" s="32"/>
      <c r="AK762" s="32"/>
      <c r="AL762" s="32"/>
    </row>
    <row r="763" spans="1:38" ht="14" x14ac:dyDescent="0.2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U763" s="32"/>
      <c r="V763" s="32"/>
      <c r="W763" s="32"/>
      <c r="X763" s="32"/>
      <c r="Y763" s="32"/>
      <c r="Z763" s="32"/>
      <c r="AA763" s="32"/>
      <c r="AB763" s="32"/>
      <c r="AC763" s="32"/>
      <c r="AD763" s="32"/>
      <c r="AE763" s="32"/>
      <c r="AF763" s="32"/>
      <c r="AG763" s="32"/>
      <c r="AH763" s="32"/>
      <c r="AI763" s="32"/>
      <c r="AJ763" s="32"/>
      <c r="AK763" s="32"/>
      <c r="AL763" s="32"/>
    </row>
    <row r="764" spans="1:38" ht="14" x14ac:dyDescent="0.2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U764" s="32"/>
      <c r="V764" s="32"/>
      <c r="W764" s="32"/>
      <c r="X764" s="32"/>
      <c r="Y764" s="32"/>
      <c r="Z764" s="32"/>
      <c r="AA764" s="32"/>
      <c r="AB764" s="32"/>
      <c r="AC764" s="32"/>
      <c r="AD764" s="32"/>
      <c r="AE764" s="32"/>
      <c r="AF764" s="32"/>
      <c r="AG764" s="32"/>
      <c r="AH764" s="32"/>
      <c r="AI764" s="32"/>
      <c r="AJ764" s="32"/>
      <c r="AK764" s="32"/>
      <c r="AL764" s="32"/>
    </row>
    <row r="765" spans="1:38" ht="14" x14ac:dyDescent="0.2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U765" s="32"/>
      <c r="V765" s="32"/>
      <c r="W765" s="32"/>
      <c r="X765" s="32"/>
      <c r="Y765" s="32"/>
      <c r="Z765" s="32"/>
      <c r="AA765" s="32"/>
      <c r="AB765" s="32"/>
      <c r="AC765" s="32"/>
      <c r="AD765" s="32"/>
      <c r="AE765" s="32"/>
      <c r="AF765" s="32"/>
      <c r="AG765" s="32"/>
      <c r="AH765" s="32"/>
      <c r="AI765" s="32"/>
      <c r="AJ765" s="32"/>
      <c r="AK765" s="32"/>
      <c r="AL765" s="32"/>
    </row>
    <row r="766" spans="1:38" ht="14" x14ac:dyDescent="0.2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U766" s="32"/>
      <c r="V766" s="32"/>
      <c r="W766" s="32"/>
      <c r="X766" s="32"/>
      <c r="Y766" s="32"/>
      <c r="Z766" s="32"/>
      <c r="AA766" s="32"/>
      <c r="AB766" s="32"/>
      <c r="AC766" s="32"/>
      <c r="AD766" s="32"/>
      <c r="AE766" s="32"/>
      <c r="AF766" s="32"/>
      <c r="AG766" s="32"/>
      <c r="AH766" s="32"/>
      <c r="AI766" s="32"/>
      <c r="AJ766" s="32"/>
      <c r="AK766" s="32"/>
      <c r="AL766" s="32"/>
    </row>
    <row r="767" spans="1:38" ht="14" x14ac:dyDescent="0.2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U767" s="32"/>
      <c r="V767" s="32"/>
      <c r="W767" s="32"/>
      <c r="X767" s="32"/>
      <c r="Y767" s="32"/>
      <c r="Z767" s="32"/>
      <c r="AA767" s="32"/>
      <c r="AB767" s="32"/>
      <c r="AC767" s="32"/>
      <c r="AD767" s="32"/>
      <c r="AE767" s="32"/>
      <c r="AF767" s="32"/>
      <c r="AG767" s="32"/>
      <c r="AH767" s="32"/>
      <c r="AI767" s="32"/>
      <c r="AJ767" s="32"/>
      <c r="AK767" s="32"/>
      <c r="AL767" s="32"/>
    </row>
    <row r="768" spans="1:38" ht="14" x14ac:dyDescent="0.2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U768" s="32"/>
      <c r="V768" s="32"/>
      <c r="W768" s="32"/>
      <c r="X768" s="32"/>
      <c r="Y768" s="32"/>
      <c r="Z768" s="32"/>
      <c r="AA768" s="32"/>
      <c r="AB768" s="32"/>
      <c r="AC768" s="32"/>
      <c r="AD768" s="32"/>
      <c r="AE768" s="32"/>
      <c r="AF768" s="32"/>
      <c r="AG768" s="32"/>
      <c r="AH768" s="32"/>
      <c r="AI768" s="32"/>
      <c r="AJ768" s="32"/>
      <c r="AK768" s="32"/>
      <c r="AL768" s="32"/>
    </row>
    <row r="769" spans="1:38" ht="14" x14ac:dyDescent="0.2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U769" s="32"/>
      <c r="V769" s="32"/>
      <c r="W769" s="32"/>
      <c r="X769" s="32"/>
      <c r="Y769" s="32"/>
      <c r="Z769" s="32"/>
      <c r="AA769" s="32"/>
      <c r="AB769" s="32"/>
      <c r="AC769" s="32"/>
      <c r="AD769" s="32"/>
      <c r="AE769" s="32"/>
      <c r="AF769" s="32"/>
      <c r="AG769" s="32"/>
      <c r="AH769" s="32"/>
      <c r="AI769" s="32"/>
      <c r="AJ769" s="32"/>
      <c r="AK769" s="32"/>
      <c r="AL769" s="32"/>
    </row>
    <row r="770" spans="1:38" ht="14" x14ac:dyDescent="0.2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U770" s="32"/>
      <c r="V770" s="32"/>
      <c r="W770" s="32"/>
      <c r="X770" s="32"/>
      <c r="Y770" s="32"/>
      <c r="Z770" s="32"/>
      <c r="AA770" s="32"/>
      <c r="AB770" s="32"/>
      <c r="AC770" s="32"/>
      <c r="AD770" s="32"/>
      <c r="AE770" s="32"/>
      <c r="AF770" s="32"/>
      <c r="AG770" s="32"/>
      <c r="AH770" s="32"/>
      <c r="AI770" s="32"/>
      <c r="AJ770" s="32"/>
      <c r="AK770" s="32"/>
      <c r="AL770" s="32"/>
    </row>
    <row r="771" spans="1:38" ht="14" x14ac:dyDescent="0.2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U771" s="32"/>
      <c r="V771" s="32"/>
      <c r="W771" s="32"/>
      <c r="X771" s="32"/>
      <c r="Y771" s="32"/>
      <c r="Z771" s="32"/>
      <c r="AA771" s="32"/>
      <c r="AB771" s="32"/>
      <c r="AC771" s="32"/>
      <c r="AD771" s="32"/>
      <c r="AE771" s="32"/>
      <c r="AF771" s="32"/>
      <c r="AG771" s="32"/>
      <c r="AH771" s="32"/>
      <c r="AI771" s="32"/>
      <c r="AJ771" s="32"/>
      <c r="AK771" s="32"/>
      <c r="AL771" s="32"/>
    </row>
    <row r="772" spans="1:38" ht="14" x14ac:dyDescent="0.2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U772" s="32"/>
      <c r="V772" s="32"/>
      <c r="W772" s="32"/>
      <c r="X772" s="32"/>
      <c r="Y772" s="32"/>
      <c r="Z772" s="32"/>
      <c r="AA772" s="32"/>
      <c r="AB772" s="32"/>
      <c r="AC772" s="32"/>
      <c r="AD772" s="32"/>
      <c r="AE772" s="32"/>
      <c r="AF772" s="32"/>
      <c r="AG772" s="32"/>
      <c r="AH772" s="32"/>
      <c r="AI772" s="32"/>
      <c r="AJ772" s="32"/>
      <c r="AK772" s="32"/>
      <c r="AL772" s="32"/>
    </row>
    <row r="773" spans="1:38" ht="14" x14ac:dyDescent="0.2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U773" s="32"/>
      <c r="V773" s="32"/>
      <c r="W773" s="32"/>
      <c r="X773" s="32"/>
      <c r="Y773" s="32"/>
      <c r="Z773" s="32"/>
      <c r="AA773" s="32"/>
      <c r="AB773" s="32"/>
      <c r="AC773" s="32"/>
      <c r="AD773" s="32"/>
      <c r="AE773" s="32"/>
      <c r="AF773" s="32"/>
      <c r="AG773" s="32"/>
      <c r="AH773" s="32"/>
      <c r="AI773" s="32"/>
      <c r="AJ773" s="32"/>
      <c r="AK773" s="32"/>
      <c r="AL773" s="32"/>
    </row>
    <row r="774" spans="1:38" ht="14" x14ac:dyDescent="0.2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U774" s="32"/>
      <c r="V774" s="32"/>
      <c r="W774" s="32"/>
      <c r="X774" s="32"/>
      <c r="Y774" s="32"/>
      <c r="Z774" s="32"/>
      <c r="AA774" s="32"/>
      <c r="AB774" s="32"/>
      <c r="AC774" s="32"/>
      <c r="AD774" s="32"/>
      <c r="AE774" s="32"/>
      <c r="AF774" s="32"/>
      <c r="AG774" s="32"/>
      <c r="AH774" s="32"/>
      <c r="AI774" s="32"/>
      <c r="AJ774" s="32"/>
      <c r="AK774" s="32"/>
      <c r="AL774" s="32"/>
    </row>
    <row r="775" spans="1:38" ht="14" x14ac:dyDescent="0.2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U775" s="32"/>
      <c r="V775" s="32"/>
      <c r="W775" s="32"/>
      <c r="X775" s="32"/>
      <c r="Y775" s="32"/>
      <c r="Z775" s="32"/>
      <c r="AA775" s="32"/>
      <c r="AB775" s="32"/>
      <c r="AC775" s="32"/>
      <c r="AD775" s="32"/>
      <c r="AE775" s="32"/>
      <c r="AF775" s="32"/>
      <c r="AG775" s="32"/>
      <c r="AH775" s="32"/>
      <c r="AI775" s="32"/>
      <c r="AJ775" s="32"/>
      <c r="AK775" s="32"/>
      <c r="AL775" s="32"/>
    </row>
    <row r="776" spans="1:38" ht="14" x14ac:dyDescent="0.2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U776" s="32"/>
      <c r="V776" s="32"/>
      <c r="W776" s="32"/>
      <c r="X776" s="32"/>
      <c r="Y776" s="32"/>
      <c r="Z776" s="32"/>
      <c r="AA776" s="32"/>
      <c r="AB776" s="32"/>
      <c r="AC776" s="32"/>
      <c r="AD776" s="32"/>
      <c r="AE776" s="32"/>
      <c r="AF776" s="32"/>
      <c r="AG776" s="32"/>
      <c r="AH776" s="32"/>
      <c r="AI776" s="32"/>
      <c r="AJ776" s="32"/>
      <c r="AK776" s="32"/>
      <c r="AL776" s="32"/>
    </row>
    <row r="777" spans="1:38" ht="14" x14ac:dyDescent="0.2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U777" s="32"/>
      <c r="V777" s="32"/>
      <c r="W777" s="32"/>
      <c r="X777" s="32"/>
      <c r="Y777" s="32"/>
      <c r="Z777" s="32"/>
      <c r="AA777" s="32"/>
      <c r="AB777" s="32"/>
      <c r="AC777" s="32"/>
      <c r="AD777" s="32"/>
      <c r="AE777" s="32"/>
      <c r="AF777" s="32"/>
      <c r="AG777" s="32"/>
      <c r="AH777" s="32"/>
      <c r="AI777" s="32"/>
      <c r="AJ777" s="32"/>
      <c r="AK777" s="32"/>
      <c r="AL777" s="32"/>
    </row>
    <row r="778" spans="1:38" ht="14" x14ac:dyDescent="0.2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U778" s="32"/>
      <c r="V778" s="32"/>
      <c r="W778" s="32"/>
      <c r="X778" s="32"/>
      <c r="Y778" s="32"/>
      <c r="Z778" s="32"/>
      <c r="AA778" s="32"/>
      <c r="AB778" s="32"/>
      <c r="AC778" s="32"/>
      <c r="AD778" s="32"/>
      <c r="AE778" s="32"/>
      <c r="AF778" s="32"/>
      <c r="AG778" s="32"/>
      <c r="AH778" s="32"/>
      <c r="AI778" s="32"/>
      <c r="AJ778" s="32"/>
      <c r="AK778" s="32"/>
      <c r="AL778" s="32"/>
    </row>
    <row r="779" spans="1:38" ht="14" x14ac:dyDescent="0.2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U779" s="32"/>
      <c r="V779" s="32"/>
      <c r="W779" s="32"/>
      <c r="X779" s="32"/>
      <c r="Y779" s="32"/>
      <c r="Z779" s="32"/>
      <c r="AA779" s="32"/>
      <c r="AB779" s="32"/>
      <c r="AC779" s="32"/>
      <c r="AD779" s="32"/>
      <c r="AE779" s="32"/>
      <c r="AF779" s="32"/>
      <c r="AG779" s="32"/>
      <c r="AH779" s="32"/>
      <c r="AI779" s="32"/>
      <c r="AJ779" s="32"/>
      <c r="AK779" s="32"/>
      <c r="AL779" s="32"/>
    </row>
    <row r="780" spans="1:38" ht="14" x14ac:dyDescent="0.2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U780" s="32"/>
      <c r="V780" s="32"/>
      <c r="W780" s="32"/>
      <c r="X780" s="32"/>
      <c r="Y780" s="32"/>
      <c r="Z780" s="32"/>
      <c r="AA780" s="32"/>
      <c r="AB780" s="32"/>
      <c r="AC780" s="32"/>
      <c r="AD780" s="32"/>
      <c r="AE780" s="32"/>
      <c r="AF780" s="32"/>
      <c r="AG780" s="32"/>
      <c r="AH780" s="32"/>
      <c r="AI780" s="32"/>
      <c r="AJ780" s="32"/>
      <c r="AK780" s="32"/>
      <c r="AL780" s="32"/>
    </row>
    <row r="781" spans="1:38" ht="14" x14ac:dyDescent="0.2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U781" s="32"/>
      <c r="V781" s="32"/>
      <c r="W781" s="32"/>
      <c r="X781" s="32"/>
      <c r="Y781" s="32"/>
      <c r="Z781" s="32"/>
      <c r="AA781" s="32"/>
      <c r="AB781" s="32"/>
      <c r="AC781" s="32"/>
      <c r="AD781" s="32"/>
      <c r="AE781" s="32"/>
      <c r="AF781" s="32"/>
      <c r="AG781" s="32"/>
      <c r="AH781" s="32"/>
      <c r="AI781" s="32"/>
      <c r="AJ781" s="32"/>
      <c r="AK781" s="32"/>
      <c r="AL781" s="32"/>
    </row>
    <row r="782" spans="1:38" ht="14" x14ac:dyDescent="0.2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U782" s="32"/>
      <c r="V782" s="32"/>
      <c r="W782" s="32"/>
      <c r="X782" s="32"/>
      <c r="Y782" s="32"/>
      <c r="Z782" s="32"/>
      <c r="AA782" s="32"/>
      <c r="AB782" s="32"/>
      <c r="AC782" s="32"/>
      <c r="AD782" s="32"/>
      <c r="AE782" s="32"/>
      <c r="AF782" s="32"/>
      <c r="AG782" s="32"/>
      <c r="AH782" s="32"/>
      <c r="AI782" s="32"/>
      <c r="AJ782" s="32"/>
      <c r="AK782" s="32"/>
      <c r="AL782" s="32"/>
    </row>
    <row r="783" spans="1:38" ht="14" x14ac:dyDescent="0.2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U783" s="32"/>
      <c r="V783" s="32"/>
      <c r="W783" s="32"/>
      <c r="X783" s="32"/>
      <c r="Y783" s="32"/>
      <c r="Z783" s="32"/>
      <c r="AA783" s="32"/>
      <c r="AB783" s="32"/>
      <c r="AC783" s="32"/>
      <c r="AD783" s="32"/>
      <c r="AE783" s="32"/>
      <c r="AF783" s="32"/>
      <c r="AG783" s="32"/>
      <c r="AH783" s="32"/>
      <c r="AI783" s="32"/>
      <c r="AJ783" s="32"/>
      <c r="AK783" s="32"/>
      <c r="AL783" s="32"/>
    </row>
    <row r="784" spans="1:38" ht="14" x14ac:dyDescent="0.2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U784" s="32"/>
      <c r="V784" s="32"/>
      <c r="W784" s="32"/>
      <c r="X784" s="32"/>
      <c r="Y784" s="32"/>
      <c r="Z784" s="32"/>
      <c r="AA784" s="32"/>
      <c r="AB784" s="32"/>
      <c r="AC784" s="32"/>
      <c r="AD784" s="32"/>
      <c r="AE784" s="32"/>
      <c r="AF784" s="32"/>
      <c r="AG784" s="32"/>
      <c r="AH784" s="32"/>
      <c r="AI784" s="32"/>
      <c r="AJ784" s="32"/>
      <c r="AK784" s="32"/>
      <c r="AL784" s="32"/>
    </row>
    <row r="785" spans="1:38" ht="14" x14ac:dyDescent="0.2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U785" s="32"/>
      <c r="V785" s="32"/>
      <c r="W785" s="32"/>
      <c r="X785" s="32"/>
      <c r="Y785" s="32"/>
      <c r="Z785" s="32"/>
      <c r="AA785" s="32"/>
      <c r="AB785" s="32"/>
      <c r="AC785" s="32"/>
      <c r="AD785" s="32"/>
      <c r="AE785" s="32"/>
      <c r="AF785" s="32"/>
      <c r="AG785" s="32"/>
      <c r="AH785" s="32"/>
      <c r="AI785" s="32"/>
      <c r="AJ785" s="32"/>
      <c r="AK785" s="32"/>
      <c r="AL785" s="32"/>
    </row>
    <row r="786" spans="1:38" ht="14" x14ac:dyDescent="0.2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U786" s="32"/>
      <c r="V786" s="32"/>
      <c r="W786" s="32"/>
      <c r="X786" s="32"/>
      <c r="Y786" s="32"/>
      <c r="Z786" s="32"/>
      <c r="AA786" s="32"/>
      <c r="AB786" s="32"/>
      <c r="AC786" s="32"/>
      <c r="AD786" s="32"/>
      <c r="AE786" s="32"/>
      <c r="AF786" s="32"/>
      <c r="AG786" s="32"/>
      <c r="AH786" s="32"/>
      <c r="AI786" s="32"/>
      <c r="AJ786" s="32"/>
      <c r="AK786" s="32"/>
      <c r="AL786" s="32"/>
    </row>
    <row r="787" spans="1:38" ht="14" x14ac:dyDescent="0.2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U787" s="32"/>
      <c r="V787" s="32"/>
      <c r="W787" s="32"/>
      <c r="X787" s="32"/>
      <c r="Y787" s="32"/>
      <c r="Z787" s="32"/>
      <c r="AA787" s="32"/>
      <c r="AB787" s="32"/>
      <c r="AC787" s="32"/>
      <c r="AD787" s="32"/>
      <c r="AE787" s="32"/>
      <c r="AF787" s="32"/>
      <c r="AG787" s="32"/>
      <c r="AH787" s="32"/>
      <c r="AI787" s="32"/>
      <c r="AJ787" s="32"/>
      <c r="AK787" s="32"/>
      <c r="AL787" s="32"/>
    </row>
    <row r="788" spans="1:38" ht="14" x14ac:dyDescent="0.2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U788" s="32"/>
      <c r="V788" s="32"/>
      <c r="W788" s="32"/>
      <c r="X788" s="32"/>
      <c r="Y788" s="32"/>
      <c r="Z788" s="32"/>
      <c r="AA788" s="32"/>
      <c r="AB788" s="32"/>
      <c r="AC788" s="32"/>
      <c r="AD788" s="32"/>
      <c r="AE788" s="32"/>
      <c r="AF788" s="32"/>
      <c r="AG788" s="32"/>
      <c r="AH788" s="32"/>
      <c r="AI788" s="32"/>
      <c r="AJ788" s="32"/>
      <c r="AK788" s="32"/>
      <c r="AL788" s="32"/>
    </row>
    <row r="789" spans="1:38" ht="14" x14ac:dyDescent="0.2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U789" s="32"/>
      <c r="V789" s="32"/>
      <c r="W789" s="32"/>
      <c r="X789" s="32"/>
      <c r="Y789" s="32"/>
      <c r="Z789" s="32"/>
      <c r="AA789" s="32"/>
      <c r="AB789" s="32"/>
      <c r="AC789" s="32"/>
      <c r="AD789" s="32"/>
      <c r="AE789" s="32"/>
      <c r="AF789" s="32"/>
      <c r="AG789" s="32"/>
      <c r="AH789" s="32"/>
      <c r="AI789" s="32"/>
      <c r="AJ789" s="32"/>
      <c r="AK789" s="32"/>
      <c r="AL789" s="32"/>
    </row>
    <row r="790" spans="1:38" ht="14" x14ac:dyDescent="0.2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U790" s="32"/>
      <c r="V790" s="32"/>
      <c r="W790" s="32"/>
      <c r="X790" s="32"/>
      <c r="Y790" s="32"/>
      <c r="Z790" s="32"/>
      <c r="AA790" s="32"/>
      <c r="AB790" s="32"/>
      <c r="AC790" s="32"/>
      <c r="AD790" s="32"/>
      <c r="AE790" s="32"/>
      <c r="AF790" s="32"/>
      <c r="AG790" s="32"/>
      <c r="AH790" s="32"/>
      <c r="AI790" s="32"/>
      <c r="AJ790" s="32"/>
      <c r="AK790" s="32"/>
      <c r="AL790" s="32"/>
    </row>
    <row r="791" spans="1:38" ht="14" x14ac:dyDescent="0.2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U791" s="32"/>
      <c r="V791" s="32"/>
      <c r="W791" s="32"/>
      <c r="X791" s="32"/>
      <c r="Y791" s="32"/>
      <c r="Z791" s="32"/>
      <c r="AA791" s="32"/>
      <c r="AB791" s="32"/>
      <c r="AC791" s="32"/>
      <c r="AD791" s="32"/>
      <c r="AE791" s="32"/>
      <c r="AF791" s="32"/>
      <c r="AG791" s="32"/>
      <c r="AH791" s="32"/>
      <c r="AI791" s="32"/>
      <c r="AJ791" s="32"/>
      <c r="AK791" s="32"/>
      <c r="AL791" s="32"/>
    </row>
    <row r="792" spans="1:38" ht="14" x14ac:dyDescent="0.2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U792" s="32"/>
      <c r="V792" s="32"/>
      <c r="W792" s="32"/>
      <c r="X792" s="32"/>
      <c r="Y792" s="32"/>
      <c r="Z792" s="32"/>
      <c r="AA792" s="32"/>
      <c r="AB792" s="32"/>
      <c r="AC792" s="32"/>
      <c r="AD792" s="32"/>
      <c r="AE792" s="32"/>
      <c r="AF792" s="32"/>
      <c r="AG792" s="32"/>
      <c r="AH792" s="32"/>
      <c r="AI792" s="32"/>
      <c r="AJ792" s="32"/>
      <c r="AK792" s="32"/>
      <c r="AL792" s="32"/>
    </row>
    <row r="793" spans="1:38" ht="14" x14ac:dyDescent="0.2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U793" s="32"/>
      <c r="V793" s="32"/>
      <c r="W793" s="32"/>
      <c r="X793" s="32"/>
      <c r="Y793" s="32"/>
      <c r="Z793" s="32"/>
      <c r="AA793" s="32"/>
      <c r="AB793" s="32"/>
      <c r="AC793" s="32"/>
      <c r="AD793" s="32"/>
      <c r="AE793" s="32"/>
      <c r="AF793" s="32"/>
      <c r="AG793" s="32"/>
      <c r="AH793" s="32"/>
      <c r="AI793" s="32"/>
      <c r="AJ793" s="32"/>
      <c r="AK793" s="32"/>
      <c r="AL793" s="32"/>
    </row>
    <row r="794" spans="1:38" ht="14" x14ac:dyDescent="0.2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U794" s="32"/>
      <c r="V794" s="32"/>
      <c r="W794" s="32"/>
      <c r="X794" s="32"/>
      <c r="Y794" s="32"/>
      <c r="Z794" s="32"/>
      <c r="AA794" s="32"/>
      <c r="AB794" s="32"/>
      <c r="AC794" s="32"/>
      <c r="AD794" s="32"/>
      <c r="AE794" s="32"/>
      <c r="AF794" s="32"/>
      <c r="AG794" s="32"/>
      <c r="AH794" s="32"/>
      <c r="AI794" s="32"/>
      <c r="AJ794" s="32"/>
      <c r="AK794" s="32"/>
      <c r="AL794" s="32"/>
    </row>
    <row r="795" spans="1:38" ht="14" x14ac:dyDescent="0.2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U795" s="32"/>
      <c r="V795" s="32"/>
      <c r="W795" s="32"/>
      <c r="X795" s="32"/>
      <c r="Y795" s="32"/>
      <c r="Z795" s="32"/>
      <c r="AA795" s="32"/>
      <c r="AB795" s="32"/>
      <c r="AC795" s="32"/>
      <c r="AD795" s="32"/>
      <c r="AE795" s="32"/>
      <c r="AF795" s="32"/>
      <c r="AG795" s="32"/>
      <c r="AH795" s="32"/>
      <c r="AI795" s="32"/>
      <c r="AJ795" s="32"/>
      <c r="AK795" s="32"/>
      <c r="AL795" s="32"/>
    </row>
    <row r="796" spans="1:38" ht="14" x14ac:dyDescent="0.2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U796" s="32"/>
      <c r="V796" s="32"/>
      <c r="W796" s="32"/>
      <c r="X796" s="32"/>
      <c r="Y796" s="32"/>
      <c r="Z796" s="32"/>
      <c r="AA796" s="32"/>
      <c r="AB796" s="32"/>
      <c r="AC796" s="32"/>
      <c r="AD796" s="32"/>
      <c r="AE796" s="32"/>
      <c r="AF796" s="32"/>
      <c r="AG796" s="32"/>
      <c r="AH796" s="32"/>
      <c r="AI796" s="32"/>
      <c r="AJ796" s="32"/>
      <c r="AK796" s="32"/>
      <c r="AL796" s="32"/>
    </row>
    <row r="797" spans="1:38" ht="14" x14ac:dyDescent="0.2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U797" s="32"/>
      <c r="V797" s="32"/>
      <c r="W797" s="32"/>
      <c r="X797" s="32"/>
      <c r="Y797" s="32"/>
      <c r="Z797" s="32"/>
      <c r="AA797" s="32"/>
      <c r="AB797" s="32"/>
      <c r="AC797" s="32"/>
      <c r="AD797" s="32"/>
      <c r="AE797" s="32"/>
      <c r="AF797" s="32"/>
      <c r="AG797" s="32"/>
      <c r="AH797" s="32"/>
      <c r="AI797" s="32"/>
      <c r="AJ797" s="32"/>
      <c r="AK797" s="32"/>
      <c r="AL797" s="32"/>
    </row>
    <row r="798" spans="1:38" ht="14" x14ac:dyDescent="0.2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U798" s="32"/>
      <c r="V798" s="32"/>
      <c r="W798" s="32"/>
      <c r="X798" s="32"/>
      <c r="Y798" s="32"/>
      <c r="Z798" s="32"/>
      <c r="AA798" s="32"/>
      <c r="AB798" s="32"/>
      <c r="AC798" s="32"/>
      <c r="AD798" s="32"/>
      <c r="AE798" s="32"/>
      <c r="AF798" s="32"/>
      <c r="AG798" s="32"/>
      <c r="AH798" s="32"/>
      <c r="AI798" s="32"/>
      <c r="AJ798" s="32"/>
      <c r="AK798" s="32"/>
      <c r="AL798" s="32"/>
    </row>
    <row r="799" spans="1:38" ht="14" x14ac:dyDescent="0.2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U799" s="32"/>
      <c r="V799" s="32"/>
      <c r="W799" s="32"/>
      <c r="X799" s="32"/>
      <c r="Y799" s="32"/>
      <c r="Z799" s="32"/>
      <c r="AA799" s="32"/>
      <c r="AB799" s="32"/>
      <c r="AC799" s="32"/>
      <c r="AD799" s="32"/>
      <c r="AE799" s="32"/>
      <c r="AF799" s="32"/>
      <c r="AG799" s="32"/>
      <c r="AH799" s="32"/>
      <c r="AI799" s="32"/>
      <c r="AJ799" s="32"/>
      <c r="AK799" s="32"/>
      <c r="AL799" s="32"/>
    </row>
    <row r="800" spans="1:38" ht="14" x14ac:dyDescent="0.2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U800" s="32"/>
      <c r="V800" s="32"/>
      <c r="W800" s="32"/>
      <c r="X800" s="32"/>
      <c r="Y800" s="32"/>
      <c r="Z800" s="32"/>
      <c r="AA800" s="32"/>
      <c r="AB800" s="32"/>
      <c r="AC800" s="32"/>
      <c r="AD800" s="32"/>
      <c r="AE800" s="32"/>
      <c r="AF800" s="32"/>
      <c r="AG800" s="32"/>
      <c r="AH800" s="32"/>
      <c r="AI800" s="32"/>
      <c r="AJ800" s="32"/>
      <c r="AK800" s="32"/>
      <c r="AL800" s="32"/>
    </row>
    <row r="801" spans="1:38" ht="14" x14ac:dyDescent="0.2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U801" s="32"/>
      <c r="V801" s="32"/>
      <c r="W801" s="32"/>
      <c r="X801" s="32"/>
      <c r="Y801" s="32"/>
      <c r="Z801" s="32"/>
      <c r="AA801" s="32"/>
      <c r="AB801" s="32"/>
      <c r="AC801" s="32"/>
      <c r="AD801" s="32"/>
      <c r="AE801" s="32"/>
      <c r="AF801" s="32"/>
      <c r="AG801" s="32"/>
      <c r="AH801" s="32"/>
      <c r="AI801" s="32"/>
      <c r="AJ801" s="32"/>
      <c r="AK801" s="32"/>
      <c r="AL801" s="32"/>
    </row>
    <row r="802" spans="1:38" ht="14" x14ac:dyDescent="0.2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U802" s="32"/>
      <c r="V802" s="32"/>
      <c r="W802" s="32"/>
      <c r="X802" s="32"/>
      <c r="Y802" s="32"/>
      <c r="Z802" s="32"/>
      <c r="AA802" s="32"/>
      <c r="AB802" s="32"/>
      <c r="AC802" s="32"/>
      <c r="AD802" s="32"/>
      <c r="AE802" s="32"/>
      <c r="AF802" s="32"/>
      <c r="AG802" s="32"/>
      <c r="AH802" s="32"/>
      <c r="AI802" s="32"/>
      <c r="AJ802" s="32"/>
      <c r="AK802" s="32"/>
      <c r="AL802" s="32"/>
    </row>
    <row r="803" spans="1:38" ht="14" x14ac:dyDescent="0.2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U803" s="32"/>
      <c r="V803" s="32"/>
      <c r="W803" s="32"/>
      <c r="X803" s="32"/>
      <c r="Y803" s="32"/>
      <c r="Z803" s="32"/>
      <c r="AA803" s="32"/>
      <c r="AB803" s="32"/>
      <c r="AC803" s="32"/>
      <c r="AD803" s="32"/>
      <c r="AE803" s="32"/>
      <c r="AF803" s="32"/>
      <c r="AG803" s="32"/>
      <c r="AH803" s="32"/>
      <c r="AI803" s="32"/>
      <c r="AJ803" s="32"/>
      <c r="AK803" s="32"/>
      <c r="AL803" s="32"/>
    </row>
    <row r="804" spans="1:38" ht="14" x14ac:dyDescent="0.2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U804" s="32"/>
      <c r="V804" s="32"/>
      <c r="W804" s="32"/>
      <c r="X804" s="32"/>
      <c r="Y804" s="32"/>
      <c r="Z804" s="32"/>
      <c r="AA804" s="32"/>
      <c r="AB804" s="32"/>
      <c r="AC804" s="32"/>
      <c r="AD804" s="32"/>
      <c r="AE804" s="32"/>
      <c r="AF804" s="32"/>
      <c r="AG804" s="32"/>
      <c r="AH804" s="32"/>
      <c r="AI804" s="32"/>
      <c r="AJ804" s="32"/>
      <c r="AK804" s="32"/>
      <c r="AL804" s="32"/>
    </row>
    <row r="805" spans="1:38" ht="14" x14ac:dyDescent="0.2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U805" s="32"/>
      <c r="V805" s="32"/>
      <c r="W805" s="32"/>
      <c r="X805" s="32"/>
      <c r="Y805" s="32"/>
      <c r="Z805" s="32"/>
      <c r="AA805" s="32"/>
      <c r="AB805" s="32"/>
      <c r="AC805" s="32"/>
      <c r="AD805" s="32"/>
      <c r="AE805" s="32"/>
      <c r="AF805" s="32"/>
      <c r="AG805" s="32"/>
      <c r="AH805" s="32"/>
      <c r="AI805" s="32"/>
      <c r="AJ805" s="32"/>
      <c r="AK805" s="32"/>
      <c r="AL805" s="32"/>
    </row>
    <row r="806" spans="1:38" ht="14" x14ac:dyDescent="0.2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U806" s="32"/>
      <c r="V806" s="32"/>
      <c r="W806" s="32"/>
      <c r="X806" s="32"/>
      <c r="Y806" s="32"/>
      <c r="Z806" s="32"/>
      <c r="AA806" s="32"/>
      <c r="AB806" s="32"/>
      <c r="AC806" s="32"/>
      <c r="AD806" s="32"/>
      <c r="AE806" s="32"/>
      <c r="AF806" s="32"/>
      <c r="AG806" s="32"/>
      <c r="AH806" s="32"/>
      <c r="AI806" s="32"/>
      <c r="AJ806" s="32"/>
      <c r="AK806" s="32"/>
      <c r="AL806" s="32"/>
    </row>
    <row r="807" spans="1:38" ht="14" x14ac:dyDescent="0.2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U807" s="32"/>
      <c r="V807" s="32"/>
      <c r="W807" s="32"/>
      <c r="X807" s="32"/>
      <c r="Y807" s="32"/>
      <c r="Z807" s="32"/>
      <c r="AA807" s="32"/>
      <c r="AB807" s="32"/>
      <c r="AC807" s="32"/>
      <c r="AD807" s="32"/>
      <c r="AE807" s="32"/>
      <c r="AF807" s="32"/>
      <c r="AG807" s="32"/>
      <c r="AH807" s="32"/>
      <c r="AI807" s="32"/>
      <c r="AJ807" s="32"/>
      <c r="AK807" s="32"/>
      <c r="AL807" s="32"/>
    </row>
    <row r="808" spans="1:38" ht="14" x14ac:dyDescent="0.2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U808" s="32"/>
      <c r="V808" s="32"/>
      <c r="W808" s="32"/>
      <c r="X808" s="32"/>
      <c r="Y808" s="32"/>
      <c r="Z808" s="32"/>
      <c r="AA808" s="32"/>
      <c r="AB808" s="32"/>
      <c r="AC808" s="32"/>
      <c r="AD808" s="32"/>
      <c r="AE808" s="32"/>
      <c r="AF808" s="32"/>
      <c r="AG808" s="32"/>
      <c r="AH808" s="32"/>
      <c r="AI808" s="32"/>
      <c r="AJ808" s="32"/>
      <c r="AK808" s="32"/>
      <c r="AL808" s="32"/>
    </row>
    <row r="809" spans="1:38" ht="14" x14ac:dyDescent="0.2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U809" s="32"/>
      <c r="V809" s="32"/>
      <c r="W809" s="32"/>
      <c r="X809" s="32"/>
      <c r="Y809" s="32"/>
      <c r="Z809" s="32"/>
      <c r="AA809" s="32"/>
      <c r="AB809" s="32"/>
      <c r="AC809" s="32"/>
      <c r="AD809" s="32"/>
      <c r="AE809" s="32"/>
      <c r="AF809" s="32"/>
      <c r="AG809" s="32"/>
      <c r="AH809" s="32"/>
      <c r="AI809" s="32"/>
      <c r="AJ809" s="32"/>
      <c r="AK809" s="32"/>
      <c r="AL809" s="32"/>
    </row>
    <row r="810" spans="1:38" ht="14" x14ac:dyDescent="0.2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U810" s="32"/>
      <c r="V810" s="32"/>
      <c r="W810" s="32"/>
      <c r="X810" s="32"/>
      <c r="Y810" s="32"/>
      <c r="Z810" s="32"/>
      <c r="AA810" s="32"/>
      <c r="AB810" s="32"/>
      <c r="AC810" s="32"/>
      <c r="AD810" s="32"/>
      <c r="AE810" s="32"/>
      <c r="AF810" s="32"/>
      <c r="AG810" s="32"/>
      <c r="AH810" s="32"/>
      <c r="AI810" s="32"/>
      <c r="AJ810" s="32"/>
      <c r="AK810" s="32"/>
      <c r="AL810" s="32"/>
    </row>
    <row r="811" spans="1:38" ht="14" x14ac:dyDescent="0.2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U811" s="32"/>
      <c r="V811" s="32"/>
      <c r="W811" s="32"/>
      <c r="X811" s="32"/>
      <c r="Y811" s="32"/>
      <c r="Z811" s="32"/>
      <c r="AA811" s="32"/>
      <c r="AB811" s="32"/>
      <c r="AC811" s="32"/>
      <c r="AD811" s="32"/>
      <c r="AE811" s="32"/>
      <c r="AF811" s="32"/>
      <c r="AG811" s="32"/>
      <c r="AH811" s="32"/>
      <c r="AI811" s="32"/>
      <c r="AJ811" s="32"/>
      <c r="AK811" s="32"/>
      <c r="AL811" s="32"/>
    </row>
    <row r="812" spans="1:38" ht="14" x14ac:dyDescent="0.2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U812" s="32"/>
      <c r="V812" s="32"/>
      <c r="W812" s="32"/>
      <c r="X812" s="32"/>
      <c r="Y812" s="32"/>
      <c r="Z812" s="32"/>
      <c r="AA812" s="32"/>
      <c r="AB812" s="32"/>
      <c r="AC812" s="32"/>
      <c r="AD812" s="32"/>
      <c r="AE812" s="32"/>
      <c r="AF812" s="32"/>
      <c r="AG812" s="32"/>
      <c r="AH812" s="32"/>
      <c r="AI812" s="32"/>
      <c r="AJ812" s="32"/>
      <c r="AK812" s="32"/>
      <c r="AL812" s="32"/>
    </row>
    <row r="813" spans="1:38" ht="14" x14ac:dyDescent="0.2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U813" s="32"/>
      <c r="V813" s="32"/>
      <c r="W813" s="32"/>
      <c r="X813" s="32"/>
      <c r="Y813" s="32"/>
      <c r="Z813" s="32"/>
      <c r="AA813" s="32"/>
      <c r="AB813" s="32"/>
      <c r="AC813" s="32"/>
      <c r="AD813" s="32"/>
      <c r="AE813" s="32"/>
      <c r="AF813" s="32"/>
      <c r="AG813" s="32"/>
      <c r="AH813" s="32"/>
      <c r="AI813" s="32"/>
      <c r="AJ813" s="32"/>
      <c r="AK813" s="32"/>
      <c r="AL813" s="32"/>
    </row>
    <row r="814" spans="1:38" ht="14" x14ac:dyDescent="0.2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U814" s="32"/>
      <c r="V814" s="32"/>
      <c r="W814" s="32"/>
      <c r="X814" s="32"/>
      <c r="Y814" s="32"/>
      <c r="Z814" s="32"/>
      <c r="AA814" s="32"/>
      <c r="AB814" s="32"/>
      <c r="AC814" s="32"/>
      <c r="AD814" s="32"/>
      <c r="AE814" s="32"/>
      <c r="AF814" s="32"/>
      <c r="AG814" s="32"/>
      <c r="AH814" s="32"/>
      <c r="AI814" s="32"/>
      <c r="AJ814" s="32"/>
      <c r="AK814" s="32"/>
      <c r="AL814" s="32"/>
    </row>
    <row r="815" spans="1:38" ht="14" x14ac:dyDescent="0.2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U815" s="32"/>
      <c r="V815" s="32"/>
      <c r="W815" s="32"/>
      <c r="X815" s="32"/>
      <c r="Y815" s="32"/>
      <c r="Z815" s="32"/>
      <c r="AA815" s="32"/>
      <c r="AB815" s="32"/>
      <c r="AC815" s="32"/>
      <c r="AD815" s="32"/>
      <c r="AE815" s="32"/>
      <c r="AF815" s="32"/>
      <c r="AG815" s="32"/>
      <c r="AH815" s="32"/>
      <c r="AI815" s="32"/>
      <c r="AJ815" s="32"/>
      <c r="AK815" s="32"/>
      <c r="AL815" s="32"/>
    </row>
    <row r="816" spans="1:38" ht="14" x14ac:dyDescent="0.2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U816" s="32"/>
      <c r="V816" s="32"/>
      <c r="W816" s="32"/>
      <c r="X816" s="32"/>
      <c r="Y816" s="32"/>
      <c r="Z816" s="32"/>
      <c r="AA816" s="32"/>
      <c r="AB816" s="32"/>
      <c r="AC816" s="32"/>
      <c r="AD816" s="32"/>
      <c r="AE816" s="32"/>
      <c r="AF816" s="32"/>
      <c r="AG816" s="32"/>
      <c r="AH816" s="32"/>
      <c r="AI816" s="32"/>
      <c r="AJ816" s="32"/>
      <c r="AK816" s="32"/>
      <c r="AL816" s="32"/>
    </row>
    <row r="817" spans="1:38" ht="14" x14ac:dyDescent="0.2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U817" s="32"/>
      <c r="V817" s="32"/>
      <c r="W817" s="32"/>
      <c r="X817" s="32"/>
      <c r="Y817" s="32"/>
      <c r="Z817" s="32"/>
      <c r="AA817" s="32"/>
      <c r="AB817" s="32"/>
      <c r="AC817" s="32"/>
      <c r="AD817" s="32"/>
      <c r="AE817" s="32"/>
      <c r="AF817" s="32"/>
      <c r="AG817" s="32"/>
      <c r="AH817" s="32"/>
      <c r="AI817" s="32"/>
      <c r="AJ817" s="32"/>
      <c r="AK817" s="32"/>
      <c r="AL817" s="32"/>
    </row>
    <row r="818" spans="1:38" ht="14" x14ac:dyDescent="0.2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U818" s="32"/>
      <c r="V818" s="32"/>
      <c r="W818" s="32"/>
      <c r="X818" s="32"/>
      <c r="Y818" s="32"/>
      <c r="Z818" s="32"/>
      <c r="AA818" s="32"/>
      <c r="AB818" s="32"/>
      <c r="AC818" s="32"/>
      <c r="AD818" s="32"/>
      <c r="AE818" s="32"/>
      <c r="AF818" s="32"/>
      <c r="AG818" s="32"/>
      <c r="AH818" s="32"/>
      <c r="AI818" s="32"/>
      <c r="AJ818" s="32"/>
      <c r="AK818" s="32"/>
      <c r="AL818" s="32"/>
    </row>
    <row r="819" spans="1:38" ht="14" x14ac:dyDescent="0.2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U819" s="32"/>
      <c r="V819" s="32"/>
      <c r="W819" s="32"/>
      <c r="X819" s="32"/>
      <c r="Y819" s="32"/>
      <c r="Z819" s="32"/>
      <c r="AA819" s="32"/>
      <c r="AB819" s="32"/>
      <c r="AC819" s="32"/>
      <c r="AD819" s="32"/>
      <c r="AE819" s="32"/>
      <c r="AF819" s="32"/>
      <c r="AG819" s="32"/>
      <c r="AH819" s="32"/>
      <c r="AI819" s="32"/>
      <c r="AJ819" s="32"/>
      <c r="AK819" s="32"/>
      <c r="AL819" s="32"/>
    </row>
    <row r="820" spans="1:38" ht="14" x14ac:dyDescent="0.2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U820" s="32"/>
      <c r="V820" s="32"/>
      <c r="W820" s="32"/>
      <c r="X820" s="32"/>
      <c r="Y820" s="32"/>
      <c r="Z820" s="32"/>
      <c r="AA820" s="32"/>
      <c r="AB820" s="32"/>
      <c r="AC820" s="32"/>
      <c r="AD820" s="32"/>
      <c r="AE820" s="32"/>
      <c r="AF820" s="32"/>
      <c r="AG820" s="32"/>
      <c r="AH820" s="32"/>
      <c r="AI820" s="32"/>
      <c r="AJ820" s="32"/>
      <c r="AK820" s="32"/>
      <c r="AL820" s="32"/>
    </row>
    <row r="821" spans="1:38" ht="14" x14ac:dyDescent="0.2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U821" s="32"/>
      <c r="V821" s="32"/>
      <c r="W821" s="32"/>
      <c r="X821" s="32"/>
      <c r="Y821" s="32"/>
      <c r="Z821" s="32"/>
      <c r="AA821" s="32"/>
      <c r="AB821" s="32"/>
      <c r="AC821" s="32"/>
      <c r="AD821" s="32"/>
      <c r="AE821" s="32"/>
      <c r="AF821" s="32"/>
      <c r="AG821" s="32"/>
      <c r="AH821" s="32"/>
      <c r="AI821" s="32"/>
      <c r="AJ821" s="32"/>
      <c r="AK821" s="32"/>
      <c r="AL821" s="32"/>
    </row>
    <row r="822" spans="1:38" ht="14" x14ac:dyDescent="0.2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U822" s="32"/>
      <c r="V822" s="32"/>
      <c r="W822" s="32"/>
      <c r="X822" s="32"/>
      <c r="Y822" s="32"/>
      <c r="Z822" s="32"/>
      <c r="AA822" s="32"/>
      <c r="AB822" s="32"/>
      <c r="AC822" s="32"/>
      <c r="AD822" s="32"/>
      <c r="AE822" s="32"/>
      <c r="AF822" s="32"/>
      <c r="AG822" s="32"/>
      <c r="AH822" s="32"/>
      <c r="AI822" s="32"/>
      <c r="AJ822" s="32"/>
      <c r="AK822" s="32"/>
      <c r="AL822" s="32"/>
    </row>
    <row r="823" spans="1:38" ht="14" x14ac:dyDescent="0.2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U823" s="32"/>
      <c r="V823" s="32"/>
      <c r="W823" s="32"/>
      <c r="X823" s="32"/>
      <c r="Y823" s="32"/>
      <c r="Z823" s="32"/>
      <c r="AA823" s="32"/>
      <c r="AB823" s="32"/>
      <c r="AC823" s="32"/>
      <c r="AD823" s="32"/>
      <c r="AE823" s="32"/>
      <c r="AF823" s="32"/>
      <c r="AG823" s="32"/>
      <c r="AH823" s="32"/>
      <c r="AI823" s="32"/>
      <c r="AJ823" s="32"/>
      <c r="AK823" s="32"/>
      <c r="AL823" s="32"/>
    </row>
    <row r="824" spans="1:38" ht="14" x14ac:dyDescent="0.2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U824" s="32"/>
      <c r="V824" s="32"/>
      <c r="W824" s="32"/>
      <c r="X824" s="32"/>
      <c r="Y824" s="32"/>
      <c r="Z824" s="32"/>
      <c r="AA824" s="32"/>
      <c r="AB824" s="32"/>
      <c r="AC824" s="32"/>
      <c r="AD824" s="32"/>
      <c r="AE824" s="32"/>
      <c r="AF824" s="32"/>
      <c r="AG824" s="32"/>
      <c r="AH824" s="32"/>
      <c r="AI824" s="32"/>
      <c r="AJ824" s="32"/>
      <c r="AK824" s="32"/>
      <c r="AL824" s="32"/>
    </row>
    <row r="825" spans="1:38" ht="14" x14ac:dyDescent="0.2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U825" s="32"/>
      <c r="V825" s="32"/>
      <c r="W825" s="32"/>
      <c r="X825" s="32"/>
      <c r="Y825" s="32"/>
      <c r="Z825" s="32"/>
      <c r="AA825" s="32"/>
      <c r="AB825" s="32"/>
      <c r="AC825" s="32"/>
      <c r="AD825" s="32"/>
      <c r="AE825" s="32"/>
      <c r="AF825" s="32"/>
      <c r="AG825" s="32"/>
      <c r="AH825" s="32"/>
      <c r="AI825" s="32"/>
      <c r="AJ825" s="32"/>
      <c r="AK825" s="32"/>
      <c r="AL825" s="32"/>
    </row>
    <row r="826" spans="1:38" ht="14" x14ac:dyDescent="0.2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U826" s="32"/>
      <c r="V826" s="32"/>
      <c r="W826" s="32"/>
      <c r="X826" s="32"/>
      <c r="Y826" s="32"/>
      <c r="Z826" s="32"/>
      <c r="AA826" s="32"/>
      <c r="AB826" s="32"/>
      <c r="AC826" s="32"/>
      <c r="AD826" s="32"/>
      <c r="AE826" s="32"/>
      <c r="AF826" s="32"/>
      <c r="AG826" s="32"/>
      <c r="AH826" s="32"/>
      <c r="AI826" s="32"/>
      <c r="AJ826" s="32"/>
      <c r="AK826" s="32"/>
      <c r="AL826" s="32"/>
    </row>
    <row r="827" spans="1:38" ht="14" x14ac:dyDescent="0.2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U827" s="32"/>
      <c r="V827" s="32"/>
      <c r="W827" s="32"/>
      <c r="X827" s="32"/>
      <c r="Y827" s="32"/>
      <c r="Z827" s="32"/>
      <c r="AA827" s="32"/>
      <c r="AB827" s="32"/>
      <c r="AC827" s="32"/>
      <c r="AD827" s="32"/>
      <c r="AE827" s="32"/>
      <c r="AF827" s="32"/>
      <c r="AG827" s="32"/>
      <c r="AH827" s="32"/>
      <c r="AI827" s="32"/>
      <c r="AJ827" s="32"/>
      <c r="AK827" s="32"/>
      <c r="AL827" s="32"/>
    </row>
    <row r="828" spans="1:38" ht="14" x14ac:dyDescent="0.2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U828" s="32"/>
      <c r="V828" s="32"/>
      <c r="W828" s="32"/>
      <c r="X828" s="32"/>
      <c r="Y828" s="32"/>
      <c r="Z828" s="32"/>
      <c r="AA828" s="32"/>
      <c r="AB828" s="32"/>
      <c r="AC828" s="32"/>
      <c r="AD828" s="32"/>
      <c r="AE828" s="32"/>
      <c r="AF828" s="32"/>
      <c r="AG828" s="32"/>
      <c r="AH828" s="32"/>
      <c r="AI828" s="32"/>
      <c r="AJ828" s="32"/>
      <c r="AK828" s="32"/>
      <c r="AL828" s="32"/>
    </row>
    <row r="829" spans="1:38" ht="14" x14ac:dyDescent="0.2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U829" s="32"/>
      <c r="V829" s="32"/>
      <c r="W829" s="32"/>
      <c r="X829" s="32"/>
      <c r="Y829" s="32"/>
      <c r="Z829" s="32"/>
      <c r="AA829" s="32"/>
      <c r="AB829" s="32"/>
      <c r="AC829" s="32"/>
      <c r="AD829" s="32"/>
      <c r="AE829" s="32"/>
      <c r="AF829" s="32"/>
      <c r="AG829" s="32"/>
      <c r="AH829" s="32"/>
      <c r="AI829" s="32"/>
      <c r="AJ829" s="32"/>
      <c r="AK829" s="32"/>
      <c r="AL829" s="32"/>
    </row>
    <row r="830" spans="1:38" ht="14" x14ac:dyDescent="0.2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U830" s="32"/>
      <c r="V830" s="32"/>
      <c r="W830" s="32"/>
      <c r="X830" s="32"/>
      <c r="Y830" s="32"/>
      <c r="Z830" s="32"/>
      <c r="AA830" s="32"/>
      <c r="AB830" s="32"/>
      <c r="AC830" s="32"/>
      <c r="AD830" s="32"/>
      <c r="AE830" s="32"/>
      <c r="AF830" s="32"/>
      <c r="AG830" s="32"/>
      <c r="AH830" s="32"/>
      <c r="AI830" s="32"/>
      <c r="AJ830" s="32"/>
      <c r="AK830" s="32"/>
      <c r="AL830" s="32"/>
    </row>
    <row r="831" spans="1:38" ht="14" x14ac:dyDescent="0.2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U831" s="32"/>
      <c r="V831" s="32"/>
      <c r="W831" s="32"/>
      <c r="X831" s="32"/>
      <c r="Y831" s="32"/>
      <c r="Z831" s="32"/>
      <c r="AA831" s="32"/>
      <c r="AB831" s="32"/>
      <c r="AC831" s="32"/>
      <c r="AD831" s="32"/>
      <c r="AE831" s="32"/>
      <c r="AF831" s="32"/>
      <c r="AG831" s="32"/>
      <c r="AH831" s="32"/>
      <c r="AI831" s="32"/>
      <c r="AJ831" s="32"/>
      <c r="AK831" s="32"/>
      <c r="AL831" s="32"/>
    </row>
    <row r="832" spans="1:38" ht="14" x14ac:dyDescent="0.2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U832" s="32"/>
      <c r="V832" s="32"/>
      <c r="W832" s="32"/>
      <c r="X832" s="32"/>
      <c r="Y832" s="32"/>
      <c r="Z832" s="32"/>
      <c r="AA832" s="32"/>
      <c r="AB832" s="32"/>
      <c r="AC832" s="32"/>
      <c r="AD832" s="32"/>
      <c r="AE832" s="32"/>
      <c r="AF832" s="32"/>
      <c r="AG832" s="32"/>
      <c r="AH832" s="32"/>
      <c r="AI832" s="32"/>
      <c r="AJ832" s="32"/>
      <c r="AK832" s="32"/>
      <c r="AL832" s="32"/>
    </row>
    <row r="833" spans="1:38" ht="14" x14ac:dyDescent="0.2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U833" s="32"/>
      <c r="V833" s="32"/>
      <c r="W833" s="32"/>
      <c r="X833" s="32"/>
      <c r="Y833" s="32"/>
      <c r="Z833" s="32"/>
      <c r="AA833" s="32"/>
      <c r="AB833" s="32"/>
      <c r="AC833" s="32"/>
      <c r="AD833" s="32"/>
      <c r="AE833" s="32"/>
      <c r="AF833" s="32"/>
      <c r="AG833" s="32"/>
      <c r="AH833" s="32"/>
      <c r="AI833" s="32"/>
      <c r="AJ833" s="32"/>
      <c r="AK833" s="32"/>
      <c r="AL833" s="32"/>
    </row>
    <row r="834" spans="1:38" ht="14" x14ac:dyDescent="0.2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U834" s="32"/>
      <c r="V834" s="32"/>
      <c r="W834" s="32"/>
      <c r="X834" s="32"/>
      <c r="Y834" s="32"/>
      <c r="Z834" s="32"/>
      <c r="AA834" s="32"/>
      <c r="AB834" s="32"/>
      <c r="AC834" s="32"/>
      <c r="AD834" s="32"/>
      <c r="AE834" s="32"/>
      <c r="AF834" s="32"/>
      <c r="AG834" s="32"/>
      <c r="AH834" s="32"/>
      <c r="AI834" s="32"/>
      <c r="AJ834" s="32"/>
      <c r="AK834" s="32"/>
      <c r="AL834" s="32"/>
    </row>
    <row r="835" spans="1:38" ht="14" x14ac:dyDescent="0.2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U835" s="32"/>
      <c r="V835" s="32"/>
      <c r="W835" s="32"/>
      <c r="X835" s="32"/>
      <c r="Y835" s="32"/>
      <c r="Z835" s="32"/>
      <c r="AA835" s="32"/>
      <c r="AB835" s="32"/>
      <c r="AC835" s="32"/>
      <c r="AD835" s="32"/>
      <c r="AE835" s="32"/>
      <c r="AF835" s="32"/>
      <c r="AG835" s="32"/>
      <c r="AH835" s="32"/>
      <c r="AI835" s="32"/>
      <c r="AJ835" s="32"/>
      <c r="AK835" s="32"/>
      <c r="AL835" s="32"/>
    </row>
    <row r="836" spans="1:38" ht="14" x14ac:dyDescent="0.2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U836" s="32"/>
      <c r="V836" s="32"/>
      <c r="W836" s="32"/>
      <c r="X836" s="32"/>
      <c r="Y836" s="32"/>
      <c r="Z836" s="32"/>
      <c r="AA836" s="32"/>
      <c r="AB836" s="32"/>
      <c r="AC836" s="32"/>
      <c r="AD836" s="32"/>
      <c r="AE836" s="32"/>
      <c r="AF836" s="32"/>
      <c r="AG836" s="32"/>
      <c r="AH836" s="32"/>
      <c r="AI836" s="32"/>
      <c r="AJ836" s="32"/>
      <c r="AK836" s="32"/>
      <c r="AL836" s="32"/>
    </row>
    <row r="837" spans="1:38" ht="14" x14ac:dyDescent="0.2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U837" s="32"/>
      <c r="V837" s="32"/>
      <c r="W837" s="32"/>
      <c r="X837" s="32"/>
      <c r="Y837" s="32"/>
      <c r="Z837" s="32"/>
      <c r="AA837" s="32"/>
      <c r="AB837" s="32"/>
      <c r="AC837" s="32"/>
      <c r="AD837" s="32"/>
      <c r="AE837" s="32"/>
      <c r="AF837" s="32"/>
      <c r="AG837" s="32"/>
      <c r="AH837" s="32"/>
      <c r="AI837" s="32"/>
      <c r="AJ837" s="32"/>
      <c r="AK837" s="32"/>
      <c r="AL837" s="32"/>
    </row>
    <row r="838" spans="1:38" ht="14" x14ac:dyDescent="0.2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U838" s="32"/>
      <c r="V838" s="32"/>
      <c r="W838" s="32"/>
      <c r="X838" s="32"/>
      <c r="Y838" s="32"/>
      <c r="Z838" s="32"/>
      <c r="AA838" s="32"/>
      <c r="AB838" s="32"/>
      <c r="AC838" s="32"/>
      <c r="AD838" s="32"/>
      <c r="AE838" s="32"/>
      <c r="AF838" s="32"/>
      <c r="AG838" s="32"/>
      <c r="AH838" s="32"/>
      <c r="AI838" s="32"/>
      <c r="AJ838" s="32"/>
      <c r="AK838" s="32"/>
      <c r="AL838" s="32"/>
    </row>
    <row r="839" spans="1:38" ht="14" x14ac:dyDescent="0.2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U839" s="32"/>
      <c r="V839" s="32"/>
      <c r="W839" s="32"/>
      <c r="X839" s="32"/>
      <c r="Y839" s="32"/>
      <c r="Z839" s="32"/>
      <c r="AA839" s="32"/>
      <c r="AB839" s="32"/>
      <c r="AC839" s="32"/>
      <c r="AD839" s="32"/>
      <c r="AE839" s="32"/>
      <c r="AF839" s="32"/>
      <c r="AG839" s="32"/>
      <c r="AH839" s="32"/>
      <c r="AI839" s="32"/>
      <c r="AJ839" s="32"/>
      <c r="AK839" s="32"/>
      <c r="AL839" s="32"/>
    </row>
    <row r="840" spans="1:38" ht="14" x14ac:dyDescent="0.2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U840" s="32"/>
      <c r="V840" s="32"/>
      <c r="W840" s="32"/>
      <c r="X840" s="32"/>
      <c r="Y840" s="32"/>
      <c r="Z840" s="32"/>
      <c r="AA840" s="32"/>
      <c r="AB840" s="32"/>
      <c r="AC840" s="32"/>
      <c r="AD840" s="32"/>
      <c r="AE840" s="32"/>
      <c r="AF840" s="32"/>
      <c r="AG840" s="32"/>
      <c r="AH840" s="32"/>
      <c r="AI840" s="32"/>
      <c r="AJ840" s="32"/>
      <c r="AK840" s="32"/>
      <c r="AL840" s="32"/>
    </row>
    <row r="841" spans="1:38" ht="14" x14ac:dyDescent="0.2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U841" s="32"/>
      <c r="V841" s="32"/>
      <c r="W841" s="32"/>
      <c r="X841" s="32"/>
      <c r="Y841" s="32"/>
      <c r="Z841" s="32"/>
      <c r="AA841" s="32"/>
      <c r="AB841" s="32"/>
      <c r="AC841" s="32"/>
      <c r="AD841" s="32"/>
      <c r="AE841" s="32"/>
      <c r="AF841" s="32"/>
      <c r="AG841" s="32"/>
      <c r="AH841" s="32"/>
      <c r="AI841" s="32"/>
      <c r="AJ841" s="32"/>
      <c r="AK841" s="32"/>
      <c r="AL841" s="32"/>
    </row>
    <row r="842" spans="1:38" ht="14" x14ac:dyDescent="0.2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U842" s="32"/>
      <c r="V842" s="32"/>
      <c r="W842" s="32"/>
      <c r="X842" s="32"/>
      <c r="Y842" s="32"/>
      <c r="Z842" s="32"/>
      <c r="AA842" s="32"/>
      <c r="AB842" s="32"/>
      <c r="AC842" s="32"/>
      <c r="AD842" s="32"/>
      <c r="AE842" s="32"/>
      <c r="AF842" s="32"/>
      <c r="AG842" s="32"/>
      <c r="AH842" s="32"/>
      <c r="AI842" s="32"/>
      <c r="AJ842" s="32"/>
      <c r="AK842" s="32"/>
      <c r="AL842" s="32"/>
    </row>
    <row r="843" spans="1:38" ht="14" x14ac:dyDescent="0.2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U843" s="32"/>
      <c r="V843" s="32"/>
      <c r="W843" s="32"/>
      <c r="X843" s="32"/>
      <c r="Y843" s="32"/>
      <c r="Z843" s="32"/>
      <c r="AA843" s="32"/>
      <c r="AB843" s="32"/>
      <c r="AC843" s="32"/>
      <c r="AD843" s="32"/>
      <c r="AE843" s="32"/>
      <c r="AF843" s="32"/>
      <c r="AG843" s="32"/>
      <c r="AH843" s="32"/>
      <c r="AI843" s="32"/>
      <c r="AJ843" s="32"/>
      <c r="AK843" s="32"/>
      <c r="AL843" s="32"/>
    </row>
    <row r="844" spans="1:38" ht="14" x14ac:dyDescent="0.2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U844" s="32"/>
      <c r="V844" s="32"/>
      <c r="W844" s="32"/>
      <c r="X844" s="32"/>
      <c r="Y844" s="32"/>
      <c r="Z844" s="32"/>
      <c r="AA844" s="32"/>
      <c r="AB844" s="32"/>
      <c r="AC844" s="32"/>
      <c r="AD844" s="32"/>
      <c r="AE844" s="32"/>
      <c r="AF844" s="32"/>
      <c r="AG844" s="32"/>
      <c r="AH844" s="32"/>
      <c r="AI844" s="32"/>
      <c r="AJ844" s="32"/>
      <c r="AK844" s="32"/>
      <c r="AL844" s="32"/>
    </row>
    <row r="845" spans="1:38" ht="14" x14ac:dyDescent="0.2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U845" s="32"/>
      <c r="V845" s="32"/>
      <c r="W845" s="32"/>
      <c r="X845" s="32"/>
      <c r="Y845" s="32"/>
      <c r="Z845" s="32"/>
      <c r="AA845" s="32"/>
      <c r="AB845" s="32"/>
      <c r="AC845" s="32"/>
      <c r="AD845" s="32"/>
      <c r="AE845" s="32"/>
      <c r="AF845" s="32"/>
      <c r="AG845" s="32"/>
      <c r="AH845" s="32"/>
      <c r="AI845" s="32"/>
      <c r="AJ845" s="32"/>
      <c r="AK845" s="32"/>
      <c r="AL845" s="32"/>
    </row>
    <row r="846" spans="1:38" ht="14" x14ac:dyDescent="0.2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U846" s="32"/>
      <c r="V846" s="32"/>
      <c r="W846" s="32"/>
      <c r="X846" s="32"/>
      <c r="Y846" s="32"/>
      <c r="Z846" s="32"/>
      <c r="AA846" s="32"/>
      <c r="AB846" s="32"/>
      <c r="AC846" s="32"/>
      <c r="AD846" s="32"/>
      <c r="AE846" s="32"/>
      <c r="AF846" s="32"/>
      <c r="AG846" s="32"/>
      <c r="AH846" s="32"/>
      <c r="AI846" s="32"/>
      <c r="AJ846" s="32"/>
      <c r="AK846" s="32"/>
      <c r="AL846" s="32"/>
    </row>
    <row r="847" spans="1:38" ht="14" x14ac:dyDescent="0.2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U847" s="32"/>
      <c r="V847" s="32"/>
      <c r="W847" s="32"/>
      <c r="X847" s="32"/>
      <c r="Y847" s="32"/>
      <c r="Z847" s="32"/>
      <c r="AA847" s="32"/>
      <c r="AB847" s="32"/>
      <c r="AC847" s="32"/>
      <c r="AD847" s="32"/>
      <c r="AE847" s="32"/>
      <c r="AF847" s="32"/>
      <c r="AG847" s="32"/>
      <c r="AH847" s="32"/>
      <c r="AI847" s="32"/>
      <c r="AJ847" s="32"/>
      <c r="AK847" s="32"/>
      <c r="AL847" s="32"/>
    </row>
    <row r="848" spans="1:38" ht="14" x14ac:dyDescent="0.2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U848" s="32"/>
      <c r="V848" s="32"/>
      <c r="W848" s="32"/>
      <c r="X848" s="32"/>
      <c r="Y848" s="32"/>
      <c r="Z848" s="32"/>
      <c r="AA848" s="32"/>
      <c r="AB848" s="32"/>
      <c r="AC848" s="32"/>
      <c r="AD848" s="32"/>
      <c r="AE848" s="32"/>
      <c r="AF848" s="32"/>
      <c r="AG848" s="32"/>
      <c r="AH848" s="32"/>
      <c r="AI848" s="32"/>
      <c r="AJ848" s="32"/>
      <c r="AK848" s="32"/>
      <c r="AL848" s="32"/>
    </row>
    <row r="849" spans="1:38" ht="14" x14ac:dyDescent="0.2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U849" s="32"/>
      <c r="V849" s="32"/>
      <c r="W849" s="32"/>
      <c r="X849" s="32"/>
      <c r="Y849" s="32"/>
      <c r="Z849" s="32"/>
      <c r="AA849" s="32"/>
      <c r="AB849" s="32"/>
      <c r="AC849" s="32"/>
      <c r="AD849" s="32"/>
      <c r="AE849" s="32"/>
      <c r="AF849" s="32"/>
      <c r="AG849" s="32"/>
      <c r="AH849" s="32"/>
      <c r="AI849" s="32"/>
      <c r="AJ849" s="32"/>
      <c r="AK849" s="32"/>
      <c r="AL849" s="32"/>
    </row>
    <row r="850" spans="1:38" ht="14" x14ac:dyDescent="0.2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U850" s="32"/>
      <c r="V850" s="32"/>
      <c r="W850" s="32"/>
      <c r="X850" s="32"/>
      <c r="Y850" s="32"/>
      <c r="Z850" s="32"/>
      <c r="AA850" s="32"/>
      <c r="AB850" s="32"/>
      <c r="AC850" s="32"/>
      <c r="AD850" s="32"/>
      <c r="AE850" s="32"/>
      <c r="AF850" s="32"/>
      <c r="AG850" s="32"/>
      <c r="AH850" s="32"/>
      <c r="AI850" s="32"/>
      <c r="AJ850" s="32"/>
      <c r="AK850" s="32"/>
      <c r="AL850" s="32"/>
    </row>
    <row r="851" spans="1:38" ht="14" x14ac:dyDescent="0.2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U851" s="32"/>
      <c r="V851" s="32"/>
      <c r="W851" s="32"/>
      <c r="X851" s="32"/>
      <c r="Y851" s="32"/>
      <c r="Z851" s="32"/>
      <c r="AA851" s="32"/>
      <c r="AB851" s="32"/>
      <c r="AC851" s="32"/>
      <c r="AD851" s="32"/>
      <c r="AE851" s="32"/>
      <c r="AF851" s="32"/>
      <c r="AG851" s="32"/>
      <c r="AH851" s="32"/>
      <c r="AI851" s="32"/>
      <c r="AJ851" s="32"/>
      <c r="AK851" s="32"/>
      <c r="AL851" s="32"/>
    </row>
    <row r="852" spans="1:38" ht="14" x14ac:dyDescent="0.2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U852" s="32"/>
      <c r="V852" s="32"/>
      <c r="W852" s="32"/>
      <c r="X852" s="32"/>
      <c r="Y852" s="32"/>
      <c r="Z852" s="32"/>
      <c r="AA852" s="32"/>
      <c r="AB852" s="32"/>
      <c r="AC852" s="32"/>
      <c r="AD852" s="32"/>
      <c r="AE852" s="32"/>
      <c r="AF852" s="32"/>
      <c r="AG852" s="32"/>
      <c r="AH852" s="32"/>
      <c r="AI852" s="32"/>
      <c r="AJ852" s="32"/>
      <c r="AK852" s="32"/>
      <c r="AL852" s="32"/>
    </row>
    <row r="853" spans="1:38" ht="14" x14ac:dyDescent="0.2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U853" s="32"/>
      <c r="V853" s="32"/>
      <c r="W853" s="32"/>
      <c r="X853" s="32"/>
      <c r="Y853" s="32"/>
      <c r="Z853" s="32"/>
      <c r="AA853" s="32"/>
      <c r="AB853" s="32"/>
      <c r="AC853" s="32"/>
      <c r="AD853" s="32"/>
      <c r="AE853" s="32"/>
      <c r="AF853" s="32"/>
      <c r="AG853" s="32"/>
      <c r="AH853" s="32"/>
      <c r="AI853" s="32"/>
      <c r="AJ853" s="32"/>
      <c r="AK853" s="32"/>
      <c r="AL853" s="32"/>
    </row>
    <row r="854" spans="1:38" ht="14" x14ac:dyDescent="0.2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U854" s="32"/>
      <c r="V854" s="32"/>
      <c r="W854" s="32"/>
      <c r="X854" s="32"/>
      <c r="Y854" s="32"/>
      <c r="Z854" s="32"/>
      <c r="AA854" s="32"/>
      <c r="AB854" s="32"/>
      <c r="AC854" s="32"/>
      <c r="AD854" s="32"/>
      <c r="AE854" s="32"/>
      <c r="AF854" s="32"/>
      <c r="AG854" s="32"/>
      <c r="AH854" s="32"/>
      <c r="AI854" s="32"/>
      <c r="AJ854" s="32"/>
      <c r="AK854" s="32"/>
      <c r="AL854" s="32"/>
    </row>
    <row r="855" spans="1:38" ht="14" x14ac:dyDescent="0.2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U855" s="32"/>
      <c r="V855" s="32"/>
      <c r="W855" s="32"/>
      <c r="X855" s="32"/>
      <c r="Y855" s="32"/>
      <c r="Z855" s="32"/>
      <c r="AA855" s="32"/>
      <c r="AB855" s="32"/>
      <c r="AC855" s="32"/>
      <c r="AD855" s="32"/>
      <c r="AE855" s="32"/>
      <c r="AF855" s="32"/>
      <c r="AG855" s="32"/>
      <c r="AH855" s="32"/>
      <c r="AI855" s="32"/>
      <c r="AJ855" s="32"/>
      <c r="AK855" s="32"/>
      <c r="AL855" s="32"/>
    </row>
    <row r="856" spans="1:38" ht="14" x14ac:dyDescent="0.2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U856" s="32"/>
      <c r="V856" s="32"/>
      <c r="W856" s="32"/>
      <c r="X856" s="32"/>
      <c r="Y856" s="32"/>
      <c r="Z856" s="32"/>
      <c r="AA856" s="32"/>
      <c r="AB856" s="32"/>
      <c r="AC856" s="32"/>
      <c r="AD856" s="32"/>
      <c r="AE856" s="32"/>
      <c r="AF856" s="32"/>
      <c r="AG856" s="32"/>
      <c r="AH856" s="32"/>
      <c r="AI856" s="32"/>
      <c r="AJ856" s="32"/>
      <c r="AK856" s="32"/>
      <c r="AL856" s="32"/>
    </row>
    <row r="857" spans="1:38" ht="14" x14ac:dyDescent="0.2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U857" s="32"/>
      <c r="V857" s="32"/>
      <c r="W857" s="32"/>
      <c r="X857" s="32"/>
      <c r="Y857" s="32"/>
      <c r="Z857" s="32"/>
      <c r="AA857" s="32"/>
      <c r="AB857" s="32"/>
      <c r="AC857" s="32"/>
      <c r="AD857" s="32"/>
      <c r="AE857" s="32"/>
      <c r="AF857" s="32"/>
      <c r="AG857" s="32"/>
      <c r="AH857" s="32"/>
      <c r="AI857" s="32"/>
      <c r="AJ857" s="32"/>
      <c r="AK857" s="32"/>
      <c r="AL857" s="32"/>
    </row>
    <row r="858" spans="1:38" ht="14" x14ac:dyDescent="0.2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U858" s="32"/>
      <c r="V858" s="32"/>
      <c r="W858" s="32"/>
      <c r="X858" s="32"/>
      <c r="Y858" s="32"/>
      <c r="Z858" s="32"/>
      <c r="AA858" s="32"/>
      <c r="AB858" s="32"/>
      <c r="AC858" s="32"/>
      <c r="AD858" s="32"/>
      <c r="AE858" s="32"/>
      <c r="AF858" s="32"/>
      <c r="AG858" s="32"/>
      <c r="AH858" s="32"/>
      <c r="AI858" s="32"/>
      <c r="AJ858" s="32"/>
      <c r="AK858" s="32"/>
      <c r="AL858" s="32"/>
    </row>
    <row r="859" spans="1:38" ht="14" x14ac:dyDescent="0.2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U859" s="32"/>
      <c r="V859" s="32"/>
      <c r="W859" s="32"/>
      <c r="X859" s="32"/>
      <c r="Y859" s="32"/>
      <c r="Z859" s="32"/>
      <c r="AA859" s="32"/>
      <c r="AB859" s="32"/>
      <c r="AC859" s="32"/>
      <c r="AD859" s="32"/>
      <c r="AE859" s="32"/>
      <c r="AF859" s="32"/>
      <c r="AG859" s="32"/>
      <c r="AH859" s="32"/>
      <c r="AI859" s="32"/>
      <c r="AJ859" s="32"/>
      <c r="AK859" s="32"/>
      <c r="AL859" s="32"/>
    </row>
    <row r="860" spans="1:38" ht="14" x14ac:dyDescent="0.2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U860" s="32"/>
      <c r="V860" s="32"/>
      <c r="W860" s="32"/>
      <c r="X860" s="32"/>
      <c r="Y860" s="32"/>
      <c r="Z860" s="32"/>
      <c r="AA860" s="32"/>
      <c r="AB860" s="32"/>
      <c r="AC860" s="32"/>
      <c r="AD860" s="32"/>
      <c r="AE860" s="32"/>
      <c r="AF860" s="32"/>
      <c r="AG860" s="32"/>
      <c r="AH860" s="32"/>
      <c r="AI860" s="32"/>
      <c r="AJ860" s="32"/>
      <c r="AK860" s="32"/>
      <c r="AL860" s="32"/>
    </row>
    <row r="861" spans="1:38" ht="14" x14ac:dyDescent="0.2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U861" s="32"/>
      <c r="V861" s="32"/>
      <c r="W861" s="32"/>
      <c r="X861" s="32"/>
      <c r="Y861" s="32"/>
      <c r="Z861" s="32"/>
      <c r="AA861" s="32"/>
      <c r="AB861" s="32"/>
      <c r="AC861" s="32"/>
      <c r="AD861" s="32"/>
      <c r="AE861" s="32"/>
      <c r="AF861" s="32"/>
      <c r="AG861" s="32"/>
      <c r="AH861" s="32"/>
      <c r="AI861" s="32"/>
      <c r="AJ861" s="32"/>
      <c r="AK861" s="32"/>
      <c r="AL861" s="32"/>
    </row>
    <row r="862" spans="1:38" ht="14" x14ac:dyDescent="0.2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U862" s="32"/>
      <c r="V862" s="32"/>
      <c r="W862" s="32"/>
      <c r="X862" s="32"/>
      <c r="Y862" s="32"/>
      <c r="Z862" s="32"/>
      <c r="AA862" s="32"/>
      <c r="AB862" s="32"/>
      <c r="AC862" s="32"/>
      <c r="AD862" s="32"/>
      <c r="AE862" s="32"/>
      <c r="AF862" s="32"/>
      <c r="AG862" s="32"/>
      <c r="AH862" s="32"/>
      <c r="AI862" s="32"/>
      <c r="AJ862" s="32"/>
      <c r="AK862" s="32"/>
      <c r="AL862" s="32"/>
    </row>
    <row r="863" spans="1:38" ht="14" x14ac:dyDescent="0.2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U863" s="32"/>
      <c r="V863" s="32"/>
      <c r="W863" s="32"/>
      <c r="X863" s="32"/>
      <c r="Y863" s="32"/>
      <c r="Z863" s="32"/>
      <c r="AA863" s="32"/>
      <c r="AB863" s="32"/>
      <c r="AC863" s="32"/>
      <c r="AD863" s="32"/>
      <c r="AE863" s="32"/>
      <c r="AF863" s="32"/>
      <c r="AG863" s="32"/>
      <c r="AH863" s="32"/>
      <c r="AI863" s="32"/>
      <c r="AJ863" s="32"/>
      <c r="AK863" s="32"/>
      <c r="AL863" s="32"/>
    </row>
    <row r="864" spans="1:38" ht="14" x14ac:dyDescent="0.2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U864" s="32"/>
      <c r="V864" s="32"/>
      <c r="W864" s="32"/>
      <c r="X864" s="32"/>
      <c r="Y864" s="32"/>
      <c r="Z864" s="32"/>
      <c r="AA864" s="32"/>
      <c r="AB864" s="32"/>
      <c r="AC864" s="32"/>
      <c r="AD864" s="32"/>
      <c r="AE864" s="32"/>
      <c r="AF864" s="32"/>
      <c r="AG864" s="32"/>
      <c r="AH864" s="32"/>
      <c r="AI864" s="32"/>
      <c r="AJ864" s="32"/>
      <c r="AK864" s="32"/>
      <c r="AL864" s="32"/>
    </row>
    <row r="865" spans="1:38" ht="14" x14ac:dyDescent="0.2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U865" s="32"/>
      <c r="V865" s="32"/>
      <c r="W865" s="32"/>
      <c r="X865" s="32"/>
      <c r="Y865" s="32"/>
      <c r="Z865" s="32"/>
      <c r="AA865" s="32"/>
      <c r="AB865" s="32"/>
      <c r="AC865" s="32"/>
      <c r="AD865" s="32"/>
      <c r="AE865" s="32"/>
      <c r="AF865" s="32"/>
      <c r="AG865" s="32"/>
      <c r="AH865" s="32"/>
      <c r="AI865" s="32"/>
      <c r="AJ865" s="32"/>
      <c r="AK865" s="32"/>
      <c r="AL865" s="32"/>
    </row>
    <row r="866" spans="1:38" ht="14" x14ac:dyDescent="0.2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U866" s="32"/>
      <c r="V866" s="32"/>
      <c r="W866" s="32"/>
      <c r="X866" s="32"/>
      <c r="Y866" s="32"/>
      <c r="Z866" s="32"/>
      <c r="AA866" s="32"/>
      <c r="AB866" s="32"/>
      <c r="AC866" s="32"/>
      <c r="AD866" s="32"/>
      <c r="AE866" s="32"/>
      <c r="AF866" s="32"/>
      <c r="AG866" s="32"/>
      <c r="AH866" s="32"/>
      <c r="AI866" s="32"/>
      <c r="AJ866" s="32"/>
      <c r="AK866" s="32"/>
      <c r="AL866" s="32"/>
    </row>
    <row r="867" spans="1:38" ht="14" x14ac:dyDescent="0.2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U867" s="32"/>
      <c r="V867" s="32"/>
      <c r="W867" s="32"/>
      <c r="X867" s="32"/>
      <c r="Y867" s="32"/>
      <c r="Z867" s="32"/>
      <c r="AA867" s="32"/>
      <c r="AB867" s="32"/>
      <c r="AC867" s="32"/>
      <c r="AD867" s="32"/>
      <c r="AE867" s="32"/>
      <c r="AF867" s="32"/>
      <c r="AG867" s="32"/>
      <c r="AH867" s="32"/>
      <c r="AI867" s="32"/>
      <c r="AJ867" s="32"/>
      <c r="AK867" s="32"/>
      <c r="AL867" s="32"/>
    </row>
    <row r="868" spans="1:38" ht="14" x14ac:dyDescent="0.2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U868" s="32"/>
      <c r="V868" s="32"/>
      <c r="W868" s="32"/>
      <c r="X868" s="32"/>
      <c r="Y868" s="32"/>
      <c r="Z868" s="32"/>
      <c r="AA868" s="32"/>
      <c r="AB868" s="32"/>
      <c r="AC868" s="32"/>
      <c r="AD868" s="32"/>
      <c r="AE868" s="32"/>
      <c r="AF868" s="32"/>
      <c r="AG868" s="32"/>
      <c r="AH868" s="32"/>
      <c r="AI868" s="32"/>
      <c r="AJ868" s="32"/>
      <c r="AK868" s="32"/>
      <c r="AL868" s="32"/>
    </row>
    <row r="869" spans="1:38" ht="14" x14ac:dyDescent="0.2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U869" s="32"/>
      <c r="V869" s="32"/>
      <c r="W869" s="32"/>
      <c r="X869" s="32"/>
      <c r="Y869" s="32"/>
      <c r="Z869" s="32"/>
      <c r="AA869" s="32"/>
      <c r="AB869" s="32"/>
      <c r="AC869" s="32"/>
      <c r="AD869" s="32"/>
      <c r="AE869" s="32"/>
      <c r="AF869" s="32"/>
      <c r="AG869" s="32"/>
      <c r="AH869" s="32"/>
      <c r="AI869" s="32"/>
      <c r="AJ869" s="32"/>
      <c r="AK869" s="32"/>
      <c r="AL869" s="32"/>
    </row>
    <row r="870" spans="1:38" ht="14" x14ac:dyDescent="0.2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U870" s="32"/>
      <c r="V870" s="32"/>
      <c r="W870" s="32"/>
      <c r="X870" s="32"/>
      <c r="Y870" s="32"/>
      <c r="Z870" s="32"/>
      <c r="AA870" s="32"/>
      <c r="AB870" s="32"/>
      <c r="AC870" s="32"/>
      <c r="AD870" s="32"/>
      <c r="AE870" s="32"/>
      <c r="AF870" s="32"/>
      <c r="AG870" s="32"/>
      <c r="AH870" s="32"/>
      <c r="AI870" s="32"/>
      <c r="AJ870" s="32"/>
      <c r="AK870" s="32"/>
      <c r="AL870" s="32"/>
    </row>
    <row r="871" spans="1:38" ht="14" x14ac:dyDescent="0.2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U871" s="32"/>
      <c r="V871" s="32"/>
      <c r="W871" s="32"/>
      <c r="X871" s="32"/>
      <c r="Y871" s="32"/>
      <c r="Z871" s="32"/>
      <c r="AA871" s="32"/>
      <c r="AB871" s="32"/>
      <c r="AC871" s="32"/>
      <c r="AD871" s="32"/>
      <c r="AE871" s="32"/>
      <c r="AF871" s="32"/>
      <c r="AG871" s="32"/>
      <c r="AH871" s="32"/>
      <c r="AI871" s="32"/>
      <c r="AJ871" s="32"/>
      <c r="AK871" s="32"/>
      <c r="AL871" s="32"/>
    </row>
    <row r="872" spans="1:38" ht="14" x14ac:dyDescent="0.2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U872" s="32"/>
      <c r="V872" s="32"/>
      <c r="W872" s="32"/>
      <c r="X872" s="32"/>
      <c r="Y872" s="32"/>
      <c r="Z872" s="32"/>
      <c r="AA872" s="32"/>
      <c r="AB872" s="32"/>
      <c r="AC872" s="32"/>
      <c r="AD872" s="32"/>
      <c r="AE872" s="32"/>
      <c r="AF872" s="32"/>
      <c r="AG872" s="32"/>
      <c r="AH872" s="32"/>
      <c r="AI872" s="32"/>
      <c r="AJ872" s="32"/>
      <c r="AK872" s="32"/>
      <c r="AL872" s="32"/>
    </row>
    <row r="873" spans="1:38" ht="14" x14ac:dyDescent="0.2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U873" s="32"/>
      <c r="V873" s="32"/>
      <c r="W873" s="32"/>
      <c r="X873" s="32"/>
      <c r="Y873" s="32"/>
      <c r="Z873" s="32"/>
      <c r="AA873" s="32"/>
      <c r="AB873" s="32"/>
      <c r="AC873" s="32"/>
      <c r="AD873" s="32"/>
      <c r="AE873" s="32"/>
      <c r="AF873" s="32"/>
      <c r="AG873" s="32"/>
      <c r="AH873" s="32"/>
      <c r="AI873" s="32"/>
      <c r="AJ873" s="32"/>
      <c r="AK873" s="32"/>
      <c r="AL873" s="32"/>
    </row>
    <row r="874" spans="1:38" ht="14" x14ac:dyDescent="0.2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U874" s="32"/>
      <c r="V874" s="32"/>
      <c r="W874" s="32"/>
      <c r="X874" s="32"/>
      <c r="Y874" s="32"/>
      <c r="Z874" s="32"/>
      <c r="AA874" s="32"/>
      <c r="AB874" s="32"/>
      <c r="AC874" s="32"/>
      <c r="AD874" s="32"/>
      <c r="AE874" s="32"/>
      <c r="AF874" s="32"/>
      <c r="AG874" s="32"/>
      <c r="AH874" s="32"/>
      <c r="AI874" s="32"/>
      <c r="AJ874" s="32"/>
      <c r="AK874" s="32"/>
      <c r="AL874" s="32"/>
    </row>
    <row r="875" spans="1:38" ht="14" x14ac:dyDescent="0.2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U875" s="32"/>
      <c r="V875" s="32"/>
      <c r="W875" s="32"/>
      <c r="X875" s="32"/>
      <c r="Y875" s="32"/>
      <c r="Z875" s="32"/>
      <c r="AA875" s="32"/>
      <c r="AB875" s="32"/>
      <c r="AC875" s="32"/>
      <c r="AD875" s="32"/>
      <c r="AE875" s="32"/>
      <c r="AF875" s="32"/>
      <c r="AG875" s="32"/>
      <c r="AH875" s="32"/>
      <c r="AI875" s="32"/>
      <c r="AJ875" s="32"/>
      <c r="AK875" s="32"/>
      <c r="AL875" s="32"/>
    </row>
    <row r="876" spans="1:38" ht="14" x14ac:dyDescent="0.2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U876" s="32"/>
      <c r="V876" s="32"/>
      <c r="W876" s="32"/>
      <c r="X876" s="32"/>
      <c r="Y876" s="32"/>
      <c r="Z876" s="32"/>
      <c r="AA876" s="32"/>
      <c r="AB876" s="32"/>
      <c r="AC876" s="32"/>
      <c r="AD876" s="32"/>
      <c r="AE876" s="32"/>
      <c r="AF876" s="32"/>
      <c r="AG876" s="32"/>
      <c r="AH876" s="32"/>
      <c r="AI876" s="32"/>
      <c r="AJ876" s="32"/>
      <c r="AK876" s="32"/>
      <c r="AL876" s="32"/>
    </row>
    <row r="877" spans="1:38" ht="14" x14ac:dyDescent="0.2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U877" s="32"/>
      <c r="V877" s="32"/>
      <c r="W877" s="32"/>
      <c r="X877" s="32"/>
      <c r="Y877" s="32"/>
      <c r="Z877" s="32"/>
      <c r="AA877" s="32"/>
      <c r="AB877" s="32"/>
      <c r="AC877" s="32"/>
      <c r="AD877" s="32"/>
      <c r="AE877" s="32"/>
      <c r="AF877" s="32"/>
      <c r="AG877" s="32"/>
      <c r="AH877" s="32"/>
      <c r="AI877" s="32"/>
      <c r="AJ877" s="32"/>
      <c r="AK877" s="32"/>
      <c r="AL877" s="32"/>
    </row>
    <row r="878" spans="1:38" ht="14" x14ac:dyDescent="0.2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U878" s="32"/>
      <c r="V878" s="32"/>
      <c r="W878" s="32"/>
      <c r="X878" s="32"/>
      <c r="Y878" s="32"/>
      <c r="Z878" s="32"/>
      <c r="AA878" s="32"/>
      <c r="AB878" s="32"/>
      <c r="AC878" s="32"/>
      <c r="AD878" s="32"/>
      <c r="AE878" s="32"/>
      <c r="AF878" s="32"/>
      <c r="AG878" s="32"/>
      <c r="AH878" s="32"/>
      <c r="AI878" s="32"/>
      <c r="AJ878" s="32"/>
      <c r="AK878" s="32"/>
      <c r="AL878" s="32"/>
    </row>
    <row r="879" spans="1:38" ht="14" x14ac:dyDescent="0.2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U879" s="32"/>
      <c r="V879" s="32"/>
      <c r="W879" s="32"/>
      <c r="X879" s="32"/>
      <c r="Y879" s="32"/>
      <c r="Z879" s="32"/>
      <c r="AA879" s="32"/>
      <c r="AB879" s="32"/>
      <c r="AC879" s="32"/>
      <c r="AD879" s="32"/>
      <c r="AE879" s="32"/>
      <c r="AF879" s="32"/>
      <c r="AG879" s="32"/>
      <c r="AH879" s="32"/>
      <c r="AI879" s="32"/>
      <c r="AJ879" s="32"/>
      <c r="AK879" s="32"/>
      <c r="AL879" s="32"/>
    </row>
    <row r="880" spans="1:38" ht="14" x14ac:dyDescent="0.2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U880" s="32"/>
      <c r="V880" s="32"/>
      <c r="W880" s="32"/>
      <c r="X880" s="32"/>
      <c r="Y880" s="32"/>
      <c r="Z880" s="32"/>
      <c r="AA880" s="32"/>
      <c r="AB880" s="32"/>
      <c r="AC880" s="32"/>
      <c r="AD880" s="32"/>
      <c r="AE880" s="32"/>
      <c r="AF880" s="32"/>
      <c r="AG880" s="32"/>
      <c r="AH880" s="32"/>
      <c r="AI880" s="32"/>
      <c r="AJ880" s="32"/>
      <c r="AK880" s="32"/>
      <c r="AL880" s="32"/>
    </row>
    <row r="881" spans="1:38" ht="14" x14ac:dyDescent="0.2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U881" s="32"/>
      <c r="V881" s="32"/>
      <c r="W881" s="32"/>
      <c r="X881" s="32"/>
      <c r="Y881" s="32"/>
      <c r="Z881" s="32"/>
      <c r="AA881" s="32"/>
      <c r="AB881" s="32"/>
      <c r="AC881" s="32"/>
      <c r="AD881" s="32"/>
      <c r="AE881" s="32"/>
      <c r="AF881" s="32"/>
      <c r="AG881" s="32"/>
      <c r="AH881" s="32"/>
      <c r="AI881" s="32"/>
      <c r="AJ881" s="32"/>
      <c r="AK881" s="32"/>
      <c r="AL881" s="32"/>
    </row>
    <row r="882" spans="1:38" ht="14" x14ac:dyDescent="0.2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U882" s="32"/>
      <c r="V882" s="32"/>
      <c r="W882" s="32"/>
      <c r="X882" s="32"/>
      <c r="Y882" s="32"/>
      <c r="Z882" s="32"/>
      <c r="AA882" s="32"/>
      <c r="AB882" s="32"/>
      <c r="AC882" s="32"/>
      <c r="AD882" s="32"/>
      <c r="AE882" s="32"/>
      <c r="AF882" s="32"/>
      <c r="AG882" s="32"/>
      <c r="AH882" s="32"/>
      <c r="AI882" s="32"/>
      <c r="AJ882" s="32"/>
      <c r="AK882" s="32"/>
      <c r="AL882" s="32"/>
    </row>
    <row r="883" spans="1:38" ht="14" x14ac:dyDescent="0.2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U883" s="32"/>
      <c r="V883" s="32"/>
      <c r="W883" s="32"/>
      <c r="X883" s="32"/>
      <c r="Y883" s="32"/>
      <c r="Z883" s="32"/>
      <c r="AA883" s="32"/>
      <c r="AB883" s="32"/>
      <c r="AC883" s="32"/>
      <c r="AD883" s="32"/>
      <c r="AE883" s="32"/>
      <c r="AF883" s="32"/>
      <c r="AG883" s="32"/>
      <c r="AH883" s="32"/>
      <c r="AI883" s="32"/>
      <c r="AJ883" s="32"/>
      <c r="AK883" s="32"/>
      <c r="AL883" s="32"/>
    </row>
    <row r="884" spans="1:38" ht="14" x14ac:dyDescent="0.2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U884" s="32"/>
      <c r="V884" s="32"/>
      <c r="W884" s="32"/>
      <c r="X884" s="32"/>
      <c r="Y884" s="32"/>
      <c r="Z884" s="32"/>
      <c r="AA884" s="32"/>
      <c r="AB884" s="32"/>
      <c r="AC884" s="32"/>
      <c r="AD884" s="32"/>
      <c r="AE884" s="32"/>
      <c r="AF884" s="32"/>
      <c r="AG884" s="32"/>
      <c r="AH884" s="32"/>
      <c r="AI884" s="32"/>
      <c r="AJ884" s="32"/>
      <c r="AK884" s="32"/>
      <c r="AL884" s="32"/>
    </row>
    <row r="885" spans="1:38" ht="14" x14ac:dyDescent="0.2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U885" s="32"/>
      <c r="V885" s="32"/>
      <c r="W885" s="32"/>
      <c r="X885" s="32"/>
      <c r="Y885" s="32"/>
      <c r="Z885" s="32"/>
      <c r="AA885" s="32"/>
      <c r="AB885" s="32"/>
      <c r="AC885" s="32"/>
      <c r="AD885" s="32"/>
      <c r="AE885" s="32"/>
      <c r="AF885" s="32"/>
      <c r="AG885" s="32"/>
      <c r="AH885" s="32"/>
      <c r="AI885" s="32"/>
      <c r="AJ885" s="32"/>
      <c r="AK885" s="32"/>
      <c r="AL885" s="32"/>
    </row>
    <row r="886" spans="1:38" ht="14" x14ac:dyDescent="0.2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U886" s="32"/>
      <c r="V886" s="32"/>
      <c r="W886" s="32"/>
      <c r="X886" s="32"/>
      <c r="Y886" s="32"/>
      <c r="Z886" s="32"/>
      <c r="AA886" s="32"/>
      <c r="AB886" s="32"/>
      <c r="AC886" s="32"/>
      <c r="AD886" s="32"/>
      <c r="AE886" s="32"/>
      <c r="AF886" s="32"/>
      <c r="AG886" s="32"/>
      <c r="AH886" s="32"/>
      <c r="AI886" s="32"/>
      <c r="AJ886" s="32"/>
      <c r="AK886" s="32"/>
      <c r="AL886" s="32"/>
    </row>
    <row r="887" spans="1:38" ht="14" x14ac:dyDescent="0.2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32"/>
      <c r="AE887" s="32"/>
      <c r="AF887" s="32"/>
      <c r="AG887" s="32"/>
      <c r="AH887" s="32"/>
      <c r="AI887" s="32"/>
      <c r="AJ887" s="32"/>
      <c r="AK887" s="32"/>
      <c r="AL887" s="32"/>
    </row>
    <row r="888" spans="1:38" ht="14" x14ac:dyDescent="0.2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U888" s="32"/>
      <c r="V888" s="32"/>
      <c r="W888" s="32"/>
      <c r="X888" s="32"/>
      <c r="Y888" s="32"/>
      <c r="Z888" s="32"/>
      <c r="AA888" s="32"/>
      <c r="AB888" s="32"/>
      <c r="AC888" s="32"/>
      <c r="AD888" s="32"/>
      <c r="AE888" s="32"/>
      <c r="AF888" s="32"/>
      <c r="AG888" s="32"/>
      <c r="AH888" s="32"/>
      <c r="AI888" s="32"/>
      <c r="AJ888" s="32"/>
      <c r="AK888" s="32"/>
      <c r="AL888" s="32"/>
    </row>
    <row r="889" spans="1:38" ht="14" x14ac:dyDescent="0.2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U889" s="32"/>
      <c r="V889" s="32"/>
      <c r="W889" s="32"/>
      <c r="X889" s="32"/>
      <c r="Y889" s="32"/>
      <c r="Z889" s="32"/>
      <c r="AA889" s="32"/>
      <c r="AB889" s="32"/>
      <c r="AC889" s="32"/>
      <c r="AD889" s="32"/>
      <c r="AE889" s="32"/>
      <c r="AF889" s="32"/>
      <c r="AG889" s="32"/>
      <c r="AH889" s="32"/>
      <c r="AI889" s="32"/>
      <c r="AJ889" s="32"/>
      <c r="AK889" s="32"/>
      <c r="AL889" s="32"/>
    </row>
    <row r="890" spans="1:38" ht="14" x14ac:dyDescent="0.2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U890" s="32"/>
      <c r="V890" s="32"/>
      <c r="W890" s="32"/>
      <c r="X890" s="32"/>
      <c r="Y890" s="32"/>
      <c r="Z890" s="32"/>
      <c r="AA890" s="32"/>
      <c r="AB890" s="32"/>
      <c r="AC890" s="32"/>
      <c r="AD890" s="32"/>
      <c r="AE890" s="32"/>
      <c r="AF890" s="32"/>
      <c r="AG890" s="32"/>
      <c r="AH890" s="32"/>
      <c r="AI890" s="32"/>
      <c r="AJ890" s="32"/>
      <c r="AK890" s="32"/>
      <c r="AL890" s="32"/>
    </row>
    <row r="891" spans="1:38" ht="14" x14ac:dyDescent="0.2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U891" s="32"/>
      <c r="V891" s="32"/>
      <c r="W891" s="32"/>
      <c r="X891" s="32"/>
      <c r="Y891" s="32"/>
      <c r="Z891" s="32"/>
      <c r="AA891" s="32"/>
      <c r="AB891" s="32"/>
      <c r="AC891" s="32"/>
      <c r="AD891" s="32"/>
      <c r="AE891" s="32"/>
      <c r="AF891" s="32"/>
      <c r="AG891" s="32"/>
      <c r="AH891" s="32"/>
      <c r="AI891" s="32"/>
      <c r="AJ891" s="32"/>
      <c r="AK891" s="32"/>
      <c r="AL891" s="32"/>
    </row>
    <row r="892" spans="1:38" ht="14" x14ac:dyDescent="0.2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U892" s="32"/>
      <c r="V892" s="32"/>
      <c r="W892" s="32"/>
      <c r="X892" s="32"/>
      <c r="Y892" s="32"/>
      <c r="Z892" s="32"/>
      <c r="AA892" s="32"/>
      <c r="AB892" s="32"/>
      <c r="AC892" s="32"/>
      <c r="AD892" s="32"/>
      <c r="AE892" s="32"/>
      <c r="AF892" s="32"/>
      <c r="AG892" s="32"/>
      <c r="AH892" s="32"/>
      <c r="AI892" s="32"/>
      <c r="AJ892" s="32"/>
      <c r="AK892" s="32"/>
      <c r="AL892" s="32"/>
    </row>
    <row r="893" spans="1:38" ht="14" x14ac:dyDescent="0.2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U893" s="32"/>
      <c r="V893" s="32"/>
      <c r="W893" s="32"/>
      <c r="X893" s="32"/>
      <c r="Y893" s="32"/>
      <c r="Z893" s="32"/>
      <c r="AA893" s="32"/>
      <c r="AB893" s="32"/>
      <c r="AC893" s="32"/>
      <c r="AD893" s="32"/>
      <c r="AE893" s="32"/>
      <c r="AF893" s="32"/>
      <c r="AG893" s="32"/>
      <c r="AH893" s="32"/>
      <c r="AI893" s="32"/>
      <c r="AJ893" s="32"/>
      <c r="AK893" s="32"/>
      <c r="AL893" s="32"/>
    </row>
    <row r="894" spans="1:38" ht="14" x14ac:dyDescent="0.2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U894" s="32"/>
      <c r="V894" s="32"/>
      <c r="W894" s="32"/>
      <c r="X894" s="32"/>
      <c r="Y894" s="32"/>
      <c r="Z894" s="32"/>
      <c r="AA894" s="32"/>
      <c r="AB894" s="32"/>
      <c r="AC894" s="32"/>
      <c r="AD894" s="32"/>
      <c r="AE894" s="32"/>
      <c r="AF894" s="32"/>
      <c r="AG894" s="32"/>
      <c r="AH894" s="32"/>
      <c r="AI894" s="32"/>
      <c r="AJ894" s="32"/>
      <c r="AK894" s="32"/>
      <c r="AL894" s="32"/>
    </row>
    <row r="895" spans="1:38" ht="14" x14ac:dyDescent="0.2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U895" s="32"/>
      <c r="V895" s="32"/>
      <c r="W895" s="32"/>
      <c r="X895" s="32"/>
      <c r="Y895" s="32"/>
      <c r="Z895" s="32"/>
      <c r="AA895" s="32"/>
      <c r="AB895" s="32"/>
      <c r="AC895" s="32"/>
      <c r="AD895" s="32"/>
      <c r="AE895" s="32"/>
      <c r="AF895" s="32"/>
      <c r="AG895" s="32"/>
      <c r="AH895" s="32"/>
      <c r="AI895" s="32"/>
      <c r="AJ895" s="32"/>
      <c r="AK895" s="32"/>
      <c r="AL895" s="32"/>
    </row>
    <row r="896" spans="1:38" ht="14" x14ac:dyDescent="0.2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U896" s="32"/>
      <c r="V896" s="32"/>
      <c r="W896" s="32"/>
      <c r="X896" s="32"/>
      <c r="Y896" s="32"/>
      <c r="Z896" s="32"/>
      <c r="AA896" s="32"/>
      <c r="AB896" s="32"/>
      <c r="AC896" s="32"/>
      <c r="AD896" s="32"/>
      <c r="AE896" s="32"/>
      <c r="AF896" s="32"/>
      <c r="AG896" s="32"/>
      <c r="AH896" s="32"/>
      <c r="AI896" s="32"/>
      <c r="AJ896" s="32"/>
      <c r="AK896" s="32"/>
      <c r="AL896" s="32"/>
    </row>
    <row r="897" spans="1:38" ht="14" x14ac:dyDescent="0.2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U897" s="32"/>
      <c r="V897" s="32"/>
      <c r="W897" s="32"/>
      <c r="X897" s="32"/>
      <c r="Y897" s="32"/>
      <c r="Z897" s="32"/>
      <c r="AA897" s="32"/>
      <c r="AB897" s="32"/>
      <c r="AC897" s="32"/>
      <c r="AD897" s="32"/>
      <c r="AE897" s="32"/>
      <c r="AF897" s="32"/>
      <c r="AG897" s="32"/>
      <c r="AH897" s="32"/>
      <c r="AI897" s="32"/>
      <c r="AJ897" s="32"/>
      <c r="AK897" s="32"/>
      <c r="AL897" s="32"/>
    </row>
    <row r="898" spans="1:38" ht="14" x14ac:dyDescent="0.2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U898" s="32"/>
      <c r="V898" s="32"/>
      <c r="W898" s="32"/>
      <c r="X898" s="32"/>
      <c r="Y898" s="32"/>
      <c r="Z898" s="32"/>
      <c r="AA898" s="32"/>
      <c r="AB898" s="32"/>
      <c r="AC898" s="32"/>
      <c r="AD898" s="32"/>
      <c r="AE898" s="32"/>
      <c r="AF898" s="32"/>
      <c r="AG898" s="32"/>
      <c r="AH898" s="32"/>
      <c r="AI898" s="32"/>
      <c r="AJ898" s="32"/>
      <c r="AK898" s="32"/>
      <c r="AL898" s="32"/>
    </row>
    <row r="899" spans="1:38" ht="14" x14ac:dyDescent="0.2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U899" s="32"/>
      <c r="V899" s="32"/>
      <c r="W899" s="32"/>
      <c r="X899" s="32"/>
      <c r="Y899" s="32"/>
      <c r="Z899" s="32"/>
      <c r="AA899" s="32"/>
      <c r="AB899" s="32"/>
      <c r="AC899" s="32"/>
      <c r="AD899" s="32"/>
      <c r="AE899" s="32"/>
      <c r="AF899" s="32"/>
      <c r="AG899" s="32"/>
      <c r="AH899" s="32"/>
      <c r="AI899" s="32"/>
      <c r="AJ899" s="32"/>
      <c r="AK899" s="32"/>
      <c r="AL899" s="32"/>
    </row>
    <row r="900" spans="1:38" ht="14" x14ac:dyDescent="0.2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U900" s="32"/>
      <c r="V900" s="32"/>
      <c r="W900" s="32"/>
      <c r="X900" s="32"/>
      <c r="Y900" s="32"/>
      <c r="Z900" s="32"/>
      <c r="AA900" s="32"/>
      <c r="AB900" s="32"/>
      <c r="AC900" s="32"/>
      <c r="AD900" s="32"/>
      <c r="AE900" s="32"/>
      <c r="AF900" s="32"/>
      <c r="AG900" s="32"/>
      <c r="AH900" s="32"/>
      <c r="AI900" s="32"/>
      <c r="AJ900" s="32"/>
      <c r="AK900" s="32"/>
      <c r="AL900" s="32"/>
    </row>
    <row r="901" spans="1:38" ht="14" x14ac:dyDescent="0.2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U901" s="32"/>
      <c r="V901" s="32"/>
      <c r="W901" s="32"/>
      <c r="X901" s="32"/>
      <c r="Y901" s="32"/>
      <c r="Z901" s="32"/>
      <c r="AA901" s="32"/>
      <c r="AB901" s="32"/>
      <c r="AC901" s="32"/>
      <c r="AD901" s="32"/>
      <c r="AE901" s="32"/>
      <c r="AF901" s="32"/>
      <c r="AG901" s="32"/>
      <c r="AH901" s="32"/>
      <c r="AI901" s="32"/>
      <c r="AJ901" s="32"/>
      <c r="AK901" s="32"/>
      <c r="AL901" s="32"/>
    </row>
    <row r="902" spans="1:38" ht="14" x14ac:dyDescent="0.2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U902" s="32"/>
      <c r="V902" s="32"/>
      <c r="W902" s="32"/>
      <c r="X902" s="32"/>
      <c r="Y902" s="32"/>
      <c r="Z902" s="32"/>
      <c r="AA902" s="32"/>
      <c r="AB902" s="32"/>
      <c r="AC902" s="32"/>
      <c r="AD902" s="32"/>
      <c r="AE902" s="32"/>
      <c r="AF902" s="32"/>
      <c r="AG902" s="32"/>
      <c r="AH902" s="32"/>
      <c r="AI902" s="32"/>
      <c r="AJ902" s="32"/>
      <c r="AK902" s="32"/>
      <c r="AL902" s="32"/>
    </row>
    <row r="903" spans="1:38" ht="14" x14ac:dyDescent="0.2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U903" s="32"/>
      <c r="V903" s="32"/>
      <c r="W903" s="32"/>
      <c r="X903" s="32"/>
      <c r="Y903" s="32"/>
      <c r="Z903" s="32"/>
      <c r="AA903" s="32"/>
      <c r="AB903" s="32"/>
      <c r="AC903" s="32"/>
      <c r="AD903" s="32"/>
      <c r="AE903" s="32"/>
      <c r="AF903" s="32"/>
      <c r="AG903" s="32"/>
      <c r="AH903" s="32"/>
      <c r="AI903" s="32"/>
      <c r="AJ903" s="32"/>
      <c r="AK903" s="32"/>
      <c r="AL903" s="32"/>
    </row>
    <row r="904" spans="1:38" ht="14" x14ac:dyDescent="0.2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U904" s="32"/>
      <c r="V904" s="32"/>
      <c r="W904" s="32"/>
      <c r="X904" s="32"/>
      <c r="Y904" s="32"/>
      <c r="Z904" s="32"/>
      <c r="AA904" s="32"/>
      <c r="AB904" s="32"/>
      <c r="AC904" s="32"/>
      <c r="AD904" s="32"/>
      <c r="AE904" s="32"/>
      <c r="AF904" s="32"/>
      <c r="AG904" s="32"/>
      <c r="AH904" s="32"/>
      <c r="AI904" s="32"/>
      <c r="AJ904" s="32"/>
      <c r="AK904" s="32"/>
      <c r="AL904" s="32"/>
    </row>
    <row r="905" spans="1:38" ht="14" x14ac:dyDescent="0.2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U905" s="32"/>
      <c r="V905" s="32"/>
      <c r="W905" s="32"/>
      <c r="X905" s="32"/>
      <c r="Y905" s="32"/>
      <c r="Z905" s="32"/>
      <c r="AA905" s="32"/>
      <c r="AB905" s="32"/>
      <c r="AC905" s="32"/>
      <c r="AD905" s="32"/>
      <c r="AE905" s="32"/>
      <c r="AF905" s="32"/>
      <c r="AG905" s="32"/>
      <c r="AH905" s="32"/>
      <c r="AI905" s="32"/>
      <c r="AJ905" s="32"/>
      <c r="AK905" s="32"/>
      <c r="AL905" s="32"/>
    </row>
    <row r="906" spans="1:38" ht="14" x14ac:dyDescent="0.2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U906" s="32"/>
      <c r="V906" s="32"/>
      <c r="W906" s="32"/>
      <c r="X906" s="32"/>
      <c r="Y906" s="32"/>
      <c r="Z906" s="32"/>
      <c r="AA906" s="32"/>
      <c r="AB906" s="32"/>
      <c r="AC906" s="32"/>
      <c r="AD906" s="32"/>
      <c r="AE906" s="32"/>
      <c r="AF906" s="32"/>
      <c r="AG906" s="32"/>
      <c r="AH906" s="32"/>
      <c r="AI906" s="32"/>
      <c r="AJ906" s="32"/>
      <c r="AK906" s="32"/>
      <c r="AL906" s="32"/>
    </row>
    <row r="907" spans="1:38" ht="14" x14ac:dyDescent="0.2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U907" s="32"/>
      <c r="V907" s="32"/>
      <c r="W907" s="32"/>
      <c r="X907" s="32"/>
      <c r="Y907" s="32"/>
      <c r="Z907" s="32"/>
      <c r="AA907" s="32"/>
      <c r="AB907" s="32"/>
      <c r="AC907" s="32"/>
      <c r="AD907" s="32"/>
      <c r="AE907" s="32"/>
      <c r="AF907" s="32"/>
      <c r="AG907" s="32"/>
      <c r="AH907" s="32"/>
      <c r="AI907" s="32"/>
      <c r="AJ907" s="32"/>
      <c r="AK907" s="32"/>
      <c r="AL907" s="32"/>
    </row>
    <row r="908" spans="1:38" ht="14" x14ac:dyDescent="0.2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U908" s="32"/>
      <c r="V908" s="32"/>
      <c r="W908" s="32"/>
      <c r="X908" s="32"/>
      <c r="Y908" s="32"/>
      <c r="Z908" s="32"/>
      <c r="AA908" s="32"/>
      <c r="AB908" s="32"/>
      <c r="AC908" s="32"/>
      <c r="AD908" s="32"/>
      <c r="AE908" s="32"/>
      <c r="AF908" s="32"/>
      <c r="AG908" s="32"/>
      <c r="AH908" s="32"/>
      <c r="AI908" s="32"/>
      <c r="AJ908" s="32"/>
      <c r="AK908" s="32"/>
      <c r="AL908" s="32"/>
    </row>
    <row r="909" spans="1:38" ht="14" x14ac:dyDescent="0.2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U909" s="32"/>
      <c r="V909" s="32"/>
      <c r="W909" s="32"/>
      <c r="X909" s="32"/>
      <c r="Y909" s="32"/>
      <c r="Z909" s="32"/>
      <c r="AA909" s="32"/>
      <c r="AB909" s="32"/>
      <c r="AC909" s="32"/>
      <c r="AD909" s="32"/>
      <c r="AE909" s="32"/>
      <c r="AF909" s="32"/>
      <c r="AG909" s="32"/>
      <c r="AH909" s="32"/>
      <c r="AI909" s="32"/>
      <c r="AJ909" s="32"/>
      <c r="AK909" s="32"/>
      <c r="AL909" s="32"/>
    </row>
    <row r="910" spans="1:38" ht="14" x14ac:dyDescent="0.2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U910" s="32"/>
      <c r="V910" s="32"/>
      <c r="W910" s="32"/>
      <c r="X910" s="32"/>
      <c r="Y910" s="32"/>
      <c r="Z910" s="32"/>
      <c r="AA910" s="32"/>
      <c r="AB910" s="32"/>
      <c r="AC910" s="32"/>
      <c r="AD910" s="32"/>
      <c r="AE910" s="32"/>
      <c r="AF910" s="32"/>
      <c r="AG910" s="32"/>
      <c r="AH910" s="32"/>
      <c r="AI910" s="32"/>
      <c r="AJ910" s="32"/>
      <c r="AK910" s="32"/>
      <c r="AL910" s="32"/>
    </row>
    <row r="911" spans="1:38" ht="14" x14ac:dyDescent="0.2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U911" s="32"/>
      <c r="V911" s="32"/>
      <c r="W911" s="32"/>
      <c r="X911" s="32"/>
      <c r="Y911" s="32"/>
      <c r="Z911" s="32"/>
      <c r="AA911" s="32"/>
      <c r="AB911" s="32"/>
      <c r="AC911" s="32"/>
      <c r="AD911" s="32"/>
      <c r="AE911" s="32"/>
      <c r="AF911" s="32"/>
      <c r="AG911" s="32"/>
      <c r="AH911" s="32"/>
      <c r="AI911" s="32"/>
      <c r="AJ911" s="32"/>
      <c r="AK911" s="32"/>
      <c r="AL911" s="32"/>
    </row>
    <row r="912" spans="1:38" ht="14" x14ac:dyDescent="0.2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U912" s="32"/>
      <c r="V912" s="32"/>
      <c r="W912" s="32"/>
      <c r="X912" s="32"/>
      <c r="Y912" s="32"/>
      <c r="Z912" s="32"/>
      <c r="AA912" s="32"/>
      <c r="AB912" s="32"/>
      <c r="AC912" s="32"/>
      <c r="AD912" s="32"/>
      <c r="AE912" s="32"/>
      <c r="AF912" s="32"/>
      <c r="AG912" s="32"/>
      <c r="AH912" s="32"/>
      <c r="AI912" s="32"/>
      <c r="AJ912" s="32"/>
      <c r="AK912" s="32"/>
      <c r="AL912" s="32"/>
    </row>
    <row r="913" spans="1:38" ht="14" x14ac:dyDescent="0.2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U913" s="32"/>
      <c r="V913" s="32"/>
      <c r="W913" s="32"/>
      <c r="X913" s="32"/>
      <c r="Y913" s="32"/>
      <c r="Z913" s="32"/>
      <c r="AA913" s="32"/>
      <c r="AB913" s="32"/>
      <c r="AC913" s="32"/>
      <c r="AD913" s="32"/>
      <c r="AE913" s="32"/>
      <c r="AF913" s="32"/>
      <c r="AG913" s="32"/>
      <c r="AH913" s="32"/>
      <c r="AI913" s="32"/>
      <c r="AJ913" s="32"/>
      <c r="AK913" s="32"/>
      <c r="AL913" s="32"/>
    </row>
    <row r="914" spans="1:38" ht="14" x14ac:dyDescent="0.2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U914" s="32"/>
      <c r="V914" s="32"/>
      <c r="W914" s="32"/>
      <c r="X914" s="32"/>
      <c r="Y914" s="32"/>
      <c r="Z914" s="32"/>
      <c r="AA914" s="32"/>
      <c r="AB914" s="32"/>
      <c r="AC914" s="32"/>
      <c r="AD914" s="32"/>
      <c r="AE914" s="32"/>
      <c r="AF914" s="32"/>
      <c r="AG914" s="32"/>
      <c r="AH914" s="32"/>
      <c r="AI914" s="32"/>
      <c r="AJ914" s="32"/>
      <c r="AK914" s="32"/>
      <c r="AL914" s="32"/>
    </row>
    <row r="915" spans="1:38" ht="14" x14ac:dyDescent="0.2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U915" s="32"/>
      <c r="V915" s="32"/>
      <c r="W915" s="32"/>
      <c r="X915" s="32"/>
      <c r="Y915" s="32"/>
      <c r="Z915" s="32"/>
      <c r="AA915" s="32"/>
      <c r="AB915" s="32"/>
      <c r="AC915" s="32"/>
      <c r="AD915" s="32"/>
      <c r="AE915" s="32"/>
      <c r="AF915" s="32"/>
      <c r="AG915" s="32"/>
      <c r="AH915" s="32"/>
      <c r="AI915" s="32"/>
      <c r="AJ915" s="32"/>
      <c r="AK915" s="32"/>
      <c r="AL915" s="32"/>
    </row>
    <row r="916" spans="1:38" ht="14" x14ac:dyDescent="0.2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U916" s="32"/>
      <c r="V916" s="32"/>
      <c r="W916" s="32"/>
      <c r="X916" s="32"/>
      <c r="Y916" s="32"/>
      <c r="Z916" s="32"/>
      <c r="AA916" s="32"/>
      <c r="AB916" s="32"/>
      <c r="AC916" s="32"/>
      <c r="AD916" s="32"/>
      <c r="AE916" s="32"/>
      <c r="AF916" s="32"/>
      <c r="AG916" s="32"/>
      <c r="AH916" s="32"/>
      <c r="AI916" s="32"/>
      <c r="AJ916" s="32"/>
      <c r="AK916" s="32"/>
      <c r="AL916" s="32"/>
    </row>
    <row r="917" spans="1:38" ht="14" x14ac:dyDescent="0.2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U917" s="32"/>
      <c r="V917" s="32"/>
      <c r="W917" s="32"/>
      <c r="X917" s="32"/>
      <c r="Y917" s="32"/>
      <c r="Z917" s="32"/>
      <c r="AA917" s="32"/>
      <c r="AB917" s="32"/>
      <c r="AC917" s="32"/>
      <c r="AD917" s="32"/>
      <c r="AE917" s="32"/>
      <c r="AF917" s="32"/>
      <c r="AG917" s="32"/>
      <c r="AH917" s="32"/>
      <c r="AI917" s="32"/>
      <c r="AJ917" s="32"/>
      <c r="AK917" s="32"/>
      <c r="AL917" s="32"/>
    </row>
    <row r="918" spans="1:38" ht="14" x14ac:dyDescent="0.2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U918" s="32"/>
      <c r="V918" s="32"/>
      <c r="W918" s="32"/>
      <c r="X918" s="32"/>
      <c r="Y918" s="32"/>
      <c r="Z918" s="32"/>
      <c r="AA918" s="32"/>
      <c r="AB918" s="32"/>
      <c r="AC918" s="32"/>
      <c r="AD918" s="32"/>
      <c r="AE918" s="32"/>
      <c r="AF918" s="32"/>
      <c r="AG918" s="32"/>
      <c r="AH918" s="32"/>
      <c r="AI918" s="32"/>
      <c r="AJ918" s="32"/>
      <c r="AK918" s="32"/>
      <c r="AL918" s="32"/>
    </row>
    <row r="919" spans="1:38" ht="14" x14ac:dyDescent="0.2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U919" s="32"/>
      <c r="V919" s="32"/>
      <c r="W919" s="32"/>
      <c r="X919" s="32"/>
      <c r="Y919" s="32"/>
      <c r="Z919" s="32"/>
      <c r="AA919" s="32"/>
      <c r="AB919" s="32"/>
      <c r="AC919" s="32"/>
      <c r="AD919" s="32"/>
      <c r="AE919" s="32"/>
      <c r="AF919" s="32"/>
      <c r="AG919" s="32"/>
      <c r="AH919" s="32"/>
      <c r="AI919" s="32"/>
      <c r="AJ919" s="32"/>
      <c r="AK919" s="32"/>
      <c r="AL919" s="32"/>
    </row>
    <row r="920" spans="1:38" ht="14" x14ac:dyDescent="0.2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U920" s="32"/>
      <c r="V920" s="32"/>
      <c r="W920" s="32"/>
      <c r="X920" s="32"/>
      <c r="Y920" s="32"/>
      <c r="Z920" s="32"/>
      <c r="AA920" s="32"/>
      <c r="AB920" s="32"/>
      <c r="AC920" s="32"/>
      <c r="AD920" s="32"/>
      <c r="AE920" s="32"/>
      <c r="AF920" s="32"/>
      <c r="AG920" s="32"/>
      <c r="AH920" s="32"/>
      <c r="AI920" s="32"/>
      <c r="AJ920" s="32"/>
      <c r="AK920" s="32"/>
      <c r="AL920" s="32"/>
    </row>
    <row r="921" spans="1:38" ht="14" x14ac:dyDescent="0.2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U921" s="32"/>
      <c r="V921" s="32"/>
      <c r="W921" s="32"/>
      <c r="X921" s="32"/>
      <c r="Y921" s="32"/>
      <c r="Z921" s="32"/>
      <c r="AA921" s="32"/>
      <c r="AB921" s="32"/>
      <c r="AC921" s="32"/>
      <c r="AD921" s="32"/>
      <c r="AE921" s="32"/>
      <c r="AF921" s="32"/>
      <c r="AG921" s="32"/>
      <c r="AH921" s="32"/>
      <c r="AI921" s="32"/>
      <c r="AJ921" s="32"/>
      <c r="AK921" s="32"/>
      <c r="AL921" s="32"/>
    </row>
    <row r="922" spans="1:38" ht="14" x14ac:dyDescent="0.2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U922" s="32"/>
      <c r="V922" s="32"/>
      <c r="W922" s="32"/>
      <c r="X922" s="32"/>
      <c r="Y922" s="32"/>
      <c r="Z922" s="32"/>
      <c r="AA922" s="32"/>
      <c r="AB922" s="32"/>
      <c r="AC922" s="32"/>
      <c r="AD922" s="32"/>
      <c r="AE922" s="32"/>
      <c r="AF922" s="32"/>
      <c r="AG922" s="32"/>
      <c r="AH922" s="32"/>
      <c r="AI922" s="32"/>
      <c r="AJ922" s="32"/>
      <c r="AK922" s="32"/>
      <c r="AL922" s="32"/>
    </row>
    <row r="923" spans="1:38" ht="14" x14ac:dyDescent="0.2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U923" s="32"/>
      <c r="V923" s="32"/>
      <c r="W923" s="32"/>
      <c r="X923" s="32"/>
      <c r="Y923" s="32"/>
      <c r="Z923" s="32"/>
      <c r="AA923" s="32"/>
      <c r="AB923" s="32"/>
      <c r="AC923" s="32"/>
      <c r="AD923" s="32"/>
      <c r="AE923" s="32"/>
      <c r="AF923" s="32"/>
      <c r="AG923" s="32"/>
      <c r="AH923" s="32"/>
      <c r="AI923" s="32"/>
      <c r="AJ923" s="32"/>
      <c r="AK923" s="32"/>
      <c r="AL923" s="32"/>
    </row>
    <row r="924" spans="1:38" ht="14" x14ac:dyDescent="0.2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U924" s="32"/>
      <c r="V924" s="32"/>
      <c r="W924" s="32"/>
      <c r="X924" s="32"/>
      <c r="Y924" s="32"/>
      <c r="Z924" s="32"/>
      <c r="AA924" s="32"/>
      <c r="AB924" s="32"/>
      <c r="AC924" s="32"/>
      <c r="AD924" s="32"/>
      <c r="AE924" s="32"/>
      <c r="AF924" s="32"/>
      <c r="AG924" s="32"/>
      <c r="AH924" s="32"/>
      <c r="AI924" s="32"/>
      <c r="AJ924" s="32"/>
      <c r="AK924" s="32"/>
      <c r="AL924" s="32"/>
    </row>
    <row r="925" spans="1:38" ht="14" x14ac:dyDescent="0.2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U925" s="32"/>
      <c r="V925" s="32"/>
      <c r="W925" s="32"/>
      <c r="X925" s="32"/>
      <c r="Y925" s="32"/>
      <c r="Z925" s="32"/>
      <c r="AA925" s="32"/>
      <c r="AB925" s="32"/>
      <c r="AC925" s="32"/>
      <c r="AD925" s="32"/>
      <c r="AE925" s="32"/>
      <c r="AF925" s="32"/>
      <c r="AG925" s="32"/>
      <c r="AH925" s="32"/>
      <c r="AI925" s="32"/>
      <c r="AJ925" s="32"/>
      <c r="AK925" s="32"/>
      <c r="AL925" s="32"/>
    </row>
    <row r="926" spans="1:38" ht="14" x14ac:dyDescent="0.2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U926" s="32"/>
      <c r="V926" s="32"/>
      <c r="W926" s="32"/>
      <c r="X926" s="32"/>
      <c r="Y926" s="32"/>
      <c r="Z926" s="32"/>
      <c r="AA926" s="32"/>
      <c r="AB926" s="32"/>
      <c r="AC926" s="32"/>
      <c r="AD926" s="32"/>
      <c r="AE926" s="32"/>
      <c r="AF926" s="32"/>
      <c r="AG926" s="32"/>
      <c r="AH926" s="32"/>
      <c r="AI926" s="32"/>
      <c r="AJ926" s="32"/>
      <c r="AK926" s="32"/>
      <c r="AL926" s="32"/>
    </row>
    <row r="927" spans="1:38" ht="14" x14ac:dyDescent="0.2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U927" s="32"/>
      <c r="V927" s="32"/>
      <c r="W927" s="32"/>
      <c r="X927" s="32"/>
      <c r="Y927" s="32"/>
      <c r="Z927" s="32"/>
      <c r="AA927" s="32"/>
      <c r="AB927" s="32"/>
      <c r="AC927" s="32"/>
      <c r="AD927" s="32"/>
      <c r="AE927" s="32"/>
      <c r="AF927" s="32"/>
      <c r="AG927" s="32"/>
      <c r="AH927" s="32"/>
      <c r="AI927" s="32"/>
      <c r="AJ927" s="32"/>
      <c r="AK927" s="32"/>
      <c r="AL927" s="32"/>
    </row>
    <row r="928" spans="1:38" ht="14" x14ac:dyDescent="0.2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U928" s="32"/>
      <c r="V928" s="32"/>
      <c r="W928" s="32"/>
      <c r="X928" s="32"/>
      <c r="Y928" s="32"/>
      <c r="Z928" s="32"/>
      <c r="AA928" s="32"/>
      <c r="AB928" s="32"/>
      <c r="AC928" s="32"/>
      <c r="AD928" s="32"/>
      <c r="AE928" s="32"/>
      <c r="AF928" s="32"/>
      <c r="AG928" s="32"/>
      <c r="AH928" s="32"/>
      <c r="AI928" s="32"/>
      <c r="AJ928" s="32"/>
      <c r="AK928" s="32"/>
      <c r="AL928" s="32"/>
    </row>
    <row r="929" spans="1:38" ht="14" x14ac:dyDescent="0.2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U929" s="32"/>
      <c r="V929" s="32"/>
      <c r="W929" s="32"/>
      <c r="X929" s="32"/>
      <c r="Y929" s="32"/>
      <c r="Z929" s="32"/>
      <c r="AA929" s="32"/>
      <c r="AB929" s="32"/>
      <c r="AC929" s="32"/>
      <c r="AD929" s="32"/>
      <c r="AE929" s="32"/>
      <c r="AF929" s="32"/>
      <c r="AG929" s="32"/>
      <c r="AH929" s="32"/>
      <c r="AI929" s="32"/>
      <c r="AJ929" s="32"/>
      <c r="AK929" s="32"/>
      <c r="AL929" s="32"/>
    </row>
    <row r="930" spans="1:38" ht="14" x14ac:dyDescent="0.2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U930" s="32"/>
      <c r="V930" s="32"/>
      <c r="W930" s="32"/>
      <c r="X930" s="32"/>
      <c r="Y930" s="32"/>
      <c r="Z930" s="32"/>
      <c r="AA930" s="32"/>
      <c r="AB930" s="32"/>
      <c r="AC930" s="32"/>
      <c r="AD930" s="32"/>
      <c r="AE930" s="32"/>
      <c r="AF930" s="32"/>
      <c r="AG930" s="32"/>
      <c r="AH930" s="32"/>
      <c r="AI930" s="32"/>
      <c r="AJ930" s="32"/>
      <c r="AK930" s="32"/>
      <c r="AL930" s="32"/>
    </row>
    <row r="931" spans="1:38" ht="14" x14ac:dyDescent="0.2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U931" s="32"/>
      <c r="V931" s="32"/>
      <c r="W931" s="32"/>
      <c r="X931" s="32"/>
      <c r="Y931" s="32"/>
      <c r="Z931" s="32"/>
      <c r="AA931" s="32"/>
      <c r="AB931" s="32"/>
      <c r="AC931" s="32"/>
      <c r="AD931" s="32"/>
      <c r="AE931" s="32"/>
      <c r="AF931" s="32"/>
      <c r="AG931" s="32"/>
      <c r="AH931" s="32"/>
      <c r="AI931" s="32"/>
      <c r="AJ931" s="32"/>
      <c r="AK931" s="32"/>
      <c r="AL931" s="32"/>
    </row>
    <row r="932" spans="1:38" ht="14" x14ac:dyDescent="0.2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U932" s="32"/>
      <c r="V932" s="32"/>
      <c r="W932" s="32"/>
      <c r="X932" s="32"/>
      <c r="Y932" s="32"/>
      <c r="Z932" s="32"/>
      <c r="AA932" s="32"/>
      <c r="AB932" s="32"/>
      <c r="AC932" s="32"/>
      <c r="AD932" s="32"/>
      <c r="AE932" s="32"/>
      <c r="AF932" s="32"/>
      <c r="AG932" s="32"/>
      <c r="AH932" s="32"/>
      <c r="AI932" s="32"/>
      <c r="AJ932" s="32"/>
      <c r="AK932" s="32"/>
      <c r="AL932" s="32"/>
    </row>
    <row r="933" spans="1:38" ht="14" x14ac:dyDescent="0.2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U933" s="32"/>
      <c r="V933" s="32"/>
      <c r="W933" s="32"/>
      <c r="X933" s="32"/>
      <c r="Y933" s="32"/>
      <c r="Z933" s="32"/>
      <c r="AA933" s="32"/>
      <c r="AB933" s="32"/>
      <c r="AC933" s="32"/>
      <c r="AD933" s="32"/>
      <c r="AE933" s="32"/>
      <c r="AF933" s="32"/>
      <c r="AG933" s="32"/>
      <c r="AH933" s="32"/>
      <c r="AI933" s="32"/>
      <c r="AJ933" s="32"/>
      <c r="AK933" s="32"/>
      <c r="AL933" s="32"/>
    </row>
    <row r="934" spans="1:38" ht="14" x14ac:dyDescent="0.2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U934" s="32"/>
      <c r="V934" s="32"/>
      <c r="W934" s="32"/>
      <c r="X934" s="32"/>
      <c r="Y934" s="32"/>
      <c r="Z934" s="32"/>
      <c r="AA934" s="32"/>
      <c r="AB934" s="32"/>
      <c r="AC934" s="32"/>
      <c r="AD934" s="32"/>
      <c r="AE934" s="32"/>
      <c r="AF934" s="32"/>
      <c r="AG934" s="32"/>
      <c r="AH934" s="32"/>
      <c r="AI934" s="32"/>
      <c r="AJ934" s="32"/>
      <c r="AK934" s="32"/>
      <c r="AL934" s="32"/>
    </row>
    <row r="935" spans="1:38" ht="14" x14ac:dyDescent="0.2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U935" s="32"/>
      <c r="V935" s="32"/>
      <c r="W935" s="32"/>
      <c r="X935" s="32"/>
      <c r="Y935" s="32"/>
      <c r="Z935" s="32"/>
      <c r="AA935" s="32"/>
      <c r="AB935" s="32"/>
      <c r="AC935" s="32"/>
      <c r="AD935" s="32"/>
      <c r="AE935" s="32"/>
      <c r="AF935" s="32"/>
      <c r="AG935" s="32"/>
      <c r="AH935" s="32"/>
      <c r="AI935" s="32"/>
      <c r="AJ935" s="32"/>
      <c r="AK935" s="32"/>
      <c r="AL935" s="32"/>
    </row>
    <row r="936" spans="1:38" ht="14" x14ac:dyDescent="0.2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U936" s="32"/>
      <c r="V936" s="32"/>
      <c r="W936" s="32"/>
      <c r="X936" s="32"/>
      <c r="Y936" s="32"/>
      <c r="Z936" s="32"/>
      <c r="AA936" s="32"/>
      <c r="AB936" s="32"/>
      <c r="AC936" s="32"/>
      <c r="AD936" s="32"/>
      <c r="AE936" s="32"/>
      <c r="AF936" s="32"/>
      <c r="AG936" s="32"/>
      <c r="AH936" s="32"/>
      <c r="AI936" s="32"/>
      <c r="AJ936" s="32"/>
      <c r="AK936" s="32"/>
      <c r="AL936" s="32"/>
    </row>
    <row r="937" spans="1:38" ht="14" x14ac:dyDescent="0.2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U937" s="32"/>
      <c r="V937" s="32"/>
      <c r="W937" s="32"/>
      <c r="X937" s="32"/>
      <c r="Y937" s="32"/>
      <c r="Z937" s="32"/>
      <c r="AA937" s="32"/>
      <c r="AB937" s="32"/>
      <c r="AC937" s="32"/>
      <c r="AD937" s="32"/>
      <c r="AE937" s="32"/>
      <c r="AF937" s="32"/>
      <c r="AG937" s="32"/>
      <c r="AH937" s="32"/>
      <c r="AI937" s="32"/>
      <c r="AJ937" s="32"/>
      <c r="AK937" s="32"/>
      <c r="AL937" s="32"/>
    </row>
    <row r="938" spans="1:38" ht="14" x14ac:dyDescent="0.2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U938" s="32"/>
      <c r="V938" s="32"/>
      <c r="W938" s="32"/>
      <c r="X938" s="32"/>
      <c r="Y938" s="32"/>
      <c r="Z938" s="32"/>
      <c r="AA938" s="32"/>
      <c r="AB938" s="32"/>
      <c r="AC938" s="32"/>
      <c r="AD938" s="32"/>
      <c r="AE938" s="32"/>
      <c r="AF938" s="32"/>
      <c r="AG938" s="32"/>
      <c r="AH938" s="32"/>
      <c r="AI938" s="32"/>
      <c r="AJ938" s="32"/>
      <c r="AK938" s="32"/>
      <c r="AL938" s="32"/>
    </row>
    <row r="939" spans="1:38" ht="14" x14ac:dyDescent="0.2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U939" s="32"/>
      <c r="V939" s="32"/>
      <c r="W939" s="32"/>
      <c r="X939" s="32"/>
      <c r="Y939" s="32"/>
      <c r="Z939" s="32"/>
      <c r="AA939" s="32"/>
      <c r="AB939" s="32"/>
      <c r="AC939" s="32"/>
      <c r="AD939" s="32"/>
      <c r="AE939" s="32"/>
      <c r="AF939" s="32"/>
      <c r="AG939" s="32"/>
      <c r="AH939" s="32"/>
      <c r="AI939" s="32"/>
      <c r="AJ939" s="32"/>
      <c r="AK939" s="32"/>
      <c r="AL939" s="32"/>
    </row>
    <row r="940" spans="1:38" ht="14" x14ac:dyDescent="0.2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U940" s="32"/>
      <c r="V940" s="32"/>
      <c r="W940" s="32"/>
      <c r="X940" s="32"/>
      <c r="Y940" s="32"/>
      <c r="Z940" s="32"/>
      <c r="AA940" s="32"/>
      <c r="AB940" s="32"/>
      <c r="AC940" s="32"/>
      <c r="AD940" s="32"/>
      <c r="AE940" s="32"/>
      <c r="AF940" s="32"/>
      <c r="AG940" s="32"/>
      <c r="AH940" s="32"/>
      <c r="AI940" s="32"/>
      <c r="AJ940" s="32"/>
      <c r="AK940" s="32"/>
      <c r="AL940" s="32"/>
    </row>
    <row r="941" spans="1:38" ht="14" x14ac:dyDescent="0.2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U941" s="32"/>
      <c r="V941" s="32"/>
      <c r="W941" s="32"/>
      <c r="X941" s="32"/>
      <c r="Y941" s="32"/>
      <c r="Z941" s="32"/>
      <c r="AA941" s="32"/>
      <c r="AB941" s="32"/>
      <c r="AC941" s="32"/>
      <c r="AD941" s="32"/>
      <c r="AE941" s="32"/>
      <c r="AF941" s="32"/>
      <c r="AG941" s="32"/>
      <c r="AH941" s="32"/>
      <c r="AI941" s="32"/>
      <c r="AJ941" s="32"/>
      <c r="AK941" s="32"/>
      <c r="AL941" s="32"/>
    </row>
    <row r="942" spans="1:38" ht="14" x14ac:dyDescent="0.2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U942" s="32"/>
      <c r="V942" s="32"/>
      <c r="W942" s="32"/>
      <c r="X942" s="32"/>
      <c r="Y942" s="32"/>
      <c r="Z942" s="32"/>
      <c r="AA942" s="32"/>
      <c r="AB942" s="32"/>
      <c r="AC942" s="32"/>
      <c r="AD942" s="32"/>
      <c r="AE942" s="32"/>
      <c r="AF942" s="32"/>
      <c r="AG942" s="32"/>
      <c r="AH942" s="32"/>
      <c r="AI942" s="32"/>
      <c r="AJ942" s="32"/>
      <c r="AK942" s="32"/>
      <c r="AL942" s="32"/>
    </row>
    <row r="943" spans="1:38" ht="14" x14ac:dyDescent="0.2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U943" s="32"/>
      <c r="V943" s="32"/>
      <c r="W943" s="32"/>
      <c r="X943" s="32"/>
      <c r="Y943" s="32"/>
      <c r="Z943" s="32"/>
      <c r="AA943" s="32"/>
      <c r="AB943" s="32"/>
      <c r="AC943" s="32"/>
      <c r="AD943" s="32"/>
      <c r="AE943" s="32"/>
      <c r="AF943" s="32"/>
      <c r="AG943" s="32"/>
      <c r="AH943" s="32"/>
      <c r="AI943" s="32"/>
      <c r="AJ943" s="32"/>
      <c r="AK943" s="32"/>
      <c r="AL943" s="32"/>
    </row>
    <row r="944" spans="1:38" ht="14" x14ac:dyDescent="0.2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U944" s="32"/>
      <c r="V944" s="32"/>
      <c r="W944" s="32"/>
      <c r="X944" s="32"/>
      <c r="Y944" s="32"/>
      <c r="Z944" s="32"/>
      <c r="AA944" s="32"/>
      <c r="AB944" s="32"/>
      <c r="AC944" s="32"/>
      <c r="AD944" s="32"/>
      <c r="AE944" s="32"/>
      <c r="AF944" s="32"/>
      <c r="AG944" s="32"/>
      <c r="AH944" s="32"/>
      <c r="AI944" s="32"/>
      <c r="AJ944" s="32"/>
      <c r="AK944" s="32"/>
      <c r="AL944" s="32"/>
    </row>
    <row r="945" spans="1:38" ht="14" x14ac:dyDescent="0.2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U945" s="32"/>
      <c r="V945" s="32"/>
      <c r="W945" s="32"/>
      <c r="X945" s="32"/>
      <c r="Y945" s="32"/>
      <c r="Z945" s="32"/>
      <c r="AA945" s="32"/>
      <c r="AB945" s="32"/>
      <c r="AC945" s="32"/>
      <c r="AD945" s="32"/>
      <c r="AE945" s="32"/>
      <c r="AF945" s="32"/>
      <c r="AG945" s="32"/>
      <c r="AH945" s="32"/>
      <c r="AI945" s="32"/>
      <c r="AJ945" s="32"/>
      <c r="AK945" s="32"/>
      <c r="AL945" s="32"/>
    </row>
    <row r="946" spans="1:38" ht="14" x14ac:dyDescent="0.2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U946" s="32"/>
      <c r="V946" s="32"/>
      <c r="W946" s="32"/>
      <c r="X946" s="32"/>
      <c r="Y946" s="32"/>
      <c r="Z946" s="32"/>
      <c r="AA946" s="32"/>
      <c r="AB946" s="32"/>
      <c r="AC946" s="32"/>
      <c r="AD946" s="32"/>
      <c r="AE946" s="32"/>
      <c r="AF946" s="32"/>
      <c r="AG946" s="32"/>
      <c r="AH946" s="32"/>
      <c r="AI946" s="32"/>
      <c r="AJ946" s="32"/>
      <c r="AK946" s="32"/>
      <c r="AL946" s="32"/>
    </row>
    <row r="947" spans="1:38" ht="14" x14ac:dyDescent="0.2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U947" s="32"/>
      <c r="V947" s="32"/>
      <c r="W947" s="32"/>
      <c r="X947" s="32"/>
      <c r="Y947" s="32"/>
      <c r="Z947" s="32"/>
      <c r="AA947" s="32"/>
      <c r="AB947" s="32"/>
      <c r="AC947" s="32"/>
      <c r="AD947" s="32"/>
      <c r="AE947" s="32"/>
      <c r="AF947" s="32"/>
      <c r="AG947" s="32"/>
      <c r="AH947" s="32"/>
      <c r="AI947" s="32"/>
      <c r="AJ947" s="32"/>
      <c r="AK947" s="32"/>
      <c r="AL947" s="32"/>
    </row>
    <row r="948" spans="1:38" ht="14" x14ac:dyDescent="0.2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U948" s="32"/>
      <c r="V948" s="32"/>
      <c r="W948" s="32"/>
      <c r="X948" s="32"/>
      <c r="Y948" s="32"/>
      <c r="Z948" s="32"/>
      <c r="AA948" s="32"/>
      <c r="AB948" s="32"/>
      <c r="AC948" s="32"/>
      <c r="AD948" s="32"/>
      <c r="AE948" s="32"/>
      <c r="AF948" s="32"/>
      <c r="AG948" s="32"/>
      <c r="AH948" s="32"/>
      <c r="AI948" s="32"/>
      <c r="AJ948" s="32"/>
      <c r="AK948" s="32"/>
      <c r="AL948" s="32"/>
    </row>
    <row r="949" spans="1:38" ht="14" x14ac:dyDescent="0.2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U949" s="32"/>
      <c r="V949" s="32"/>
      <c r="W949" s="32"/>
      <c r="X949" s="32"/>
      <c r="Y949" s="32"/>
      <c r="Z949" s="32"/>
      <c r="AA949" s="32"/>
      <c r="AB949" s="32"/>
      <c r="AC949" s="32"/>
      <c r="AD949" s="32"/>
      <c r="AE949" s="32"/>
      <c r="AF949" s="32"/>
      <c r="AG949" s="32"/>
      <c r="AH949" s="32"/>
      <c r="AI949" s="32"/>
      <c r="AJ949" s="32"/>
      <c r="AK949" s="32"/>
      <c r="AL949" s="32"/>
    </row>
    <row r="950" spans="1:38" ht="14" x14ac:dyDescent="0.2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U950" s="32"/>
      <c r="V950" s="32"/>
      <c r="W950" s="32"/>
      <c r="X950" s="32"/>
      <c r="Y950" s="32"/>
      <c r="Z950" s="32"/>
      <c r="AA950" s="32"/>
      <c r="AB950" s="32"/>
      <c r="AC950" s="32"/>
      <c r="AD950" s="32"/>
      <c r="AE950" s="32"/>
      <c r="AF950" s="32"/>
      <c r="AG950" s="32"/>
      <c r="AH950" s="32"/>
      <c r="AI950" s="32"/>
      <c r="AJ950" s="32"/>
      <c r="AK950" s="32"/>
      <c r="AL950" s="32"/>
    </row>
    <row r="951" spans="1:38" ht="14" x14ac:dyDescent="0.2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U951" s="32"/>
      <c r="V951" s="32"/>
      <c r="W951" s="32"/>
      <c r="X951" s="32"/>
      <c r="Y951" s="32"/>
      <c r="Z951" s="32"/>
      <c r="AA951" s="32"/>
      <c r="AB951" s="32"/>
      <c r="AC951" s="32"/>
      <c r="AD951" s="32"/>
      <c r="AE951" s="32"/>
      <c r="AF951" s="32"/>
      <c r="AG951" s="32"/>
      <c r="AH951" s="32"/>
      <c r="AI951" s="32"/>
      <c r="AJ951" s="32"/>
      <c r="AK951" s="32"/>
      <c r="AL951" s="32"/>
    </row>
    <row r="952" spans="1:38" ht="14" x14ac:dyDescent="0.2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U952" s="32"/>
      <c r="V952" s="32"/>
      <c r="W952" s="32"/>
      <c r="X952" s="32"/>
      <c r="Y952" s="32"/>
      <c r="Z952" s="32"/>
      <c r="AA952" s="32"/>
      <c r="AB952" s="32"/>
      <c r="AC952" s="32"/>
      <c r="AD952" s="32"/>
      <c r="AE952" s="32"/>
      <c r="AF952" s="32"/>
      <c r="AG952" s="32"/>
      <c r="AH952" s="32"/>
      <c r="AI952" s="32"/>
      <c r="AJ952" s="32"/>
      <c r="AK952" s="32"/>
      <c r="AL952" s="32"/>
    </row>
    <row r="953" spans="1:38" ht="14" x14ac:dyDescent="0.2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U953" s="32"/>
      <c r="V953" s="32"/>
      <c r="W953" s="32"/>
      <c r="X953" s="32"/>
      <c r="Y953" s="32"/>
      <c r="Z953" s="32"/>
      <c r="AA953" s="32"/>
      <c r="AB953" s="32"/>
      <c r="AC953" s="32"/>
      <c r="AD953" s="32"/>
      <c r="AE953" s="32"/>
      <c r="AF953" s="32"/>
      <c r="AG953" s="32"/>
      <c r="AH953" s="32"/>
      <c r="AI953" s="32"/>
      <c r="AJ953" s="32"/>
      <c r="AK953" s="32"/>
      <c r="AL953" s="32"/>
    </row>
    <row r="954" spans="1:38" ht="14" x14ac:dyDescent="0.2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U954" s="32"/>
      <c r="V954" s="32"/>
      <c r="W954" s="32"/>
      <c r="X954" s="32"/>
      <c r="Y954" s="32"/>
      <c r="Z954" s="32"/>
      <c r="AA954" s="32"/>
      <c r="AB954" s="32"/>
      <c r="AC954" s="32"/>
      <c r="AD954" s="32"/>
      <c r="AE954" s="32"/>
      <c r="AF954" s="32"/>
      <c r="AG954" s="32"/>
      <c r="AH954" s="32"/>
      <c r="AI954" s="32"/>
      <c r="AJ954" s="32"/>
      <c r="AK954" s="32"/>
      <c r="AL954" s="32"/>
    </row>
    <row r="955" spans="1:38" ht="14" x14ac:dyDescent="0.2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U955" s="32"/>
      <c r="V955" s="32"/>
      <c r="W955" s="32"/>
      <c r="X955" s="32"/>
      <c r="Y955" s="32"/>
      <c r="Z955" s="32"/>
      <c r="AA955" s="32"/>
      <c r="AB955" s="32"/>
      <c r="AC955" s="32"/>
      <c r="AD955" s="32"/>
      <c r="AE955" s="32"/>
      <c r="AF955" s="32"/>
      <c r="AG955" s="32"/>
      <c r="AH955" s="32"/>
      <c r="AI955" s="32"/>
      <c r="AJ955" s="32"/>
      <c r="AK955" s="32"/>
      <c r="AL955" s="32"/>
    </row>
    <row r="956" spans="1:38" ht="14" x14ac:dyDescent="0.2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U956" s="32"/>
      <c r="V956" s="32"/>
      <c r="W956" s="32"/>
      <c r="X956" s="32"/>
      <c r="Y956" s="32"/>
      <c r="Z956" s="32"/>
      <c r="AA956" s="32"/>
      <c r="AB956" s="32"/>
      <c r="AC956" s="32"/>
      <c r="AD956" s="32"/>
      <c r="AE956" s="32"/>
      <c r="AF956" s="32"/>
      <c r="AG956" s="32"/>
      <c r="AH956" s="32"/>
      <c r="AI956" s="32"/>
      <c r="AJ956" s="32"/>
      <c r="AK956" s="32"/>
      <c r="AL956" s="32"/>
    </row>
    <row r="957" spans="1:38" ht="14" x14ac:dyDescent="0.2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U957" s="32"/>
      <c r="V957" s="32"/>
      <c r="W957" s="32"/>
      <c r="X957" s="32"/>
      <c r="Y957" s="32"/>
      <c r="Z957" s="32"/>
      <c r="AA957" s="32"/>
      <c r="AB957" s="32"/>
      <c r="AC957" s="32"/>
      <c r="AD957" s="32"/>
      <c r="AE957" s="32"/>
      <c r="AF957" s="32"/>
      <c r="AG957" s="32"/>
      <c r="AH957" s="32"/>
      <c r="AI957" s="32"/>
      <c r="AJ957" s="32"/>
      <c r="AK957" s="32"/>
      <c r="AL957" s="32"/>
    </row>
    <row r="958" spans="1:38" ht="14" x14ac:dyDescent="0.2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U958" s="32"/>
      <c r="V958" s="32"/>
      <c r="W958" s="32"/>
      <c r="X958" s="32"/>
      <c r="Y958" s="32"/>
      <c r="Z958" s="32"/>
      <c r="AA958" s="32"/>
      <c r="AB958" s="32"/>
      <c r="AC958" s="32"/>
      <c r="AD958" s="32"/>
      <c r="AE958" s="32"/>
      <c r="AF958" s="32"/>
      <c r="AG958" s="32"/>
      <c r="AH958" s="32"/>
      <c r="AI958" s="32"/>
      <c r="AJ958" s="32"/>
      <c r="AK958" s="32"/>
      <c r="AL958" s="32"/>
    </row>
    <row r="959" spans="1:38" ht="14" x14ac:dyDescent="0.2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U959" s="32"/>
      <c r="V959" s="32"/>
      <c r="W959" s="32"/>
      <c r="X959" s="32"/>
      <c r="Y959" s="32"/>
      <c r="Z959" s="32"/>
      <c r="AA959" s="32"/>
      <c r="AB959" s="32"/>
      <c r="AC959" s="32"/>
      <c r="AD959" s="32"/>
      <c r="AE959" s="32"/>
      <c r="AF959" s="32"/>
      <c r="AG959" s="32"/>
      <c r="AH959" s="32"/>
      <c r="AI959" s="32"/>
      <c r="AJ959" s="32"/>
      <c r="AK959" s="32"/>
      <c r="AL959" s="32"/>
    </row>
    <row r="960" spans="1:38" ht="14" x14ac:dyDescent="0.2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U960" s="32"/>
      <c r="V960" s="32"/>
      <c r="W960" s="32"/>
      <c r="X960" s="32"/>
      <c r="Y960" s="32"/>
      <c r="Z960" s="32"/>
      <c r="AA960" s="32"/>
      <c r="AB960" s="32"/>
      <c r="AC960" s="32"/>
      <c r="AD960" s="32"/>
      <c r="AE960" s="32"/>
      <c r="AF960" s="32"/>
      <c r="AG960" s="32"/>
      <c r="AH960" s="32"/>
      <c r="AI960" s="32"/>
      <c r="AJ960" s="32"/>
      <c r="AK960" s="32"/>
      <c r="AL960" s="32"/>
    </row>
    <row r="961" spans="1:38" ht="14" x14ac:dyDescent="0.2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U961" s="32"/>
      <c r="V961" s="32"/>
      <c r="W961" s="32"/>
      <c r="X961" s="32"/>
      <c r="Y961" s="32"/>
      <c r="Z961" s="32"/>
      <c r="AA961" s="32"/>
      <c r="AB961" s="32"/>
      <c r="AC961" s="32"/>
      <c r="AD961" s="32"/>
      <c r="AE961" s="32"/>
      <c r="AF961" s="32"/>
      <c r="AG961" s="32"/>
      <c r="AH961" s="32"/>
      <c r="AI961" s="32"/>
      <c r="AJ961" s="32"/>
      <c r="AK961" s="32"/>
      <c r="AL961" s="32"/>
    </row>
    <row r="962" spans="1:38" ht="14" x14ac:dyDescent="0.2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U962" s="32"/>
      <c r="V962" s="32"/>
      <c r="W962" s="32"/>
      <c r="X962" s="32"/>
      <c r="Y962" s="32"/>
      <c r="Z962" s="32"/>
      <c r="AA962" s="32"/>
      <c r="AB962" s="32"/>
      <c r="AC962" s="32"/>
      <c r="AD962" s="32"/>
      <c r="AE962" s="32"/>
      <c r="AF962" s="32"/>
      <c r="AG962" s="32"/>
      <c r="AH962" s="32"/>
      <c r="AI962" s="32"/>
      <c r="AJ962" s="32"/>
      <c r="AK962" s="32"/>
      <c r="AL962" s="32"/>
    </row>
    <row r="963" spans="1:38" ht="14" x14ac:dyDescent="0.2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U963" s="32"/>
      <c r="V963" s="32"/>
      <c r="W963" s="32"/>
      <c r="X963" s="32"/>
      <c r="Y963" s="32"/>
      <c r="Z963" s="32"/>
      <c r="AA963" s="32"/>
      <c r="AB963" s="32"/>
      <c r="AC963" s="32"/>
      <c r="AD963" s="32"/>
      <c r="AE963" s="32"/>
      <c r="AF963" s="32"/>
      <c r="AG963" s="32"/>
      <c r="AH963" s="32"/>
      <c r="AI963" s="32"/>
      <c r="AJ963" s="32"/>
      <c r="AK963" s="32"/>
      <c r="AL963" s="32"/>
    </row>
    <row r="964" spans="1:38" ht="14" x14ac:dyDescent="0.2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U964" s="32"/>
      <c r="V964" s="32"/>
      <c r="W964" s="32"/>
      <c r="X964" s="32"/>
      <c r="Y964" s="32"/>
      <c r="Z964" s="32"/>
      <c r="AA964" s="32"/>
      <c r="AB964" s="32"/>
      <c r="AC964" s="32"/>
      <c r="AD964" s="32"/>
      <c r="AE964" s="32"/>
      <c r="AF964" s="32"/>
      <c r="AG964" s="32"/>
      <c r="AH964" s="32"/>
      <c r="AI964" s="32"/>
      <c r="AJ964" s="32"/>
      <c r="AK964" s="32"/>
      <c r="AL964" s="32"/>
    </row>
    <row r="965" spans="1:38" ht="14" x14ac:dyDescent="0.2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U965" s="32"/>
      <c r="V965" s="32"/>
      <c r="W965" s="32"/>
      <c r="X965" s="32"/>
      <c r="Y965" s="32"/>
      <c r="Z965" s="32"/>
      <c r="AA965" s="32"/>
      <c r="AB965" s="32"/>
      <c r="AC965" s="32"/>
      <c r="AD965" s="32"/>
      <c r="AE965" s="32"/>
      <c r="AF965" s="32"/>
      <c r="AG965" s="32"/>
      <c r="AH965" s="32"/>
      <c r="AI965" s="32"/>
      <c r="AJ965" s="32"/>
      <c r="AK965" s="32"/>
      <c r="AL965" s="32"/>
    </row>
    <row r="966" spans="1:38" ht="14" x14ac:dyDescent="0.2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U966" s="32"/>
      <c r="V966" s="32"/>
      <c r="W966" s="32"/>
      <c r="X966" s="32"/>
      <c r="Y966" s="32"/>
      <c r="Z966" s="32"/>
      <c r="AA966" s="32"/>
      <c r="AB966" s="32"/>
      <c r="AC966" s="32"/>
      <c r="AD966" s="32"/>
      <c r="AE966" s="32"/>
      <c r="AF966" s="32"/>
      <c r="AG966" s="32"/>
      <c r="AH966" s="32"/>
      <c r="AI966" s="32"/>
      <c r="AJ966" s="32"/>
      <c r="AK966" s="32"/>
      <c r="AL966" s="32"/>
    </row>
    <row r="967" spans="1:38" ht="14" x14ac:dyDescent="0.2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U967" s="32"/>
      <c r="V967" s="32"/>
      <c r="W967" s="32"/>
      <c r="X967" s="32"/>
      <c r="Y967" s="32"/>
      <c r="Z967" s="32"/>
      <c r="AA967" s="32"/>
      <c r="AB967" s="32"/>
      <c r="AC967" s="32"/>
      <c r="AD967" s="32"/>
      <c r="AE967" s="32"/>
      <c r="AF967" s="32"/>
      <c r="AG967" s="32"/>
      <c r="AH967" s="32"/>
      <c r="AI967" s="32"/>
      <c r="AJ967" s="32"/>
      <c r="AK967" s="32"/>
      <c r="AL967" s="32"/>
    </row>
    <row r="968" spans="1:38" ht="14" x14ac:dyDescent="0.2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U968" s="32"/>
      <c r="V968" s="32"/>
      <c r="W968" s="32"/>
      <c r="X968" s="32"/>
      <c r="Y968" s="32"/>
      <c r="Z968" s="32"/>
      <c r="AA968" s="32"/>
      <c r="AB968" s="32"/>
      <c r="AC968" s="32"/>
      <c r="AD968" s="32"/>
      <c r="AE968" s="32"/>
      <c r="AF968" s="32"/>
      <c r="AG968" s="32"/>
      <c r="AH968" s="32"/>
      <c r="AI968" s="32"/>
      <c r="AJ968" s="32"/>
      <c r="AK968" s="32"/>
      <c r="AL968" s="32"/>
    </row>
    <row r="969" spans="1:38" ht="14" x14ac:dyDescent="0.2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U969" s="32"/>
      <c r="V969" s="32"/>
      <c r="W969" s="32"/>
      <c r="X969" s="32"/>
      <c r="Y969" s="32"/>
      <c r="Z969" s="32"/>
      <c r="AA969" s="32"/>
      <c r="AB969" s="32"/>
      <c r="AC969" s="32"/>
      <c r="AD969" s="32"/>
      <c r="AE969" s="32"/>
      <c r="AF969" s="32"/>
      <c r="AG969" s="32"/>
      <c r="AH969" s="32"/>
      <c r="AI969" s="32"/>
      <c r="AJ969" s="32"/>
      <c r="AK969" s="32"/>
      <c r="AL969" s="32"/>
    </row>
    <row r="970" spans="1:38" ht="14" x14ac:dyDescent="0.2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U970" s="32"/>
      <c r="V970" s="32"/>
      <c r="W970" s="32"/>
      <c r="X970" s="32"/>
      <c r="Y970" s="32"/>
      <c r="Z970" s="32"/>
      <c r="AA970" s="32"/>
      <c r="AB970" s="32"/>
      <c r="AC970" s="32"/>
      <c r="AD970" s="32"/>
      <c r="AE970" s="32"/>
      <c r="AF970" s="32"/>
      <c r="AG970" s="32"/>
      <c r="AH970" s="32"/>
      <c r="AI970" s="32"/>
      <c r="AJ970" s="32"/>
      <c r="AK970" s="32"/>
      <c r="AL970" s="32"/>
    </row>
    <row r="971" spans="1:38" ht="14" x14ac:dyDescent="0.2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U971" s="32"/>
      <c r="V971" s="32"/>
      <c r="W971" s="32"/>
      <c r="X971" s="32"/>
      <c r="Y971" s="32"/>
      <c r="Z971" s="32"/>
      <c r="AA971" s="32"/>
      <c r="AB971" s="32"/>
      <c r="AC971" s="32"/>
      <c r="AD971" s="32"/>
      <c r="AE971" s="32"/>
      <c r="AF971" s="32"/>
      <c r="AG971" s="32"/>
      <c r="AH971" s="32"/>
      <c r="AI971" s="32"/>
      <c r="AJ971" s="32"/>
      <c r="AK971" s="32"/>
      <c r="AL971" s="32"/>
    </row>
    <row r="972" spans="1:38" ht="14" x14ac:dyDescent="0.2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U972" s="32"/>
      <c r="V972" s="32"/>
      <c r="W972" s="32"/>
      <c r="X972" s="32"/>
      <c r="Y972" s="32"/>
      <c r="Z972" s="32"/>
      <c r="AA972" s="32"/>
      <c r="AB972" s="32"/>
      <c r="AC972" s="32"/>
      <c r="AD972" s="32"/>
      <c r="AE972" s="32"/>
      <c r="AF972" s="32"/>
      <c r="AG972" s="32"/>
      <c r="AH972" s="32"/>
      <c r="AI972" s="32"/>
      <c r="AJ972" s="32"/>
      <c r="AK972" s="32"/>
      <c r="AL972" s="32"/>
    </row>
    <row r="973" spans="1:38" ht="14" x14ac:dyDescent="0.2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U973" s="32"/>
      <c r="V973" s="32"/>
      <c r="W973" s="32"/>
      <c r="X973" s="32"/>
      <c r="Y973" s="32"/>
      <c r="Z973" s="32"/>
      <c r="AA973" s="32"/>
      <c r="AB973" s="32"/>
      <c r="AC973" s="32"/>
      <c r="AD973" s="32"/>
      <c r="AE973" s="32"/>
      <c r="AF973" s="32"/>
      <c r="AG973" s="32"/>
      <c r="AH973" s="32"/>
      <c r="AI973" s="32"/>
      <c r="AJ973" s="32"/>
      <c r="AK973" s="32"/>
      <c r="AL973" s="32"/>
    </row>
    <row r="974" spans="1:38" ht="14" x14ac:dyDescent="0.2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U974" s="32"/>
      <c r="V974" s="32"/>
      <c r="W974" s="32"/>
      <c r="X974" s="32"/>
      <c r="Y974" s="32"/>
      <c r="Z974" s="32"/>
      <c r="AA974" s="32"/>
      <c r="AB974" s="32"/>
      <c r="AC974" s="32"/>
      <c r="AD974" s="32"/>
      <c r="AE974" s="32"/>
      <c r="AF974" s="32"/>
      <c r="AG974" s="32"/>
      <c r="AH974" s="32"/>
      <c r="AI974" s="32"/>
      <c r="AJ974" s="32"/>
      <c r="AK974" s="32"/>
      <c r="AL974" s="32"/>
    </row>
    <row r="975" spans="1:38" ht="14" x14ac:dyDescent="0.2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U975" s="32"/>
      <c r="V975" s="32"/>
      <c r="W975" s="32"/>
      <c r="X975" s="32"/>
      <c r="Y975" s="32"/>
      <c r="Z975" s="32"/>
      <c r="AA975" s="32"/>
      <c r="AB975" s="32"/>
      <c r="AC975" s="32"/>
      <c r="AD975" s="32"/>
      <c r="AE975" s="32"/>
      <c r="AF975" s="32"/>
      <c r="AG975" s="32"/>
      <c r="AH975" s="32"/>
      <c r="AI975" s="32"/>
      <c r="AJ975" s="32"/>
      <c r="AK975" s="32"/>
      <c r="AL975" s="32"/>
    </row>
    <row r="976" spans="1:38" ht="14" x14ac:dyDescent="0.2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U976" s="32"/>
      <c r="V976" s="32"/>
      <c r="W976" s="32"/>
      <c r="X976" s="32"/>
      <c r="Y976" s="32"/>
      <c r="Z976" s="32"/>
      <c r="AA976" s="32"/>
      <c r="AB976" s="32"/>
      <c r="AC976" s="32"/>
      <c r="AD976" s="32"/>
      <c r="AE976" s="32"/>
      <c r="AF976" s="32"/>
      <c r="AG976" s="32"/>
      <c r="AH976" s="32"/>
      <c r="AI976" s="32"/>
      <c r="AJ976" s="32"/>
      <c r="AK976" s="32"/>
      <c r="AL976" s="32"/>
    </row>
    <row r="977" spans="1:38" ht="14" x14ac:dyDescent="0.2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U977" s="32"/>
      <c r="V977" s="32"/>
      <c r="W977" s="32"/>
      <c r="X977" s="32"/>
      <c r="Y977" s="32"/>
      <c r="Z977" s="32"/>
      <c r="AA977" s="32"/>
      <c r="AB977" s="32"/>
      <c r="AC977" s="32"/>
      <c r="AD977" s="32"/>
      <c r="AE977" s="32"/>
      <c r="AF977" s="32"/>
      <c r="AG977" s="32"/>
      <c r="AH977" s="32"/>
      <c r="AI977" s="32"/>
      <c r="AJ977" s="32"/>
      <c r="AK977" s="32"/>
      <c r="AL977" s="32"/>
    </row>
    <row r="978" spans="1:38" ht="14" x14ac:dyDescent="0.2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U978" s="32"/>
      <c r="V978" s="32"/>
      <c r="W978" s="32"/>
      <c r="X978" s="32"/>
      <c r="Y978" s="32"/>
      <c r="Z978" s="32"/>
      <c r="AA978" s="32"/>
      <c r="AB978" s="32"/>
      <c r="AC978" s="32"/>
      <c r="AD978" s="32"/>
      <c r="AE978" s="32"/>
      <c r="AF978" s="32"/>
      <c r="AG978" s="32"/>
      <c r="AH978" s="32"/>
      <c r="AI978" s="32"/>
      <c r="AJ978" s="32"/>
      <c r="AK978" s="32"/>
      <c r="AL978" s="32"/>
    </row>
    <row r="979" spans="1:38" ht="14" x14ac:dyDescent="0.2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U979" s="32"/>
      <c r="V979" s="32"/>
      <c r="W979" s="32"/>
      <c r="X979" s="32"/>
      <c r="Y979" s="32"/>
      <c r="Z979" s="32"/>
      <c r="AA979" s="32"/>
      <c r="AB979" s="32"/>
      <c r="AC979" s="32"/>
      <c r="AD979" s="32"/>
      <c r="AE979" s="32"/>
      <c r="AF979" s="32"/>
      <c r="AG979" s="32"/>
      <c r="AH979" s="32"/>
      <c r="AI979" s="32"/>
      <c r="AJ979" s="32"/>
      <c r="AK979" s="32"/>
      <c r="AL979" s="32"/>
    </row>
    <row r="980" spans="1:38" ht="14" x14ac:dyDescent="0.2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U980" s="32"/>
      <c r="V980" s="32"/>
      <c r="W980" s="32"/>
      <c r="X980" s="32"/>
      <c r="Y980" s="32"/>
      <c r="Z980" s="32"/>
      <c r="AA980" s="32"/>
      <c r="AB980" s="32"/>
      <c r="AC980" s="32"/>
      <c r="AD980" s="32"/>
      <c r="AE980" s="32"/>
      <c r="AF980" s="32"/>
      <c r="AG980" s="32"/>
      <c r="AH980" s="32"/>
      <c r="AI980" s="32"/>
      <c r="AJ980" s="32"/>
      <c r="AK980" s="32"/>
      <c r="AL980" s="32"/>
    </row>
    <row r="981" spans="1:38" ht="14" x14ac:dyDescent="0.2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U981" s="32"/>
      <c r="V981" s="32"/>
      <c r="W981" s="32"/>
      <c r="X981" s="32"/>
      <c r="Y981" s="32"/>
      <c r="Z981" s="32"/>
      <c r="AA981" s="32"/>
      <c r="AB981" s="32"/>
      <c r="AC981" s="32"/>
      <c r="AD981" s="32"/>
      <c r="AE981" s="32"/>
      <c r="AF981" s="32"/>
      <c r="AG981" s="32"/>
      <c r="AH981" s="32"/>
      <c r="AI981" s="32"/>
      <c r="AJ981" s="32"/>
      <c r="AK981" s="32"/>
      <c r="AL981" s="32"/>
    </row>
    <row r="982" spans="1:38" ht="14" x14ac:dyDescent="0.2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U982" s="32"/>
      <c r="V982" s="32"/>
      <c r="W982" s="32"/>
      <c r="X982" s="32"/>
      <c r="Y982" s="32"/>
      <c r="Z982" s="32"/>
      <c r="AA982" s="32"/>
      <c r="AB982" s="32"/>
      <c r="AC982" s="32"/>
      <c r="AD982" s="32"/>
      <c r="AE982" s="32"/>
      <c r="AF982" s="32"/>
      <c r="AG982" s="32"/>
      <c r="AH982" s="32"/>
      <c r="AI982" s="32"/>
      <c r="AJ982" s="32"/>
      <c r="AK982" s="32"/>
      <c r="AL982" s="32"/>
    </row>
    <row r="983" spans="1:38" ht="14" x14ac:dyDescent="0.2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U983" s="32"/>
      <c r="V983" s="32"/>
      <c r="W983" s="32"/>
      <c r="X983" s="32"/>
      <c r="Y983" s="32"/>
      <c r="Z983" s="32"/>
      <c r="AA983" s="32"/>
      <c r="AB983" s="32"/>
      <c r="AC983" s="32"/>
      <c r="AD983" s="32"/>
      <c r="AE983" s="32"/>
      <c r="AF983" s="32"/>
      <c r="AG983" s="32"/>
      <c r="AH983" s="32"/>
      <c r="AI983" s="32"/>
      <c r="AJ983" s="32"/>
      <c r="AK983" s="32"/>
      <c r="AL983" s="32"/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6A615-F25A-1049-A565-80B7F47D4A56}">
  <sheetPr>
    <outlinePr summaryBelow="0" summaryRight="0"/>
  </sheetPr>
  <dimension ref="A1:P126"/>
  <sheetViews>
    <sheetView workbookViewId="0"/>
  </sheetViews>
  <sheetFormatPr baseColWidth="10" defaultColWidth="12.6640625" defaultRowHeight="15" customHeight="1" x14ac:dyDescent="0.2"/>
  <cols>
    <col min="1" max="1" width="10.33203125" style="33" customWidth="1"/>
    <col min="2" max="2" width="10.6640625" style="33" customWidth="1"/>
    <col min="3" max="3" width="8" style="33" customWidth="1"/>
    <col min="4" max="4" width="10.5" style="33" customWidth="1"/>
    <col min="5" max="5" width="8.83203125" style="33" customWidth="1"/>
    <col min="6" max="6" width="12.6640625" style="33"/>
    <col min="7" max="7" width="12.1640625" style="33" customWidth="1"/>
    <col min="8" max="8" width="9.6640625" style="33" customWidth="1"/>
    <col min="9" max="9" width="9.33203125" style="33" customWidth="1"/>
    <col min="10" max="10" width="8" style="33" customWidth="1"/>
    <col min="11" max="11" width="10.5" style="33" customWidth="1"/>
    <col min="12" max="12" width="4.6640625" style="33" customWidth="1"/>
    <col min="13" max="13" width="8.83203125" style="33" customWidth="1"/>
    <col min="14" max="16384" width="12.6640625" style="33"/>
  </cols>
  <sheetData>
    <row r="1" spans="1:13" ht="15" customHeight="1" x14ac:dyDescent="0.2">
      <c r="A1" s="35" t="s">
        <v>167</v>
      </c>
      <c r="F1" s="35"/>
      <c r="G1" s="35" t="s">
        <v>168</v>
      </c>
    </row>
    <row r="2" spans="1:13" ht="15" customHeight="1" x14ac:dyDescent="0.2">
      <c r="A2" s="32" t="s">
        <v>55</v>
      </c>
      <c r="B2" s="32" t="s">
        <v>2</v>
      </c>
      <c r="C2" s="32" t="s">
        <v>4</v>
      </c>
      <c r="D2" s="32" t="s">
        <v>48</v>
      </c>
      <c r="E2" s="32" t="s">
        <v>143</v>
      </c>
      <c r="F2" s="32"/>
      <c r="G2" s="32" t="s">
        <v>56</v>
      </c>
      <c r="H2" s="32" t="s">
        <v>2</v>
      </c>
      <c r="I2" s="32" t="s">
        <v>4</v>
      </c>
      <c r="J2" s="32" t="s">
        <v>48</v>
      </c>
      <c r="K2" s="32" t="s">
        <v>143</v>
      </c>
      <c r="L2" s="32"/>
      <c r="M2" s="32"/>
    </row>
    <row r="3" spans="1:13" ht="15" customHeight="1" x14ac:dyDescent="0.2">
      <c r="A3" s="32">
        <v>0.9</v>
      </c>
      <c r="B3" s="32">
        <v>9.3810669999999998</v>
      </c>
      <c r="C3" s="32">
        <v>0.92191400000000001</v>
      </c>
      <c r="D3" s="32">
        <v>0.93810700000000002</v>
      </c>
      <c r="E3" s="32">
        <v>1</v>
      </c>
      <c r="F3" s="32"/>
      <c r="G3" s="32">
        <v>0.9</v>
      </c>
      <c r="H3" s="32">
        <v>4.9979440000000004</v>
      </c>
      <c r="I3" s="32">
        <v>0.92191400000000001</v>
      </c>
      <c r="J3" s="32">
        <v>0.49979400000000002</v>
      </c>
      <c r="K3" s="32">
        <v>1</v>
      </c>
      <c r="L3" s="32"/>
      <c r="M3" s="32"/>
    </row>
    <row r="4" spans="1:13" ht="15" customHeight="1" x14ac:dyDescent="0.2">
      <c r="A4" s="32">
        <v>0.91</v>
      </c>
      <c r="B4" s="32">
        <v>9.3783010000000004</v>
      </c>
      <c r="C4" s="32">
        <v>0.92191400000000001</v>
      </c>
      <c r="D4" s="32">
        <v>0.93783000000000005</v>
      </c>
      <c r="E4" s="32">
        <v>1</v>
      </c>
      <c r="F4" s="32"/>
      <c r="G4" s="32">
        <v>0.91</v>
      </c>
      <c r="H4" s="32">
        <v>4.9868790000000001</v>
      </c>
      <c r="I4" s="32">
        <v>0.92191400000000001</v>
      </c>
      <c r="J4" s="32">
        <v>0.49868800000000002</v>
      </c>
      <c r="K4" s="32">
        <v>1</v>
      </c>
      <c r="L4" s="32"/>
      <c r="M4" s="32"/>
    </row>
    <row r="5" spans="1:13" ht="15" customHeight="1" x14ac:dyDescent="0.2">
      <c r="A5" s="32">
        <v>0.92</v>
      </c>
      <c r="B5" s="32">
        <v>9.384741</v>
      </c>
      <c r="C5" s="32">
        <v>0.92191400000000001</v>
      </c>
      <c r="D5" s="32">
        <v>0.93847400000000003</v>
      </c>
      <c r="E5" s="32">
        <v>1</v>
      </c>
      <c r="F5" s="32"/>
      <c r="G5" s="32">
        <v>0.92</v>
      </c>
      <c r="H5" s="32">
        <v>4.9892269999999996</v>
      </c>
      <c r="I5" s="32">
        <v>0.92191400000000001</v>
      </c>
      <c r="J5" s="32">
        <v>0.49892300000000001</v>
      </c>
      <c r="K5" s="32">
        <v>1</v>
      </c>
      <c r="L5" s="32"/>
      <c r="M5" s="32"/>
    </row>
    <row r="6" spans="1:13" ht="15" customHeight="1" x14ac:dyDescent="0.2">
      <c r="A6" s="32">
        <v>0.93</v>
      </c>
      <c r="B6" s="32">
        <v>9.9008690000000001</v>
      </c>
      <c r="C6" s="32">
        <v>0.93052599999999996</v>
      </c>
      <c r="D6" s="32">
        <v>0.99008700000000005</v>
      </c>
      <c r="E6" s="32">
        <v>108</v>
      </c>
      <c r="F6" s="32"/>
      <c r="G6" s="32">
        <v>0.93</v>
      </c>
      <c r="H6" s="32">
        <v>5.3112700000000004</v>
      </c>
      <c r="I6" s="32">
        <v>0.93052599999999996</v>
      </c>
      <c r="J6" s="32">
        <v>0.53112700000000002</v>
      </c>
      <c r="K6" s="32">
        <v>108</v>
      </c>
      <c r="L6" s="32"/>
      <c r="M6" s="32"/>
    </row>
    <row r="7" spans="1:13" ht="15" customHeight="1" x14ac:dyDescent="0.2">
      <c r="A7" s="32">
        <v>0.94</v>
      </c>
      <c r="B7" s="32">
        <v>10.614421999999999</v>
      </c>
      <c r="C7" s="32">
        <v>0.94053600000000004</v>
      </c>
      <c r="D7" s="32">
        <v>1.061442</v>
      </c>
      <c r="E7" s="32">
        <v>119</v>
      </c>
      <c r="F7" s="32"/>
      <c r="G7" s="32">
        <v>0.94</v>
      </c>
      <c r="H7" s="32">
        <v>5.748348</v>
      </c>
      <c r="I7" s="32">
        <v>0.94053600000000004</v>
      </c>
      <c r="J7" s="32">
        <v>0.57483499999999998</v>
      </c>
      <c r="K7" s="32">
        <v>119</v>
      </c>
      <c r="L7" s="32"/>
      <c r="M7" s="32"/>
    </row>
    <row r="8" spans="1:13" ht="15" customHeight="1" x14ac:dyDescent="0.2">
      <c r="A8" s="32">
        <v>0.95</v>
      </c>
      <c r="B8" s="32">
        <v>11.535069999999999</v>
      </c>
      <c r="C8" s="32">
        <v>0.95001100000000005</v>
      </c>
      <c r="D8" s="32">
        <v>1.1535070000000001</v>
      </c>
      <c r="E8" s="32">
        <v>132</v>
      </c>
      <c r="F8" s="32"/>
      <c r="G8" s="32">
        <v>0.95</v>
      </c>
      <c r="H8" s="32">
        <v>6.2516429999999996</v>
      </c>
      <c r="I8" s="32">
        <v>0.95001100000000005</v>
      </c>
      <c r="J8" s="32">
        <v>0.62516400000000005</v>
      </c>
      <c r="K8" s="32">
        <v>132</v>
      </c>
      <c r="L8" s="32"/>
      <c r="M8" s="32"/>
    </row>
    <row r="9" spans="1:13" ht="15" customHeight="1" x14ac:dyDescent="0.2">
      <c r="A9" s="32">
        <v>0.96</v>
      </c>
      <c r="B9" s="32">
        <v>12.764701000000001</v>
      </c>
      <c r="C9" s="32">
        <v>0.96028500000000006</v>
      </c>
      <c r="D9" s="32">
        <v>1.27647</v>
      </c>
      <c r="E9" s="32">
        <v>151</v>
      </c>
      <c r="F9" s="32"/>
      <c r="G9" s="32">
        <v>0.96</v>
      </c>
      <c r="H9" s="32">
        <v>6.9901650000000002</v>
      </c>
      <c r="I9" s="32">
        <v>0.96028500000000006</v>
      </c>
      <c r="J9" s="32">
        <v>0.69901599999999997</v>
      </c>
      <c r="K9" s="32">
        <v>151</v>
      </c>
      <c r="L9" s="32"/>
      <c r="M9" s="32"/>
    </row>
    <row r="10" spans="1:13" ht="15" customHeight="1" x14ac:dyDescent="0.2">
      <c r="A10" s="32">
        <v>0.97</v>
      </c>
      <c r="B10" s="32">
        <v>14.407237</v>
      </c>
      <c r="C10" s="32">
        <v>0.97012500000000002</v>
      </c>
      <c r="D10" s="32">
        <v>1.4407239999999999</v>
      </c>
      <c r="E10" s="32">
        <v>177</v>
      </c>
      <c r="F10" s="32"/>
      <c r="G10" s="32">
        <v>0.97</v>
      </c>
      <c r="H10" s="32">
        <v>7.973312</v>
      </c>
      <c r="I10" s="32">
        <v>0.97012500000000002</v>
      </c>
      <c r="J10" s="32">
        <v>0.79733100000000001</v>
      </c>
      <c r="K10" s="32">
        <v>177</v>
      </c>
      <c r="L10" s="32"/>
      <c r="M10" s="32"/>
    </row>
    <row r="11" spans="1:13" ht="15" customHeight="1" x14ac:dyDescent="0.2">
      <c r="A11" s="32">
        <v>0.98</v>
      </c>
      <c r="B11" s="32">
        <v>16.967603</v>
      </c>
      <c r="C11" s="32">
        <v>0.98006700000000002</v>
      </c>
      <c r="D11" s="32">
        <v>1.69676</v>
      </c>
      <c r="E11" s="32">
        <v>218</v>
      </c>
      <c r="F11" s="32"/>
      <c r="G11" s="32">
        <v>0.98</v>
      </c>
      <c r="H11" s="32">
        <v>9.4743999999999993</v>
      </c>
      <c r="I11" s="32">
        <v>0.98006700000000002</v>
      </c>
      <c r="J11" s="32">
        <v>0.94743999999999995</v>
      </c>
      <c r="K11" s="32">
        <v>218</v>
      </c>
      <c r="L11" s="32"/>
      <c r="M11" s="32"/>
    </row>
    <row r="12" spans="1:13" ht="15" customHeight="1" x14ac:dyDescent="0.2">
      <c r="A12" s="32">
        <v>0.99</v>
      </c>
      <c r="B12" s="32">
        <v>22.211694999999999</v>
      </c>
      <c r="C12" s="32">
        <v>0.99004700000000001</v>
      </c>
      <c r="D12" s="32">
        <v>2.2211690000000002</v>
      </c>
      <c r="E12" s="32">
        <v>305</v>
      </c>
      <c r="F12" s="32"/>
      <c r="G12" s="32">
        <v>0.99</v>
      </c>
      <c r="H12" s="32">
        <v>12.546922</v>
      </c>
      <c r="I12" s="32">
        <v>0.99004700000000001</v>
      </c>
      <c r="J12" s="32">
        <v>1.2546919999999999</v>
      </c>
      <c r="K12" s="32">
        <v>305</v>
      </c>
      <c r="L12" s="32"/>
      <c r="M12" s="32"/>
    </row>
    <row r="13" spans="1:13" ht="15" customHeight="1" x14ac:dyDescent="0.2">
      <c r="A13" s="32">
        <v>0.99099999999999999</v>
      </c>
      <c r="B13" s="32">
        <v>23.029098000000001</v>
      </c>
      <c r="C13" s="32">
        <v>0.99104899999999996</v>
      </c>
      <c r="D13" s="32">
        <v>2.3029099999999998</v>
      </c>
      <c r="E13" s="32">
        <v>319</v>
      </c>
      <c r="F13" s="32"/>
      <c r="G13" s="32">
        <v>0.99099999999999999</v>
      </c>
      <c r="H13" s="32">
        <v>13.035121</v>
      </c>
      <c r="I13" s="32">
        <v>0.99104899999999996</v>
      </c>
      <c r="J13" s="32">
        <v>1.303512</v>
      </c>
      <c r="K13" s="32">
        <v>319</v>
      </c>
      <c r="L13" s="32"/>
      <c r="M13" s="32"/>
    </row>
    <row r="14" spans="1:13" ht="15" customHeight="1" x14ac:dyDescent="0.2">
      <c r="A14" s="32">
        <v>0.99199999999999999</v>
      </c>
      <c r="B14" s="32">
        <v>24.042131999999999</v>
      </c>
      <c r="C14" s="32">
        <v>0.99203200000000002</v>
      </c>
      <c r="D14" s="32">
        <v>2.4042129999999999</v>
      </c>
      <c r="E14" s="32">
        <v>336</v>
      </c>
      <c r="F14" s="32"/>
      <c r="G14" s="32">
        <v>0.99199999999999999</v>
      </c>
      <c r="H14" s="32">
        <v>13.609495000000001</v>
      </c>
      <c r="I14" s="32">
        <v>0.99203200000000002</v>
      </c>
      <c r="J14" s="32">
        <v>1.3609500000000001</v>
      </c>
      <c r="K14" s="32">
        <v>336</v>
      </c>
      <c r="L14" s="32"/>
      <c r="M14" s="32"/>
    </row>
    <row r="15" spans="1:13" ht="15" customHeight="1" x14ac:dyDescent="0.2">
      <c r="A15" s="32">
        <v>0.99299999999999999</v>
      </c>
      <c r="B15" s="32">
        <v>25.208174</v>
      </c>
      <c r="C15" s="32">
        <v>0.99304000000000003</v>
      </c>
      <c r="D15" s="32">
        <v>2.5208170000000001</v>
      </c>
      <c r="E15" s="32">
        <v>356</v>
      </c>
      <c r="F15" s="32"/>
      <c r="G15" s="32">
        <v>0.99299999999999999</v>
      </c>
      <c r="H15" s="32">
        <v>14.267360999999999</v>
      </c>
      <c r="I15" s="32">
        <v>0.99304000000000003</v>
      </c>
      <c r="J15" s="32">
        <v>1.426736</v>
      </c>
      <c r="K15" s="32">
        <v>356</v>
      </c>
      <c r="L15" s="32"/>
      <c r="M15" s="32"/>
    </row>
    <row r="16" spans="1:13" ht="15" customHeight="1" x14ac:dyDescent="0.2">
      <c r="A16" s="32">
        <v>0.99399999999999999</v>
      </c>
      <c r="B16" s="32">
        <v>26.606838</v>
      </c>
      <c r="C16" s="32">
        <v>0.994008</v>
      </c>
      <c r="D16" s="32">
        <v>2.6606839999999998</v>
      </c>
      <c r="E16" s="32">
        <v>381</v>
      </c>
      <c r="F16" s="32"/>
      <c r="G16" s="32">
        <v>0.99399999999999999</v>
      </c>
      <c r="H16" s="32">
        <v>15.116142</v>
      </c>
      <c r="I16" s="32">
        <v>0.994008</v>
      </c>
      <c r="J16" s="32">
        <v>1.511614</v>
      </c>
      <c r="K16" s="32">
        <v>381</v>
      </c>
      <c r="L16" s="32"/>
      <c r="M16" s="32"/>
    </row>
    <row r="17" spans="1:13" ht="15" customHeight="1" x14ac:dyDescent="0.2">
      <c r="A17" s="32">
        <v>0.995</v>
      </c>
      <c r="B17" s="32">
        <v>28.442067000000002</v>
      </c>
      <c r="C17" s="32">
        <v>0.99503600000000003</v>
      </c>
      <c r="D17" s="32">
        <v>2.8442069999999999</v>
      </c>
      <c r="E17" s="32">
        <v>413</v>
      </c>
      <c r="F17" s="32"/>
      <c r="G17" s="32">
        <v>0.995</v>
      </c>
      <c r="H17" s="32">
        <v>16.164560999999999</v>
      </c>
      <c r="I17" s="32">
        <v>0.99503600000000003</v>
      </c>
      <c r="J17" s="32">
        <v>1.6164559999999999</v>
      </c>
      <c r="K17" s="32">
        <v>413</v>
      </c>
      <c r="L17" s="32"/>
      <c r="M17" s="32"/>
    </row>
    <row r="18" spans="1:13" ht="15" customHeight="1" x14ac:dyDescent="0.2">
      <c r="A18" s="32">
        <v>0.996</v>
      </c>
      <c r="B18" s="32">
        <v>30.798138999999999</v>
      </c>
      <c r="C18" s="32">
        <v>0.996008</v>
      </c>
      <c r="D18" s="32">
        <v>3.0798139999999998</v>
      </c>
      <c r="E18" s="32">
        <v>454</v>
      </c>
      <c r="F18" s="32"/>
      <c r="G18" s="32">
        <v>0.996</v>
      </c>
      <c r="H18" s="32">
        <v>17.506959999999999</v>
      </c>
      <c r="I18" s="32">
        <v>0.996008</v>
      </c>
      <c r="J18" s="32">
        <v>1.750696</v>
      </c>
      <c r="K18" s="32">
        <v>454</v>
      </c>
      <c r="L18" s="32"/>
      <c r="M18" s="32"/>
    </row>
    <row r="19" spans="1:13" ht="15" customHeight="1" x14ac:dyDescent="0.2">
      <c r="A19" s="32">
        <v>0.997</v>
      </c>
      <c r="B19" s="32">
        <v>34.000078000000002</v>
      </c>
      <c r="C19" s="32">
        <v>0.99700900000000003</v>
      </c>
      <c r="D19" s="32">
        <v>3.4000080000000001</v>
      </c>
      <c r="E19" s="32">
        <v>511</v>
      </c>
      <c r="F19" s="32"/>
      <c r="G19" s="32">
        <v>0.997</v>
      </c>
      <c r="H19" s="32">
        <v>19.319973999999998</v>
      </c>
      <c r="I19" s="32">
        <v>0.99700900000000003</v>
      </c>
      <c r="J19" s="32">
        <v>1.931997</v>
      </c>
      <c r="K19" s="32">
        <v>511</v>
      </c>
      <c r="L19" s="32"/>
      <c r="M19" s="32"/>
    </row>
    <row r="20" spans="1:13" ht="15" customHeight="1" x14ac:dyDescent="0.2">
      <c r="A20" s="32">
        <v>0.998</v>
      </c>
      <c r="B20" s="32">
        <v>39.292768000000002</v>
      </c>
      <c r="C20" s="32">
        <v>0.99800800000000001</v>
      </c>
      <c r="D20" s="32">
        <v>3.9292769999999999</v>
      </c>
      <c r="E20" s="32">
        <v>604</v>
      </c>
      <c r="F20" s="32"/>
      <c r="G20" s="32">
        <v>0.998</v>
      </c>
      <c r="H20" s="32">
        <v>22.249002000000001</v>
      </c>
      <c r="I20" s="32">
        <v>0.99800800000000001</v>
      </c>
      <c r="J20" s="32">
        <v>2.2248999999999999</v>
      </c>
      <c r="K20" s="32">
        <v>604</v>
      </c>
      <c r="L20" s="32"/>
      <c r="M20" s="32"/>
    </row>
    <row r="21" spans="1:13" ht="15" customHeight="1" x14ac:dyDescent="0.2">
      <c r="A21" s="32">
        <v>0.999</v>
      </c>
      <c r="B21" s="32">
        <v>50.157505999999998</v>
      </c>
      <c r="C21" s="32">
        <v>0.99900800000000001</v>
      </c>
      <c r="D21" s="32">
        <v>5.0157509999999998</v>
      </c>
      <c r="E21" s="32">
        <v>797</v>
      </c>
      <c r="F21" s="32"/>
      <c r="G21" s="32">
        <v>0.999</v>
      </c>
      <c r="H21" s="32">
        <v>28.081826</v>
      </c>
      <c r="I21" s="32">
        <v>0.99900800000000001</v>
      </c>
      <c r="J21" s="32">
        <v>2.8081830000000001</v>
      </c>
      <c r="K21" s="32">
        <v>797</v>
      </c>
      <c r="L21" s="32"/>
      <c r="M21" s="32"/>
    </row>
    <row r="23" spans="1:13" ht="15" customHeight="1" x14ac:dyDescent="0.2">
      <c r="A23" s="32" t="s">
        <v>66</v>
      </c>
      <c r="B23" s="32" t="s">
        <v>2</v>
      </c>
      <c r="C23" s="32" t="s">
        <v>4</v>
      </c>
      <c r="D23" s="32" t="s">
        <v>48</v>
      </c>
      <c r="E23" s="32" t="s">
        <v>49</v>
      </c>
      <c r="F23" s="32"/>
      <c r="G23" s="32" t="s">
        <v>67</v>
      </c>
      <c r="H23" s="32" t="s">
        <v>2</v>
      </c>
      <c r="I23" s="32" t="s">
        <v>4</v>
      </c>
      <c r="J23" s="32" t="s">
        <v>48</v>
      </c>
      <c r="K23" s="32" t="s">
        <v>143</v>
      </c>
      <c r="L23" s="32"/>
      <c r="M23" s="32"/>
    </row>
    <row r="24" spans="1:13" ht="15" customHeight="1" x14ac:dyDescent="0.2">
      <c r="A24" s="32">
        <v>0.9</v>
      </c>
      <c r="B24" s="32">
        <v>9.4580990000000007</v>
      </c>
      <c r="C24" s="32">
        <v>0.90027999999999997</v>
      </c>
      <c r="D24" s="32">
        <v>9.4580990000000007</v>
      </c>
      <c r="E24" s="32">
        <v>278</v>
      </c>
      <c r="F24" s="32"/>
      <c r="G24" s="32">
        <v>0.9</v>
      </c>
      <c r="H24" s="32">
        <v>2.9512890000000001</v>
      </c>
      <c r="I24" s="32">
        <v>0.90027999999999997</v>
      </c>
      <c r="J24" s="32">
        <v>2.9512890000000001</v>
      </c>
      <c r="K24" s="32">
        <v>278</v>
      </c>
      <c r="L24" s="32"/>
      <c r="M24" s="32"/>
    </row>
    <row r="25" spans="1:13" ht="15" customHeight="1" x14ac:dyDescent="0.2">
      <c r="A25" s="32">
        <v>0.91</v>
      </c>
      <c r="B25" s="32">
        <v>10.157252</v>
      </c>
      <c r="C25" s="32">
        <v>0.91032000000000002</v>
      </c>
      <c r="D25" s="32">
        <v>10.157252</v>
      </c>
      <c r="E25" s="32">
        <v>303</v>
      </c>
      <c r="F25" s="32"/>
      <c r="G25" s="32">
        <v>0.91</v>
      </c>
      <c r="H25" s="32">
        <v>3.1900189999999999</v>
      </c>
      <c r="I25" s="32">
        <v>0.91032000000000002</v>
      </c>
      <c r="J25" s="32">
        <v>3.1900189999999999</v>
      </c>
      <c r="K25" s="32">
        <v>303</v>
      </c>
      <c r="L25" s="32"/>
      <c r="M25" s="32"/>
    </row>
    <row r="26" spans="1:13" ht="15" customHeight="1" x14ac:dyDescent="0.2">
      <c r="A26" s="32">
        <v>0.92</v>
      </c>
      <c r="B26" s="32">
        <v>10.950528</v>
      </c>
      <c r="C26" s="32">
        <v>0.92013</v>
      </c>
      <c r="D26" s="32">
        <v>10.950528</v>
      </c>
      <c r="E26" s="32">
        <v>334</v>
      </c>
      <c r="F26" s="32"/>
      <c r="G26" s="32">
        <v>0.92</v>
      </c>
      <c r="H26" s="32">
        <v>3.4786030000000001</v>
      </c>
      <c r="I26" s="32">
        <v>0.92013</v>
      </c>
      <c r="J26" s="32">
        <v>3.4786030000000001</v>
      </c>
      <c r="K26" s="32">
        <v>334</v>
      </c>
      <c r="L26" s="32"/>
      <c r="M26" s="32"/>
    </row>
    <row r="27" spans="1:13" ht="15" customHeight="1" x14ac:dyDescent="0.2">
      <c r="A27" s="32">
        <v>0.93</v>
      </c>
      <c r="B27" s="32">
        <v>11.942238</v>
      </c>
      <c r="C27" s="32">
        <v>0.93013000000000001</v>
      </c>
      <c r="D27" s="32">
        <v>11.942238</v>
      </c>
      <c r="E27" s="32">
        <v>369</v>
      </c>
      <c r="F27" s="32"/>
      <c r="G27" s="32">
        <v>0.93</v>
      </c>
      <c r="H27" s="32">
        <v>3.8009789999999999</v>
      </c>
      <c r="I27" s="32">
        <v>0.93013000000000001</v>
      </c>
      <c r="J27" s="32">
        <v>3.8009789999999999</v>
      </c>
      <c r="K27" s="32">
        <v>369</v>
      </c>
      <c r="L27" s="32"/>
      <c r="M27" s="32"/>
    </row>
    <row r="28" spans="1:13" ht="15" customHeight="1" x14ac:dyDescent="0.2">
      <c r="A28" s="32">
        <v>0.94</v>
      </c>
      <c r="B28" s="32">
        <v>13.219229</v>
      </c>
      <c r="C28" s="32">
        <v>0.94006999999999996</v>
      </c>
      <c r="D28" s="32">
        <v>13.219229</v>
      </c>
      <c r="E28" s="32">
        <v>415</v>
      </c>
      <c r="F28" s="32"/>
      <c r="G28" s="32">
        <v>0.94</v>
      </c>
      <c r="H28" s="32">
        <v>4.2152880000000001</v>
      </c>
      <c r="I28" s="32">
        <v>0.94006999999999996</v>
      </c>
      <c r="J28" s="32">
        <v>4.2152880000000001</v>
      </c>
      <c r="K28" s="32">
        <v>415</v>
      </c>
      <c r="L28" s="32"/>
      <c r="M28" s="32"/>
    </row>
    <row r="29" spans="1:13" ht="15" customHeight="1" x14ac:dyDescent="0.2">
      <c r="A29" s="32">
        <v>0.95</v>
      </c>
      <c r="B29" s="32">
        <v>14.452439999999999</v>
      </c>
      <c r="C29" s="32">
        <v>0.95006999999999997</v>
      </c>
      <c r="D29" s="32">
        <v>14.452439999999999</v>
      </c>
      <c r="E29" s="32">
        <v>472</v>
      </c>
      <c r="F29" s="32"/>
      <c r="G29" s="32">
        <v>0.95</v>
      </c>
      <c r="H29" s="32">
        <v>4.7262550000000001</v>
      </c>
      <c r="I29" s="32">
        <v>0.95006999999999997</v>
      </c>
      <c r="J29" s="32">
        <v>4.7262550000000001</v>
      </c>
      <c r="K29" s="32">
        <v>472</v>
      </c>
      <c r="L29" s="32"/>
      <c r="M29" s="32"/>
    </row>
    <row r="30" spans="1:13" ht="15" customHeight="1" x14ac:dyDescent="0.2">
      <c r="A30" s="32">
        <v>0.96</v>
      </c>
      <c r="B30" s="32">
        <v>16.486084000000002</v>
      </c>
      <c r="C30" s="32">
        <v>0.96003000000000005</v>
      </c>
      <c r="D30" s="32">
        <v>16.486084000000002</v>
      </c>
      <c r="E30" s="32">
        <v>552</v>
      </c>
      <c r="F30" s="32"/>
      <c r="G30" s="32">
        <v>0.96</v>
      </c>
      <c r="H30" s="32">
        <v>5.425014</v>
      </c>
      <c r="I30" s="32">
        <v>0.96003000000000005</v>
      </c>
      <c r="J30" s="32">
        <v>5.425014</v>
      </c>
      <c r="K30" s="32">
        <v>552</v>
      </c>
      <c r="L30" s="32"/>
      <c r="M30" s="32"/>
    </row>
    <row r="31" spans="1:13" ht="15" customHeight="1" x14ac:dyDescent="0.2">
      <c r="A31" s="32">
        <v>0.97</v>
      </c>
      <c r="B31" s="32">
        <v>19.311171999999999</v>
      </c>
      <c r="C31" s="32">
        <v>0.97009000000000001</v>
      </c>
      <c r="D31" s="32">
        <v>19.311171999999999</v>
      </c>
      <c r="E31" s="32">
        <v>666</v>
      </c>
      <c r="F31" s="32"/>
      <c r="G31" s="32">
        <v>0.97</v>
      </c>
      <c r="H31" s="32">
        <v>6.3930449999999999</v>
      </c>
      <c r="I31" s="32">
        <v>0.97009000000000001</v>
      </c>
      <c r="J31" s="32">
        <v>6.3930449999999999</v>
      </c>
      <c r="K31" s="32">
        <v>666</v>
      </c>
      <c r="L31" s="32"/>
      <c r="M31" s="32"/>
    </row>
    <row r="32" spans="1:13" ht="15" customHeight="1" x14ac:dyDescent="0.2">
      <c r="A32" s="32">
        <v>0.98</v>
      </c>
      <c r="B32" s="32">
        <v>23.608771000000001</v>
      </c>
      <c r="C32" s="32">
        <v>0.98007</v>
      </c>
      <c r="D32" s="32">
        <v>23.608771000000001</v>
      </c>
      <c r="E32" s="32">
        <v>852</v>
      </c>
      <c r="F32" s="32"/>
      <c r="G32" s="32">
        <v>0.98</v>
      </c>
      <c r="H32" s="32">
        <v>7.9215780000000002</v>
      </c>
      <c r="I32" s="32">
        <v>0.98007</v>
      </c>
      <c r="J32" s="32">
        <v>7.9215780000000002</v>
      </c>
      <c r="K32" s="32">
        <v>852</v>
      </c>
      <c r="L32" s="32"/>
      <c r="M32" s="32"/>
    </row>
    <row r="33" spans="1:13" ht="15" customHeight="1" x14ac:dyDescent="0.2">
      <c r="A33" s="32">
        <v>0.99</v>
      </c>
      <c r="B33" s="32">
        <v>33.626094000000002</v>
      </c>
      <c r="C33" s="32">
        <v>0.99</v>
      </c>
      <c r="D33" s="32">
        <v>33.626094000000002</v>
      </c>
      <c r="E33" s="32">
        <v>1294</v>
      </c>
      <c r="F33" s="32"/>
      <c r="G33" s="32">
        <v>0.99</v>
      </c>
      <c r="H33" s="32">
        <v>11.335322</v>
      </c>
      <c r="I33" s="32">
        <v>0.99</v>
      </c>
      <c r="J33" s="32">
        <v>11.335322</v>
      </c>
      <c r="K33" s="32">
        <v>1294</v>
      </c>
      <c r="L33" s="32"/>
      <c r="M33" s="32"/>
    </row>
    <row r="34" spans="1:13" ht="15" customHeight="1" x14ac:dyDescent="0.2">
      <c r="A34" s="32">
        <v>0.99099999999999999</v>
      </c>
      <c r="B34" s="32">
        <v>35.273012000000001</v>
      </c>
      <c r="C34" s="32">
        <v>0.99100999999999995</v>
      </c>
      <c r="D34" s="32">
        <v>35.273012000000001</v>
      </c>
      <c r="E34" s="32">
        <v>1374</v>
      </c>
      <c r="F34" s="32"/>
      <c r="G34" s="32">
        <v>0.99099999999999999</v>
      </c>
      <c r="H34" s="32">
        <v>11.925729</v>
      </c>
      <c r="I34" s="32">
        <v>0.99100999999999995</v>
      </c>
      <c r="J34" s="32">
        <v>11.925729</v>
      </c>
      <c r="K34" s="32">
        <v>1374</v>
      </c>
      <c r="L34" s="32"/>
      <c r="M34" s="32"/>
    </row>
    <row r="35" spans="1:13" ht="15" customHeight="1" x14ac:dyDescent="0.2">
      <c r="A35" s="32">
        <v>0.99199999999999999</v>
      </c>
      <c r="B35" s="32">
        <v>37.444338000000002</v>
      </c>
      <c r="C35" s="32">
        <v>0.99202000000000001</v>
      </c>
      <c r="D35" s="32">
        <v>37.444338000000002</v>
      </c>
      <c r="E35" s="32">
        <v>1473</v>
      </c>
      <c r="F35" s="32"/>
      <c r="G35" s="32">
        <v>0.99199999999999999</v>
      </c>
      <c r="H35" s="32">
        <v>12.645056</v>
      </c>
      <c r="I35" s="32">
        <v>0.99202000000000001</v>
      </c>
      <c r="J35" s="32">
        <v>12.645056</v>
      </c>
      <c r="K35" s="32">
        <v>1473</v>
      </c>
      <c r="L35" s="32"/>
      <c r="M35" s="32"/>
    </row>
    <row r="36" spans="1:13" ht="15" customHeight="1" x14ac:dyDescent="0.2">
      <c r="A36" s="32">
        <v>0.99299999999999999</v>
      </c>
      <c r="B36" s="32">
        <v>39.935944999999997</v>
      </c>
      <c r="C36" s="32">
        <v>0.99300999999999995</v>
      </c>
      <c r="D36" s="32">
        <v>39.935944999999997</v>
      </c>
      <c r="E36" s="32">
        <v>1605</v>
      </c>
      <c r="F36" s="32"/>
      <c r="G36" s="32">
        <v>0.99299999999999999</v>
      </c>
      <c r="H36" s="32">
        <v>13.595340999999999</v>
      </c>
      <c r="I36" s="32">
        <v>0.99300999999999995</v>
      </c>
      <c r="J36" s="32">
        <v>13.595340999999999</v>
      </c>
      <c r="K36" s="32">
        <v>1605</v>
      </c>
      <c r="L36" s="32"/>
      <c r="M36" s="32"/>
    </row>
    <row r="37" spans="1:13" ht="15" customHeight="1" x14ac:dyDescent="0.2">
      <c r="A37" s="32">
        <v>0.99399999999999999</v>
      </c>
      <c r="B37" s="32">
        <v>42.579751000000002</v>
      </c>
      <c r="C37" s="32">
        <v>0.99400999999999995</v>
      </c>
      <c r="D37" s="32">
        <v>42.579751000000002</v>
      </c>
      <c r="E37" s="32">
        <v>1742</v>
      </c>
      <c r="F37" s="32"/>
      <c r="G37" s="32">
        <v>0.99399999999999999</v>
      </c>
      <c r="H37" s="32">
        <v>14.569375000000001</v>
      </c>
      <c r="I37" s="32">
        <v>0.99400999999999995</v>
      </c>
      <c r="J37" s="32">
        <v>14.569375000000001</v>
      </c>
      <c r="K37" s="32">
        <v>1742</v>
      </c>
      <c r="L37" s="32"/>
      <c r="M37" s="32"/>
    </row>
    <row r="38" spans="1:13" ht="15" customHeight="1" x14ac:dyDescent="0.2">
      <c r="A38" s="32">
        <v>0.995</v>
      </c>
      <c r="B38" s="32">
        <v>46.774366999999998</v>
      </c>
      <c r="C38" s="32">
        <v>0.99502000000000002</v>
      </c>
      <c r="D38" s="32">
        <v>46.774366999999998</v>
      </c>
      <c r="E38" s="32">
        <v>1952</v>
      </c>
      <c r="F38" s="32"/>
      <c r="G38" s="32">
        <v>0.995</v>
      </c>
      <c r="H38" s="32">
        <v>16.023513999999999</v>
      </c>
      <c r="I38" s="32">
        <v>0.99502000000000002</v>
      </c>
      <c r="J38" s="32">
        <v>16.023513999999999</v>
      </c>
      <c r="K38" s="32">
        <v>1952</v>
      </c>
      <c r="L38" s="32"/>
      <c r="M38" s="32"/>
    </row>
    <row r="39" spans="1:13" ht="15" customHeight="1" x14ac:dyDescent="0.2">
      <c r="A39" s="32">
        <v>0.996</v>
      </c>
      <c r="B39" s="32">
        <v>53.854484999999997</v>
      </c>
      <c r="C39" s="32">
        <v>0.99604999999999999</v>
      </c>
      <c r="D39" s="32">
        <v>53.854484999999997</v>
      </c>
      <c r="E39" s="32">
        <v>2336</v>
      </c>
      <c r="F39" s="32"/>
      <c r="G39" s="32">
        <v>0.996</v>
      </c>
      <c r="H39" s="32">
        <v>18.592935000000001</v>
      </c>
      <c r="I39" s="32">
        <v>0.99604999999999999</v>
      </c>
      <c r="J39" s="32">
        <v>18.592935000000001</v>
      </c>
      <c r="K39" s="32">
        <v>2336</v>
      </c>
      <c r="L39" s="32"/>
      <c r="M39" s="32"/>
    </row>
    <row r="40" spans="1:13" ht="15" customHeight="1" x14ac:dyDescent="0.2">
      <c r="A40" s="32">
        <v>0.997</v>
      </c>
      <c r="B40" s="32">
        <v>63.921740999999997</v>
      </c>
      <c r="C40" s="32">
        <v>0.99702000000000002</v>
      </c>
      <c r="D40" s="32">
        <v>63.921740999999997</v>
      </c>
      <c r="E40" s="32">
        <v>2867</v>
      </c>
      <c r="F40" s="32"/>
      <c r="G40" s="32">
        <v>0.997</v>
      </c>
      <c r="H40" s="32">
        <v>22.014323000000001</v>
      </c>
      <c r="I40" s="32">
        <v>0.99702000000000002</v>
      </c>
      <c r="J40" s="32">
        <v>22.014323000000001</v>
      </c>
      <c r="K40" s="32">
        <v>2867</v>
      </c>
      <c r="L40" s="32"/>
      <c r="M40" s="32"/>
    </row>
    <row r="41" spans="1:13" ht="15" customHeight="1" x14ac:dyDescent="0.2">
      <c r="A41" s="32">
        <v>0.998</v>
      </c>
      <c r="B41" s="32">
        <v>85.987506999999994</v>
      </c>
      <c r="C41" s="32">
        <v>0.998</v>
      </c>
      <c r="D41" s="32">
        <v>85.987506999999994</v>
      </c>
      <c r="E41" s="32">
        <v>4220</v>
      </c>
      <c r="F41" s="32"/>
      <c r="G41" s="32">
        <v>0.998</v>
      </c>
      <c r="H41" s="32">
        <v>30.06128</v>
      </c>
      <c r="I41" s="32">
        <v>0.998</v>
      </c>
      <c r="J41" s="32">
        <v>30.06128</v>
      </c>
      <c r="K41" s="32">
        <v>4220</v>
      </c>
      <c r="L41" s="32"/>
      <c r="M41" s="32"/>
    </row>
    <row r="42" spans="1:13" ht="15" customHeight="1" x14ac:dyDescent="0.2">
      <c r="A42" s="32">
        <v>0.999</v>
      </c>
      <c r="B42" s="32">
        <v>290.44647700000002</v>
      </c>
      <c r="C42" s="32">
        <v>0.99902000000000002</v>
      </c>
      <c r="D42" s="32">
        <v>290.44647700000002</v>
      </c>
      <c r="E42" s="32">
        <v>21629</v>
      </c>
      <c r="F42" s="32"/>
      <c r="G42" s="32">
        <v>0.999</v>
      </c>
      <c r="H42" s="32">
        <v>102.654759</v>
      </c>
      <c r="I42" s="32">
        <v>0.99902000000000002</v>
      </c>
      <c r="J42" s="32">
        <v>102.654759</v>
      </c>
      <c r="K42" s="32">
        <v>21629</v>
      </c>
      <c r="L42" s="32"/>
      <c r="M42" s="32"/>
    </row>
    <row r="44" spans="1:13" ht="15" customHeight="1" x14ac:dyDescent="0.2">
      <c r="A44" s="32" t="s">
        <v>68</v>
      </c>
      <c r="B44" s="32" t="s">
        <v>2</v>
      </c>
      <c r="C44" s="32" t="s">
        <v>4</v>
      </c>
      <c r="D44" s="32" t="s">
        <v>48</v>
      </c>
      <c r="E44" s="32" t="s">
        <v>49</v>
      </c>
      <c r="F44" s="32"/>
      <c r="G44" s="32" t="s">
        <v>69</v>
      </c>
      <c r="H44" s="32" t="s">
        <v>2</v>
      </c>
      <c r="I44" s="32" t="s">
        <v>4</v>
      </c>
      <c r="J44" s="32" t="s">
        <v>48</v>
      </c>
      <c r="K44" s="32" t="s">
        <v>143</v>
      </c>
      <c r="L44" s="32"/>
      <c r="M44" s="32"/>
    </row>
    <row r="45" spans="1:13" ht="15" customHeight="1" x14ac:dyDescent="0.2">
      <c r="A45" s="35">
        <v>0.9</v>
      </c>
      <c r="B45" s="35">
        <v>12.819758</v>
      </c>
      <c r="C45" s="35">
        <v>0.90026300000000004</v>
      </c>
      <c r="D45" s="35">
        <v>1.281976</v>
      </c>
      <c r="E45" s="35">
        <v>138</v>
      </c>
      <c r="F45" s="32"/>
      <c r="G45" s="32">
        <v>0.9</v>
      </c>
      <c r="H45" s="32">
        <v>6.6417489999999999</v>
      </c>
      <c r="I45" s="32">
        <v>0.90026300000000004</v>
      </c>
      <c r="J45" s="32">
        <v>0.66417499999999996</v>
      </c>
      <c r="K45" s="32">
        <v>138</v>
      </c>
      <c r="L45" s="32"/>
      <c r="M45" s="32"/>
    </row>
    <row r="46" spans="1:13" ht="15" customHeight="1" x14ac:dyDescent="0.2">
      <c r="A46" s="35">
        <v>0.91</v>
      </c>
      <c r="B46" s="35">
        <v>13.831166</v>
      </c>
      <c r="C46" s="35">
        <v>0.910632</v>
      </c>
      <c r="D46" s="35">
        <v>1.3831169999999999</v>
      </c>
      <c r="E46" s="35">
        <v>152</v>
      </c>
      <c r="F46" s="32"/>
      <c r="G46" s="32">
        <v>0.91</v>
      </c>
      <c r="H46" s="32">
        <v>7.2112489999999996</v>
      </c>
      <c r="I46" s="32">
        <v>0.910632</v>
      </c>
      <c r="J46" s="32">
        <v>0.72112500000000002</v>
      </c>
      <c r="K46" s="32">
        <v>152</v>
      </c>
      <c r="L46" s="32"/>
      <c r="M46" s="32"/>
    </row>
    <row r="47" spans="1:13" ht="15" customHeight="1" x14ac:dyDescent="0.2">
      <c r="A47" s="35">
        <v>0.92</v>
      </c>
      <c r="B47" s="35">
        <v>14.987513999999999</v>
      </c>
      <c r="C47" s="35">
        <v>0.92018599999999995</v>
      </c>
      <c r="D47" s="35">
        <v>1.4987509999999999</v>
      </c>
      <c r="E47" s="35">
        <v>167</v>
      </c>
      <c r="F47" s="32"/>
      <c r="G47" s="32">
        <v>0.92</v>
      </c>
      <c r="H47" s="32">
        <v>7.8223279999999997</v>
      </c>
      <c r="I47" s="32">
        <v>0.92018599999999995</v>
      </c>
      <c r="J47" s="32">
        <v>0.78223299999999996</v>
      </c>
      <c r="K47" s="32">
        <v>167</v>
      </c>
      <c r="L47" s="32"/>
      <c r="M47" s="32"/>
    </row>
    <row r="48" spans="1:13" ht="15" customHeight="1" x14ac:dyDescent="0.2">
      <c r="A48" s="35">
        <v>0.93</v>
      </c>
      <c r="B48" s="35">
        <v>16.471588000000001</v>
      </c>
      <c r="C48" s="35">
        <v>0.93003800000000003</v>
      </c>
      <c r="D48" s="35">
        <v>1.647159</v>
      </c>
      <c r="E48" s="35">
        <v>186</v>
      </c>
      <c r="F48" s="32"/>
      <c r="G48" s="32">
        <v>0.93</v>
      </c>
      <c r="H48" s="32">
        <v>8.4690930000000009</v>
      </c>
      <c r="I48" s="32">
        <v>0.93003800000000003</v>
      </c>
      <c r="J48" s="32">
        <v>0.84690900000000002</v>
      </c>
      <c r="K48" s="32">
        <v>186</v>
      </c>
      <c r="L48" s="32"/>
      <c r="M48" s="32"/>
    </row>
    <row r="49" spans="1:13" ht="15" customHeight="1" x14ac:dyDescent="0.2">
      <c r="A49" s="35">
        <v>0.94</v>
      </c>
      <c r="B49" s="35">
        <v>17.677754</v>
      </c>
      <c r="C49" s="35">
        <v>0.94026600000000005</v>
      </c>
      <c r="D49" s="35">
        <v>1.7677750000000001</v>
      </c>
      <c r="E49" s="35">
        <v>211</v>
      </c>
      <c r="F49" s="32"/>
      <c r="G49" s="32">
        <v>0.94</v>
      </c>
      <c r="H49" s="32">
        <v>9.5892490000000006</v>
      </c>
      <c r="I49" s="32">
        <v>0.94026600000000005</v>
      </c>
      <c r="J49" s="32">
        <v>0.95892500000000003</v>
      </c>
      <c r="K49" s="32">
        <v>211</v>
      </c>
      <c r="L49" s="32"/>
      <c r="M49" s="32"/>
    </row>
    <row r="50" spans="1:13" ht="15" customHeight="1" x14ac:dyDescent="0.2">
      <c r="A50" s="35">
        <v>0.95</v>
      </c>
      <c r="B50" s="35">
        <v>19.623186</v>
      </c>
      <c r="C50" s="35">
        <v>0.95009699999999997</v>
      </c>
      <c r="D50" s="35">
        <v>1.9623189999999999</v>
      </c>
      <c r="E50" s="35">
        <v>242</v>
      </c>
      <c r="F50" s="32"/>
      <c r="G50" s="32">
        <v>0.95</v>
      </c>
      <c r="H50" s="32">
        <v>10.817392999999999</v>
      </c>
      <c r="I50" s="32">
        <v>0.95009699999999997</v>
      </c>
      <c r="J50" s="32">
        <v>1.081739</v>
      </c>
      <c r="K50" s="32">
        <v>242</v>
      </c>
      <c r="L50" s="32"/>
      <c r="M50" s="32"/>
    </row>
    <row r="51" spans="1:13" ht="15" customHeight="1" x14ac:dyDescent="0.2">
      <c r="A51" s="35">
        <v>0.96</v>
      </c>
      <c r="B51" s="35">
        <v>22.691113000000001</v>
      </c>
      <c r="C51" s="35">
        <v>0.96002399999999999</v>
      </c>
      <c r="D51" s="35">
        <v>2.2691110000000001</v>
      </c>
      <c r="E51" s="35">
        <v>284</v>
      </c>
      <c r="F51" s="32"/>
      <c r="G51" s="32">
        <v>0.96</v>
      </c>
      <c r="H51" s="32">
        <v>12.447352</v>
      </c>
      <c r="I51" s="32">
        <v>0.96002399999999999</v>
      </c>
      <c r="J51" s="32">
        <v>1.2447349999999999</v>
      </c>
      <c r="K51" s="32">
        <v>284</v>
      </c>
      <c r="L51" s="32"/>
      <c r="M51" s="32"/>
    </row>
    <row r="52" spans="1:13" ht="15" customHeight="1" x14ac:dyDescent="0.2">
      <c r="A52" s="35">
        <v>0.97</v>
      </c>
      <c r="B52" s="35">
        <v>27.004352000000001</v>
      </c>
      <c r="C52" s="35">
        <v>0.97012200000000004</v>
      </c>
      <c r="D52" s="35">
        <v>2.7004350000000001</v>
      </c>
      <c r="E52" s="35">
        <v>349</v>
      </c>
      <c r="F52" s="32"/>
      <c r="G52" s="32">
        <v>0.97</v>
      </c>
      <c r="H52" s="32">
        <v>14.942026</v>
      </c>
      <c r="I52" s="32">
        <v>0.97012200000000004</v>
      </c>
      <c r="J52" s="32">
        <v>1.4942029999999999</v>
      </c>
      <c r="K52" s="32">
        <v>349</v>
      </c>
      <c r="L52" s="32"/>
      <c r="M52" s="32"/>
    </row>
    <row r="53" spans="1:13" ht="15" customHeight="1" x14ac:dyDescent="0.2">
      <c r="A53" s="35">
        <v>0.98</v>
      </c>
      <c r="B53" s="35">
        <v>33.762833000000001</v>
      </c>
      <c r="C53" s="35">
        <v>0.98002599999999995</v>
      </c>
      <c r="D53" s="35">
        <v>3.3762829999999999</v>
      </c>
      <c r="E53" s="35">
        <v>456</v>
      </c>
      <c r="F53" s="32"/>
      <c r="G53" s="32">
        <v>0.98</v>
      </c>
      <c r="H53" s="32">
        <v>18.982119000000001</v>
      </c>
      <c r="I53" s="32">
        <v>0.98002599999999995</v>
      </c>
      <c r="J53" s="32">
        <v>1.898212</v>
      </c>
      <c r="K53" s="32">
        <v>456</v>
      </c>
      <c r="L53" s="32"/>
      <c r="M53" s="32"/>
    </row>
    <row r="54" spans="1:13" ht="15" customHeight="1" x14ac:dyDescent="0.2">
      <c r="A54" s="35">
        <v>0.99</v>
      </c>
      <c r="B54" s="35">
        <v>49.060577000000002</v>
      </c>
      <c r="C54" s="35">
        <v>0.99001399999999995</v>
      </c>
      <c r="D54" s="35">
        <v>4.9060579999999998</v>
      </c>
      <c r="E54" s="35">
        <v>701</v>
      </c>
      <c r="F54" s="32"/>
      <c r="G54" s="32">
        <v>0.99</v>
      </c>
      <c r="H54" s="32">
        <v>27.892569999999999</v>
      </c>
      <c r="I54" s="32">
        <v>0.99001399999999995</v>
      </c>
      <c r="J54" s="32">
        <v>2.7892570000000001</v>
      </c>
      <c r="K54" s="32">
        <v>701</v>
      </c>
      <c r="L54" s="32"/>
      <c r="M54" s="32"/>
    </row>
    <row r="55" spans="1:13" ht="15" customHeight="1" x14ac:dyDescent="0.2">
      <c r="A55" s="35">
        <v>0.99099999999999999</v>
      </c>
      <c r="B55" s="35">
        <v>51.416122000000001</v>
      </c>
      <c r="C55" s="35">
        <v>0.99103300000000005</v>
      </c>
      <c r="D55" s="35">
        <v>5.1416120000000003</v>
      </c>
      <c r="E55" s="35">
        <v>744</v>
      </c>
      <c r="F55" s="32"/>
      <c r="G55" s="32">
        <v>0.99099999999999999</v>
      </c>
      <c r="H55" s="32">
        <v>29.410529</v>
      </c>
      <c r="I55" s="32">
        <v>0.99103300000000005</v>
      </c>
      <c r="J55" s="32">
        <v>2.9410530000000001</v>
      </c>
      <c r="K55" s="32">
        <v>744</v>
      </c>
      <c r="L55" s="32"/>
      <c r="M55" s="32"/>
    </row>
    <row r="56" spans="1:13" ht="15" customHeight="1" x14ac:dyDescent="0.2">
      <c r="A56" s="35">
        <v>0.99199999999999999</v>
      </c>
      <c r="B56" s="35">
        <v>55.293650999999997</v>
      </c>
      <c r="C56" s="35">
        <v>0.99203699999999995</v>
      </c>
      <c r="D56" s="35">
        <v>5.5293650000000003</v>
      </c>
      <c r="E56" s="35">
        <v>799</v>
      </c>
      <c r="F56" s="32"/>
      <c r="G56" s="32">
        <v>0.99199999999999999</v>
      </c>
      <c r="H56" s="32">
        <v>31.345241000000001</v>
      </c>
      <c r="I56" s="32">
        <v>0.99203699999999995</v>
      </c>
      <c r="J56" s="32">
        <v>3.1345239999999999</v>
      </c>
      <c r="K56" s="32">
        <v>799</v>
      </c>
      <c r="L56" s="32"/>
      <c r="M56" s="32"/>
    </row>
    <row r="57" spans="1:13" ht="15" customHeight="1" x14ac:dyDescent="0.2">
      <c r="A57" s="35">
        <v>0.99299999999999999</v>
      </c>
      <c r="B57" s="35">
        <v>58.683404000000003</v>
      </c>
      <c r="C57" s="35">
        <v>0.99300500000000003</v>
      </c>
      <c r="D57" s="35">
        <v>5.8683399999999999</v>
      </c>
      <c r="E57" s="35">
        <v>861</v>
      </c>
      <c r="F57" s="32"/>
      <c r="G57" s="32">
        <v>0.99299999999999999</v>
      </c>
      <c r="H57" s="32">
        <v>33.495415999999999</v>
      </c>
      <c r="I57" s="32">
        <v>0.99300500000000003</v>
      </c>
      <c r="J57" s="32">
        <v>3.349542</v>
      </c>
      <c r="K57" s="32">
        <v>861</v>
      </c>
      <c r="L57" s="32"/>
      <c r="M57" s="32"/>
    </row>
    <row r="58" spans="1:13" ht="15" customHeight="1" x14ac:dyDescent="0.2">
      <c r="A58" s="35">
        <v>0.99399999999999999</v>
      </c>
      <c r="B58" s="35">
        <v>64.316345999999996</v>
      </c>
      <c r="C58" s="35">
        <v>0.99401300000000004</v>
      </c>
      <c r="D58" s="35">
        <v>6.431635</v>
      </c>
      <c r="E58" s="35">
        <v>949</v>
      </c>
      <c r="F58" s="32"/>
      <c r="G58" s="32">
        <v>0.99399999999999999</v>
      </c>
      <c r="H58" s="32">
        <v>36.374150999999998</v>
      </c>
      <c r="I58" s="32">
        <v>0.99401300000000004</v>
      </c>
      <c r="J58" s="32">
        <v>3.6374149999999998</v>
      </c>
      <c r="K58" s="32">
        <v>949</v>
      </c>
      <c r="L58" s="32"/>
      <c r="M58" s="32"/>
    </row>
    <row r="59" spans="1:13" ht="15" customHeight="1" x14ac:dyDescent="0.2">
      <c r="A59" s="35">
        <v>0.995</v>
      </c>
      <c r="B59" s="35">
        <v>70.805194999999998</v>
      </c>
      <c r="C59" s="35">
        <v>0.995004</v>
      </c>
      <c r="D59" s="35">
        <v>7.0805199999999999</v>
      </c>
      <c r="E59" s="35">
        <v>1056</v>
      </c>
      <c r="F59" s="32"/>
      <c r="G59" s="32">
        <v>0.995</v>
      </c>
      <c r="H59" s="32">
        <v>40.209864000000003</v>
      </c>
      <c r="I59" s="32">
        <v>0.995004</v>
      </c>
      <c r="J59" s="32">
        <v>4.0209859999999997</v>
      </c>
      <c r="K59" s="32">
        <v>1056</v>
      </c>
      <c r="L59" s="32"/>
      <c r="M59" s="32"/>
    </row>
    <row r="60" spans="1:13" ht="15" customHeight="1" x14ac:dyDescent="0.2">
      <c r="A60" s="35">
        <v>0.996</v>
      </c>
      <c r="B60" s="35">
        <v>79.582650999999998</v>
      </c>
      <c r="C60" s="35">
        <v>0.996004</v>
      </c>
      <c r="D60" s="35">
        <v>7.9582649999999999</v>
      </c>
      <c r="E60" s="35">
        <v>1203</v>
      </c>
      <c r="F60" s="32"/>
      <c r="G60" s="32">
        <v>0.996</v>
      </c>
      <c r="H60" s="32">
        <v>45.154798</v>
      </c>
      <c r="I60" s="32">
        <v>0.996004</v>
      </c>
      <c r="J60" s="32">
        <v>4.5154800000000002</v>
      </c>
      <c r="K60" s="32">
        <v>1203</v>
      </c>
      <c r="L60" s="32"/>
      <c r="M60" s="32"/>
    </row>
    <row r="61" spans="1:13" ht="15" customHeight="1" x14ac:dyDescent="0.2">
      <c r="A61" s="35">
        <v>0.997</v>
      </c>
      <c r="B61" s="35">
        <v>92.833281999999997</v>
      </c>
      <c r="C61" s="35">
        <v>0.99700200000000005</v>
      </c>
      <c r="D61" s="35">
        <v>9.2833279999999991</v>
      </c>
      <c r="E61" s="35">
        <v>1416</v>
      </c>
      <c r="F61" s="32"/>
      <c r="G61" s="32">
        <v>0.997</v>
      </c>
      <c r="H61" s="32">
        <v>52.218505</v>
      </c>
      <c r="I61" s="32">
        <v>0.99700200000000005</v>
      </c>
      <c r="J61" s="32">
        <v>5.2218499999999999</v>
      </c>
      <c r="K61" s="32">
        <v>1416</v>
      </c>
      <c r="L61" s="32"/>
      <c r="M61" s="32"/>
    </row>
    <row r="62" spans="1:13" ht="15" customHeight="1" x14ac:dyDescent="0.2">
      <c r="A62" s="35">
        <v>0.998</v>
      </c>
      <c r="B62" s="35">
        <v>112.284148</v>
      </c>
      <c r="C62" s="35">
        <v>0.998027</v>
      </c>
      <c r="D62" s="35">
        <v>11.228415</v>
      </c>
      <c r="E62" s="35">
        <v>1774</v>
      </c>
      <c r="F62" s="32"/>
      <c r="G62" s="32">
        <v>0.998</v>
      </c>
      <c r="H62" s="32">
        <v>63.749209</v>
      </c>
      <c r="I62" s="32">
        <v>0.998027</v>
      </c>
      <c r="J62" s="32">
        <v>6.3749209999999996</v>
      </c>
      <c r="K62" s="32">
        <v>1774</v>
      </c>
      <c r="L62" s="32"/>
      <c r="M62" s="32"/>
    </row>
    <row r="63" spans="1:13" ht="14" x14ac:dyDescent="0.2">
      <c r="A63" s="35">
        <v>0.999</v>
      </c>
      <c r="B63" s="35">
        <v>157.894497</v>
      </c>
      <c r="C63" s="35">
        <v>0.999004</v>
      </c>
      <c r="D63" s="35">
        <v>15.78945</v>
      </c>
      <c r="E63" s="35">
        <v>2592</v>
      </c>
      <c r="F63" s="32"/>
      <c r="G63" s="32">
        <v>0.999</v>
      </c>
      <c r="H63" s="32">
        <v>89.121013000000005</v>
      </c>
      <c r="I63" s="32">
        <v>0.999004</v>
      </c>
      <c r="J63" s="32">
        <v>8.9121009999999998</v>
      </c>
      <c r="K63" s="32">
        <v>2592</v>
      </c>
      <c r="L63" s="32"/>
      <c r="M63" s="32"/>
    </row>
    <row r="65" spans="1:16" ht="14" x14ac:dyDescent="0.2">
      <c r="A65" s="32" t="s">
        <v>70</v>
      </c>
      <c r="B65" s="32" t="s">
        <v>2</v>
      </c>
      <c r="C65" s="32" t="s">
        <v>4</v>
      </c>
      <c r="D65" s="32" t="s">
        <v>48</v>
      </c>
      <c r="E65" s="32" t="s">
        <v>49</v>
      </c>
      <c r="F65" s="32"/>
      <c r="G65" s="32" t="s">
        <v>71</v>
      </c>
      <c r="H65" s="32" t="s">
        <v>2</v>
      </c>
      <c r="I65" s="32" t="s">
        <v>4</v>
      </c>
      <c r="J65" s="32" t="s">
        <v>48</v>
      </c>
      <c r="K65" s="32" t="s">
        <v>143</v>
      </c>
      <c r="L65" s="32" t="s">
        <v>71</v>
      </c>
      <c r="M65" s="32" t="s">
        <v>2</v>
      </c>
      <c r="N65" s="32" t="s">
        <v>4</v>
      </c>
      <c r="O65" s="32" t="s">
        <v>48</v>
      </c>
      <c r="P65" s="32" t="s">
        <v>143</v>
      </c>
    </row>
    <row r="66" spans="1:16" ht="14" x14ac:dyDescent="0.2">
      <c r="A66" s="32">
        <v>0.9</v>
      </c>
      <c r="B66" s="32">
        <v>32.876066000000002</v>
      </c>
      <c r="C66" s="32">
        <v>0.90011099999999999</v>
      </c>
      <c r="D66" s="32">
        <v>3.2876069999999999</v>
      </c>
      <c r="E66" s="32">
        <v>206</v>
      </c>
      <c r="F66" s="32"/>
      <c r="G66" s="32">
        <v>0.9</v>
      </c>
      <c r="H66" s="32">
        <v>13.960626</v>
      </c>
      <c r="I66" s="32">
        <v>0.90011099999999999</v>
      </c>
      <c r="J66" s="32">
        <v>1.3960630000000001</v>
      </c>
      <c r="K66" s="32">
        <v>206</v>
      </c>
      <c r="L66" s="32">
        <v>0.9</v>
      </c>
      <c r="M66" s="32">
        <v>13.817977000000001</v>
      </c>
      <c r="N66" s="32">
        <v>0.90011099999999999</v>
      </c>
      <c r="O66" s="32">
        <v>1.3817980000000001</v>
      </c>
      <c r="P66" s="32">
        <v>206</v>
      </c>
    </row>
    <row r="67" spans="1:16" ht="14" x14ac:dyDescent="0.2">
      <c r="A67" s="32">
        <v>0.91</v>
      </c>
      <c r="B67" s="32">
        <v>36.036642000000001</v>
      </c>
      <c r="C67" s="32">
        <v>0.91036399999999995</v>
      </c>
      <c r="D67" s="32">
        <v>3.6036640000000002</v>
      </c>
      <c r="E67" s="32">
        <v>227</v>
      </c>
      <c r="F67" s="32"/>
      <c r="G67" s="32">
        <v>0.91</v>
      </c>
      <c r="H67" s="32">
        <v>15.228723</v>
      </c>
      <c r="I67" s="32">
        <v>0.91036399999999995</v>
      </c>
      <c r="J67" s="32">
        <v>1.522872</v>
      </c>
      <c r="K67" s="32">
        <v>227</v>
      </c>
      <c r="L67" s="32">
        <v>0.91</v>
      </c>
      <c r="M67" s="32">
        <v>15.067083</v>
      </c>
      <c r="N67" s="32">
        <v>0.91036399999999995</v>
      </c>
      <c r="O67" s="32">
        <v>1.5067079999999999</v>
      </c>
      <c r="P67" s="32">
        <v>227</v>
      </c>
    </row>
    <row r="68" spans="1:16" ht="14" x14ac:dyDescent="0.2">
      <c r="A68" s="32">
        <v>0.92</v>
      </c>
      <c r="B68" s="32">
        <v>39.553424999999997</v>
      </c>
      <c r="C68" s="32">
        <v>0.92032499999999995</v>
      </c>
      <c r="D68" s="32">
        <v>3.9553419999999999</v>
      </c>
      <c r="E68" s="32">
        <v>252</v>
      </c>
      <c r="F68" s="32"/>
      <c r="G68" s="32">
        <v>0.92</v>
      </c>
      <c r="H68" s="32">
        <v>16.697811999999999</v>
      </c>
      <c r="I68" s="32">
        <v>0.92032499999999995</v>
      </c>
      <c r="J68" s="32">
        <v>1.669781</v>
      </c>
      <c r="K68" s="32">
        <v>252</v>
      </c>
      <c r="L68" s="32">
        <v>0.92</v>
      </c>
      <c r="M68" s="32">
        <v>16.521460999999999</v>
      </c>
      <c r="N68" s="32">
        <v>0.92032499999999995</v>
      </c>
      <c r="O68" s="32">
        <v>1.6521459999999999</v>
      </c>
      <c r="P68" s="32">
        <v>252</v>
      </c>
    </row>
    <row r="69" spans="1:16" ht="14" x14ac:dyDescent="0.2">
      <c r="A69" s="32">
        <v>0.93</v>
      </c>
      <c r="B69" s="32">
        <v>43.748815</v>
      </c>
      <c r="C69" s="32">
        <v>0.930257</v>
      </c>
      <c r="D69" s="32">
        <v>4.3748820000000004</v>
      </c>
      <c r="E69" s="32">
        <v>282</v>
      </c>
      <c r="F69" s="32"/>
      <c r="G69" s="32">
        <v>0.93</v>
      </c>
      <c r="H69" s="32">
        <v>18.471772000000001</v>
      </c>
      <c r="I69" s="32">
        <v>0.930257</v>
      </c>
      <c r="J69" s="32">
        <v>1.8471770000000001</v>
      </c>
      <c r="K69" s="32">
        <v>282</v>
      </c>
      <c r="L69" s="32">
        <v>0.93</v>
      </c>
      <c r="M69" s="32">
        <v>18.280079000000001</v>
      </c>
      <c r="N69" s="32">
        <v>0.930257</v>
      </c>
      <c r="O69" s="32">
        <v>1.8280080000000001</v>
      </c>
      <c r="P69" s="32">
        <v>282</v>
      </c>
    </row>
    <row r="70" spans="1:16" ht="14" x14ac:dyDescent="0.2">
      <c r="A70" s="32">
        <v>0.94</v>
      </c>
      <c r="B70" s="32">
        <v>49.160240999999999</v>
      </c>
      <c r="C70" s="32">
        <v>0.94018599999999997</v>
      </c>
      <c r="D70" s="32">
        <v>4.9160240000000002</v>
      </c>
      <c r="E70" s="32">
        <v>321</v>
      </c>
      <c r="F70" s="32"/>
      <c r="G70" s="32">
        <v>0.94</v>
      </c>
      <c r="H70" s="32">
        <v>20.733308999999998</v>
      </c>
      <c r="I70" s="32">
        <v>0.94018599999999997</v>
      </c>
      <c r="J70" s="32">
        <v>2.073331</v>
      </c>
      <c r="K70" s="32">
        <v>321</v>
      </c>
      <c r="L70" s="32">
        <v>0.94</v>
      </c>
      <c r="M70" s="32">
        <v>20.544585000000001</v>
      </c>
      <c r="N70" s="32">
        <v>0.94018599999999997</v>
      </c>
      <c r="O70" s="32">
        <v>2.0544579999999999</v>
      </c>
      <c r="P70" s="32">
        <v>321</v>
      </c>
    </row>
    <row r="71" spans="1:16" ht="14" x14ac:dyDescent="0.2">
      <c r="A71" s="32">
        <v>0.95</v>
      </c>
      <c r="B71" s="32">
        <v>55.817216000000002</v>
      </c>
      <c r="C71" s="32">
        <v>0.95013400000000003</v>
      </c>
      <c r="D71" s="32">
        <v>5.5817220000000001</v>
      </c>
      <c r="E71" s="32">
        <v>371</v>
      </c>
      <c r="F71" s="32"/>
      <c r="G71" s="32">
        <v>0.95</v>
      </c>
      <c r="H71" s="32">
        <v>23.642852999999999</v>
      </c>
      <c r="I71" s="32">
        <v>0.95013400000000003</v>
      </c>
      <c r="J71" s="32">
        <v>2.3642850000000002</v>
      </c>
      <c r="K71" s="32">
        <v>371</v>
      </c>
      <c r="L71" s="32">
        <v>0.95</v>
      </c>
      <c r="M71" s="32">
        <v>23.412523</v>
      </c>
      <c r="N71" s="32">
        <v>0.95013400000000003</v>
      </c>
      <c r="O71" s="32">
        <v>2.3412519999999999</v>
      </c>
      <c r="P71" s="32">
        <v>371</v>
      </c>
    </row>
    <row r="72" spans="1:16" ht="14" x14ac:dyDescent="0.2">
      <c r="A72" s="32">
        <v>0.96</v>
      </c>
      <c r="B72" s="32">
        <v>65.512141999999997</v>
      </c>
      <c r="C72" s="32">
        <v>0.96013899999999996</v>
      </c>
      <c r="D72" s="32">
        <v>6.5512139999999999</v>
      </c>
      <c r="E72" s="32">
        <v>441</v>
      </c>
      <c r="F72" s="32"/>
      <c r="G72" s="32">
        <v>0.96</v>
      </c>
      <c r="H72" s="32">
        <v>27.647651</v>
      </c>
      <c r="I72" s="32">
        <v>0.96013899999999996</v>
      </c>
      <c r="J72" s="32">
        <v>2.7647650000000001</v>
      </c>
      <c r="K72" s="32">
        <v>441</v>
      </c>
      <c r="L72" s="32">
        <v>0.96</v>
      </c>
      <c r="M72" s="32">
        <v>27.397380999999999</v>
      </c>
      <c r="N72" s="32">
        <v>0.96013899999999996</v>
      </c>
      <c r="O72" s="32">
        <v>2.739738</v>
      </c>
      <c r="P72" s="32">
        <v>441</v>
      </c>
    </row>
    <row r="73" spans="1:16" ht="14" x14ac:dyDescent="0.2">
      <c r="A73" s="32">
        <v>0.97</v>
      </c>
      <c r="B73" s="32">
        <v>79.388574000000006</v>
      </c>
      <c r="C73" s="32">
        <v>0.970001</v>
      </c>
      <c r="D73" s="32">
        <v>7.9388569999999996</v>
      </c>
      <c r="E73" s="32">
        <v>543</v>
      </c>
      <c r="F73" s="32"/>
      <c r="G73" s="32">
        <v>0.97</v>
      </c>
      <c r="H73" s="32">
        <v>33.429955999999997</v>
      </c>
      <c r="I73" s="32">
        <v>0.970001</v>
      </c>
      <c r="J73" s="32">
        <v>3.3429959999999999</v>
      </c>
      <c r="K73" s="32">
        <v>543</v>
      </c>
      <c r="L73" s="32">
        <v>0.97</v>
      </c>
      <c r="M73" s="32">
        <v>33.105310000000003</v>
      </c>
      <c r="N73" s="32">
        <v>0.970001</v>
      </c>
      <c r="O73" s="32">
        <v>3.3105310000000001</v>
      </c>
      <c r="P73" s="32">
        <v>543</v>
      </c>
    </row>
    <row r="74" spans="1:16" ht="14" x14ac:dyDescent="0.2">
      <c r="A74" s="32">
        <v>0.98</v>
      </c>
      <c r="B74" s="32">
        <v>103.389916</v>
      </c>
      <c r="C74" s="32">
        <v>0.98002999999999996</v>
      </c>
      <c r="D74" s="32">
        <v>10.338991999999999</v>
      </c>
      <c r="E74" s="32">
        <v>718</v>
      </c>
      <c r="F74" s="32"/>
      <c r="G74" s="32">
        <v>0.98</v>
      </c>
      <c r="H74" s="32">
        <v>43.161149999999999</v>
      </c>
      <c r="I74" s="32">
        <v>0.98002999999999996</v>
      </c>
      <c r="J74" s="32">
        <v>4.3161149999999999</v>
      </c>
      <c r="K74" s="32">
        <v>718</v>
      </c>
      <c r="L74" s="32">
        <v>0.98</v>
      </c>
      <c r="M74" s="32">
        <v>42.759345000000003</v>
      </c>
      <c r="N74" s="32">
        <v>0.98002999999999996</v>
      </c>
      <c r="O74" s="32">
        <v>4.2759340000000003</v>
      </c>
      <c r="P74" s="32">
        <v>718</v>
      </c>
    </row>
    <row r="75" spans="1:16" ht="14" x14ac:dyDescent="0.2">
      <c r="A75" s="32">
        <v>0.99</v>
      </c>
      <c r="B75" s="32">
        <v>159.525757</v>
      </c>
      <c r="C75" s="32">
        <v>0.99000500000000002</v>
      </c>
      <c r="D75" s="32">
        <v>15.952576000000001</v>
      </c>
      <c r="E75" s="32">
        <v>1116</v>
      </c>
      <c r="F75" s="32"/>
      <c r="G75" s="32">
        <v>0.99</v>
      </c>
      <c r="H75" s="32">
        <v>64.680824000000001</v>
      </c>
      <c r="I75" s="32">
        <v>0.99000500000000002</v>
      </c>
      <c r="J75" s="32">
        <v>6.4680819999999999</v>
      </c>
      <c r="K75" s="32">
        <v>1116</v>
      </c>
      <c r="L75" s="32">
        <v>0.99</v>
      </c>
      <c r="M75" s="32">
        <v>64.084213000000005</v>
      </c>
      <c r="N75" s="32">
        <v>0.99000500000000002</v>
      </c>
      <c r="O75" s="32">
        <v>6.4084209999999997</v>
      </c>
      <c r="P75" s="32">
        <v>1116</v>
      </c>
    </row>
    <row r="76" spans="1:16" ht="14" x14ac:dyDescent="0.2">
      <c r="A76" s="32">
        <v>0.99099999999999999</v>
      </c>
      <c r="B76" s="32">
        <v>169.86428100000001</v>
      </c>
      <c r="C76" s="32">
        <v>0.991012</v>
      </c>
      <c r="D76" s="32">
        <v>16.986428</v>
      </c>
      <c r="E76" s="32">
        <v>1192</v>
      </c>
      <c r="F76" s="32"/>
      <c r="G76" s="32">
        <v>0.99099999999999999</v>
      </c>
      <c r="H76" s="32">
        <v>68.713528999999994</v>
      </c>
      <c r="I76" s="32">
        <v>0.991012</v>
      </c>
      <c r="J76" s="32">
        <v>6.871353</v>
      </c>
      <c r="K76" s="32">
        <v>1192</v>
      </c>
      <c r="L76" s="32">
        <v>0.99099999999999999</v>
      </c>
      <c r="M76" s="32">
        <v>68.087101000000004</v>
      </c>
      <c r="N76" s="32">
        <v>0.991012</v>
      </c>
      <c r="O76" s="32">
        <v>6.8087099999999996</v>
      </c>
      <c r="P76" s="32">
        <v>1192</v>
      </c>
    </row>
    <row r="77" spans="1:16" ht="14" x14ac:dyDescent="0.2">
      <c r="A77" s="32">
        <v>0.99199999999999999</v>
      </c>
      <c r="B77" s="32">
        <v>181.455297</v>
      </c>
      <c r="C77" s="32">
        <v>0.99201899999999998</v>
      </c>
      <c r="D77" s="32">
        <v>18.145530000000001</v>
      </c>
      <c r="E77" s="32">
        <v>1279</v>
      </c>
      <c r="F77" s="32"/>
      <c r="G77" s="32">
        <v>0.99199999999999999</v>
      </c>
      <c r="H77" s="32">
        <v>73.305633999999998</v>
      </c>
      <c r="I77" s="32">
        <v>0.99201899999999998</v>
      </c>
      <c r="J77" s="32">
        <v>7.3305629999999997</v>
      </c>
      <c r="K77" s="32">
        <v>1279</v>
      </c>
      <c r="L77" s="32">
        <v>0.99199999999999999</v>
      </c>
      <c r="M77" s="32">
        <v>46.852600000000002</v>
      </c>
      <c r="N77" s="32">
        <v>0.99201899999999998</v>
      </c>
      <c r="O77" s="32">
        <v>4.6852600000000004</v>
      </c>
      <c r="P77" s="32">
        <v>1279</v>
      </c>
    </row>
    <row r="78" spans="1:16" ht="14" x14ac:dyDescent="0.2">
      <c r="A78" s="32">
        <v>0.99299999999999999</v>
      </c>
      <c r="B78" s="32">
        <v>197.040042</v>
      </c>
      <c r="C78" s="32">
        <v>0.99301600000000001</v>
      </c>
      <c r="D78" s="32">
        <v>19.704004000000001</v>
      </c>
      <c r="E78" s="32">
        <v>1393</v>
      </c>
      <c r="F78" s="32"/>
      <c r="G78" s="32">
        <v>0.99299999999999999</v>
      </c>
      <c r="H78" s="32">
        <v>79.300966000000003</v>
      </c>
      <c r="I78" s="32">
        <v>0.99301600000000001</v>
      </c>
      <c r="J78" s="32">
        <v>7.930097</v>
      </c>
      <c r="K78" s="32">
        <v>1393</v>
      </c>
      <c r="L78" s="32">
        <v>0.99299999999999999</v>
      </c>
      <c r="M78" s="32">
        <v>50.519697000000001</v>
      </c>
      <c r="N78" s="32">
        <v>0.99301600000000001</v>
      </c>
      <c r="O78" s="32">
        <v>5.0519699999999998</v>
      </c>
      <c r="P78" s="32">
        <v>1393</v>
      </c>
    </row>
    <row r="79" spans="1:16" ht="14" x14ac:dyDescent="0.2">
      <c r="A79" s="32">
        <v>0.99399999999999999</v>
      </c>
      <c r="B79" s="32">
        <v>214.70176900000001</v>
      </c>
      <c r="C79" s="32">
        <v>0.99400100000000002</v>
      </c>
      <c r="D79" s="32">
        <v>21.470177</v>
      </c>
      <c r="E79" s="32">
        <v>1522</v>
      </c>
      <c r="F79" s="32"/>
      <c r="G79" s="32">
        <v>0.99399999999999999</v>
      </c>
      <c r="H79" s="32">
        <v>85.977716000000001</v>
      </c>
      <c r="I79" s="32">
        <v>0.99400100000000002</v>
      </c>
      <c r="J79" s="32">
        <v>8.5977720000000009</v>
      </c>
      <c r="K79" s="32">
        <v>1522</v>
      </c>
      <c r="L79" s="32">
        <v>0.99399999999999999</v>
      </c>
      <c r="M79" s="32">
        <v>54.831195999999998</v>
      </c>
      <c r="N79" s="32">
        <v>0.99400100000000002</v>
      </c>
      <c r="O79" s="32">
        <v>5.4831200000000004</v>
      </c>
      <c r="P79" s="32">
        <v>1522</v>
      </c>
    </row>
    <row r="80" spans="1:16" ht="14" x14ac:dyDescent="0.2">
      <c r="A80" s="32">
        <v>0.995</v>
      </c>
      <c r="B80" s="32">
        <v>237.78400400000001</v>
      </c>
      <c r="C80" s="32">
        <v>0.99501600000000001</v>
      </c>
      <c r="D80" s="32">
        <v>23.778400000000001</v>
      </c>
      <c r="E80" s="32">
        <v>1693</v>
      </c>
      <c r="F80" s="32"/>
      <c r="G80" s="32">
        <v>0.995</v>
      </c>
      <c r="H80" s="32">
        <v>94.111230000000006</v>
      </c>
      <c r="I80" s="32">
        <v>0.99501600000000001</v>
      </c>
      <c r="J80" s="32">
        <v>9.4111229999999999</v>
      </c>
      <c r="K80" s="32">
        <v>1693</v>
      </c>
      <c r="L80" s="32">
        <v>0.995</v>
      </c>
      <c r="M80" s="32">
        <v>92.163210000000007</v>
      </c>
      <c r="N80" s="32">
        <v>0.99501600000000001</v>
      </c>
      <c r="O80" s="32">
        <v>9.2163210000000007</v>
      </c>
      <c r="P80" s="32">
        <v>1693</v>
      </c>
    </row>
    <row r="81" spans="1:16" ht="14" x14ac:dyDescent="0.2">
      <c r="A81" s="32">
        <v>0.996</v>
      </c>
      <c r="B81" s="32">
        <v>270.28805799999998</v>
      </c>
      <c r="C81" s="32">
        <v>0.99600200000000005</v>
      </c>
      <c r="D81" s="32">
        <v>27.028805999999999</v>
      </c>
      <c r="E81" s="32">
        <v>1932</v>
      </c>
      <c r="F81" s="32"/>
      <c r="G81" s="32">
        <v>0.996</v>
      </c>
      <c r="H81" s="32">
        <v>106.08572700000001</v>
      </c>
      <c r="I81" s="32">
        <v>0.99600200000000005</v>
      </c>
      <c r="J81" s="32">
        <v>10.608573</v>
      </c>
      <c r="K81" s="32">
        <v>1932</v>
      </c>
      <c r="L81" s="32">
        <v>0.996</v>
      </c>
      <c r="M81" s="32">
        <v>106.477835</v>
      </c>
      <c r="N81" s="32">
        <v>0.99600200000000005</v>
      </c>
      <c r="O81" s="32">
        <v>10.647784</v>
      </c>
      <c r="P81" s="32">
        <v>1932</v>
      </c>
    </row>
    <row r="82" spans="1:16" ht="14" x14ac:dyDescent="0.2">
      <c r="A82" s="32">
        <v>0.997</v>
      </c>
      <c r="B82" s="32">
        <v>316.54577699999999</v>
      </c>
      <c r="C82" s="32">
        <v>0.99700100000000003</v>
      </c>
      <c r="D82" s="32">
        <v>31.654578000000001</v>
      </c>
      <c r="E82" s="32">
        <v>2271</v>
      </c>
      <c r="F82" s="32"/>
      <c r="G82" s="32">
        <v>0.997</v>
      </c>
      <c r="H82" s="32">
        <v>123.173445</v>
      </c>
      <c r="I82" s="32">
        <v>0.99700100000000003</v>
      </c>
      <c r="J82" s="32">
        <v>12.317344</v>
      </c>
      <c r="K82" s="32">
        <v>2271</v>
      </c>
      <c r="L82" s="32">
        <v>0.997</v>
      </c>
      <c r="M82" s="32">
        <v>123.44406499999999</v>
      </c>
      <c r="N82" s="32">
        <v>0.99700100000000003</v>
      </c>
      <c r="O82" s="32">
        <v>12.344405999999999</v>
      </c>
      <c r="P82" s="32">
        <v>2271</v>
      </c>
    </row>
    <row r="83" spans="1:16" ht="14" x14ac:dyDescent="0.2">
      <c r="A83" s="32">
        <v>0.998</v>
      </c>
      <c r="B83" s="32">
        <v>393.88788099999999</v>
      </c>
      <c r="C83" s="32">
        <v>0.99800199999999994</v>
      </c>
      <c r="D83" s="32">
        <v>39.388787999999998</v>
      </c>
      <c r="E83" s="32">
        <v>2847</v>
      </c>
      <c r="F83" s="32"/>
      <c r="G83" s="32">
        <v>0.998</v>
      </c>
      <c r="H83" s="32">
        <v>151.46700799999999</v>
      </c>
      <c r="I83" s="32">
        <v>0.99800199999999994</v>
      </c>
      <c r="J83" s="32">
        <v>15.146701</v>
      </c>
      <c r="K83" s="32">
        <v>2847</v>
      </c>
      <c r="L83" s="32">
        <v>0.998</v>
      </c>
      <c r="M83" s="32">
        <v>151.81056799999999</v>
      </c>
      <c r="N83" s="32">
        <v>0.99800199999999994</v>
      </c>
      <c r="O83" s="32">
        <v>15.181056999999999</v>
      </c>
      <c r="P83" s="32">
        <v>2847</v>
      </c>
    </row>
    <row r="84" spans="1:16" ht="14" x14ac:dyDescent="0.2">
      <c r="A84" s="32">
        <v>0.999</v>
      </c>
      <c r="B84" s="32">
        <v>587.37706300000002</v>
      </c>
      <c r="C84" s="32">
        <v>0.99900900000000004</v>
      </c>
      <c r="D84" s="32">
        <v>58.737706000000003</v>
      </c>
      <c r="E84" s="32">
        <v>4264</v>
      </c>
      <c r="F84" s="32"/>
      <c r="G84" s="32">
        <v>0.999</v>
      </c>
      <c r="H84" s="32">
        <v>219.19529199999999</v>
      </c>
      <c r="I84" s="32">
        <v>0.99900900000000004</v>
      </c>
      <c r="J84" s="32">
        <v>21.919529000000001</v>
      </c>
      <c r="K84" s="32">
        <v>4264</v>
      </c>
      <c r="L84" s="32">
        <v>0.999</v>
      </c>
      <c r="M84" s="32">
        <v>219.651804</v>
      </c>
      <c r="N84" s="32">
        <v>0.99900900000000004</v>
      </c>
      <c r="O84" s="32">
        <v>21.96518</v>
      </c>
      <c r="P84" s="32">
        <v>4264</v>
      </c>
    </row>
    <row r="86" spans="1:16" ht="14" x14ac:dyDescent="0.2">
      <c r="A86" s="32" t="s">
        <v>72</v>
      </c>
      <c r="B86" s="32" t="s">
        <v>2</v>
      </c>
      <c r="C86" s="32" t="s">
        <v>4</v>
      </c>
      <c r="D86" s="32" t="s">
        <v>48</v>
      </c>
      <c r="E86" s="32" t="s">
        <v>49</v>
      </c>
      <c r="F86" s="32"/>
      <c r="G86" s="32" t="s">
        <v>73</v>
      </c>
      <c r="H86" s="32" t="s">
        <v>2</v>
      </c>
      <c r="I86" s="32" t="s">
        <v>4</v>
      </c>
      <c r="J86" s="32" t="s">
        <v>48</v>
      </c>
      <c r="K86" s="32" t="s">
        <v>143</v>
      </c>
      <c r="L86" s="32"/>
      <c r="M86" s="32"/>
    </row>
    <row r="87" spans="1:16" ht="14" x14ac:dyDescent="0.2">
      <c r="A87" s="32">
        <v>0.9</v>
      </c>
      <c r="B87" s="32">
        <v>32.536326000000003</v>
      </c>
      <c r="C87" s="32">
        <v>0.90025699999999997</v>
      </c>
      <c r="D87" s="32">
        <v>3.2536330000000002</v>
      </c>
      <c r="E87" s="32">
        <v>236</v>
      </c>
      <c r="F87" s="32"/>
      <c r="G87" s="32">
        <v>0.9</v>
      </c>
      <c r="H87" s="32">
        <v>13.071618000000001</v>
      </c>
      <c r="I87" s="32">
        <v>0.90025699999999997</v>
      </c>
      <c r="J87" s="32">
        <v>1.3071619999999999</v>
      </c>
      <c r="K87" s="32">
        <v>236</v>
      </c>
      <c r="L87" s="32"/>
      <c r="M87" s="32"/>
    </row>
    <row r="88" spans="1:16" ht="14" x14ac:dyDescent="0.2">
      <c r="A88" s="32">
        <v>0.91</v>
      </c>
      <c r="B88" s="32">
        <v>35.666342</v>
      </c>
      <c r="C88" s="32">
        <v>0.91017199999999998</v>
      </c>
      <c r="D88" s="32">
        <v>3.5666340000000001</v>
      </c>
      <c r="E88" s="32">
        <v>262</v>
      </c>
      <c r="F88" s="32"/>
      <c r="G88" s="32">
        <v>0.91</v>
      </c>
      <c r="H88" s="32">
        <v>14.34869</v>
      </c>
      <c r="I88" s="32">
        <v>0.91017199999999998</v>
      </c>
      <c r="J88" s="32">
        <v>1.434869</v>
      </c>
      <c r="K88" s="32">
        <v>262</v>
      </c>
      <c r="L88" s="32"/>
      <c r="M88" s="32"/>
    </row>
    <row r="89" spans="1:16" ht="14" x14ac:dyDescent="0.2">
      <c r="A89" s="32">
        <v>0.92</v>
      </c>
      <c r="B89" s="32">
        <v>39.437255999999998</v>
      </c>
      <c r="C89" s="32">
        <v>0.920122</v>
      </c>
      <c r="D89" s="32">
        <v>3.9437259999999998</v>
      </c>
      <c r="E89" s="32">
        <v>293</v>
      </c>
      <c r="F89" s="32"/>
      <c r="G89" s="32">
        <v>0.92</v>
      </c>
      <c r="H89" s="32">
        <v>15.856367000000001</v>
      </c>
      <c r="I89" s="32">
        <v>0.920122</v>
      </c>
      <c r="J89" s="32">
        <v>1.585637</v>
      </c>
      <c r="K89" s="32">
        <v>293</v>
      </c>
      <c r="L89" s="32"/>
      <c r="M89" s="32"/>
    </row>
    <row r="90" spans="1:16" ht="14" x14ac:dyDescent="0.2">
      <c r="A90" s="32">
        <v>0.93</v>
      </c>
      <c r="B90" s="32">
        <v>44.096549000000003</v>
      </c>
      <c r="C90" s="32">
        <v>0.930149</v>
      </c>
      <c r="D90" s="32">
        <v>4.4096549999999999</v>
      </c>
      <c r="E90" s="32">
        <v>332</v>
      </c>
      <c r="F90" s="32"/>
      <c r="G90" s="32">
        <v>0.93</v>
      </c>
      <c r="H90" s="32">
        <v>17.753150999999999</v>
      </c>
      <c r="I90" s="32">
        <v>0.930149</v>
      </c>
      <c r="J90" s="32">
        <v>1.775315</v>
      </c>
      <c r="K90" s="32">
        <v>332</v>
      </c>
      <c r="L90" s="32"/>
      <c r="M90" s="32"/>
    </row>
    <row r="91" spans="1:16" ht="14" x14ac:dyDescent="0.2">
      <c r="A91" s="32">
        <v>0.94</v>
      </c>
      <c r="B91" s="32">
        <v>50.258623</v>
      </c>
      <c r="C91" s="32">
        <v>0.94010400000000005</v>
      </c>
      <c r="D91" s="32">
        <v>5.0258620000000001</v>
      </c>
      <c r="E91" s="32">
        <v>382</v>
      </c>
      <c r="F91" s="32"/>
      <c r="G91" s="32">
        <v>0.94</v>
      </c>
      <c r="H91" s="32">
        <v>20.159499</v>
      </c>
      <c r="I91" s="32">
        <v>0.94010400000000005</v>
      </c>
      <c r="J91" s="32">
        <v>2.0159500000000001</v>
      </c>
      <c r="K91" s="32">
        <v>382</v>
      </c>
      <c r="L91" s="32"/>
      <c r="M91" s="32"/>
    </row>
    <row r="92" spans="1:16" ht="14" x14ac:dyDescent="0.2">
      <c r="A92" s="32">
        <v>0.95</v>
      </c>
      <c r="B92" s="32">
        <v>58.355327000000003</v>
      </c>
      <c r="C92" s="32">
        <v>0.95002799999999998</v>
      </c>
      <c r="D92" s="32">
        <v>5.8355329999999999</v>
      </c>
      <c r="E92" s="32">
        <v>449</v>
      </c>
      <c r="F92" s="32"/>
      <c r="G92" s="32">
        <v>0.95</v>
      </c>
      <c r="H92" s="32">
        <v>23.330309</v>
      </c>
      <c r="I92" s="32">
        <v>0.95002799999999998</v>
      </c>
      <c r="J92" s="32">
        <v>2.3330310000000001</v>
      </c>
      <c r="K92" s="32">
        <v>449</v>
      </c>
      <c r="L92" s="32"/>
      <c r="M92" s="32"/>
    </row>
    <row r="93" spans="1:16" ht="14" x14ac:dyDescent="0.2">
      <c r="A93" s="32">
        <v>0.96</v>
      </c>
      <c r="B93" s="32">
        <v>69.633004</v>
      </c>
      <c r="C93" s="32">
        <v>0.96004800000000001</v>
      </c>
      <c r="D93" s="32">
        <v>6.9633000000000003</v>
      </c>
      <c r="E93" s="32">
        <v>540</v>
      </c>
      <c r="F93" s="32"/>
      <c r="G93" s="32">
        <v>0.96</v>
      </c>
      <c r="H93" s="32">
        <v>27.622516000000001</v>
      </c>
      <c r="I93" s="32">
        <v>0.96004800000000001</v>
      </c>
      <c r="J93" s="32">
        <v>2.7622520000000002</v>
      </c>
      <c r="K93" s="32">
        <v>540</v>
      </c>
      <c r="L93" s="32"/>
      <c r="M93" s="32"/>
    </row>
    <row r="94" spans="1:16" ht="14" x14ac:dyDescent="0.2">
      <c r="A94" s="32">
        <v>0.97</v>
      </c>
      <c r="B94" s="32">
        <v>89.498977999999994</v>
      </c>
      <c r="C94" s="32">
        <v>0.97006999999999999</v>
      </c>
      <c r="D94" s="32">
        <v>8.9498979999999992</v>
      </c>
      <c r="E94" s="32">
        <v>684</v>
      </c>
      <c r="F94" s="32"/>
      <c r="G94" s="32">
        <v>0.97</v>
      </c>
      <c r="H94" s="32">
        <v>34.219203999999998</v>
      </c>
      <c r="I94" s="32">
        <v>0.97006999999999999</v>
      </c>
      <c r="J94" s="32">
        <v>3.4219200000000001</v>
      </c>
      <c r="K94" s="32">
        <v>684</v>
      </c>
      <c r="L94" s="32"/>
      <c r="M94" s="32"/>
    </row>
    <row r="95" spans="1:16" ht="14" x14ac:dyDescent="0.2">
      <c r="A95" s="32">
        <v>0.98</v>
      </c>
      <c r="B95" s="32">
        <v>119.26435600000001</v>
      </c>
      <c r="C95" s="32">
        <v>0.98003899999999999</v>
      </c>
      <c r="D95" s="32">
        <v>11.926436000000001</v>
      </c>
      <c r="E95" s="32">
        <v>941</v>
      </c>
      <c r="F95" s="32"/>
      <c r="G95" s="32">
        <v>0.98</v>
      </c>
      <c r="H95" s="32">
        <v>45.915094000000003</v>
      </c>
      <c r="I95" s="32">
        <v>0.98003899999999999</v>
      </c>
      <c r="J95" s="32">
        <v>4.5915090000000003</v>
      </c>
      <c r="K95" s="32">
        <v>941</v>
      </c>
      <c r="L95" s="32"/>
      <c r="M95" s="32"/>
    </row>
    <row r="96" spans="1:16" ht="14" x14ac:dyDescent="0.2">
      <c r="A96" s="32">
        <v>0.99</v>
      </c>
      <c r="B96" s="32">
        <v>195.045556</v>
      </c>
      <c r="C96" s="32">
        <v>0.990012</v>
      </c>
      <c r="D96" s="32">
        <v>19.504556000000001</v>
      </c>
      <c r="E96" s="32">
        <v>1571</v>
      </c>
      <c r="F96" s="32"/>
      <c r="G96" s="32">
        <v>0.99</v>
      </c>
      <c r="H96" s="32">
        <v>73.456198000000001</v>
      </c>
      <c r="I96" s="32">
        <v>0.990012</v>
      </c>
      <c r="J96" s="32">
        <v>7.3456200000000003</v>
      </c>
      <c r="K96" s="32">
        <v>1571</v>
      </c>
      <c r="L96" s="32"/>
      <c r="M96" s="32"/>
    </row>
    <row r="97" spans="1:13" ht="14" x14ac:dyDescent="0.2">
      <c r="A97" s="32">
        <v>0.99099999999999999</v>
      </c>
      <c r="B97" s="32">
        <v>207.92958899999999</v>
      </c>
      <c r="C97" s="32">
        <v>0.991008</v>
      </c>
      <c r="D97" s="32">
        <v>20.792959</v>
      </c>
      <c r="E97" s="32">
        <v>1696</v>
      </c>
      <c r="F97" s="32"/>
      <c r="G97" s="32">
        <v>0.99099999999999999</v>
      </c>
      <c r="H97" s="32">
        <v>78.773617000000002</v>
      </c>
      <c r="I97" s="32">
        <v>0.991008</v>
      </c>
      <c r="J97" s="32">
        <v>7.8773619999999998</v>
      </c>
      <c r="K97" s="32">
        <v>1696</v>
      </c>
      <c r="L97" s="32"/>
      <c r="M97" s="32"/>
    </row>
    <row r="98" spans="1:13" ht="14" x14ac:dyDescent="0.2">
      <c r="A98" s="32">
        <v>0.99199999999999999</v>
      </c>
      <c r="B98" s="32">
        <v>226.758106</v>
      </c>
      <c r="C98" s="32">
        <v>0.992004</v>
      </c>
      <c r="D98" s="32">
        <v>22.675810999999999</v>
      </c>
      <c r="E98" s="32">
        <v>1850</v>
      </c>
      <c r="F98" s="32"/>
      <c r="G98" s="32">
        <v>0.99199999999999999</v>
      </c>
      <c r="H98" s="32">
        <v>85.301012</v>
      </c>
      <c r="I98" s="32">
        <v>0.992004</v>
      </c>
      <c r="J98" s="32">
        <v>8.5301010000000002</v>
      </c>
      <c r="K98" s="32">
        <v>1850</v>
      </c>
      <c r="L98" s="32"/>
      <c r="M98" s="32"/>
    </row>
    <row r="99" spans="1:13" ht="14" x14ac:dyDescent="0.2">
      <c r="A99" s="32">
        <v>0.99299999999999999</v>
      </c>
      <c r="B99" s="32">
        <v>249.39961</v>
      </c>
      <c r="C99" s="32">
        <v>0.99300100000000002</v>
      </c>
      <c r="D99" s="32">
        <v>24.939961</v>
      </c>
      <c r="E99" s="32">
        <v>2037</v>
      </c>
      <c r="F99" s="32"/>
      <c r="G99" s="32">
        <v>0.99299999999999999</v>
      </c>
      <c r="H99" s="32">
        <v>77.018742000000003</v>
      </c>
      <c r="I99" s="32">
        <v>0.99300100000000002</v>
      </c>
      <c r="J99" s="32">
        <v>7.7018740000000001</v>
      </c>
      <c r="K99" s="32">
        <v>2037</v>
      </c>
      <c r="L99" s="32"/>
      <c r="M99" s="32"/>
    </row>
    <row r="100" spans="1:13" ht="14" x14ac:dyDescent="0.2">
      <c r="A100" s="32">
        <v>0.99399999999999999</v>
      </c>
      <c r="B100" s="32">
        <v>276.56090899999998</v>
      </c>
      <c r="C100" s="32">
        <v>0.99400200000000005</v>
      </c>
      <c r="D100" s="32">
        <v>27.656091</v>
      </c>
      <c r="E100" s="32">
        <v>2271</v>
      </c>
      <c r="F100" s="32"/>
      <c r="G100" s="32">
        <v>0.99399999999999999</v>
      </c>
      <c r="H100" s="32">
        <v>67.057400000000001</v>
      </c>
      <c r="I100" s="32">
        <v>0.99400200000000005</v>
      </c>
      <c r="J100" s="32">
        <v>6.7057399999999996</v>
      </c>
      <c r="K100" s="32">
        <v>2271</v>
      </c>
      <c r="L100" s="32"/>
      <c r="M100" s="32"/>
    </row>
    <row r="101" spans="1:13" ht="14" x14ac:dyDescent="0.2">
      <c r="A101" s="32">
        <v>0.995</v>
      </c>
      <c r="B101" s="32">
        <v>314.30257699999999</v>
      </c>
      <c r="C101" s="32">
        <v>0.995</v>
      </c>
      <c r="D101" s="32">
        <v>31.430257999999998</v>
      </c>
      <c r="E101" s="32">
        <v>2597</v>
      </c>
      <c r="F101" s="32"/>
      <c r="G101" s="32">
        <v>0.995</v>
      </c>
      <c r="H101" s="32">
        <v>75.940233000000006</v>
      </c>
      <c r="I101" s="32">
        <v>0.995</v>
      </c>
      <c r="J101" s="32">
        <v>7.594023</v>
      </c>
      <c r="K101" s="32">
        <v>2597</v>
      </c>
      <c r="L101" s="32"/>
      <c r="M101" s="32"/>
    </row>
    <row r="102" spans="1:13" ht="14" x14ac:dyDescent="0.2">
      <c r="A102" s="32">
        <v>0.996</v>
      </c>
      <c r="B102" s="32">
        <v>368.14240699999999</v>
      </c>
      <c r="C102" s="32">
        <v>0.996004</v>
      </c>
      <c r="D102" s="32">
        <v>36.814241000000003</v>
      </c>
      <c r="E102" s="32">
        <v>3051</v>
      </c>
      <c r="F102" s="32"/>
      <c r="G102" s="32">
        <v>0.996</v>
      </c>
      <c r="H102" s="32">
        <v>88.119206000000005</v>
      </c>
      <c r="I102" s="32">
        <v>0.996004</v>
      </c>
      <c r="J102" s="32">
        <v>8.8119209999999999</v>
      </c>
      <c r="K102" s="32">
        <v>3051</v>
      </c>
      <c r="L102" s="32"/>
      <c r="M102" s="32"/>
    </row>
    <row r="103" spans="1:13" ht="14" x14ac:dyDescent="0.2">
      <c r="A103" s="32">
        <v>0.997</v>
      </c>
      <c r="B103" s="32">
        <v>451.20070199999998</v>
      </c>
      <c r="C103" s="32">
        <v>0.997004</v>
      </c>
      <c r="D103" s="32">
        <v>45.120069999999998</v>
      </c>
      <c r="E103" s="32">
        <v>3712</v>
      </c>
      <c r="F103" s="32"/>
      <c r="G103" s="32">
        <v>0.997</v>
      </c>
      <c r="H103" s="32">
        <v>105.683509</v>
      </c>
      <c r="I103" s="32">
        <v>0.997004</v>
      </c>
      <c r="J103" s="32">
        <v>10.568351</v>
      </c>
      <c r="K103" s="32">
        <v>3712</v>
      </c>
      <c r="L103" s="32"/>
      <c r="M103" s="32"/>
    </row>
    <row r="104" spans="1:13" ht="14" x14ac:dyDescent="0.2">
      <c r="A104" s="32">
        <v>0.998</v>
      </c>
      <c r="B104" s="32">
        <v>614.97011199999997</v>
      </c>
      <c r="C104" s="32">
        <v>0.99800699999999998</v>
      </c>
      <c r="D104" s="32">
        <v>61.497011000000001</v>
      </c>
      <c r="E104" s="32">
        <v>5158</v>
      </c>
      <c r="F104" s="32"/>
      <c r="G104" s="32">
        <v>0.998</v>
      </c>
      <c r="H104" s="32">
        <v>143.54955699999999</v>
      </c>
      <c r="I104" s="32">
        <v>0.99800699999999998</v>
      </c>
      <c r="J104" s="32">
        <v>14.354956</v>
      </c>
      <c r="K104" s="32">
        <v>5158</v>
      </c>
      <c r="L104" s="32"/>
      <c r="M104" s="32"/>
    </row>
    <row r="105" spans="1:13" ht="14" x14ac:dyDescent="0.2">
      <c r="A105" s="32">
        <v>0.999</v>
      </c>
      <c r="B105" s="32">
        <v>1094.528634</v>
      </c>
      <c r="C105" s="32">
        <v>0.99900100000000003</v>
      </c>
      <c r="D105" s="32">
        <v>109.45286299999999</v>
      </c>
      <c r="E105" s="32">
        <v>9219</v>
      </c>
      <c r="F105" s="32"/>
      <c r="G105" s="32">
        <v>0.999</v>
      </c>
      <c r="H105" s="32">
        <v>246.56398300000001</v>
      </c>
      <c r="I105" s="32">
        <v>0.99900100000000003</v>
      </c>
      <c r="J105" s="32">
        <v>24.656397999999999</v>
      </c>
      <c r="K105" s="32">
        <v>9219</v>
      </c>
      <c r="L105" s="32"/>
      <c r="M105" s="32"/>
    </row>
    <row r="107" spans="1:13" ht="14" x14ac:dyDescent="0.2">
      <c r="A107" s="32" t="s">
        <v>81</v>
      </c>
      <c r="B107" s="32" t="s">
        <v>2</v>
      </c>
      <c r="C107" s="32" t="s">
        <v>4</v>
      </c>
      <c r="D107" s="32" t="s">
        <v>48</v>
      </c>
      <c r="E107" s="32" t="s">
        <v>49</v>
      </c>
      <c r="G107" s="32" t="s">
        <v>82</v>
      </c>
      <c r="H107" s="32" t="s">
        <v>2</v>
      </c>
      <c r="I107" s="32" t="s">
        <v>4</v>
      </c>
      <c r="J107" s="32" t="s">
        <v>48</v>
      </c>
      <c r="K107" s="32" t="s">
        <v>143</v>
      </c>
    </row>
    <row r="108" spans="1:13" ht="14" x14ac:dyDescent="0.2">
      <c r="A108" s="32">
        <v>0.9</v>
      </c>
      <c r="B108" s="32">
        <v>8.7379580000000008</v>
      </c>
      <c r="C108" s="32">
        <v>0.91836700000000004</v>
      </c>
      <c r="D108" s="32">
        <v>0.87379600000000002</v>
      </c>
      <c r="E108" s="32">
        <v>1</v>
      </c>
      <c r="G108" s="32">
        <v>0.9</v>
      </c>
      <c r="H108" s="32">
        <v>4.052632</v>
      </c>
      <c r="I108" s="60">
        <v>0.91836700000000004</v>
      </c>
      <c r="J108" s="32">
        <v>0.40526299999999998</v>
      </c>
      <c r="K108" s="32">
        <v>1</v>
      </c>
    </row>
    <row r="109" spans="1:13" ht="14" x14ac:dyDescent="0.2">
      <c r="A109" s="32">
        <v>0.91</v>
      </c>
      <c r="B109" s="32">
        <v>8.7442080000000004</v>
      </c>
      <c r="C109" s="32">
        <v>0.91836700000000004</v>
      </c>
      <c r="D109" s="32">
        <v>0.874421</v>
      </c>
      <c r="E109" s="32">
        <v>1</v>
      </c>
      <c r="G109" s="32">
        <v>0.91</v>
      </c>
      <c r="H109" s="32">
        <v>4.0836579999999998</v>
      </c>
      <c r="I109" s="32">
        <v>0.91836700000000004</v>
      </c>
      <c r="J109" s="32">
        <v>0.40836600000000001</v>
      </c>
      <c r="K109" s="32">
        <v>1</v>
      </c>
    </row>
    <row r="110" spans="1:13" ht="14" x14ac:dyDescent="0.2">
      <c r="A110" s="32">
        <v>0.92</v>
      </c>
      <c r="B110" s="32">
        <v>8.9768930000000005</v>
      </c>
      <c r="C110" s="32">
        <v>0.920543</v>
      </c>
      <c r="D110" s="32">
        <v>0.89768899999999996</v>
      </c>
      <c r="E110" s="32">
        <v>102</v>
      </c>
      <c r="G110" s="32">
        <v>0.92</v>
      </c>
      <c r="H110" s="32">
        <v>4.1501219999999996</v>
      </c>
      <c r="I110" s="32">
        <v>0.920543</v>
      </c>
      <c r="J110" s="32">
        <v>0.41501199999999999</v>
      </c>
      <c r="K110" s="32">
        <v>102</v>
      </c>
    </row>
    <row r="111" spans="1:13" ht="14" x14ac:dyDescent="0.2">
      <c r="A111" s="32">
        <v>0.93</v>
      </c>
      <c r="B111" s="32">
        <v>9.6107410000000009</v>
      </c>
      <c r="C111" s="32">
        <v>0.93007799999999996</v>
      </c>
      <c r="D111" s="32">
        <v>0.96107399999999998</v>
      </c>
      <c r="E111" s="32">
        <v>112</v>
      </c>
      <c r="G111" s="32">
        <v>0.93</v>
      </c>
      <c r="H111" s="32">
        <v>4.5023970000000002</v>
      </c>
      <c r="I111" s="32">
        <v>0.93007799999999996</v>
      </c>
      <c r="J111" s="32">
        <v>0.45023999999999997</v>
      </c>
      <c r="K111" s="32">
        <v>112</v>
      </c>
    </row>
    <row r="112" spans="1:13" ht="14" x14ac:dyDescent="0.2">
      <c r="A112" s="32">
        <v>0.94</v>
      </c>
      <c r="B112" s="32">
        <v>10.284544</v>
      </c>
      <c r="C112" s="32">
        <v>0.94022899999999998</v>
      </c>
      <c r="D112" s="32">
        <v>1.028454</v>
      </c>
      <c r="E112" s="32">
        <v>125</v>
      </c>
      <c r="G112" s="32">
        <v>0.94</v>
      </c>
      <c r="H112" s="32">
        <v>4.908938</v>
      </c>
      <c r="I112" s="32">
        <v>0.94022899999999998</v>
      </c>
      <c r="J112" s="32">
        <v>0.490894</v>
      </c>
      <c r="K112" s="32">
        <v>125</v>
      </c>
    </row>
    <row r="113" spans="1:11" ht="14" x14ac:dyDescent="0.2">
      <c r="A113" s="32">
        <v>0.95</v>
      </c>
      <c r="B113" s="32">
        <v>11.332637</v>
      </c>
      <c r="C113" s="32">
        <v>0.95035199999999997</v>
      </c>
      <c r="D113" s="32">
        <v>1.133264</v>
      </c>
      <c r="E113" s="32">
        <v>142</v>
      </c>
      <c r="G113" s="32">
        <v>0.95</v>
      </c>
      <c r="H113" s="32">
        <v>5.4491829999999997</v>
      </c>
      <c r="I113" s="32">
        <v>0.95035199999999997</v>
      </c>
      <c r="J113" s="32">
        <v>0.54491800000000001</v>
      </c>
      <c r="K113" s="32">
        <v>142</v>
      </c>
    </row>
    <row r="114" spans="1:11" ht="14" x14ac:dyDescent="0.2">
      <c r="A114" s="32">
        <v>0.96</v>
      </c>
      <c r="B114" s="32">
        <v>12.631838999999999</v>
      </c>
      <c r="C114" s="32">
        <v>0.96005499999999999</v>
      </c>
      <c r="D114" s="32">
        <v>1.2631840000000001</v>
      </c>
      <c r="E114" s="32">
        <v>164</v>
      </c>
      <c r="G114" s="32">
        <v>0.96</v>
      </c>
      <c r="H114" s="32">
        <v>6.1447339999999997</v>
      </c>
      <c r="I114" s="32">
        <v>0.96005499999999999</v>
      </c>
      <c r="J114" s="32">
        <v>0.61447300000000005</v>
      </c>
      <c r="K114" s="32">
        <v>164</v>
      </c>
    </row>
    <row r="115" spans="1:11" ht="14" x14ac:dyDescent="0.2">
      <c r="A115" s="32">
        <v>0.97</v>
      </c>
      <c r="B115" s="32">
        <v>14.510362000000001</v>
      </c>
      <c r="C115" s="32">
        <v>0.97024100000000002</v>
      </c>
      <c r="D115" s="32">
        <v>1.451036</v>
      </c>
      <c r="E115" s="32">
        <v>197</v>
      </c>
      <c r="G115" s="32">
        <v>0.97</v>
      </c>
      <c r="H115" s="32">
        <v>7.0821009999999998</v>
      </c>
      <c r="I115" s="32">
        <v>0.97024100000000002</v>
      </c>
      <c r="J115" s="32">
        <v>0.70821000000000001</v>
      </c>
      <c r="K115" s="32">
        <v>197</v>
      </c>
    </row>
    <row r="116" spans="1:11" ht="14" x14ac:dyDescent="0.2">
      <c r="A116" s="32">
        <v>0.98</v>
      </c>
      <c r="B116" s="32">
        <v>17.476969</v>
      </c>
      <c r="C116" s="32">
        <v>0.98014100000000004</v>
      </c>
      <c r="D116" s="32">
        <v>1.7476970000000001</v>
      </c>
      <c r="E116" s="32">
        <v>250</v>
      </c>
      <c r="G116" s="32">
        <v>0.98</v>
      </c>
      <c r="H116" s="32">
        <v>8.6600009999999994</v>
      </c>
      <c r="I116" s="32">
        <v>0.98014100000000004</v>
      </c>
      <c r="J116" s="32">
        <v>0.86599999999999999</v>
      </c>
      <c r="K116" s="32">
        <v>250</v>
      </c>
    </row>
    <row r="117" spans="1:11" ht="14" x14ac:dyDescent="0.2">
      <c r="A117" s="32">
        <v>0.99</v>
      </c>
      <c r="B117" s="32">
        <v>24.097605999999999</v>
      </c>
      <c r="C117" s="32">
        <v>0.990062</v>
      </c>
      <c r="D117" s="32">
        <v>2.409761</v>
      </c>
      <c r="E117" s="32">
        <v>364</v>
      </c>
      <c r="G117" s="32">
        <v>0.99</v>
      </c>
      <c r="H117" s="32">
        <v>11.729556000000001</v>
      </c>
      <c r="I117" s="32">
        <v>0.990062</v>
      </c>
      <c r="J117" s="32">
        <v>1.1729560000000001</v>
      </c>
      <c r="K117" s="32">
        <v>364</v>
      </c>
    </row>
    <row r="118" spans="1:11" ht="14" x14ac:dyDescent="0.2">
      <c r="A118" s="32">
        <v>0.99099999999999999</v>
      </c>
      <c r="B118" s="32">
        <v>25.114502999999999</v>
      </c>
      <c r="C118" s="32">
        <v>0.99100600000000005</v>
      </c>
      <c r="D118" s="32">
        <v>2.51145</v>
      </c>
      <c r="E118" s="32">
        <v>383</v>
      </c>
      <c r="G118" s="32">
        <v>0.99099999999999999</v>
      </c>
      <c r="H118" s="32">
        <v>12.269727</v>
      </c>
      <c r="I118" s="32">
        <v>0.99100600000000005</v>
      </c>
      <c r="J118" s="32">
        <v>1.2269730000000001</v>
      </c>
      <c r="K118" s="32">
        <v>383</v>
      </c>
    </row>
    <row r="119" spans="1:11" ht="14" x14ac:dyDescent="0.2">
      <c r="A119" s="32">
        <v>0.99199999999999999</v>
      </c>
      <c r="B119" s="32">
        <v>26.356535000000001</v>
      </c>
      <c r="C119" s="32">
        <v>0.99200999999999995</v>
      </c>
      <c r="D119" s="32">
        <v>2.6356540000000002</v>
      </c>
      <c r="E119" s="32">
        <v>406</v>
      </c>
      <c r="G119" s="32">
        <v>0.99199999999999999</v>
      </c>
      <c r="H119" s="32">
        <v>12.830109</v>
      </c>
      <c r="I119" s="32">
        <v>0.99200999999999995</v>
      </c>
      <c r="J119" s="32">
        <v>1.2830109999999999</v>
      </c>
      <c r="K119" s="32">
        <v>406</v>
      </c>
    </row>
    <row r="120" spans="1:11" ht="14" x14ac:dyDescent="0.2">
      <c r="A120" s="32">
        <v>0.99299999999999999</v>
      </c>
      <c r="B120" s="32">
        <v>27.844626999999999</v>
      </c>
      <c r="C120" s="32">
        <v>0.99300699999999997</v>
      </c>
      <c r="D120" s="32">
        <v>2.7844630000000001</v>
      </c>
      <c r="E120" s="32">
        <v>434</v>
      </c>
      <c r="G120" s="32">
        <v>0.99299999999999999</v>
      </c>
      <c r="H120" s="32">
        <v>13.562525000000001</v>
      </c>
      <c r="I120" s="32">
        <v>0.99300699999999997</v>
      </c>
      <c r="J120" s="32">
        <v>1.3562529999999999</v>
      </c>
      <c r="K120" s="32">
        <v>434</v>
      </c>
    </row>
    <row r="121" spans="1:11" ht="14" x14ac:dyDescent="0.2">
      <c r="A121" s="32">
        <v>0.99399999999999999</v>
      </c>
      <c r="B121" s="32">
        <v>29.681432999999998</v>
      </c>
      <c r="C121" s="32">
        <v>0.99400299999999997</v>
      </c>
      <c r="D121" s="32">
        <v>2.968143</v>
      </c>
      <c r="E121" s="32">
        <v>469</v>
      </c>
      <c r="G121" s="32">
        <v>0.99399999999999999</v>
      </c>
      <c r="H121" s="32">
        <v>14.403121000000001</v>
      </c>
      <c r="I121" s="32">
        <v>0.99400299999999997</v>
      </c>
      <c r="J121" s="32">
        <v>1.440312</v>
      </c>
      <c r="K121" s="32">
        <v>469</v>
      </c>
    </row>
    <row r="122" spans="1:11" ht="14" x14ac:dyDescent="0.2">
      <c r="A122" s="32">
        <v>0.995</v>
      </c>
      <c r="B122" s="32">
        <v>32.413089999999997</v>
      </c>
      <c r="C122" s="32">
        <v>0.99500999999999995</v>
      </c>
      <c r="D122" s="32">
        <v>3.2413090000000002</v>
      </c>
      <c r="E122" s="32">
        <v>513</v>
      </c>
      <c r="G122" s="32">
        <v>0.995</v>
      </c>
      <c r="H122" s="32">
        <v>15.540952000000001</v>
      </c>
      <c r="I122" s="32">
        <v>0.99500999999999995</v>
      </c>
      <c r="J122" s="32">
        <v>1.554095</v>
      </c>
      <c r="K122" s="32">
        <v>513</v>
      </c>
    </row>
    <row r="123" spans="1:11" ht="14" x14ac:dyDescent="0.2">
      <c r="A123" s="32">
        <v>0.996</v>
      </c>
      <c r="B123" s="32">
        <v>35.164318000000002</v>
      </c>
      <c r="C123" s="32">
        <v>0.996008</v>
      </c>
      <c r="D123" s="32">
        <v>3.516432</v>
      </c>
      <c r="E123" s="32">
        <v>570</v>
      </c>
      <c r="G123" s="32">
        <v>0.996</v>
      </c>
      <c r="H123" s="32">
        <v>16.949656999999998</v>
      </c>
      <c r="I123" s="32">
        <v>0.996008</v>
      </c>
      <c r="J123" s="32">
        <v>1.694966</v>
      </c>
      <c r="K123" s="32">
        <v>570</v>
      </c>
    </row>
    <row r="124" spans="1:11" ht="14" x14ac:dyDescent="0.2">
      <c r="A124" s="32">
        <v>0.997</v>
      </c>
      <c r="B124" s="32">
        <v>38.849308999999998</v>
      </c>
      <c r="C124" s="32">
        <v>0.99700500000000003</v>
      </c>
      <c r="D124" s="32">
        <v>3.8849309999999999</v>
      </c>
      <c r="E124" s="32">
        <v>653</v>
      </c>
      <c r="G124" s="32">
        <v>0.997</v>
      </c>
      <c r="H124" s="32">
        <v>19.098884999999999</v>
      </c>
      <c r="I124" s="32">
        <v>0.99700500000000003</v>
      </c>
      <c r="J124" s="32">
        <v>1.909888</v>
      </c>
      <c r="K124" s="32">
        <v>653</v>
      </c>
    </row>
    <row r="125" spans="1:11" ht="14" x14ac:dyDescent="0.2">
      <c r="A125" s="32">
        <v>0.998</v>
      </c>
      <c r="B125" s="32">
        <v>45.439698</v>
      </c>
      <c r="C125" s="32">
        <v>0.99800199999999994</v>
      </c>
      <c r="D125" s="32">
        <v>4.5439699999999998</v>
      </c>
      <c r="E125" s="32">
        <v>785</v>
      </c>
      <c r="G125" s="32">
        <v>0.998</v>
      </c>
      <c r="H125" s="32">
        <v>22.092376999999999</v>
      </c>
      <c r="I125" s="32">
        <v>0.99800199999999994</v>
      </c>
      <c r="J125" s="32">
        <v>2.209238</v>
      </c>
      <c r="K125" s="32">
        <v>785</v>
      </c>
    </row>
    <row r="126" spans="1:11" ht="14" x14ac:dyDescent="0.2">
      <c r="A126" s="32">
        <v>0.999</v>
      </c>
      <c r="B126" s="32">
        <v>60.636280999999997</v>
      </c>
      <c r="C126" s="32">
        <v>0.99900299999999997</v>
      </c>
      <c r="D126" s="32">
        <v>6.0636279999999996</v>
      </c>
      <c r="E126" s="32">
        <v>1063</v>
      </c>
      <c r="G126" s="32">
        <v>0.999</v>
      </c>
      <c r="H126" s="32">
        <v>28.795994</v>
      </c>
      <c r="I126" s="32">
        <v>0.99900299999999997</v>
      </c>
      <c r="J126" s="32">
        <v>2.8795989999999998</v>
      </c>
      <c r="K126" s="32">
        <v>1063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0F216-EFA0-7D40-BD7D-8A3AE28AEB85}">
  <dimension ref="B2:G11"/>
  <sheetViews>
    <sheetView workbookViewId="0">
      <selection activeCell="B2" sqref="B2:G11"/>
    </sheetView>
  </sheetViews>
  <sheetFormatPr baseColWidth="10" defaultRowHeight="16" x14ac:dyDescent="0.2"/>
  <cols>
    <col min="2" max="2" width="20.5" customWidth="1"/>
  </cols>
  <sheetData>
    <row r="2" spans="2:7" x14ac:dyDescent="0.2">
      <c r="B2" t="s">
        <v>212</v>
      </c>
    </row>
    <row r="3" spans="2:7" x14ac:dyDescent="0.2">
      <c r="B3" t="s">
        <v>211</v>
      </c>
    </row>
    <row r="4" spans="2:7" x14ac:dyDescent="0.2">
      <c r="B4" s="61" t="s">
        <v>217</v>
      </c>
      <c r="C4" s="61" t="s">
        <v>1</v>
      </c>
      <c r="D4" s="61" t="s">
        <v>19</v>
      </c>
      <c r="E4" s="61" t="s">
        <v>20</v>
      </c>
      <c r="F4" s="61" t="s">
        <v>21</v>
      </c>
      <c r="G4" s="61" t="s">
        <v>22</v>
      </c>
    </row>
    <row r="5" spans="2:7" x14ac:dyDescent="0.2">
      <c r="B5" s="62" t="s">
        <v>84</v>
      </c>
      <c r="C5">
        <v>2.1</v>
      </c>
    </row>
    <row r="6" spans="2:7" x14ac:dyDescent="0.2">
      <c r="B6" s="62" t="s">
        <v>216</v>
      </c>
    </row>
    <row r="7" spans="2:7" x14ac:dyDescent="0.2">
      <c r="B7" s="62" t="s">
        <v>147</v>
      </c>
    </row>
    <row r="8" spans="2:7" x14ac:dyDescent="0.2">
      <c r="B8" s="62" t="s">
        <v>213</v>
      </c>
    </row>
    <row r="9" spans="2:7" x14ac:dyDescent="0.2">
      <c r="B9" s="62" t="s">
        <v>109</v>
      </c>
    </row>
    <row r="10" spans="2:7" x14ac:dyDescent="0.2">
      <c r="B10" s="62" t="s">
        <v>214</v>
      </c>
    </row>
    <row r="11" spans="2:7" x14ac:dyDescent="0.2">
      <c r="B11" s="62" t="s">
        <v>215</v>
      </c>
    </row>
  </sheetData>
  <pageMargins left="0.7" right="0.7" top="0.75" bottom="0.75" header="0.3" footer="0.3"/>
  <pageSetup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883A2-501C-274A-B69B-A6236382C23B}">
  <sheetPr>
    <outlinePr summaryBelow="0" summaryRight="0"/>
  </sheetPr>
  <dimension ref="A1:O131"/>
  <sheetViews>
    <sheetView workbookViewId="0">
      <selection activeCell="F43" sqref="F43"/>
    </sheetView>
  </sheetViews>
  <sheetFormatPr baseColWidth="10" defaultColWidth="12.6640625" defaultRowHeight="15" customHeight="1" x14ac:dyDescent="0.2"/>
  <cols>
    <col min="1" max="16384" width="12.6640625" style="33"/>
  </cols>
  <sheetData>
    <row r="1" spans="1:15" ht="15" customHeight="1" x14ac:dyDescent="0.2">
      <c r="A1" s="34" t="s">
        <v>133</v>
      </c>
      <c r="B1" s="32"/>
      <c r="C1" s="32"/>
      <c r="D1" s="32"/>
      <c r="E1" s="32"/>
      <c r="F1" s="32"/>
      <c r="G1" s="32"/>
      <c r="H1" s="32"/>
      <c r="I1" s="34" t="s">
        <v>169</v>
      </c>
      <c r="J1" s="34"/>
      <c r="K1" s="32"/>
      <c r="L1" s="32"/>
      <c r="M1" s="32"/>
      <c r="N1" s="32"/>
      <c r="O1" s="32"/>
    </row>
    <row r="2" spans="1:15" ht="15" customHeight="1" x14ac:dyDescent="0.2">
      <c r="A2" s="32" t="s">
        <v>134</v>
      </c>
      <c r="B2" s="32" t="s">
        <v>2</v>
      </c>
      <c r="C2" s="32" t="s">
        <v>47</v>
      </c>
      <c r="D2" s="32" t="s">
        <v>4</v>
      </c>
      <c r="E2" s="32" t="s">
        <v>48</v>
      </c>
      <c r="F2" s="32" t="s">
        <v>28</v>
      </c>
      <c r="G2" s="32" t="s">
        <v>49</v>
      </c>
      <c r="H2" s="32" t="s">
        <v>135</v>
      </c>
      <c r="I2" s="32" t="s">
        <v>134</v>
      </c>
      <c r="J2" s="32" t="s">
        <v>2</v>
      </c>
      <c r="K2" s="32" t="s">
        <v>47</v>
      </c>
      <c r="L2" s="32" t="s">
        <v>4</v>
      </c>
      <c r="M2" s="32" t="s">
        <v>48</v>
      </c>
      <c r="N2" s="32" t="s">
        <v>28</v>
      </c>
      <c r="O2" s="32" t="s">
        <v>49</v>
      </c>
    </row>
    <row r="3" spans="1:15" ht="15" customHeight="1" x14ac:dyDescent="0.2">
      <c r="A3" s="36">
        <v>0.9</v>
      </c>
      <c r="B3" s="36">
        <v>9.9902569999999997</v>
      </c>
      <c r="C3" s="36">
        <v>23118745</v>
      </c>
      <c r="D3" s="36">
        <v>0.90462500000000001</v>
      </c>
      <c r="E3" s="36">
        <v>0.99902599999999997</v>
      </c>
      <c r="F3" s="36">
        <v>90</v>
      </c>
      <c r="G3" s="36">
        <v>93.099900000000005</v>
      </c>
      <c r="H3" s="36">
        <v>75.574200000000005</v>
      </c>
      <c r="I3" s="36">
        <v>0.9</v>
      </c>
      <c r="J3" s="36">
        <v>2.8431989999999998</v>
      </c>
      <c r="K3" s="36">
        <v>23129750</v>
      </c>
      <c r="L3" s="36">
        <v>0.90461599999999998</v>
      </c>
      <c r="M3" s="36">
        <v>0.28432000000000002</v>
      </c>
      <c r="N3" s="36">
        <v>90</v>
      </c>
      <c r="O3" s="36">
        <v>93.099900000000005</v>
      </c>
    </row>
    <row r="4" spans="1:15" ht="15" customHeight="1" x14ac:dyDescent="0.2">
      <c r="A4" s="36">
        <v>0.91</v>
      </c>
      <c r="B4" s="36">
        <v>9.8679059999999996</v>
      </c>
      <c r="C4" s="36">
        <v>23327371</v>
      </c>
      <c r="D4" s="36">
        <v>0.91356099999999996</v>
      </c>
      <c r="E4" s="36">
        <v>0.98679099999999997</v>
      </c>
      <c r="F4" s="36">
        <v>91</v>
      </c>
      <c r="G4" s="36">
        <v>94.067999999999998</v>
      </c>
      <c r="H4" s="36">
        <v>76.461699999999993</v>
      </c>
      <c r="I4" s="36">
        <v>0.91</v>
      </c>
      <c r="J4" s="36">
        <v>2.8733050000000002</v>
      </c>
      <c r="K4" s="36">
        <v>23328505</v>
      </c>
      <c r="L4" s="36">
        <v>0.91355799999999998</v>
      </c>
      <c r="M4" s="36">
        <v>0.28732999999999997</v>
      </c>
      <c r="N4" s="36">
        <v>91</v>
      </c>
      <c r="O4" s="36">
        <v>94.067999999999998</v>
      </c>
    </row>
    <row r="5" spans="1:15" ht="15" customHeight="1" x14ac:dyDescent="0.2">
      <c r="A5" s="36">
        <v>0.92</v>
      </c>
      <c r="B5" s="36">
        <v>10.354194</v>
      </c>
      <c r="C5" s="36">
        <v>23543277</v>
      </c>
      <c r="D5" s="36">
        <v>0.92223100000000002</v>
      </c>
      <c r="E5" s="36">
        <v>1.0354190000000001</v>
      </c>
      <c r="F5" s="36">
        <v>92</v>
      </c>
      <c r="G5" s="36">
        <v>95.048599999999993</v>
      </c>
      <c r="H5" s="36">
        <v>77.421599999999998</v>
      </c>
      <c r="I5" s="36">
        <v>0.92</v>
      </c>
      <c r="J5" s="36">
        <v>2.8961869999999998</v>
      </c>
      <c r="K5" s="36">
        <v>23532612</v>
      </c>
      <c r="L5" s="36">
        <v>0.92223100000000002</v>
      </c>
      <c r="M5" s="36">
        <v>0.28961900000000002</v>
      </c>
      <c r="N5" s="36">
        <v>92</v>
      </c>
      <c r="O5" s="36">
        <v>95.048599999999993</v>
      </c>
    </row>
    <row r="6" spans="1:15" ht="15" customHeight="1" x14ac:dyDescent="0.2">
      <c r="A6" s="36">
        <v>0.93</v>
      </c>
      <c r="B6" s="36">
        <v>10.240599</v>
      </c>
      <c r="C6" s="36">
        <v>23744953</v>
      </c>
      <c r="D6" s="36">
        <v>0.93055399999999999</v>
      </c>
      <c r="E6" s="36">
        <v>1.02406</v>
      </c>
      <c r="F6" s="36">
        <v>93</v>
      </c>
      <c r="G6" s="36">
        <v>96.053600000000003</v>
      </c>
      <c r="H6" s="36">
        <v>78.345299999999995</v>
      </c>
      <c r="I6" s="36">
        <v>0.93</v>
      </c>
      <c r="J6" s="36">
        <v>2.9156059999999999</v>
      </c>
      <c r="K6" s="36">
        <v>23741434</v>
      </c>
      <c r="L6" s="36">
        <v>0.93056099999999997</v>
      </c>
      <c r="M6" s="36">
        <v>0.29156100000000001</v>
      </c>
      <c r="N6" s="36">
        <v>93</v>
      </c>
      <c r="O6" s="36">
        <v>96.053600000000003</v>
      </c>
    </row>
    <row r="7" spans="1:15" ht="15" customHeight="1" x14ac:dyDescent="0.2">
      <c r="A7" s="36">
        <v>0.94</v>
      </c>
      <c r="B7" s="36">
        <v>10.653734</v>
      </c>
      <c r="C7" s="36">
        <v>24140025</v>
      </c>
      <c r="D7" s="36">
        <v>0.94590600000000002</v>
      </c>
      <c r="E7" s="36">
        <v>1.0653729999999999</v>
      </c>
      <c r="F7" s="36">
        <v>95</v>
      </c>
      <c r="G7" s="36">
        <v>97.992800000000003</v>
      </c>
      <c r="H7" s="36">
        <v>80.190799999999996</v>
      </c>
      <c r="I7" s="36">
        <v>0.94</v>
      </c>
      <c r="J7" s="36">
        <v>2.9655290000000001</v>
      </c>
      <c r="K7" s="36">
        <v>24141627</v>
      </c>
      <c r="L7" s="36">
        <v>0.94592600000000004</v>
      </c>
      <c r="M7" s="36">
        <v>0.29655300000000001</v>
      </c>
      <c r="N7" s="36">
        <v>95</v>
      </c>
      <c r="O7" s="36">
        <v>97.992800000000003</v>
      </c>
    </row>
    <row r="8" spans="1:15" ht="15" customHeight="1" x14ac:dyDescent="0.2">
      <c r="A8" s="36">
        <v>0.95</v>
      </c>
      <c r="B8" s="36">
        <v>10.669228</v>
      </c>
      <c r="C8" s="36">
        <v>24355938</v>
      </c>
      <c r="D8" s="36">
        <v>0.9526</v>
      </c>
      <c r="E8" s="36">
        <v>1.0669230000000001</v>
      </c>
      <c r="F8" s="36">
        <v>96</v>
      </c>
      <c r="G8" s="36">
        <v>98.983999999999995</v>
      </c>
      <c r="H8" s="36">
        <v>81.088399999999993</v>
      </c>
      <c r="I8" s="36">
        <v>0.95</v>
      </c>
      <c r="J8" s="36">
        <v>2.9994869999999998</v>
      </c>
      <c r="K8" s="36">
        <v>24344210</v>
      </c>
      <c r="L8" s="36">
        <v>0.95262199999999997</v>
      </c>
      <c r="M8" s="36">
        <v>0.29994900000000002</v>
      </c>
      <c r="N8" s="36">
        <v>96</v>
      </c>
      <c r="O8" s="36">
        <v>98.983999999999995</v>
      </c>
    </row>
    <row r="9" spans="1:15" ht="15" customHeight="1" x14ac:dyDescent="0.2">
      <c r="A9" s="36">
        <v>0.96</v>
      </c>
      <c r="B9" s="36">
        <v>10.839062999999999</v>
      </c>
      <c r="C9" s="36">
        <v>24759294</v>
      </c>
      <c r="D9" s="36">
        <v>0.96325499999999997</v>
      </c>
      <c r="E9" s="36">
        <v>1.083906</v>
      </c>
      <c r="F9" s="36">
        <v>98</v>
      </c>
      <c r="G9" s="36">
        <v>100.9502</v>
      </c>
      <c r="H9" s="36">
        <v>82.971500000000006</v>
      </c>
      <c r="I9" s="36">
        <v>0.96</v>
      </c>
      <c r="J9" s="36">
        <v>3.0507040000000001</v>
      </c>
      <c r="K9" s="36">
        <v>24752305</v>
      </c>
      <c r="L9" s="36">
        <v>0.96331699999999998</v>
      </c>
      <c r="M9" s="36">
        <v>0.30507000000000001</v>
      </c>
      <c r="N9" s="36">
        <v>98</v>
      </c>
      <c r="O9" s="36">
        <v>100.9502</v>
      </c>
    </row>
    <row r="10" spans="1:15" ht="15" customHeight="1" x14ac:dyDescent="0.2">
      <c r="A10" s="36">
        <v>0.97</v>
      </c>
      <c r="B10" s="36">
        <v>11.506710999999999</v>
      </c>
      <c r="C10" s="36">
        <v>26155548</v>
      </c>
      <c r="D10" s="36">
        <v>0.97037700000000005</v>
      </c>
      <c r="E10" s="36">
        <v>1.150671</v>
      </c>
      <c r="F10" s="36">
        <v>105</v>
      </c>
      <c r="G10" s="36">
        <v>107.8391</v>
      </c>
      <c r="H10" s="36">
        <v>88.539699999999996</v>
      </c>
      <c r="I10" s="36">
        <v>0.97</v>
      </c>
      <c r="J10" s="36">
        <v>3.2019739999999999</v>
      </c>
      <c r="K10" s="36">
        <v>26154015</v>
      </c>
      <c r="L10" s="36">
        <v>0.970364</v>
      </c>
      <c r="M10" s="36">
        <v>0.32019700000000001</v>
      </c>
      <c r="N10" s="36">
        <v>105</v>
      </c>
      <c r="O10" s="36">
        <v>107.8391</v>
      </c>
    </row>
    <row r="11" spans="1:15" ht="15" customHeight="1" x14ac:dyDescent="0.2">
      <c r="A11" s="36">
        <v>0.98</v>
      </c>
      <c r="B11" s="36">
        <v>13.712351999999999</v>
      </c>
      <c r="C11" s="36">
        <v>30675773</v>
      </c>
      <c r="D11" s="36">
        <v>0.98027299999999995</v>
      </c>
      <c r="E11" s="36">
        <v>1.371235</v>
      </c>
      <c r="F11" s="36">
        <v>128</v>
      </c>
      <c r="G11" s="36">
        <v>130.5549</v>
      </c>
      <c r="H11" s="36">
        <v>110.0956</v>
      </c>
      <c r="I11" s="36">
        <v>0.98</v>
      </c>
      <c r="J11" s="36">
        <v>3.7738149999999999</v>
      </c>
      <c r="K11" s="36">
        <v>30675296</v>
      </c>
      <c r="L11" s="36">
        <v>0.98028099999999996</v>
      </c>
      <c r="M11" s="36">
        <v>0.377382</v>
      </c>
      <c r="N11" s="36">
        <v>128</v>
      </c>
      <c r="O11" s="36">
        <v>130.5549</v>
      </c>
    </row>
    <row r="12" spans="1:15" ht="15" customHeight="1" x14ac:dyDescent="0.2">
      <c r="A12" s="36">
        <v>0.99</v>
      </c>
      <c r="B12" s="36">
        <v>17.996247</v>
      </c>
      <c r="C12" s="36">
        <v>39143098</v>
      </c>
      <c r="D12" s="36">
        <v>0.99007299999999998</v>
      </c>
      <c r="E12" s="36">
        <v>1.799625</v>
      </c>
      <c r="F12" s="36">
        <v>173</v>
      </c>
      <c r="G12" s="36">
        <v>175.1876</v>
      </c>
      <c r="H12" s="36">
        <v>152.79390000000001</v>
      </c>
      <c r="I12" s="36">
        <v>0.99</v>
      </c>
      <c r="J12" s="36">
        <v>4.9231590000000001</v>
      </c>
      <c r="K12" s="36">
        <v>39144346</v>
      </c>
      <c r="L12" s="36">
        <v>0.99004300000000001</v>
      </c>
      <c r="M12" s="36">
        <v>0.49231599999999998</v>
      </c>
      <c r="N12" s="36">
        <v>173</v>
      </c>
      <c r="O12" s="36">
        <v>175.1876</v>
      </c>
    </row>
    <row r="13" spans="1:15" ht="15" customHeight="1" x14ac:dyDescent="0.2">
      <c r="A13" s="36">
        <v>0.99099999999999999</v>
      </c>
      <c r="B13" s="36">
        <v>18.973723</v>
      </c>
      <c r="C13" s="36">
        <v>40601717</v>
      </c>
      <c r="D13" s="36">
        <v>0.99101799999999995</v>
      </c>
      <c r="E13" s="36">
        <v>1.8973720000000001</v>
      </c>
      <c r="F13" s="36">
        <v>181</v>
      </c>
      <c r="G13" s="36">
        <v>183.11369999999999</v>
      </c>
      <c r="H13" s="36">
        <v>160.4161</v>
      </c>
      <c r="I13" s="36">
        <v>0.99099999999999999</v>
      </c>
      <c r="J13" s="36">
        <v>5.0819599999999996</v>
      </c>
      <c r="K13" s="36">
        <v>40600714</v>
      </c>
      <c r="L13" s="36">
        <v>0.99102000000000001</v>
      </c>
      <c r="M13" s="36">
        <v>0.50819599999999998</v>
      </c>
      <c r="N13" s="36">
        <v>181</v>
      </c>
      <c r="O13" s="36">
        <v>183.11369999999999</v>
      </c>
    </row>
    <row r="14" spans="1:15" ht="15" customHeight="1" x14ac:dyDescent="0.2">
      <c r="A14" s="36">
        <v>0.99199999999999999</v>
      </c>
      <c r="B14" s="36">
        <v>19.991422</v>
      </c>
      <c r="C14" s="36">
        <v>42224944</v>
      </c>
      <c r="D14" s="36">
        <v>0.99203600000000003</v>
      </c>
      <c r="E14" s="36">
        <v>1.999142</v>
      </c>
      <c r="F14" s="36">
        <v>190</v>
      </c>
      <c r="G14" s="36">
        <v>192.07230000000001</v>
      </c>
      <c r="H14" s="36">
        <v>169.0009</v>
      </c>
      <c r="I14" s="36">
        <v>0.99199999999999999</v>
      </c>
      <c r="J14" s="36">
        <v>5.3312330000000001</v>
      </c>
      <c r="K14" s="36">
        <v>42229022</v>
      </c>
      <c r="L14" s="36">
        <v>0.992039</v>
      </c>
      <c r="M14" s="36">
        <v>0.53312300000000001</v>
      </c>
      <c r="N14" s="36">
        <v>190</v>
      </c>
      <c r="O14" s="36">
        <v>192.07230000000001</v>
      </c>
    </row>
    <row r="15" spans="1:15" ht="15" customHeight="1" x14ac:dyDescent="0.2">
      <c r="A15" s="36">
        <v>0.99299999999999999</v>
      </c>
      <c r="B15" s="36">
        <v>21.022154</v>
      </c>
      <c r="C15" s="36">
        <v>44184408</v>
      </c>
      <c r="D15" s="36">
        <v>0.99307100000000004</v>
      </c>
      <c r="E15" s="36">
        <v>2.1022150000000002</v>
      </c>
      <c r="F15" s="36">
        <v>201</v>
      </c>
      <c r="G15" s="36">
        <v>203.00980000000001</v>
      </c>
      <c r="H15" s="36">
        <v>179.6063</v>
      </c>
      <c r="I15" s="36">
        <v>0.99299999999999999</v>
      </c>
      <c r="J15" s="36">
        <v>5.576498</v>
      </c>
      <c r="K15" s="36">
        <v>44194052</v>
      </c>
      <c r="L15" s="36">
        <v>0.99308799999999997</v>
      </c>
      <c r="M15" s="36">
        <v>0.55764999999999998</v>
      </c>
      <c r="N15" s="36">
        <v>201</v>
      </c>
      <c r="O15" s="36">
        <v>203.00980000000001</v>
      </c>
    </row>
    <row r="16" spans="1:15" ht="15" customHeight="1" x14ac:dyDescent="0.2">
      <c r="A16" s="36">
        <v>0.99399999999999999</v>
      </c>
      <c r="B16" s="36">
        <v>22.095096000000002</v>
      </c>
      <c r="C16" s="36">
        <v>46480955</v>
      </c>
      <c r="D16" s="36">
        <v>0.99400699999999997</v>
      </c>
      <c r="E16" s="36">
        <v>2.2095099999999999</v>
      </c>
      <c r="F16" s="36">
        <v>214</v>
      </c>
      <c r="G16" s="36">
        <v>215.9211</v>
      </c>
      <c r="H16" s="36">
        <v>192.06209999999999</v>
      </c>
      <c r="I16" s="36">
        <v>0.99399999999999999</v>
      </c>
      <c r="J16" s="36">
        <v>5.9105559999999997</v>
      </c>
      <c r="K16" s="36">
        <v>46476122</v>
      </c>
      <c r="L16" s="36">
        <v>0.99401600000000001</v>
      </c>
      <c r="M16" s="36">
        <v>0.59105600000000003</v>
      </c>
      <c r="N16" s="36">
        <v>214</v>
      </c>
      <c r="O16" s="36">
        <v>215.9211</v>
      </c>
    </row>
    <row r="17" spans="1:15" ht="15" customHeight="1" x14ac:dyDescent="0.2">
      <c r="A17" s="36">
        <v>0.995</v>
      </c>
      <c r="B17" s="36">
        <v>23.986566</v>
      </c>
      <c r="C17" s="36">
        <v>49429901</v>
      </c>
      <c r="D17" s="36">
        <v>0.995031</v>
      </c>
      <c r="E17" s="36">
        <v>2.398657</v>
      </c>
      <c r="F17" s="36">
        <v>231</v>
      </c>
      <c r="G17" s="36">
        <v>232.8391</v>
      </c>
      <c r="H17" s="36">
        <v>208.45400000000001</v>
      </c>
      <c r="I17" s="36">
        <v>0.995</v>
      </c>
      <c r="J17" s="36">
        <v>6.3455570000000003</v>
      </c>
      <c r="K17" s="36">
        <v>49431193</v>
      </c>
      <c r="L17" s="36">
        <v>0.99502299999999999</v>
      </c>
      <c r="M17" s="36">
        <v>0.63455600000000001</v>
      </c>
      <c r="N17" s="36">
        <v>231</v>
      </c>
      <c r="O17" s="36">
        <v>232.8391</v>
      </c>
    </row>
    <row r="18" spans="1:15" ht="15" customHeight="1" x14ac:dyDescent="0.2">
      <c r="A18" s="36">
        <v>0.996</v>
      </c>
      <c r="B18" s="36">
        <v>25.877324000000002</v>
      </c>
      <c r="C18" s="36">
        <v>53179813</v>
      </c>
      <c r="D18" s="36">
        <v>0.99603699999999995</v>
      </c>
      <c r="E18" s="36">
        <v>2.5877319999999999</v>
      </c>
      <c r="F18" s="36">
        <v>253</v>
      </c>
      <c r="G18" s="36">
        <v>254.7415</v>
      </c>
      <c r="H18" s="36">
        <v>229.6884</v>
      </c>
      <c r="I18" s="36">
        <v>0.996</v>
      </c>
      <c r="J18" s="36">
        <v>6.8743759999999998</v>
      </c>
      <c r="K18" s="36">
        <v>53186988</v>
      </c>
      <c r="L18" s="36">
        <v>0.99602999999999997</v>
      </c>
      <c r="M18" s="36">
        <v>0.68743799999999999</v>
      </c>
      <c r="N18" s="36">
        <v>253</v>
      </c>
      <c r="O18" s="36">
        <v>254.7415</v>
      </c>
    </row>
    <row r="19" spans="1:15" ht="15" customHeight="1" x14ac:dyDescent="0.2">
      <c r="A19" s="36">
        <v>0.997</v>
      </c>
      <c r="B19" s="36">
        <v>29.061399999999999</v>
      </c>
      <c r="C19" s="36">
        <v>58025917</v>
      </c>
      <c r="D19" s="36">
        <v>0.99701300000000004</v>
      </c>
      <c r="E19" s="36">
        <v>2.9061400000000002</v>
      </c>
      <c r="F19" s="36">
        <v>282</v>
      </c>
      <c r="G19" s="36">
        <v>283.62060000000002</v>
      </c>
      <c r="H19" s="36">
        <v>257.75360000000001</v>
      </c>
      <c r="I19" s="36">
        <v>0.997</v>
      </c>
      <c r="J19" s="36">
        <v>7.54277</v>
      </c>
      <c r="K19" s="36">
        <v>58028882</v>
      </c>
      <c r="L19" s="36">
        <v>0.99700800000000001</v>
      </c>
      <c r="M19" s="36">
        <v>0.75427699999999998</v>
      </c>
      <c r="N19" s="36">
        <v>282</v>
      </c>
      <c r="O19" s="36">
        <v>283.62060000000002</v>
      </c>
    </row>
    <row r="20" spans="1:15" ht="15" customHeight="1" x14ac:dyDescent="0.2">
      <c r="A20" s="36">
        <v>0.998</v>
      </c>
      <c r="B20" s="36">
        <v>34.499451000000001</v>
      </c>
      <c r="C20" s="36">
        <v>65796328</v>
      </c>
      <c r="D20" s="36">
        <v>0.99801499999999999</v>
      </c>
      <c r="E20" s="36">
        <v>3.449945</v>
      </c>
      <c r="F20" s="36">
        <v>330</v>
      </c>
      <c r="G20" s="36">
        <v>331.44600000000003</v>
      </c>
      <c r="H20" s="36">
        <v>304.41000000000003</v>
      </c>
      <c r="I20" s="36">
        <v>0.998</v>
      </c>
      <c r="J20" s="36">
        <v>8.6911190000000005</v>
      </c>
      <c r="K20" s="36">
        <v>65795641</v>
      </c>
      <c r="L20" s="36">
        <v>0.99801799999999996</v>
      </c>
      <c r="M20" s="36">
        <v>0.869112</v>
      </c>
      <c r="N20" s="36">
        <v>330</v>
      </c>
      <c r="O20" s="36">
        <v>331.44600000000003</v>
      </c>
    </row>
    <row r="21" spans="1:15" ht="15" customHeight="1" x14ac:dyDescent="0.2">
      <c r="A21" s="36">
        <v>0.999</v>
      </c>
      <c r="B21" s="36">
        <v>45.001387999999999</v>
      </c>
      <c r="C21" s="36">
        <v>80735182</v>
      </c>
      <c r="D21" s="36">
        <v>0.99900599999999995</v>
      </c>
      <c r="E21" s="36">
        <v>4.5001389999999999</v>
      </c>
      <c r="F21" s="36">
        <v>427</v>
      </c>
      <c r="G21" s="36">
        <v>429.2045</v>
      </c>
      <c r="H21" s="36">
        <v>400.12459999999999</v>
      </c>
      <c r="I21" s="36">
        <v>0.999</v>
      </c>
      <c r="J21" s="36">
        <v>11.258822</v>
      </c>
      <c r="K21" s="36">
        <v>80888386</v>
      </c>
      <c r="L21" s="36">
        <v>0.99901399999999996</v>
      </c>
      <c r="M21" s="36">
        <v>1.125882</v>
      </c>
      <c r="N21" s="36">
        <v>428</v>
      </c>
      <c r="O21" s="36">
        <v>429.2045</v>
      </c>
    </row>
    <row r="23" spans="1:15" ht="15" customHeight="1" x14ac:dyDescent="0.2">
      <c r="A23" s="34" t="s">
        <v>170</v>
      </c>
      <c r="B23" s="32"/>
      <c r="C23" s="32"/>
      <c r="D23" s="32"/>
      <c r="E23" s="32"/>
      <c r="F23" s="32"/>
      <c r="G23" s="32"/>
      <c r="H23" s="32"/>
      <c r="I23" s="34" t="s">
        <v>171</v>
      </c>
      <c r="J23" s="34"/>
      <c r="K23" s="32"/>
      <c r="L23" s="32"/>
      <c r="M23" s="32"/>
      <c r="N23" s="32"/>
      <c r="O23" s="32"/>
    </row>
    <row r="24" spans="1:15" ht="15" customHeight="1" x14ac:dyDescent="0.2">
      <c r="A24" s="32" t="s">
        <v>134</v>
      </c>
      <c r="B24" s="32" t="s">
        <v>2</v>
      </c>
      <c r="C24" s="32" t="s">
        <v>47</v>
      </c>
      <c r="D24" s="32" t="s">
        <v>4</v>
      </c>
      <c r="E24" s="32" t="s">
        <v>48</v>
      </c>
      <c r="F24" s="32" t="s">
        <v>28</v>
      </c>
      <c r="G24" s="32" t="s">
        <v>49</v>
      </c>
      <c r="H24" s="32"/>
      <c r="I24" s="32" t="s">
        <v>134</v>
      </c>
      <c r="J24" s="32" t="s">
        <v>2</v>
      </c>
      <c r="K24" s="32" t="s">
        <v>47</v>
      </c>
      <c r="L24" s="32" t="s">
        <v>4</v>
      </c>
      <c r="M24" s="32" t="s">
        <v>48</v>
      </c>
      <c r="N24" s="32" t="s">
        <v>28</v>
      </c>
      <c r="O24" s="32" t="s">
        <v>49</v>
      </c>
    </row>
    <row r="25" spans="1:15" ht="15" customHeight="1" x14ac:dyDescent="0.2">
      <c r="A25" s="36">
        <v>0.9</v>
      </c>
      <c r="B25" s="36">
        <v>4.8114800000000004</v>
      </c>
      <c r="C25" s="36">
        <v>4698438</v>
      </c>
      <c r="D25" s="36">
        <v>0.90090000000000003</v>
      </c>
      <c r="E25" s="36">
        <v>4.8114800000000004</v>
      </c>
      <c r="F25" s="36">
        <v>129</v>
      </c>
      <c r="G25" s="36">
        <v>130.53100000000001</v>
      </c>
      <c r="H25" s="36"/>
      <c r="I25" s="36">
        <v>0.9</v>
      </c>
      <c r="J25" s="36">
        <v>2.0323920000000002</v>
      </c>
      <c r="K25" s="36">
        <v>4670426</v>
      </c>
      <c r="L25" s="36">
        <v>0.90002000000000004</v>
      </c>
      <c r="M25" s="36">
        <v>2.0323920000000002</v>
      </c>
      <c r="N25" s="36">
        <v>128</v>
      </c>
      <c r="O25" s="36">
        <v>130.53100000000001</v>
      </c>
    </row>
    <row r="26" spans="1:15" ht="15" customHeight="1" x14ac:dyDescent="0.2">
      <c r="A26" s="36">
        <v>0.91</v>
      </c>
      <c r="B26" s="36">
        <v>5.2867810000000004</v>
      </c>
      <c r="C26" s="36">
        <v>5023026</v>
      </c>
      <c r="D26" s="36">
        <v>0.91041000000000005</v>
      </c>
      <c r="E26" s="36">
        <v>5.2867810000000004</v>
      </c>
      <c r="F26" s="36">
        <v>140</v>
      </c>
      <c r="G26" s="36">
        <v>142.37700000000001</v>
      </c>
      <c r="H26" s="36"/>
      <c r="I26" s="36">
        <v>0.91</v>
      </c>
      <c r="J26" s="36">
        <v>2.188984</v>
      </c>
      <c r="K26" s="36">
        <v>5022821</v>
      </c>
      <c r="L26" s="36">
        <v>0.91044000000000003</v>
      </c>
      <c r="M26" s="36">
        <v>2.188984</v>
      </c>
      <c r="N26" s="36">
        <v>140</v>
      </c>
      <c r="O26" s="36">
        <v>142.37700000000001</v>
      </c>
    </row>
    <row r="27" spans="1:15" ht="15" customHeight="1" x14ac:dyDescent="0.2">
      <c r="A27" s="36">
        <v>0.92</v>
      </c>
      <c r="B27" s="36">
        <v>5.8893579999999996</v>
      </c>
      <c r="C27" s="36">
        <v>5377932</v>
      </c>
      <c r="D27" s="36">
        <v>0.92020999999999997</v>
      </c>
      <c r="E27" s="36">
        <v>5.8893579999999996</v>
      </c>
      <c r="F27" s="36">
        <v>152</v>
      </c>
      <c r="G27" s="36">
        <v>154.37</v>
      </c>
      <c r="H27" s="36"/>
      <c r="I27" s="36">
        <v>0.92</v>
      </c>
      <c r="J27" s="36">
        <v>2.3392870000000001</v>
      </c>
      <c r="K27" s="36">
        <v>5378921</v>
      </c>
      <c r="L27" s="36">
        <v>0.92027999999999999</v>
      </c>
      <c r="M27" s="36">
        <v>2.3392870000000001</v>
      </c>
      <c r="N27" s="36">
        <v>152</v>
      </c>
      <c r="O27" s="36">
        <v>154.37</v>
      </c>
    </row>
    <row r="28" spans="1:15" ht="15" customHeight="1" x14ac:dyDescent="0.2">
      <c r="A28" s="36">
        <v>0.93</v>
      </c>
      <c r="B28" s="36">
        <v>6.5484980000000004</v>
      </c>
      <c r="C28" s="36">
        <v>5860587</v>
      </c>
      <c r="D28" s="36">
        <v>0.93067</v>
      </c>
      <c r="E28" s="36">
        <v>6.5484980000000004</v>
      </c>
      <c r="F28" s="36">
        <v>169</v>
      </c>
      <c r="G28" s="36">
        <v>171.12700000000001</v>
      </c>
      <c r="H28" s="36"/>
      <c r="I28" s="36">
        <v>0.93</v>
      </c>
      <c r="J28" s="36">
        <v>2.5694710000000001</v>
      </c>
      <c r="K28" s="36">
        <v>5861312</v>
      </c>
      <c r="L28" s="36">
        <v>0.93057999999999996</v>
      </c>
      <c r="M28" s="36">
        <v>2.5694710000000001</v>
      </c>
      <c r="N28" s="36">
        <v>169</v>
      </c>
      <c r="O28" s="36">
        <v>171.12700000000001</v>
      </c>
    </row>
    <row r="29" spans="1:15" ht="15" customHeight="1" x14ac:dyDescent="0.2">
      <c r="A29" s="36">
        <v>0.94</v>
      </c>
      <c r="B29" s="36">
        <v>7.0611670000000002</v>
      </c>
      <c r="C29" s="36">
        <v>6422366</v>
      </c>
      <c r="D29" s="36">
        <v>0.94025999999999998</v>
      </c>
      <c r="E29" s="36">
        <v>7.0611670000000002</v>
      </c>
      <c r="F29" s="36">
        <v>189</v>
      </c>
      <c r="G29" s="36">
        <v>191.029</v>
      </c>
      <c r="H29" s="36"/>
      <c r="I29" s="36">
        <v>0.94</v>
      </c>
      <c r="J29" s="36">
        <v>2.803423</v>
      </c>
      <c r="K29" s="36">
        <v>6420724</v>
      </c>
      <c r="L29" s="36">
        <v>0.94030000000000002</v>
      </c>
      <c r="M29" s="36">
        <v>2.803423</v>
      </c>
      <c r="N29" s="36">
        <v>189</v>
      </c>
      <c r="O29" s="36">
        <v>191.029</v>
      </c>
    </row>
    <row r="30" spans="1:15" ht="15" customHeight="1" x14ac:dyDescent="0.2">
      <c r="A30" s="36">
        <v>0.95</v>
      </c>
      <c r="B30" s="36">
        <v>7.9555769999999999</v>
      </c>
      <c r="C30" s="36">
        <v>7106198</v>
      </c>
      <c r="D30" s="36">
        <v>0.95020000000000004</v>
      </c>
      <c r="E30" s="36">
        <v>7.9555769999999999</v>
      </c>
      <c r="F30" s="36">
        <v>214</v>
      </c>
      <c r="G30" s="36">
        <v>215.79499999999999</v>
      </c>
      <c r="H30" s="36"/>
      <c r="I30" s="36">
        <v>0.95</v>
      </c>
      <c r="J30" s="36">
        <v>3.0923620000000001</v>
      </c>
      <c r="K30" s="36">
        <v>7105371</v>
      </c>
      <c r="L30" s="36">
        <v>0.95009999999999994</v>
      </c>
      <c r="M30" s="36">
        <v>3.0923620000000001</v>
      </c>
      <c r="N30" s="36">
        <v>214</v>
      </c>
      <c r="O30" s="36">
        <v>215.79499999999999</v>
      </c>
    </row>
    <row r="31" spans="1:15" ht="15" customHeight="1" x14ac:dyDescent="0.2">
      <c r="A31" s="36">
        <v>0.96</v>
      </c>
      <c r="B31" s="36">
        <v>9.1540400000000002</v>
      </c>
      <c r="C31" s="36">
        <v>8039727</v>
      </c>
      <c r="D31" s="36">
        <v>0.96023999999999998</v>
      </c>
      <c r="E31" s="36">
        <v>9.1540400000000002</v>
      </c>
      <c r="F31" s="36">
        <v>249</v>
      </c>
      <c r="G31" s="36">
        <v>249.65299999999999</v>
      </c>
      <c r="H31" s="36"/>
      <c r="I31" s="36">
        <v>0.96</v>
      </c>
      <c r="J31" s="36">
        <v>3.4994209999999999</v>
      </c>
      <c r="K31" s="36">
        <v>8014259</v>
      </c>
      <c r="L31" s="36">
        <v>0.96001000000000003</v>
      </c>
      <c r="M31" s="36">
        <v>3.4994209999999999</v>
      </c>
      <c r="N31" s="36">
        <v>248</v>
      </c>
      <c r="O31" s="36">
        <v>249.65299999999999</v>
      </c>
    </row>
    <row r="32" spans="1:15" ht="15" customHeight="1" x14ac:dyDescent="0.2">
      <c r="A32" s="36">
        <v>0.97</v>
      </c>
      <c r="B32" s="36">
        <v>10.855561</v>
      </c>
      <c r="C32" s="36">
        <v>9354177</v>
      </c>
      <c r="D32" s="53">
        <v>0.96984999999999999</v>
      </c>
      <c r="E32" s="36">
        <v>10.855561</v>
      </c>
      <c r="F32" s="36">
        <v>300</v>
      </c>
      <c r="G32" s="36">
        <v>302.43299999999999</v>
      </c>
      <c r="H32" s="36"/>
      <c r="I32" s="36">
        <v>0.97</v>
      </c>
      <c r="J32" s="36">
        <v>4.2065929999999998</v>
      </c>
      <c r="K32" s="36">
        <v>9378626</v>
      </c>
      <c r="L32" s="36">
        <v>0.97002999999999995</v>
      </c>
      <c r="M32" s="36">
        <v>4.2065929999999998</v>
      </c>
      <c r="N32" s="36">
        <v>301</v>
      </c>
      <c r="O32" s="36">
        <v>302.43299999999999</v>
      </c>
    </row>
    <row r="33" spans="1:15" ht="15" customHeight="1" x14ac:dyDescent="0.2">
      <c r="A33" s="36">
        <v>0.98</v>
      </c>
      <c r="B33" s="36">
        <v>13.977066000000001</v>
      </c>
      <c r="C33" s="36">
        <v>11535116</v>
      </c>
      <c r="D33" s="36">
        <v>0.98001000000000005</v>
      </c>
      <c r="E33" s="36">
        <v>13.977066000000001</v>
      </c>
      <c r="F33" s="36">
        <v>390</v>
      </c>
      <c r="G33" s="36">
        <v>391.178</v>
      </c>
      <c r="H33" s="36"/>
      <c r="I33" s="36">
        <v>0.98</v>
      </c>
      <c r="J33" s="36">
        <v>5.1796129999999998</v>
      </c>
      <c r="K33" s="36">
        <v>11535116</v>
      </c>
      <c r="L33" s="36">
        <v>0.98001000000000005</v>
      </c>
      <c r="M33" s="36">
        <v>5.1796129999999998</v>
      </c>
      <c r="N33" s="36">
        <v>390</v>
      </c>
      <c r="O33" s="36">
        <v>391.178</v>
      </c>
    </row>
    <row r="34" spans="1:15" ht="15" customHeight="1" x14ac:dyDescent="0.2">
      <c r="A34" s="36">
        <v>0.99</v>
      </c>
      <c r="B34" s="36">
        <v>20.072144999999999</v>
      </c>
      <c r="C34" s="36">
        <v>16220129</v>
      </c>
      <c r="D34" s="36">
        <v>0.99</v>
      </c>
      <c r="E34" s="36">
        <v>20.072144999999999</v>
      </c>
      <c r="F34" s="36">
        <v>601</v>
      </c>
      <c r="G34" s="36">
        <v>601.79700000000003</v>
      </c>
      <c r="H34" s="36"/>
      <c r="I34" s="36">
        <v>0.99</v>
      </c>
      <c r="J34" s="36">
        <v>7.4454289999999999</v>
      </c>
      <c r="K34" s="36">
        <v>16220332</v>
      </c>
      <c r="L34" s="36">
        <v>0.99002000000000001</v>
      </c>
      <c r="M34" s="36">
        <v>7.4454289999999999</v>
      </c>
      <c r="N34" s="36">
        <v>601</v>
      </c>
      <c r="O34" s="36">
        <v>601.79700000000003</v>
      </c>
    </row>
    <row r="35" spans="1:15" ht="15" customHeight="1" x14ac:dyDescent="0.2">
      <c r="A35" s="36">
        <v>0.99099999999999999</v>
      </c>
      <c r="B35" s="36">
        <v>21.142287</v>
      </c>
      <c r="C35" s="36">
        <v>16949460</v>
      </c>
      <c r="D35" s="36">
        <v>0.99100999999999995</v>
      </c>
      <c r="E35" s="36">
        <v>21.142287</v>
      </c>
      <c r="F35" s="36">
        <v>636</v>
      </c>
      <c r="G35" s="36">
        <v>636.79300000000001</v>
      </c>
      <c r="H35" s="36"/>
      <c r="I35" s="36">
        <v>0.99099999999999999</v>
      </c>
      <c r="J35" s="36">
        <v>7.7887040000000001</v>
      </c>
      <c r="K35" s="36">
        <v>16949179</v>
      </c>
      <c r="L35" s="36">
        <v>0.99102999999999997</v>
      </c>
      <c r="M35" s="36">
        <v>7.7887040000000001</v>
      </c>
      <c r="N35" s="36">
        <v>636</v>
      </c>
      <c r="O35" s="36">
        <v>636.79300000000001</v>
      </c>
    </row>
    <row r="36" spans="1:15" ht="15" customHeight="1" x14ac:dyDescent="0.2">
      <c r="A36" s="36">
        <v>0.99199999999999999</v>
      </c>
      <c r="B36" s="36">
        <v>22.389040000000001</v>
      </c>
      <c r="C36" s="36">
        <v>17689544</v>
      </c>
      <c r="D36" s="36">
        <v>0.99199999999999999</v>
      </c>
      <c r="E36" s="36">
        <v>22.389040000000001</v>
      </c>
      <c r="F36" s="36">
        <v>672</v>
      </c>
      <c r="G36" s="36">
        <v>674.66300000000001</v>
      </c>
      <c r="H36" s="36"/>
      <c r="I36" s="36">
        <v>0.99199999999999999</v>
      </c>
      <c r="J36" s="36">
        <v>8.1551849999999995</v>
      </c>
      <c r="K36" s="36">
        <v>17731526</v>
      </c>
      <c r="L36" s="36">
        <v>0.99204000000000003</v>
      </c>
      <c r="M36" s="36">
        <v>8.1551849999999995</v>
      </c>
      <c r="N36" s="36">
        <v>674</v>
      </c>
      <c r="O36" s="36">
        <v>674.66300000000001</v>
      </c>
    </row>
    <row r="37" spans="1:15" ht="15" customHeight="1" x14ac:dyDescent="0.2">
      <c r="A37" s="36">
        <v>0.99299999999999999</v>
      </c>
      <c r="B37" s="36">
        <v>23.798438999999998</v>
      </c>
      <c r="C37" s="36">
        <v>18736543</v>
      </c>
      <c r="D37" s="36">
        <v>0.99304000000000003</v>
      </c>
      <c r="E37" s="36">
        <v>23.798438999999998</v>
      </c>
      <c r="F37" s="36">
        <v>724</v>
      </c>
      <c r="G37" s="36">
        <v>724.62699999999995</v>
      </c>
      <c r="H37" s="36"/>
      <c r="I37" s="36">
        <v>0.99299999999999999</v>
      </c>
      <c r="J37" s="36">
        <v>8.8477569999999996</v>
      </c>
      <c r="K37" s="36">
        <v>18737108</v>
      </c>
      <c r="L37" s="36">
        <v>0.99302000000000001</v>
      </c>
      <c r="M37" s="36">
        <v>8.8477569999999996</v>
      </c>
      <c r="N37" s="36">
        <v>724</v>
      </c>
      <c r="O37" s="36">
        <v>724.62699999999995</v>
      </c>
    </row>
    <row r="38" spans="1:15" ht="15" customHeight="1" x14ac:dyDescent="0.2">
      <c r="A38" s="36">
        <v>0.99399999999999999</v>
      </c>
      <c r="B38" s="36">
        <v>27.497256</v>
      </c>
      <c r="C38" s="36">
        <v>20231176</v>
      </c>
      <c r="D38" s="36">
        <v>0.99402999999999997</v>
      </c>
      <c r="E38" s="36">
        <v>27.497256</v>
      </c>
      <c r="F38" s="36">
        <v>800</v>
      </c>
      <c r="G38" s="36">
        <v>800.56600000000003</v>
      </c>
      <c r="H38" s="36"/>
      <c r="I38" s="36">
        <v>0.99399999999999999</v>
      </c>
      <c r="J38" s="36">
        <v>9.4957600000000006</v>
      </c>
      <c r="K38" s="36">
        <v>20231671</v>
      </c>
      <c r="L38" s="36">
        <v>0.99402999999999997</v>
      </c>
      <c r="M38" s="36">
        <v>9.4957600000000006</v>
      </c>
      <c r="N38" s="36">
        <v>800</v>
      </c>
      <c r="O38" s="36">
        <v>800.56600000000003</v>
      </c>
    </row>
    <row r="39" spans="1:15" ht="15" customHeight="1" x14ac:dyDescent="0.2">
      <c r="A39" s="36">
        <v>0.995</v>
      </c>
      <c r="B39" s="36">
        <v>30.178926000000001</v>
      </c>
      <c r="C39" s="36">
        <v>21998420</v>
      </c>
      <c r="D39" s="36">
        <v>0.995</v>
      </c>
      <c r="E39" s="36">
        <v>30.178926000000001</v>
      </c>
      <c r="F39" s="36">
        <v>893</v>
      </c>
      <c r="G39" s="36">
        <v>893.46100000000001</v>
      </c>
      <c r="H39" s="36"/>
      <c r="I39" s="36">
        <v>0.995</v>
      </c>
      <c r="J39" s="36">
        <v>10.822929</v>
      </c>
      <c r="K39" s="36">
        <v>21998825</v>
      </c>
      <c r="L39" s="36">
        <v>0.995</v>
      </c>
      <c r="M39" s="36">
        <v>10.822929</v>
      </c>
      <c r="N39" s="36">
        <v>893</v>
      </c>
      <c r="O39" s="36">
        <v>893.46100000000001</v>
      </c>
    </row>
    <row r="40" spans="1:15" ht="15" customHeight="1" x14ac:dyDescent="0.2">
      <c r="A40" s="36">
        <v>0.996</v>
      </c>
      <c r="B40" s="36">
        <v>32.801684999999999</v>
      </c>
      <c r="C40" s="36">
        <v>24304661</v>
      </c>
      <c r="D40" s="36">
        <v>0.99600999999999995</v>
      </c>
      <c r="E40" s="36">
        <v>32.801684999999999</v>
      </c>
      <c r="F40" s="36">
        <v>1019</v>
      </c>
      <c r="G40" s="36">
        <v>1019.371</v>
      </c>
      <c r="H40" s="36"/>
      <c r="I40" s="36">
        <v>0.996</v>
      </c>
      <c r="J40" s="36">
        <v>11.579387000000001</v>
      </c>
      <c r="K40" s="36">
        <v>24304899</v>
      </c>
      <c r="L40" s="36">
        <v>0.996</v>
      </c>
      <c r="M40" s="36">
        <v>11.579387000000001</v>
      </c>
      <c r="N40" s="36">
        <v>1019</v>
      </c>
      <c r="O40" s="36">
        <v>1019.371</v>
      </c>
    </row>
    <row r="41" spans="1:15" ht="15" customHeight="1" x14ac:dyDescent="0.2">
      <c r="A41" s="36">
        <v>0.997</v>
      </c>
      <c r="B41" s="36">
        <v>39.412092999999999</v>
      </c>
      <c r="C41" s="36">
        <v>27250093</v>
      </c>
      <c r="D41" s="36">
        <v>0.997</v>
      </c>
      <c r="E41" s="36">
        <v>39.412092999999999</v>
      </c>
      <c r="F41" s="36">
        <v>1187</v>
      </c>
      <c r="G41" s="36">
        <v>1190.2349999999999</v>
      </c>
      <c r="H41" s="36"/>
      <c r="I41" s="36">
        <v>0.997</v>
      </c>
      <c r="J41" s="36">
        <v>12.887489</v>
      </c>
      <c r="K41" s="36">
        <v>27301084</v>
      </c>
      <c r="L41" s="36">
        <v>0.997</v>
      </c>
      <c r="M41" s="36">
        <v>12.887489</v>
      </c>
      <c r="N41" s="36">
        <v>1190</v>
      </c>
      <c r="O41" s="36">
        <v>1190.2349999999999</v>
      </c>
    </row>
    <row r="42" spans="1:15" ht="15" customHeight="1" x14ac:dyDescent="0.2">
      <c r="A42" s="36">
        <v>0.998</v>
      </c>
      <c r="B42" s="36">
        <v>50.267173</v>
      </c>
      <c r="C42" s="36">
        <v>32878982</v>
      </c>
      <c r="D42" s="36">
        <v>0.998</v>
      </c>
      <c r="E42" s="36">
        <v>50.267173</v>
      </c>
      <c r="F42" s="36">
        <v>1530</v>
      </c>
      <c r="G42" s="36">
        <v>1530.107</v>
      </c>
      <c r="H42" s="36"/>
      <c r="I42" s="36">
        <v>0.998</v>
      </c>
      <c r="J42" s="36">
        <v>15.724418</v>
      </c>
      <c r="K42" s="36">
        <v>32878390</v>
      </c>
      <c r="L42" s="36">
        <v>0.998</v>
      </c>
      <c r="M42" s="36">
        <v>15.724418</v>
      </c>
      <c r="N42" s="36">
        <v>1530</v>
      </c>
      <c r="O42" s="36">
        <v>1530.107</v>
      </c>
    </row>
    <row r="43" spans="1:15" ht="15" customHeight="1" x14ac:dyDescent="0.2">
      <c r="A43" s="36">
        <v>0.999</v>
      </c>
      <c r="B43" s="36">
        <v>78.381223000000006</v>
      </c>
      <c r="C43" s="36">
        <v>43901831</v>
      </c>
      <c r="D43" s="36">
        <v>0.999</v>
      </c>
      <c r="E43" s="36">
        <v>78.381223000000006</v>
      </c>
      <c r="F43" s="36">
        <v>2280</v>
      </c>
      <c r="G43" s="36">
        <v>2300.0329999999999</v>
      </c>
      <c r="H43" s="36"/>
      <c r="I43" s="36">
        <v>0.999</v>
      </c>
      <c r="J43" s="36">
        <v>21.985204</v>
      </c>
      <c r="K43" s="36">
        <v>44176421</v>
      </c>
      <c r="L43" s="36">
        <v>0.999</v>
      </c>
      <c r="M43" s="36">
        <v>21.985204</v>
      </c>
      <c r="N43" s="36">
        <v>2300</v>
      </c>
      <c r="O43" s="36">
        <v>2300.0329999999999</v>
      </c>
    </row>
    <row r="45" spans="1:15" ht="15" customHeight="1" x14ac:dyDescent="0.2">
      <c r="A45" s="34" t="s">
        <v>172</v>
      </c>
      <c r="B45" s="34"/>
      <c r="C45" s="32"/>
      <c r="D45" s="32"/>
      <c r="E45" s="32"/>
      <c r="F45" s="32"/>
      <c r="G45" s="32"/>
      <c r="H45" s="32"/>
      <c r="I45" s="34" t="s">
        <v>173</v>
      </c>
      <c r="J45" s="34"/>
      <c r="K45" s="32"/>
      <c r="L45" s="32"/>
      <c r="M45" s="32"/>
      <c r="N45" s="32"/>
      <c r="O45" s="32"/>
    </row>
    <row r="46" spans="1:15" ht="15" customHeight="1" x14ac:dyDescent="0.2">
      <c r="A46" s="32" t="s">
        <v>134</v>
      </c>
      <c r="B46" s="32" t="s">
        <v>2</v>
      </c>
      <c r="C46" s="32" t="s">
        <v>47</v>
      </c>
      <c r="D46" s="32" t="s">
        <v>4</v>
      </c>
      <c r="E46" s="32" t="s">
        <v>48</v>
      </c>
      <c r="F46" s="32" t="s">
        <v>28</v>
      </c>
      <c r="G46" s="32" t="s">
        <v>49</v>
      </c>
      <c r="H46" s="32"/>
      <c r="I46" s="32" t="s">
        <v>134</v>
      </c>
      <c r="J46" s="32" t="s">
        <v>2</v>
      </c>
      <c r="K46" s="32" t="s">
        <v>47</v>
      </c>
      <c r="L46" s="32" t="s">
        <v>4</v>
      </c>
      <c r="M46" s="32" t="s">
        <v>48</v>
      </c>
      <c r="N46" s="32" t="s">
        <v>28</v>
      </c>
      <c r="O46" s="32" t="s">
        <v>49</v>
      </c>
    </row>
    <row r="47" spans="1:15" ht="15" customHeight="1" x14ac:dyDescent="0.2">
      <c r="A47" s="36">
        <v>0.9</v>
      </c>
      <c r="B47" s="36">
        <v>17.106877000000001</v>
      </c>
      <c r="C47" s="36">
        <v>35680681</v>
      </c>
      <c r="D47" s="36">
        <v>0.90742199999999995</v>
      </c>
      <c r="E47" s="36">
        <v>1.710688</v>
      </c>
      <c r="F47" s="36">
        <v>92</v>
      </c>
      <c r="G47" s="36">
        <v>96.742199999999997</v>
      </c>
      <c r="H47" s="36"/>
      <c r="I47" s="36">
        <v>0.9</v>
      </c>
      <c r="J47" s="36">
        <v>7.1107060000000004</v>
      </c>
      <c r="K47" s="36">
        <v>35680681</v>
      </c>
      <c r="L47" s="36">
        <v>0.90012800000000004</v>
      </c>
      <c r="M47" s="36">
        <v>0.71107100000000001</v>
      </c>
      <c r="N47" s="36">
        <v>92</v>
      </c>
      <c r="O47" s="36">
        <v>96.742199999999997</v>
      </c>
    </row>
    <row r="48" spans="1:15" ht="15" customHeight="1" x14ac:dyDescent="0.2">
      <c r="A48" s="36">
        <v>0.91</v>
      </c>
      <c r="B48" s="36">
        <v>17.402567000000001</v>
      </c>
      <c r="C48" s="36">
        <v>35960884</v>
      </c>
      <c r="D48" s="36">
        <v>0.91505199999999998</v>
      </c>
      <c r="E48" s="36">
        <v>1.7402569999999999</v>
      </c>
      <c r="F48" s="36">
        <v>93</v>
      </c>
      <c r="G48" s="36">
        <v>97.675600000000003</v>
      </c>
      <c r="H48" s="36"/>
      <c r="I48" s="36">
        <v>0.91</v>
      </c>
      <c r="J48" s="36">
        <v>7.2475769999999997</v>
      </c>
      <c r="K48" s="36">
        <v>36265498</v>
      </c>
      <c r="L48" s="36">
        <v>0.91486000000000001</v>
      </c>
      <c r="M48" s="36">
        <v>0.72475800000000001</v>
      </c>
      <c r="N48" s="36">
        <v>94</v>
      </c>
      <c r="O48" s="36">
        <v>98.695499999999996</v>
      </c>
    </row>
    <row r="49" spans="1:15" ht="15" customHeight="1" x14ac:dyDescent="0.2">
      <c r="A49" s="36">
        <v>0.92</v>
      </c>
      <c r="B49" s="36">
        <v>17.734487000000001</v>
      </c>
      <c r="C49" s="36">
        <v>36274496</v>
      </c>
      <c r="D49" s="36">
        <v>0.92187399999999997</v>
      </c>
      <c r="E49" s="36">
        <v>1.7734490000000001</v>
      </c>
      <c r="F49" s="36">
        <v>94</v>
      </c>
      <c r="G49" s="36">
        <v>98.725499999999997</v>
      </c>
      <c r="H49" s="36"/>
      <c r="I49" s="36">
        <v>0.92</v>
      </c>
      <c r="J49" s="36">
        <v>7.2965419999999996</v>
      </c>
      <c r="K49" s="36">
        <v>36570952</v>
      </c>
      <c r="L49" s="36">
        <v>0.92252000000000001</v>
      </c>
      <c r="M49" s="36">
        <v>0.72965400000000002</v>
      </c>
      <c r="N49" s="36">
        <v>95</v>
      </c>
      <c r="O49" s="36">
        <v>99.668000000000006</v>
      </c>
    </row>
    <row r="50" spans="1:15" ht="15" customHeight="1" x14ac:dyDescent="0.2">
      <c r="A50" s="36">
        <v>0.93</v>
      </c>
      <c r="B50" s="36">
        <v>17.814744000000001</v>
      </c>
      <c r="C50" s="36">
        <v>36865039</v>
      </c>
      <c r="D50" s="36">
        <v>0.93447899999999995</v>
      </c>
      <c r="E50" s="36">
        <v>1.781474</v>
      </c>
      <c r="F50" s="36">
        <v>96</v>
      </c>
      <c r="G50" s="36">
        <v>100.6288</v>
      </c>
      <c r="H50" s="36"/>
      <c r="I50" s="36">
        <v>0.93</v>
      </c>
      <c r="J50" s="36">
        <v>7.4213899999999997</v>
      </c>
      <c r="K50" s="36">
        <v>37158970</v>
      </c>
      <c r="L50" s="36">
        <v>0.93536799999999998</v>
      </c>
      <c r="M50" s="36">
        <v>0.74213899999999999</v>
      </c>
      <c r="N50" s="36">
        <v>97</v>
      </c>
      <c r="O50" s="36">
        <v>101.61060000000001</v>
      </c>
    </row>
    <row r="51" spans="1:15" ht="15" customHeight="1" x14ac:dyDescent="0.2">
      <c r="A51" s="36">
        <v>0.94</v>
      </c>
      <c r="B51" s="36">
        <v>18.530268</v>
      </c>
      <c r="C51" s="36">
        <v>37463339</v>
      </c>
      <c r="D51" s="36">
        <v>0.94425599999999998</v>
      </c>
      <c r="E51" s="36">
        <v>1.853027</v>
      </c>
      <c r="F51" s="36">
        <v>98</v>
      </c>
      <c r="G51" s="36">
        <v>102.6129</v>
      </c>
      <c r="H51" s="36"/>
      <c r="I51" s="36">
        <v>0.94</v>
      </c>
      <c r="J51" s="36">
        <v>7.4920910000000003</v>
      </c>
      <c r="K51" s="36">
        <v>37464169</v>
      </c>
      <c r="L51" s="36">
        <v>0.94079000000000002</v>
      </c>
      <c r="M51" s="36">
        <v>0.74920900000000001</v>
      </c>
      <c r="N51" s="36">
        <v>98</v>
      </c>
      <c r="O51" s="36">
        <v>102.61060000000001</v>
      </c>
    </row>
    <row r="52" spans="1:15" ht="15" customHeight="1" x14ac:dyDescent="0.2">
      <c r="A52" s="36">
        <v>0.95</v>
      </c>
      <c r="B52" s="36">
        <v>18.975687000000001</v>
      </c>
      <c r="C52" s="36">
        <v>38947413</v>
      </c>
      <c r="D52" s="36">
        <v>0.95089299999999999</v>
      </c>
      <c r="E52" s="36">
        <v>1.8975690000000001</v>
      </c>
      <c r="F52" s="36">
        <v>103</v>
      </c>
      <c r="G52" s="36">
        <v>107.52119999999999</v>
      </c>
      <c r="H52" s="36"/>
      <c r="I52" s="36">
        <v>0.95</v>
      </c>
      <c r="J52" s="36">
        <v>7.7538830000000001</v>
      </c>
      <c r="K52" s="36">
        <v>38947413</v>
      </c>
      <c r="L52" s="36">
        <v>0.95089299999999999</v>
      </c>
      <c r="M52" s="36">
        <v>0.77538799999999997</v>
      </c>
      <c r="N52" s="36">
        <v>103</v>
      </c>
      <c r="O52" s="36">
        <v>107.52119999999999</v>
      </c>
    </row>
    <row r="53" spans="1:15" ht="15" customHeight="1" x14ac:dyDescent="0.2">
      <c r="A53" s="36">
        <v>0.96</v>
      </c>
      <c r="B53" s="36">
        <v>21.513383000000001</v>
      </c>
      <c r="C53" s="36">
        <v>43656647</v>
      </c>
      <c r="D53" s="36">
        <v>0.96035700000000002</v>
      </c>
      <c r="E53" s="36">
        <v>2.151338</v>
      </c>
      <c r="F53" s="36">
        <v>119</v>
      </c>
      <c r="G53" s="36">
        <v>123.22669999999999</v>
      </c>
      <c r="H53" s="36"/>
      <c r="I53" s="36">
        <v>0.96</v>
      </c>
      <c r="J53" s="36">
        <v>8.7969229999999996</v>
      </c>
      <c r="K53" s="36">
        <v>43656647</v>
      </c>
      <c r="L53" s="36">
        <v>0.96035700000000002</v>
      </c>
      <c r="M53" s="36">
        <v>0.87969200000000003</v>
      </c>
      <c r="N53" s="36">
        <v>119</v>
      </c>
      <c r="O53" s="36">
        <v>123.22669999999999</v>
      </c>
    </row>
    <row r="54" spans="1:15" ht="15" customHeight="1" x14ac:dyDescent="0.2">
      <c r="A54" s="36">
        <v>0.97</v>
      </c>
      <c r="B54" s="36">
        <v>25.019368</v>
      </c>
      <c r="C54" s="36">
        <v>50568582</v>
      </c>
      <c r="D54" s="36">
        <v>0.97018099999999996</v>
      </c>
      <c r="E54" s="36">
        <v>2.5019369999999999</v>
      </c>
      <c r="F54" s="36">
        <v>143</v>
      </c>
      <c r="G54" s="36">
        <v>146.93940000000001</v>
      </c>
      <c r="H54" s="36"/>
      <c r="I54" s="36">
        <v>0.97</v>
      </c>
      <c r="J54" s="36">
        <v>10.278067</v>
      </c>
      <c r="K54" s="36">
        <v>50568582</v>
      </c>
      <c r="L54" s="36">
        <v>0.97018099999999996</v>
      </c>
      <c r="M54" s="36">
        <v>1.0278069999999999</v>
      </c>
      <c r="N54" s="36">
        <v>143</v>
      </c>
      <c r="O54" s="36">
        <v>146.93940000000001</v>
      </c>
    </row>
    <row r="55" spans="1:15" ht="15" customHeight="1" x14ac:dyDescent="0.2">
      <c r="A55" s="36">
        <v>0.98</v>
      </c>
      <c r="B55" s="36">
        <v>31.635501000000001</v>
      </c>
      <c r="C55" s="36">
        <v>62003593</v>
      </c>
      <c r="D55" s="36">
        <v>0.98024900000000004</v>
      </c>
      <c r="E55" s="36">
        <v>3.1635499999999999</v>
      </c>
      <c r="F55" s="36">
        <v>184</v>
      </c>
      <c r="G55" s="36">
        <v>187.49379999999999</v>
      </c>
      <c r="H55" s="36"/>
      <c r="I55" s="36">
        <v>0.98</v>
      </c>
      <c r="J55" s="36">
        <v>12.829623</v>
      </c>
      <c r="K55" s="36">
        <v>62003593</v>
      </c>
      <c r="L55" s="36">
        <v>0.98024900000000004</v>
      </c>
      <c r="M55" s="36">
        <v>1.2829619999999999</v>
      </c>
      <c r="N55" s="36">
        <v>184</v>
      </c>
      <c r="O55" s="36">
        <v>187.49379999999999</v>
      </c>
    </row>
    <row r="56" spans="1:15" ht="15" customHeight="1" x14ac:dyDescent="0.2">
      <c r="A56" s="36">
        <v>0.99</v>
      </c>
      <c r="B56" s="36">
        <v>45.097777000000001</v>
      </c>
      <c r="C56" s="36">
        <v>85413608</v>
      </c>
      <c r="D56" s="36">
        <v>0.99015500000000001</v>
      </c>
      <c r="E56" s="36">
        <v>4.5097779999999998</v>
      </c>
      <c r="F56" s="36">
        <v>273</v>
      </c>
      <c r="G56" s="36">
        <v>275.97050000000002</v>
      </c>
      <c r="H56" s="36"/>
      <c r="I56" s="36">
        <v>0.99</v>
      </c>
      <c r="J56" s="36">
        <v>18.303456000000001</v>
      </c>
      <c r="K56" s="36">
        <v>85413608</v>
      </c>
      <c r="L56" s="36">
        <v>0.99015500000000001</v>
      </c>
      <c r="M56" s="36">
        <v>1.830346</v>
      </c>
      <c r="N56" s="36">
        <v>273</v>
      </c>
      <c r="O56" s="36">
        <v>275.97050000000002</v>
      </c>
    </row>
    <row r="57" spans="1:15" ht="15" customHeight="1" x14ac:dyDescent="0.2">
      <c r="A57" s="36">
        <v>0.99099999999999999</v>
      </c>
      <c r="B57" s="36">
        <v>47.278612000000003</v>
      </c>
      <c r="C57" s="36">
        <v>89190292</v>
      </c>
      <c r="D57" s="36">
        <v>0.99102299999999999</v>
      </c>
      <c r="E57" s="36">
        <v>4.7278609999999999</v>
      </c>
      <c r="F57" s="36">
        <v>288</v>
      </c>
      <c r="G57" s="36">
        <v>291.0881</v>
      </c>
      <c r="H57" s="36"/>
      <c r="I57" s="36">
        <v>0.99099999999999999</v>
      </c>
      <c r="J57" s="36">
        <v>19.185735999999999</v>
      </c>
      <c r="K57" s="36">
        <v>89190292</v>
      </c>
      <c r="L57" s="36">
        <v>0.99102299999999999</v>
      </c>
      <c r="M57" s="36">
        <v>1.918574</v>
      </c>
      <c r="N57" s="36">
        <v>288</v>
      </c>
      <c r="O57" s="36">
        <v>291.0881</v>
      </c>
    </row>
    <row r="58" spans="1:15" ht="15" customHeight="1" x14ac:dyDescent="0.2">
      <c r="A58" s="36">
        <v>0.99199999999999999</v>
      </c>
      <c r="B58" s="36">
        <v>50.114745999999997</v>
      </c>
      <c r="C58" s="36">
        <v>93902562</v>
      </c>
      <c r="D58" s="36">
        <v>0.99199999999999999</v>
      </c>
      <c r="E58" s="36">
        <v>5.0114749999999999</v>
      </c>
      <c r="F58" s="36">
        <v>307</v>
      </c>
      <c r="G58" s="36">
        <v>309.8372</v>
      </c>
      <c r="H58" s="36"/>
      <c r="I58" s="36">
        <v>0.99199999999999999</v>
      </c>
      <c r="J58" s="36">
        <v>20.292767999999999</v>
      </c>
      <c r="K58" s="36">
        <v>93902562</v>
      </c>
      <c r="L58" s="36">
        <v>0.99199999999999999</v>
      </c>
      <c r="M58" s="36">
        <v>2.029277</v>
      </c>
      <c r="N58" s="36">
        <v>307</v>
      </c>
      <c r="O58" s="36">
        <v>309.8372</v>
      </c>
    </row>
    <row r="59" spans="1:15" ht="15" customHeight="1" x14ac:dyDescent="0.2">
      <c r="A59" s="36">
        <v>0.99299999999999999</v>
      </c>
      <c r="B59" s="36">
        <v>54.688955999999997</v>
      </c>
      <c r="C59" s="36">
        <v>99808035</v>
      </c>
      <c r="D59" s="36">
        <v>0.99300999999999995</v>
      </c>
      <c r="E59" s="36">
        <v>5.468896</v>
      </c>
      <c r="F59" s="36">
        <v>331</v>
      </c>
      <c r="G59" s="36">
        <v>333.79610000000002</v>
      </c>
      <c r="H59" s="36"/>
      <c r="I59" s="36">
        <v>0.99299999999999999</v>
      </c>
      <c r="J59" s="36">
        <v>21.681664000000001</v>
      </c>
      <c r="K59" s="36">
        <v>99808035</v>
      </c>
      <c r="L59" s="36">
        <v>0.99300999999999995</v>
      </c>
      <c r="M59" s="36">
        <v>2.1681659999999998</v>
      </c>
      <c r="N59" s="36">
        <v>331</v>
      </c>
      <c r="O59" s="36">
        <v>333.79610000000002</v>
      </c>
    </row>
    <row r="60" spans="1:15" ht="15" customHeight="1" x14ac:dyDescent="0.2">
      <c r="A60" s="36">
        <v>0.99399999999999999</v>
      </c>
      <c r="B60" s="36">
        <v>59.948819</v>
      </c>
      <c r="C60" s="36">
        <v>106829951</v>
      </c>
      <c r="D60" s="36">
        <v>0.99400100000000002</v>
      </c>
      <c r="E60" s="36">
        <v>5.9948819999999996</v>
      </c>
      <c r="F60" s="36">
        <v>360</v>
      </c>
      <c r="G60" s="36">
        <v>362.68700000000001</v>
      </c>
      <c r="H60" s="36"/>
      <c r="I60" s="36">
        <v>0.99399999999999999</v>
      </c>
      <c r="J60" s="36">
        <v>23.388514000000001</v>
      </c>
      <c r="K60" s="36">
        <v>106829951</v>
      </c>
      <c r="L60" s="36">
        <v>0.99400100000000002</v>
      </c>
      <c r="M60" s="36">
        <v>2.338851</v>
      </c>
      <c r="N60" s="36">
        <v>360</v>
      </c>
      <c r="O60" s="36">
        <v>362.68700000000001</v>
      </c>
    </row>
    <row r="61" spans="1:15" ht="15" customHeight="1" x14ac:dyDescent="0.2">
      <c r="A61" s="36">
        <v>0.995</v>
      </c>
      <c r="B61" s="36">
        <v>65.492828000000003</v>
      </c>
      <c r="C61" s="36">
        <v>116057831</v>
      </c>
      <c r="D61" s="36">
        <v>0.99501200000000001</v>
      </c>
      <c r="E61" s="36">
        <v>6.549283</v>
      </c>
      <c r="F61" s="36">
        <v>399</v>
      </c>
      <c r="G61" s="36">
        <v>401.55990000000003</v>
      </c>
      <c r="H61" s="36"/>
      <c r="I61" s="36">
        <v>0.995</v>
      </c>
      <c r="J61" s="36">
        <v>25.577480999999999</v>
      </c>
      <c r="K61" s="36">
        <v>116057831</v>
      </c>
      <c r="L61" s="36">
        <v>0.99501200000000001</v>
      </c>
      <c r="M61" s="36">
        <v>2.5577480000000001</v>
      </c>
      <c r="N61" s="36">
        <v>399</v>
      </c>
      <c r="O61" s="36">
        <v>401.55990000000003</v>
      </c>
    </row>
    <row r="62" spans="1:15" ht="15" customHeight="1" x14ac:dyDescent="0.2">
      <c r="A62" s="36">
        <v>0.996</v>
      </c>
      <c r="B62" s="36">
        <v>74.696308999999999</v>
      </c>
      <c r="C62" s="36">
        <v>128096853</v>
      </c>
      <c r="D62" s="36">
        <v>0.99601600000000001</v>
      </c>
      <c r="E62" s="36">
        <v>7.4696309999999997</v>
      </c>
      <c r="F62" s="36">
        <v>451</v>
      </c>
      <c r="G62" s="36">
        <v>453.37479999999999</v>
      </c>
      <c r="H62" s="36"/>
      <c r="I62" s="36">
        <v>0.996</v>
      </c>
      <c r="J62" s="36">
        <v>28.601531000000001</v>
      </c>
      <c r="K62" s="36">
        <v>128096853</v>
      </c>
      <c r="L62" s="36">
        <v>0.99601600000000001</v>
      </c>
      <c r="M62" s="36">
        <v>2.8601529999999999</v>
      </c>
      <c r="N62" s="36">
        <v>451</v>
      </c>
      <c r="O62" s="36">
        <v>453.37479999999999</v>
      </c>
    </row>
    <row r="63" spans="1:15" ht="14" x14ac:dyDescent="0.2">
      <c r="A63" s="36">
        <v>0.997</v>
      </c>
      <c r="B63" s="36">
        <v>87.531243000000003</v>
      </c>
      <c r="C63" s="36">
        <v>145168758</v>
      </c>
      <c r="D63" s="36">
        <v>0.99701499999999998</v>
      </c>
      <c r="E63" s="36">
        <v>8.7531239999999997</v>
      </c>
      <c r="F63" s="36">
        <v>527</v>
      </c>
      <c r="G63" s="36">
        <v>529.27300000000002</v>
      </c>
      <c r="H63" s="36"/>
      <c r="I63" s="36">
        <v>0.997</v>
      </c>
      <c r="J63" s="36">
        <v>32.412744000000004</v>
      </c>
      <c r="K63" s="36">
        <v>145168758</v>
      </c>
      <c r="L63" s="36">
        <v>0.99701499999999998</v>
      </c>
      <c r="M63" s="36">
        <v>3.2412740000000002</v>
      </c>
      <c r="N63" s="36">
        <v>527</v>
      </c>
      <c r="O63" s="36">
        <v>529.27300000000002</v>
      </c>
    </row>
    <row r="64" spans="1:15" ht="14" x14ac:dyDescent="0.2">
      <c r="A64" s="36">
        <v>0.998</v>
      </c>
      <c r="B64" s="36">
        <v>110.550393</v>
      </c>
      <c r="C64" s="36">
        <v>173787995</v>
      </c>
      <c r="D64" s="36">
        <v>0.99800900000000003</v>
      </c>
      <c r="E64" s="36">
        <v>11.055039000000001</v>
      </c>
      <c r="F64" s="36">
        <v>660</v>
      </c>
      <c r="G64" s="36">
        <v>661.92529999999999</v>
      </c>
      <c r="H64" s="36"/>
      <c r="I64" s="36">
        <v>0.998</v>
      </c>
      <c r="J64" s="36">
        <v>40.065289</v>
      </c>
      <c r="K64" s="36">
        <v>173787995</v>
      </c>
      <c r="L64" s="36">
        <v>0.99800900000000003</v>
      </c>
      <c r="M64" s="36">
        <v>4.0065289999999996</v>
      </c>
      <c r="N64" s="36">
        <v>660</v>
      </c>
      <c r="O64" s="36">
        <v>661.92529999999999</v>
      </c>
    </row>
    <row r="65" spans="1:15" ht="14" x14ac:dyDescent="0.2">
      <c r="A65" s="36">
        <v>0.999</v>
      </c>
      <c r="B65" s="36">
        <v>174.32917699999999</v>
      </c>
      <c r="C65" s="36">
        <v>240602235</v>
      </c>
      <c r="D65" s="36">
        <v>0.999004</v>
      </c>
      <c r="E65" s="36">
        <v>17.432918000000001</v>
      </c>
      <c r="F65" s="36">
        <v>994</v>
      </c>
      <c r="G65" s="36">
        <v>995.55989999999997</v>
      </c>
      <c r="H65" s="36"/>
      <c r="I65" s="36">
        <v>0.999</v>
      </c>
      <c r="J65" s="36">
        <v>57.361108999999999</v>
      </c>
      <c r="K65" s="36">
        <v>240602235</v>
      </c>
      <c r="L65" s="36">
        <v>0.999004</v>
      </c>
      <c r="M65" s="36">
        <v>5.7361110000000002</v>
      </c>
      <c r="N65" s="36">
        <v>994</v>
      </c>
      <c r="O65" s="36">
        <v>995.55989999999997</v>
      </c>
    </row>
    <row r="67" spans="1:15" ht="14" x14ac:dyDescent="0.2">
      <c r="A67" s="34" t="s">
        <v>174</v>
      </c>
      <c r="B67" s="34"/>
      <c r="C67" s="32"/>
      <c r="D67" s="32"/>
      <c r="E67" s="32"/>
      <c r="F67" s="32"/>
      <c r="G67" s="32"/>
      <c r="H67" s="32"/>
      <c r="I67" s="34" t="s">
        <v>175</v>
      </c>
      <c r="J67" s="34"/>
      <c r="K67" s="32"/>
      <c r="L67" s="32"/>
      <c r="M67" s="32"/>
      <c r="N67" s="32"/>
      <c r="O67" s="32"/>
    </row>
    <row r="68" spans="1:15" ht="14" x14ac:dyDescent="0.2">
      <c r="A68" s="32" t="s">
        <v>134</v>
      </c>
      <c r="B68" s="32" t="s">
        <v>2</v>
      </c>
      <c r="C68" s="32" t="s">
        <v>47</v>
      </c>
      <c r="D68" s="32" t="s">
        <v>4</v>
      </c>
      <c r="E68" s="32" t="s">
        <v>48</v>
      </c>
      <c r="F68" s="32" t="s">
        <v>28</v>
      </c>
      <c r="G68" s="32" t="s">
        <v>49</v>
      </c>
      <c r="H68" s="32"/>
      <c r="I68" s="32" t="s">
        <v>134</v>
      </c>
      <c r="J68" s="32" t="s">
        <v>2</v>
      </c>
      <c r="K68" s="32" t="s">
        <v>47</v>
      </c>
      <c r="L68" s="32" t="s">
        <v>4</v>
      </c>
      <c r="M68" s="32" t="s">
        <v>48</v>
      </c>
      <c r="N68" s="32" t="s">
        <v>28</v>
      </c>
      <c r="O68" s="32" t="s">
        <v>49</v>
      </c>
    </row>
    <row r="69" spans="1:15" ht="14" x14ac:dyDescent="0.2">
      <c r="A69" s="36">
        <v>0.9</v>
      </c>
      <c r="B69" s="36">
        <v>43.201278000000002</v>
      </c>
      <c r="C69" s="36">
        <v>42068036</v>
      </c>
      <c r="D69" s="36">
        <v>0.90234899999999996</v>
      </c>
      <c r="E69" s="36">
        <v>4.3201280000000004</v>
      </c>
      <c r="F69" s="36">
        <v>94</v>
      </c>
      <c r="G69" s="36">
        <v>99.623099999999994</v>
      </c>
      <c r="H69" s="36"/>
      <c r="I69" s="36">
        <v>0.9</v>
      </c>
      <c r="J69" s="36">
        <v>17.291385999999999</v>
      </c>
      <c r="K69" s="36">
        <v>42074240</v>
      </c>
      <c r="L69" s="36">
        <v>0.90235200000000004</v>
      </c>
      <c r="M69" s="36">
        <v>1.729139</v>
      </c>
      <c r="N69" s="36">
        <v>94</v>
      </c>
      <c r="O69" s="36">
        <v>99.623099999999994</v>
      </c>
    </row>
    <row r="70" spans="1:15" ht="14" x14ac:dyDescent="0.2">
      <c r="A70" s="36">
        <v>0.91</v>
      </c>
      <c r="B70" s="36">
        <v>45.232424999999999</v>
      </c>
      <c r="C70" s="36">
        <v>42808133</v>
      </c>
      <c r="D70" s="36">
        <v>0.91210800000000003</v>
      </c>
      <c r="E70" s="36">
        <v>4.5232419999999998</v>
      </c>
      <c r="F70" s="36">
        <v>96</v>
      </c>
      <c r="G70" s="36">
        <v>101.5444</v>
      </c>
      <c r="H70" s="36"/>
      <c r="I70" s="36">
        <v>0.91</v>
      </c>
      <c r="J70" s="36">
        <v>17.50084</v>
      </c>
      <c r="K70" s="36">
        <v>42799457</v>
      </c>
      <c r="L70" s="36">
        <v>0.91205199999999997</v>
      </c>
      <c r="M70" s="36">
        <v>1.750084</v>
      </c>
      <c r="N70" s="36">
        <v>96</v>
      </c>
      <c r="O70" s="36">
        <v>101.5444</v>
      </c>
    </row>
    <row r="71" spans="1:15" ht="14" x14ac:dyDescent="0.2">
      <c r="A71" s="36">
        <v>0.92</v>
      </c>
      <c r="B71" s="36">
        <v>48.504722999999998</v>
      </c>
      <c r="C71" s="36">
        <v>43920242</v>
      </c>
      <c r="D71" s="36">
        <v>0.92181000000000002</v>
      </c>
      <c r="E71" s="36">
        <v>4.8504719999999999</v>
      </c>
      <c r="F71" s="36">
        <v>99</v>
      </c>
      <c r="G71" s="36">
        <v>104.4978</v>
      </c>
      <c r="H71" s="36"/>
      <c r="I71" s="36">
        <v>0.92</v>
      </c>
      <c r="J71" s="36">
        <v>17.753126000000002</v>
      </c>
      <c r="K71" s="36">
        <v>43915572</v>
      </c>
      <c r="L71" s="36">
        <v>0.92191800000000002</v>
      </c>
      <c r="M71" s="36">
        <v>1.7753129999999999</v>
      </c>
      <c r="N71" s="36">
        <v>99</v>
      </c>
      <c r="O71" s="36">
        <v>104.4978</v>
      </c>
    </row>
    <row r="72" spans="1:15" ht="14" x14ac:dyDescent="0.2">
      <c r="A72" s="36">
        <v>0.93</v>
      </c>
      <c r="B72" s="36">
        <v>51.316800999999998</v>
      </c>
      <c r="C72" s="36">
        <v>47237796</v>
      </c>
      <c r="D72" s="36">
        <v>0.93062999999999996</v>
      </c>
      <c r="E72" s="36">
        <v>5.1316800000000002</v>
      </c>
      <c r="F72" s="36">
        <v>108</v>
      </c>
      <c r="G72" s="36">
        <v>113.3413</v>
      </c>
      <c r="H72" s="36"/>
      <c r="I72" s="36">
        <v>0.93</v>
      </c>
      <c r="J72" s="36">
        <v>18.585549</v>
      </c>
      <c r="K72" s="36">
        <v>47247576</v>
      </c>
      <c r="L72" s="36">
        <v>0.93062900000000004</v>
      </c>
      <c r="M72" s="36">
        <v>1.858555</v>
      </c>
      <c r="N72" s="36">
        <v>108</v>
      </c>
      <c r="O72" s="36">
        <v>113.3413</v>
      </c>
    </row>
    <row r="73" spans="1:15" ht="14" x14ac:dyDescent="0.2">
      <c r="A73" s="36">
        <v>0.94</v>
      </c>
      <c r="B73" s="36">
        <v>57.639743000000003</v>
      </c>
      <c r="C73" s="36">
        <v>51640626</v>
      </c>
      <c r="D73" s="36">
        <v>0.94045900000000004</v>
      </c>
      <c r="E73" s="36">
        <v>5.7639740000000002</v>
      </c>
      <c r="F73" s="36">
        <v>120</v>
      </c>
      <c r="G73" s="36">
        <v>125.1474</v>
      </c>
      <c r="H73" s="36"/>
      <c r="I73" s="36">
        <v>0.94</v>
      </c>
      <c r="J73" s="36">
        <v>19.826633000000001</v>
      </c>
      <c r="K73" s="36">
        <v>51630516</v>
      </c>
      <c r="L73" s="36">
        <v>0.94040999999999997</v>
      </c>
      <c r="M73" s="36">
        <v>1.9826630000000001</v>
      </c>
      <c r="N73" s="36">
        <v>120</v>
      </c>
      <c r="O73" s="36">
        <v>125.1474</v>
      </c>
    </row>
    <row r="74" spans="1:15" ht="14" x14ac:dyDescent="0.2">
      <c r="A74" s="36">
        <v>0.95</v>
      </c>
      <c r="B74" s="36">
        <v>62.326003</v>
      </c>
      <c r="C74" s="36">
        <v>57072138</v>
      </c>
      <c r="D74" s="36">
        <v>0.95005600000000001</v>
      </c>
      <c r="E74" s="36">
        <v>6.2325999999999997</v>
      </c>
      <c r="F74" s="36">
        <v>135</v>
      </c>
      <c r="G74" s="36">
        <v>139.99299999999999</v>
      </c>
      <c r="H74" s="36"/>
      <c r="I74" s="36">
        <v>0.95</v>
      </c>
      <c r="J74" s="36">
        <v>21.505174</v>
      </c>
      <c r="K74" s="36">
        <v>57081788</v>
      </c>
      <c r="L74" s="36">
        <v>0.950129</v>
      </c>
      <c r="M74" s="36">
        <v>2.1505169999999998</v>
      </c>
      <c r="N74" s="36">
        <v>135</v>
      </c>
      <c r="O74" s="36">
        <v>139.99299999999999</v>
      </c>
    </row>
    <row r="75" spans="1:15" ht="14" x14ac:dyDescent="0.2">
      <c r="A75" s="36">
        <v>0.96</v>
      </c>
      <c r="B75" s="36">
        <v>66.722346999999999</v>
      </c>
      <c r="C75" s="36">
        <v>64567372</v>
      </c>
      <c r="D75" s="36">
        <v>0.96028100000000005</v>
      </c>
      <c r="E75" s="36">
        <v>6.6722349999999997</v>
      </c>
      <c r="F75" s="36">
        <v>156</v>
      </c>
      <c r="G75" s="36">
        <v>160.7492</v>
      </c>
      <c r="H75" s="36"/>
      <c r="I75" s="36">
        <v>0.96</v>
      </c>
      <c r="J75" s="36">
        <v>23.766494000000002</v>
      </c>
      <c r="K75" s="36">
        <v>64567579</v>
      </c>
      <c r="L75" s="36">
        <v>0.96027700000000005</v>
      </c>
      <c r="M75" s="36">
        <v>2.376649</v>
      </c>
      <c r="N75" s="36">
        <v>156</v>
      </c>
      <c r="O75" s="36">
        <v>160.7492</v>
      </c>
    </row>
    <row r="76" spans="1:15" ht="14" x14ac:dyDescent="0.2">
      <c r="A76" s="36">
        <v>0.97</v>
      </c>
      <c r="B76" s="36">
        <v>81.825980000000001</v>
      </c>
      <c r="C76" s="36">
        <v>75057613</v>
      </c>
      <c r="D76" s="36">
        <v>0.97009000000000001</v>
      </c>
      <c r="E76" s="36">
        <v>8.1825980000000005</v>
      </c>
      <c r="F76" s="36">
        <v>186</v>
      </c>
      <c r="G76" s="36">
        <v>190.46780000000001</v>
      </c>
      <c r="H76" s="36"/>
      <c r="I76" s="36">
        <v>0.97</v>
      </c>
      <c r="J76" s="36">
        <v>26.877728999999999</v>
      </c>
      <c r="K76" s="36">
        <v>75058173</v>
      </c>
      <c r="L76" s="36">
        <v>0.97016000000000002</v>
      </c>
      <c r="M76" s="36">
        <v>2.687773</v>
      </c>
      <c r="N76" s="36">
        <v>186</v>
      </c>
      <c r="O76" s="36">
        <v>190.46780000000001</v>
      </c>
    </row>
    <row r="77" spans="1:15" ht="14" x14ac:dyDescent="0.2">
      <c r="A77" s="36">
        <v>0.98</v>
      </c>
      <c r="B77" s="36">
        <v>93.561543999999998</v>
      </c>
      <c r="C77" s="36">
        <v>91775177</v>
      </c>
      <c r="D77" s="36">
        <v>0.98003499999999999</v>
      </c>
      <c r="E77" s="36">
        <v>9.3561540000000001</v>
      </c>
      <c r="F77" s="36">
        <v>235</v>
      </c>
      <c r="G77" s="32"/>
      <c r="H77" s="36"/>
      <c r="I77" s="36">
        <v>0.98</v>
      </c>
      <c r="J77" s="36">
        <v>32.037953000000002</v>
      </c>
      <c r="K77" s="36">
        <v>91777103</v>
      </c>
      <c r="L77" s="36">
        <v>0.98006199999999999</v>
      </c>
      <c r="M77" s="36">
        <v>3.2037949999999999</v>
      </c>
      <c r="N77" s="36">
        <v>235</v>
      </c>
      <c r="O77" s="36">
        <v>239.15379999999999</v>
      </c>
    </row>
    <row r="78" spans="1:15" ht="14" x14ac:dyDescent="0.2">
      <c r="A78" s="36">
        <v>0.99</v>
      </c>
      <c r="B78" s="36">
        <v>131.94869199999999</v>
      </c>
      <c r="C78" s="36">
        <v>125817930</v>
      </c>
      <c r="D78" s="36">
        <v>0.99001600000000001</v>
      </c>
      <c r="E78" s="36">
        <v>13.194869000000001</v>
      </c>
      <c r="F78" s="36">
        <v>339</v>
      </c>
      <c r="G78" s="36">
        <v>342.64600000000002</v>
      </c>
      <c r="H78" s="36"/>
      <c r="I78" s="36">
        <v>0.99</v>
      </c>
      <c r="J78" s="36">
        <v>42.614167999999999</v>
      </c>
      <c r="K78" s="36">
        <v>125799865</v>
      </c>
      <c r="L78" s="36">
        <v>0.99000500000000002</v>
      </c>
      <c r="M78" s="36">
        <v>4.2614169999999998</v>
      </c>
      <c r="N78" s="36">
        <v>339</v>
      </c>
      <c r="O78" s="36">
        <v>342.62909999999999</v>
      </c>
    </row>
    <row r="79" spans="1:15" ht="14" x14ac:dyDescent="0.2">
      <c r="A79" s="36">
        <v>0.99099999999999999</v>
      </c>
      <c r="B79" s="36">
        <v>137.86038199999999</v>
      </c>
      <c r="C79" s="36">
        <v>132499756</v>
      </c>
      <c r="D79" s="36">
        <v>0.99104099999999995</v>
      </c>
      <c r="E79" s="36">
        <v>13.786038</v>
      </c>
      <c r="F79" s="36">
        <v>360</v>
      </c>
      <c r="G79" s="36">
        <v>363.57389999999998</v>
      </c>
      <c r="H79" s="36"/>
      <c r="I79" s="36">
        <v>0.99099999999999999</v>
      </c>
      <c r="J79" s="36">
        <v>44.745502000000002</v>
      </c>
      <c r="K79" s="36">
        <v>132496573</v>
      </c>
      <c r="L79" s="36">
        <v>0.99103200000000002</v>
      </c>
      <c r="M79" s="36">
        <v>4.4745499999999998</v>
      </c>
      <c r="N79" s="36">
        <v>360</v>
      </c>
      <c r="O79" s="36">
        <v>363.5915</v>
      </c>
    </row>
    <row r="80" spans="1:15" ht="14" x14ac:dyDescent="0.2">
      <c r="A80" s="36">
        <v>0.99199999999999999</v>
      </c>
      <c r="B80" s="36">
        <v>151.47602499999999</v>
      </c>
      <c r="C80" s="36">
        <v>139122851</v>
      </c>
      <c r="D80" s="36">
        <v>0.99201300000000003</v>
      </c>
      <c r="E80" s="36">
        <v>15.147601999999999</v>
      </c>
      <c r="F80" s="36">
        <v>381</v>
      </c>
      <c r="G80" s="36">
        <v>385.53570000000002</v>
      </c>
      <c r="H80" s="36"/>
      <c r="I80" s="36">
        <v>0.99199999999999999</v>
      </c>
      <c r="J80" s="36">
        <v>46.836464999999997</v>
      </c>
      <c r="K80" s="36">
        <v>139118119</v>
      </c>
      <c r="L80" s="36">
        <v>0.992004</v>
      </c>
      <c r="M80" s="36">
        <v>4.6836469999999997</v>
      </c>
      <c r="N80" s="36">
        <v>381</v>
      </c>
      <c r="O80" s="36">
        <v>384.51519999999999</v>
      </c>
    </row>
    <row r="81" spans="1:15" ht="14" x14ac:dyDescent="0.2">
      <c r="A81" s="36">
        <v>0.99299999999999999</v>
      </c>
      <c r="B81" s="36">
        <v>159.10680500000001</v>
      </c>
      <c r="C81" s="36">
        <v>147572610</v>
      </c>
      <c r="D81" s="36">
        <v>0.99302100000000004</v>
      </c>
      <c r="E81" s="36">
        <v>15.910681</v>
      </c>
      <c r="F81" s="36">
        <v>408</v>
      </c>
      <c r="G81" s="36">
        <v>411.42809999999997</v>
      </c>
      <c r="H81" s="36"/>
      <c r="I81" s="36">
        <v>0.99299999999999999</v>
      </c>
      <c r="J81" s="36">
        <v>49.543703999999998</v>
      </c>
      <c r="K81" s="36">
        <v>147574345</v>
      </c>
      <c r="L81" s="36">
        <v>0.99301899999999999</v>
      </c>
      <c r="M81" s="36">
        <v>4.9543699999999999</v>
      </c>
      <c r="N81" s="36">
        <v>408</v>
      </c>
      <c r="O81" s="36">
        <v>411.43599999999998</v>
      </c>
    </row>
    <row r="82" spans="1:15" ht="14" x14ac:dyDescent="0.2">
      <c r="A82" s="36">
        <v>0.99399999999999999</v>
      </c>
      <c r="B82" s="36">
        <v>172.09227999999999</v>
      </c>
      <c r="C82" s="36">
        <v>158087250</v>
      </c>
      <c r="D82" s="36">
        <v>0.99401899999999999</v>
      </c>
      <c r="E82" s="36">
        <v>17.209228</v>
      </c>
      <c r="F82" s="36">
        <v>442</v>
      </c>
      <c r="G82" s="36">
        <v>445.3347</v>
      </c>
      <c r="H82" s="36"/>
      <c r="I82" s="36">
        <v>0.99399999999999999</v>
      </c>
      <c r="J82" s="36">
        <v>52.773201</v>
      </c>
      <c r="K82" s="36">
        <v>157797993</v>
      </c>
      <c r="L82" s="36">
        <v>0.99400900000000003</v>
      </c>
      <c r="M82" s="36">
        <v>5.2773199999999996</v>
      </c>
      <c r="N82" s="36">
        <v>441</v>
      </c>
      <c r="O82" s="36">
        <v>444.3689</v>
      </c>
    </row>
    <row r="83" spans="1:15" ht="14" x14ac:dyDescent="0.2">
      <c r="A83" s="36">
        <v>0.995</v>
      </c>
      <c r="B83" s="36">
        <v>187.561542</v>
      </c>
      <c r="C83" s="36">
        <v>170003657</v>
      </c>
      <c r="D83" s="36">
        <v>0.99502199999999996</v>
      </c>
      <c r="E83" s="36">
        <v>18.756153999999999</v>
      </c>
      <c r="F83" s="36">
        <v>481</v>
      </c>
      <c r="G83" s="36">
        <v>483.21429999999998</v>
      </c>
      <c r="H83" s="36"/>
      <c r="I83" s="36">
        <v>0.995</v>
      </c>
      <c r="J83" s="36">
        <v>56.697933999999997</v>
      </c>
      <c r="K83" s="36">
        <v>170011466</v>
      </c>
      <c r="L83" s="36">
        <v>0.99502400000000002</v>
      </c>
      <c r="M83" s="36">
        <v>5.6697930000000003</v>
      </c>
      <c r="N83" s="36">
        <v>481</v>
      </c>
      <c r="O83" s="36">
        <v>484.2321</v>
      </c>
    </row>
    <row r="84" spans="1:15" ht="14" x14ac:dyDescent="0.2">
      <c r="A84" s="36">
        <v>0.996</v>
      </c>
      <c r="B84" s="36">
        <v>195.45483999999999</v>
      </c>
      <c r="C84" s="36">
        <v>185652430</v>
      </c>
      <c r="D84" s="36">
        <v>0.996</v>
      </c>
      <c r="E84" s="36">
        <v>19.545483999999998</v>
      </c>
      <c r="F84" s="36">
        <v>533</v>
      </c>
      <c r="G84" s="32"/>
      <c r="H84" s="36"/>
      <c r="I84" s="36">
        <v>0.996</v>
      </c>
      <c r="J84" s="36">
        <v>62.132908</v>
      </c>
      <c r="K84" s="36">
        <v>185953844</v>
      </c>
      <c r="L84" s="36">
        <v>0.99600500000000003</v>
      </c>
      <c r="M84" s="36">
        <v>6.2132909999999999</v>
      </c>
      <c r="N84" s="36">
        <v>534</v>
      </c>
      <c r="O84" s="36">
        <v>537.1028</v>
      </c>
    </row>
    <row r="85" spans="1:15" ht="14" x14ac:dyDescent="0.2">
      <c r="A85" s="36">
        <v>0.997</v>
      </c>
      <c r="B85" s="36">
        <v>227.65110799999999</v>
      </c>
      <c r="C85" s="36">
        <v>210735260</v>
      </c>
      <c r="D85" s="36">
        <v>0.99701399999999996</v>
      </c>
      <c r="E85" s="36">
        <v>22.765111000000001</v>
      </c>
      <c r="F85" s="36">
        <v>618</v>
      </c>
      <c r="G85" s="32"/>
      <c r="H85" s="36"/>
      <c r="I85" s="36">
        <v>0.997</v>
      </c>
      <c r="J85" s="36">
        <v>69.965231000000003</v>
      </c>
      <c r="K85" s="36">
        <v>210730187</v>
      </c>
      <c r="L85" s="36">
        <v>0.99700999999999995</v>
      </c>
      <c r="M85" s="36">
        <v>6.9965229999999998</v>
      </c>
      <c r="N85" s="36">
        <v>618</v>
      </c>
      <c r="O85" s="36">
        <v>620.92259999999999</v>
      </c>
    </row>
    <row r="86" spans="1:15" ht="14" x14ac:dyDescent="0.2">
      <c r="A86" s="36">
        <v>0.998</v>
      </c>
      <c r="B86" s="36">
        <v>274.35400600000003</v>
      </c>
      <c r="C86" s="36">
        <v>249504988</v>
      </c>
      <c r="D86" s="36">
        <v>0.99800199999999994</v>
      </c>
      <c r="E86" s="36">
        <v>27.435400999999999</v>
      </c>
      <c r="F86" s="36">
        <v>753</v>
      </c>
      <c r="G86" s="32"/>
      <c r="H86" s="36"/>
      <c r="I86" s="36">
        <v>0.998</v>
      </c>
      <c r="J86" s="36">
        <v>86.682578000000007</v>
      </c>
      <c r="K86" s="36">
        <v>249503942</v>
      </c>
      <c r="L86" s="36">
        <v>0.99800299999999997</v>
      </c>
      <c r="M86" s="36">
        <v>8.6682579999999998</v>
      </c>
      <c r="N86" s="36">
        <v>753</v>
      </c>
      <c r="O86" s="36">
        <v>755.74580000000003</v>
      </c>
    </row>
    <row r="87" spans="1:15" ht="14" x14ac:dyDescent="0.2">
      <c r="A87" s="36">
        <v>0.999</v>
      </c>
      <c r="B87" s="36">
        <v>344.60244</v>
      </c>
      <c r="C87" s="36">
        <v>328117467</v>
      </c>
      <c r="D87" s="36">
        <v>0.99900100000000003</v>
      </c>
      <c r="E87" s="36">
        <v>34.460244000000003</v>
      </c>
      <c r="F87" s="36">
        <v>1039</v>
      </c>
      <c r="G87" s="32"/>
      <c r="H87" s="36"/>
      <c r="I87" s="36">
        <v>0.999</v>
      </c>
      <c r="J87" s="36">
        <v>75.094156999999996</v>
      </c>
      <c r="K87" s="36">
        <v>328115162</v>
      </c>
      <c r="L87" s="36">
        <v>0.99900100000000003</v>
      </c>
      <c r="M87" s="36">
        <v>7.5094159999999999</v>
      </c>
      <c r="N87" s="36">
        <v>1039</v>
      </c>
      <c r="O87" s="36">
        <v>1041.3907999999999</v>
      </c>
    </row>
    <row r="89" spans="1:15" ht="14" x14ac:dyDescent="0.2">
      <c r="A89" s="34" t="s">
        <v>176</v>
      </c>
      <c r="B89" s="34"/>
      <c r="C89" s="32"/>
      <c r="D89" s="32"/>
      <c r="E89" s="32"/>
      <c r="F89" s="32"/>
      <c r="G89" s="32"/>
      <c r="H89" s="32"/>
      <c r="I89" s="34" t="s">
        <v>177</v>
      </c>
      <c r="J89" s="34"/>
      <c r="K89" s="32"/>
      <c r="L89" s="32"/>
      <c r="M89" s="32"/>
      <c r="N89" s="32"/>
      <c r="O89" s="32"/>
    </row>
    <row r="90" spans="1:15" ht="14" x14ac:dyDescent="0.2">
      <c r="A90" s="32" t="s">
        <v>134</v>
      </c>
      <c r="B90" s="32" t="s">
        <v>2</v>
      </c>
      <c r="C90" s="32" t="s">
        <v>47</v>
      </c>
      <c r="D90" s="32" t="s">
        <v>4</v>
      </c>
      <c r="E90" s="32" t="s">
        <v>48</v>
      </c>
      <c r="F90" s="32" t="s">
        <v>28</v>
      </c>
      <c r="G90" s="32" t="s">
        <v>49</v>
      </c>
      <c r="H90" s="32"/>
      <c r="I90" s="32" t="s">
        <v>134</v>
      </c>
      <c r="J90" s="32" t="s">
        <v>2</v>
      </c>
      <c r="K90" s="32" t="s">
        <v>47</v>
      </c>
      <c r="L90" s="32" t="s">
        <v>4</v>
      </c>
      <c r="M90" s="32" t="s">
        <v>48</v>
      </c>
      <c r="N90" s="32" t="s">
        <v>28</v>
      </c>
      <c r="O90" s="32" t="s">
        <v>49</v>
      </c>
    </row>
    <row r="91" spans="1:15" ht="14" x14ac:dyDescent="0.2">
      <c r="A91" s="36">
        <v>0.9</v>
      </c>
      <c r="B91" s="36">
        <v>34.382790999999997</v>
      </c>
      <c r="C91" s="36">
        <v>42429885</v>
      </c>
      <c r="D91" s="36">
        <v>0.90051599999999998</v>
      </c>
      <c r="E91" s="36">
        <v>3.4382790000000001</v>
      </c>
      <c r="F91" s="36">
        <v>121</v>
      </c>
      <c r="G91" s="36">
        <v>127.1849</v>
      </c>
      <c r="H91" s="36"/>
      <c r="I91" s="36">
        <v>0.9</v>
      </c>
      <c r="J91" s="36">
        <v>16.726727</v>
      </c>
      <c r="K91" s="36">
        <v>42429885</v>
      </c>
      <c r="L91" s="36">
        <v>0.90051599999999998</v>
      </c>
      <c r="M91" s="36">
        <v>1.6726730000000001</v>
      </c>
      <c r="N91" s="36">
        <v>121</v>
      </c>
      <c r="O91" s="36">
        <v>127.1849</v>
      </c>
    </row>
    <row r="92" spans="1:15" ht="14" x14ac:dyDescent="0.2">
      <c r="A92" s="36">
        <v>0.91</v>
      </c>
      <c r="B92" s="36">
        <v>36.416871999999998</v>
      </c>
      <c r="C92" s="36">
        <v>45905904</v>
      </c>
      <c r="D92" s="36">
        <v>0.91000400000000004</v>
      </c>
      <c r="E92" s="36">
        <v>3.6416870000000001</v>
      </c>
      <c r="F92" s="36">
        <v>133</v>
      </c>
      <c r="G92" s="36">
        <v>139.04679999999999</v>
      </c>
      <c r="H92" s="36"/>
      <c r="I92" s="36">
        <v>0.91</v>
      </c>
      <c r="J92" s="36">
        <v>17.636887999999999</v>
      </c>
      <c r="K92" s="36">
        <v>45905904</v>
      </c>
      <c r="L92" s="36">
        <v>0.91000400000000004</v>
      </c>
      <c r="M92" s="36">
        <v>1.7636890000000001</v>
      </c>
      <c r="N92" s="36">
        <v>133</v>
      </c>
      <c r="O92" s="36">
        <v>139.04679999999999</v>
      </c>
    </row>
    <row r="93" spans="1:15" ht="14" x14ac:dyDescent="0.2">
      <c r="A93" s="36">
        <v>0.92</v>
      </c>
      <c r="B93" s="36">
        <v>39.354398000000003</v>
      </c>
      <c r="C93" s="36">
        <v>50146534</v>
      </c>
      <c r="D93" s="36">
        <v>0.92004900000000001</v>
      </c>
      <c r="E93" s="36">
        <v>3.9354399999999998</v>
      </c>
      <c r="F93" s="36">
        <v>148</v>
      </c>
      <c r="G93" s="36">
        <v>153.77860000000001</v>
      </c>
      <c r="H93" s="36"/>
      <c r="I93" s="36">
        <v>0.92</v>
      </c>
      <c r="J93" s="36">
        <v>18.934009</v>
      </c>
      <c r="K93" s="36">
        <v>50146534</v>
      </c>
      <c r="L93" s="36">
        <v>0.92004900000000001</v>
      </c>
      <c r="M93" s="36">
        <v>1.8934009999999999</v>
      </c>
      <c r="N93" s="36">
        <v>148</v>
      </c>
      <c r="O93" s="36">
        <v>153.77860000000001</v>
      </c>
    </row>
    <row r="94" spans="1:15" ht="14" x14ac:dyDescent="0.2">
      <c r="A94" s="36">
        <v>0.93</v>
      </c>
      <c r="B94" s="36">
        <v>43.438530999999998</v>
      </c>
      <c r="C94" s="36">
        <v>55255273</v>
      </c>
      <c r="D94" s="36">
        <v>0.93003800000000003</v>
      </c>
      <c r="E94" s="36">
        <v>4.3438530000000002</v>
      </c>
      <c r="F94" s="36">
        <v>166</v>
      </c>
      <c r="G94" s="36">
        <v>171.7013</v>
      </c>
      <c r="H94" s="36"/>
      <c r="I94" s="36">
        <v>0.93</v>
      </c>
      <c r="J94" s="36">
        <v>20.340902</v>
      </c>
      <c r="K94" s="36">
        <v>55255273</v>
      </c>
      <c r="L94" s="36">
        <v>0.93003800000000003</v>
      </c>
      <c r="M94" s="36">
        <v>2.03409</v>
      </c>
      <c r="N94" s="36">
        <v>166</v>
      </c>
      <c r="O94" s="36">
        <v>171.7013</v>
      </c>
    </row>
    <row r="95" spans="1:15" ht="14" x14ac:dyDescent="0.2">
      <c r="A95" s="36">
        <v>0.94</v>
      </c>
      <c r="B95" s="36">
        <v>47.373857999999998</v>
      </c>
      <c r="C95" s="36">
        <v>61899520</v>
      </c>
      <c r="D95" s="36">
        <v>0.94059700000000002</v>
      </c>
      <c r="E95" s="36">
        <v>4.7373859999999999</v>
      </c>
      <c r="F95" s="36">
        <v>190</v>
      </c>
      <c r="G95" s="36">
        <v>195.45269999999999</v>
      </c>
      <c r="H95" s="36"/>
      <c r="I95" s="36">
        <v>0.94</v>
      </c>
      <c r="J95" s="36">
        <v>22.265967</v>
      </c>
      <c r="K95" s="36">
        <v>61899520</v>
      </c>
      <c r="L95" s="36">
        <v>0.94059700000000002</v>
      </c>
      <c r="M95" s="36">
        <v>2.2265969999999999</v>
      </c>
      <c r="N95" s="36">
        <v>190</v>
      </c>
      <c r="O95" s="36">
        <v>195.45269999999999</v>
      </c>
    </row>
    <row r="96" spans="1:15" ht="14" x14ac:dyDescent="0.2">
      <c r="A96" s="36">
        <v>0.95</v>
      </c>
      <c r="B96" s="36">
        <v>53.354483999999999</v>
      </c>
      <c r="C96" s="36">
        <v>70084606</v>
      </c>
      <c r="D96" s="36">
        <v>0.950125</v>
      </c>
      <c r="E96" s="36">
        <v>5.3354480000000004</v>
      </c>
      <c r="F96" s="36">
        <v>220</v>
      </c>
      <c r="G96" s="36">
        <v>225.18510000000001</v>
      </c>
      <c r="H96" s="36"/>
      <c r="I96" s="36">
        <v>0.95</v>
      </c>
      <c r="J96" s="36">
        <v>24.616453</v>
      </c>
      <c r="K96" s="36">
        <v>70084606</v>
      </c>
      <c r="L96" s="36">
        <v>0.950125</v>
      </c>
      <c r="M96" s="36">
        <v>2.4616449999999999</v>
      </c>
      <c r="N96" s="36">
        <v>220</v>
      </c>
      <c r="O96" s="36">
        <v>225.18510000000001</v>
      </c>
    </row>
    <row r="97" spans="1:15" ht="14" x14ac:dyDescent="0.2">
      <c r="A97" s="36">
        <v>0.96</v>
      </c>
      <c r="B97" s="36">
        <v>60.864566000000003</v>
      </c>
      <c r="C97" s="36">
        <v>80978294</v>
      </c>
      <c r="D97" s="36">
        <v>0.96006999999999998</v>
      </c>
      <c r="E97" s="36">
        <v>6.0864570000000002</v>
      </c>
      <c r="F97" s="36">
        <v>261</v>
      </c>
      <c r="G97" s="36">
        <v>265.82760000000002</v>
      </c>
      <c r="H97" s="36"/>
      <c r="I97" s="36">
        <v>0.96</v>
      </c>
      <c r="J97" s="36">
        <v>27.809356000000001</v>
      </c>
      <c r="K97" s="36">
        <v>80978294</v>
      </c>
      <c r="L97" s="36">
        <v>0.96006999999999998</v>
      </c>
      <c r="M97" s="36">
        <v>2.7809360000000001</v>
      </c>
      <c r="N97" s="36">
        <v>261</v>
      </c>
      <c r="O97" s="36">
        <v>265.82760000000002</v>
      </c>
    </row>
    <row r="98" spans="1:15" ht="14" x14ac:dyDescent="0.2">
      <c r="A98" s="36">
        <v>0.97</v>
      </c>
      <c r="B98" s="36">
        <v>74.441760000000002</v>
      </c>
      <c r="C98" s="36">
        <v>99101160</v>
      </c>
      <c r="D98" s="36">
        <v>0.97031100000000003</v>
      </c>
      <c r="E98" s="36">
        <v>7.4441759999999997</v>
      </c>
      <c r="F98" s="36">
        <v>331</v>
      </c>
      <c r="G98" s="36">
        <v>335.52140000000003</v>
      </c>
      <c r="H98" s="36"/>
      <c r="I98" s="36">
        <v>0.97</v>
      </c>
      <c r="J98" s="36">
        <v>33.283257999999996</v>
      </c>
      <c r="K98" s="36">
        <v>99101160</v>
      </c>
      <c r="L98" s="36">
        <v>0.97031100000000003</v>
      </c>
      <c r="M98" s="36">
        <v>3.3283260000000001</v>
      </c>
      <c r="N98" s="36">
        <v>331</v>
      </c>
      <c r="O98" s="36">
        <v>335.52140000000003</v>
      </c>
    </row>
    <row r="99" spans="1:15" ht="14" x14ac:dyDescent="0.2">
      <c r="A99" s="36">
        <v>0.98</v>
      </c>
      <c r="B99" s="36">
        <v>98.250242</v>
      </c>
      <c r="C99" s="36">
        <v>128881083</v>
      </c>
      <c r="D99" s="36">
        <v>0.98030200000000001</v>
      </c>
      <c r="E99" s="36">
        <v>9.8250240000000009</v>
      </c>
      <c r="F99" s="36">
        <v>451</v>
      </c>
      <c r="G99" s="36">
        <v>455.12599999999998</v>
      </c>
      <c r="H99" s="36"/>
      <c r="I99" s="36">
        <v>0.98</v>
      </c>
      <c r="J99" s="36">
        <v>42.30603</v>
      </c>
      <c r="K99" s="36">
        <v>128881083</v>
      </c>
      <c r="L99" s="36">
        <v>0.98030200000000001</v>
      </c>
      <c r="M99" s="36">
        <v>4.2306030000000003</v>
      </c>
      <c r="N99" s="36">
        <v>451</v>
      </c>
      <c r="O99" s="36">
        <v>455.12599999999998</v>
      </c>
    </row>
    <row r="100" spans="1:15" ht="14" x14ac:dyDescent="0.2">
      <c r="A100" s="36">
        <v>0.99</v>
      </c>
      <c r="B100" s="36">
        <v>152.768</v>
      </c>
      <c r="C100" s="36">
        <v>194620069</v>
      </c>
      <c r="D100" s="36">
        <v>0.99000999999999995</v>
      </c>
      <c r="E100" s="36">
        <v>15.2768</v>
      </c>
      <c r="F100" s="36">
        <v>734</v>
      </c>
      <c r="G100" s="36">
        <v>737.39859999999999</v>
      </c>
      <c r="H100" s="36"/>
      <c r="I100" s="36">
        <v>0.99</v>
      </c>
      <c r="J100" s="36">
        <v>62.954009999999997</v>
      </c>
      <c r="K100" s="36">
        <v>194620069</v>
      </c>
      <c r="L100" s="36">
        <v>0.99000999999999995</v>
      </c>
      <c r="M100" s="36">
        <v>6.295401</v>
      </c>
      <c r="N100" s="36">
        <v>734</v>
      </c>
      <c r="O100" s="36">
        <v>737.39859999999999</v>
      </c>
    </row>
    <row r="101" spans="1:15" ht="14" x14ac:dyDescent="0.2">
      <c r="A101" s="36">
        <v>0.99099999999999999</v>
      </c>
      <c r="B101" s="36">
        <v>166.108946</v>
      </c>
      <c r="C101" s="36">
        <v>208855898</v>
      </c>
      <c r="D101" s="36">
        <v>0.99109499999999995</v>
      </c>
      <c r="E101" s="36">
        <v>16.610894999999999</v>
      </c>
      <c r="F101" s="36">
        <v>798</v>
      </c>
      <c r="G101" s="36">
        <v>801.54250000000002</v>
      </c>
      <c r="H101" s="36"/>
      <c r="I101" s="36">
        <v>0.99099999999999999</v>
      </c>
      <c r="J101" s="36">
        <v>67.525774999999996</v>
      </c>
      <c r="K101" s="36">
        <v>208855898</v>
      </c>
      <c r="L101" s="36">
        <v>0.99109499999999995</v>
      </c>
      <c r="M101" s="36">
        <v>6.7525779999999997</v>
      </c>
      <c r="N101" s="36">
        <v>798</v>
      </c>
      <c r="O101" s="36">
        <v>801.54250000000002</v>
      </c>
    </row>
    <row r="102" spans="1:15" ht="14" x14ac:dyDescent="0.2">
      <c r="A102" s="36">
        <v>0.99199999999999999</v>
      </c>
      <c r="B102" s="36">
        <v>179.16313500000001</v>
      </c>
      <c r="C102" s="36">
        <v>221562304</v>
      </c>
      <c r="D102" s="36">
        <v>0.99202999999999997</v>
      </c>
      <c r="E102" s="36">
        <v>17.916314</v>
      </c>
      <c r="F102" s="36">
        <v>856</v>
      </c>
      <c r="G102" s="36">
        <v>859.32749999999999</v>
      </c>
      <c r="H102" s="36"/>
      <c r="I102" s="36">
        <v>0.99199999999999999</v>
      </c>
      <c r="J102" s="36">
        <v>71.777471000000006</v>
      </c>
      <c r="K102" s="36">
        <v>221562304</v>
      </c>
      <c r="L102" s="36">
        <v>0.99202999999999997</v>
      </c>
      <c r="M102" s="36">
        <v>7.1777470000000001</v>
      </c>
      <c r="N102" s="36">
        <v>856</v>
      </c>
      <c r="O102" s="36">
        <v>859.32749999999999</v>
      </c>
    </row>
    <row r="103" spans="1:15" ht="14" x14ac:dyDescent="0.2">
      <c r="A103" s="36">
        <v>0.99299999999999999</v>
      </c>
      <c r="B103" s="36">
        <v>205.007203</v>
      </c>
      <c r="C103" s="36">
        <v>245910090</v>
      </c>
      <c r="D103" s="36">
        <v>0.993394</v>
      </c>
      <c r="E103" s="36">
        <v>20.500720000000001</v>
      </c>
      <c r="F103" s="36">
        <v>969</v>
      </c>
      <c r="G103" s="36">
        <v>972.10789999999997</v>
      </c>
      <c r="H103" s="36"/>
      <c r="I103" s="36">
        <v>0.99299999999999999</v>
      </c>
      <c r="J103" s="36">
        <v>79.642105000000001</v>
      </c>
      <c r="K103" s="36">
        <v>245910090</v>
      </c>
      <c r="L103" s="36">
        <v>0.993394</v>
      </c>
      <c r="M103" s="36">
        <v>7.9642099999999996</v>
      </c>
      <c r="N103" s="36">
        <v>969</v>
      </c>
      <c r="O103" s="36">
        <v>972.10789999999997</v>
      </c>
    </row>
    <row r="104" spans="1:15" ht="14" x14ac:dyDescent="0.2">
      <c r="A104" s="36">
        <v>0.99399999999999999</v>
      </c>
      <c r="B104" s="36">
        <v>231.76751300000001</v>
      </c>
      <c r="C104" s="36">
        <v>268711993</v>
      </c>
      <c r="D104" s="36">
        <v>0.994089</v>
      </c>
      <c r="E104" s="36">
        <v>23.176750999999999</v>
      </c>
      <c r="F104" s="36">
        <v>1077</v>
      </c>
      <c r="G104" s="36">
        <v>1080.0437999999999</v>
      </c>
      <c r="H104" s="36"/>
      <c r="I104" s="36">
        <v>0.99399999999999999</v>
      </c>
      <c r="J104" s="36">
        <v>87.228703999999993</v>
      </c>
      <c r="K104" s="36">
        <v>268711993</v>
      </c>
      <c r="L104" s="36">
        <v>0.994089</v>
      </c>
      <c r="M104" s="36">
        <v>8.7228700000000003</v>
      </c>
      <c r="N104" s="36">
        <v>1077</v>
      </c>
      <c r="O104" s="36">
        <v>1080.0437999999999</v>
      </c>
    </row>
    <row r="105" spans="1:15" ht="14" x14ac:dyDescent="0.2">
      <c r="A105" s="36">
        <v>0.995</v>
      </c>
      <c r="B105" s="36">
        <v>272.51182799999998</v>
      </c>
      <c r="C105" s="36">
        <v>300351522</v>
      </c>
      <c r="D105" s="36">
        <v>0.99514000000000002</v>
      </c>
      <c r="E105" s="36">
        <v>27.251183000000001</v>
      </c>
      <c r="F105" s="36">
        <v>1230</v>
      </c>
      <c r="G105" s="36">
        <v>1232.9584</v>
      </c>
      <c r="H105" s="36"/>
      <c r="I105" s="36">
        <v>0.995</v>
      </c>
      <c r="J105" s="36">
        <v>98.187487000000004</v>
      </c>
      <c r="K105" s="36">
        <v>300351522</v>
      </c>
      <c r="L105" s="36">
        <v>0.99514000000000002</v>
      </c>
      <c r="M105" s="36">
        <v>9.8187490000000004</v>
      </c>
      <c r="N105" s="36">
        <v>1230</v>
      </c>
      <c r="O105" s="36">
        <v>1232.9584</v>
      </c>
    </row>
    <row r="106" spans="1:15" ht="14" x14ac:dyDescent="0.2">
      <c r="A106" s="36">
        <v>0.996</v>
      </c>
      <c r="B106" s="36">
        <v>332.21457099999998</v>
      </c>
      <c r="C106" s="36">
        <v>348484254</v>
      </c>
      <c r="D106" s="36">
        <v>0.99601799999999996</v>
      </c>
      <c r="E106" s="36">
        <v>33.221457000000001</v>
      </c>
      <c r="F106" s="36">
        <v>1470</v>
      </c>
      <c r="G106" s="36">
        <v>1472.8286000000001</v>
      </c>
      <c r="H106" s="36"/>
      <c r="I106" s="36">
        <v>0.996</v>
      </c>
      <c r="J106" s="36">
        <v>115.071653</v>
      </c>
      <c r="K106" s="36">
        <v>348484254</v>
      </c>
      <c r="L106" s="36">
        <v>0.99601799999999996</v>
      </c>
      <c r="M106" s="36">
        <v>11.507165000000001</v>
      </c>
      <c r="N106" s="36">
        <v>1470</v>
      </c>
      <c r="O106" s="36">
        <v>1472.8286000000001</v>
      </c>
    </row>
    <row r="107" spans="1:15" ht="14" x14ac:dyDescent="0.2">
      <c r="A107" s="36">
        <v>0.997</v>
      </c>
      <c r="B107" s="36">
        <v>428.60004500000002</v>
      </c>
      <c r="C107" s="36">
        <v>412310056</v>
      </c>
      <c r="D107" s="36">
        <v>0.99709899999999996</v>
      </c>
      <c r="E107" s="36">
        <v>42.860004000000004</v>
      </c>
      <c r="F107" s="36">
        <v>1799</v>
      </c>
      <c r="G107" s="36">
        <v>1801.3681999999999</v>
      </c>
      <c r="H107" s="36"/>
      <c r="I107" s="36">
        <v>0.997</v>
      </c>
      <c r="J107" s="36">
        <v>137.94034099999999</v>
      </c>
      <c r="K107" s="36">
        <v>412310056</v>
      </c>
      <c r="L107" s="36">
        <v>0.99709899999999996</v>
      </c>
      <c r="M107" s="36">
        <v>13.794034</v>
      </c>
      <c r="N107" s="36">
        <v>1799</v>
      </c>
      <c r="O107" s="36">
        <v>1801.3681999999999</v>
      </c>
    </row>
    <row r="108" spans="1:15" ht="14" x14ac:dyDescent="0.2">
      <c r="A108" s="36">
        <v>0.998</v>
      </c>
      <c r="B108" s="36">
        <v>634.30314899999996</v>
      </c>
      <c r="C108" s="36">
        <v>521785081</v>
      </c>
      <c r="D108" s="36">
        <v>0.998004</v>
      </c>
      <c r="E108" s="36">
        <v>63.430315</v>
      </c>
      <c r="F108" s="36">
        <v>2391</v>
      </c>
      <c r="G108" s="36">
        <v>2393.0158000000001</v>
      </c>
      <c r="H108" s="36"/>
      <c r="I108" s="36">
        <v>0.998</v>
      </c>
      <c r="J108" s="36">
        <v>129.93031300000001</v>
      </c>
      <c r="K108" s="36">
        <v>521785081</v>
      </c>
      <c r="L108" s="36">
        <v>0.998004</v>
      </c>
      <c r="M108" s="36">
        <v>12.993031</v>
      </c>
      <c r="N108" s="36">
        <v>2391</v>
      </c>
      <c r="O108" s="36">
        <v>2393.0158000000001</v>
      </c>
    </row>
    <row r="109" spans="1:15" ht="14" x14ac:dyDescent="0.2">
      <c r="A109" s="36">
        <v>0.999</v>
      </c>
      <c r="B109" s="36">
        <v>1484.432057</v>
      </c>
      <c r="C109" s="36">
        <v>860226524</v>
      </c>
      <c r="D109" s="36">
        <v>0.99902800000000003</v>
      </c>
      <c r="E109" s="36">
        <v>148.443206</v>
      </c>
      <c r="F109" s="36">
        <v>4399</v>
      </c>
      <c r="G109" s="36">
        <v>4400.5994000000001</v>
      </c>
      <c r="H109" s="36"/>
      <c r="I109" s="36">
        <v>0.999</v>
      </c>
      <c r="J109" s="36">
        <v>326.169444</v>
      </c>
      <c r="K109" s="36">
        <v>860226524</v>
      </c>
      <c r="L109" s="36">
        <v>0.99902800000000003</v>
      </c>
      <c r="M109" s="36">
        <v>32.616943999999997</v>
      </c>
      <c r="N109" s="36">
        <v>4399</v>
      </c>
      <c r="O109" s="36">
        <v>4400.5994000000001</v>
      </c>
    </row>
    <row r="111" spans="1:15" ht="14" x14ac:dyDescent="0.2">
      <c r="A111" s="32" t="s">
        <v>178</v>
      </c>
      <c r="B111" s="32"/>
      <c r="C111" s="32"/>
      <c r="D111" s="32"/>
      <c r="E111" s="32"/>
      <c r="F111" s="32"/>
      <c r="G111" s="32"/>
      <c r="H111" s="32"/>
      <c r="I111" s="32" t="s">
        <v>179</v>
      </c>
      <c r="J111" s="32"/>
      <c r="K111" s="32"/>
      <c r="L111" s="32"/>
      <c r="M111" s="32"/>
      <c r="N111" s="32"/>
      <c r="O111" s="32"/>
    </row>
    <row r="112" spans="1:15" ht="14" x14ac:dyDescent="0.2">
      <c r="A112" s="32" t="s">
        <v>180</v>
      </c>
      <c r="B112" s="32" t="s">
        <v>24</v>
      </c>
      <c r="C112" s="32" t="s">
        <v>25</v>
      </c>
      <c r="D112" s="32" t="s">
        <v>26</v>
      </c>
      <c r="E112" s="32" t="s">
        <v>27</v>
      </c>
      <c r="F112" s="32" t="s">
        <v>126</v>
      </c>
      <c r="G112" s="32" t="s">
        <v>127</v>
      </c>
      <c r="H112" s="32"/>
      <c r="I112" s="32" t="s">
        <v>180</v>
      </c>
      <c r="J112" s="32" t="s">
        <v>24</v>
      </c>
      <c r="K112" s="32" t="s">
        <v>25</v>
      </c>
      <c r="L112" s="32" t="s">
        <v>26</v>
      </c>
      <c r="M112" s="32" t="s">
        <v>27</v>
      </c>
      <c r="N112" s="32" t="s">
        <v>126</v>
      </c>
      <c r="O112" s="32" t="s">
        <v>127</v>
      </c>
    </row>
    <row r="113" spans="1:15" ht="14" x14ac:dyDescent="0.2">
      <c r="A113" s="35">
        <v>0.9</v>
      </c>
      <c r="B113" s="35">
        <v>10.104331</v>
      </c>
      <c r="C113" s="35">
        <v>23988724</v>
      </c>
      <c r="D113" s="35">
        <v>0.90061100000000005</v>
      </c>
      <c r="E113" s="35">
        <v>1.0104329999999999</v>
      </c>
      <c r="F113" s="35">
        <v>91</v>
      </c>
      <c r="G113" s="35">
        <v>94.124700000000004</v>
      </c>
      <c r="H113" s="35"/>
      <c r="I113" s="35">
        <v>0.9</v>
      </c>
      <c r="J113" s="35">
        <v>2.5603660000000001</v>
      </c>
      <c r="K113" s="35">
        <v>23988724</v>
      </c>
      <c r="L113" s="35">
        <v>0.90061100000000005</v>
      </c>
      <c r="M113" s="35">
        <v>0.25603700000000001</v>
      </c>
      <c r="N113" s="35">
        <v>91</v>
      </c>
      <c r="O113" s="35">
        <v>94.124700000000004</v>
      </c>
    </row>
    <row r="114" spans="1:15" ht="14" x14ac:dyDescent="0.2">
      <c r="A114" s="35">
        <v>0.91</v>
      </c>
      <c r="B114" s="35">
        <v>10.013896000000001</v>
      </c>
      <c r="C114" s="35">
        <v>24400347</v>
      </c>
      <c r="D114" s="35">
        <v>0.91785300000000003</v>
      </c>
      <c r="E114" s="35">
        <v>1.00139</v>
      </c>
      <c r="F114" s="35">
        <v>93</v>
      </c>
      <c r="G114" s="35">
        <v>96.115700000000004</v>
      </c>
      <c r="H114" s="35"/>
      <c r="I114" s="35">
        <v>0.91</v>
      </c>
      <c r="J114" s="35">
        <v>2.6121979999999998</v>
      </c>
      <c r="K114" s="35">
        <v>24400347</v>
      </c>
      <c r="L114" s="35">
        <v>0.91785300000000003</v>
      </c>
      <c r="M114" s="35">
        <v>0.26122000000000001</v>
      </c>
      <c r="N114" s="35">
        <v>93</v>
      </c>
      <c r="O114" s="35">
        <v>96.115700000000004</v>
      </c>
    </row>
    <row r="115" spans="1:15" ht="14" x14ac:dyDescent="0.2">
      <c r="A115" s="35">
        <v>0.92</v>
      </c>
      <c r="B115" s="35">
        <v>10.331604</v>
      </c>
      <c r="C115" s="35">
        <v>24602082</v>
      </c>
      <c r="D115" s="35">
        <v>0.92601500000000003</v>
      </c>
      <c r="E115" s="35">
        <v>1.0331600000000001</v>
      </c>
      <c r="F115" s="35">
        <v>94</v>
      </c>
      <c r="G115" s="35">
        <v>97.107100000000003</v>
      </c>
      <c r="H115" s="35"/>
      <c r="I115" s="35">
        <v>0.92</v>
      </c>
      <c r="J115" s="35">
        <v>2.6286640000000001</v>
      </c>
      <c r="K115" s="35">
        <v>24602082</v>
      </c>
      <c r="L115" s="35">
        <v>0.92601500000000003</v>
      </c>
      <c r="M115" s="35">
        <v>0.26286599999999999</v>
      </c>
      <c r="N115" s="35">
        <v>94</v>
      </c>
      <c r="O115" s="35">
        <v>97.107100000000003</v>
      </c>
    </row>
    <row r="116" spans="1:15" ht="14" x14ac:dyDescent="0.2">
      <c r="A116" s="35">
        <v>0.93</v>
      </c>
      <c r="B116" s="35">
        <v>10.345097000000001</v>
      </c>
      <c r="C116" s="35">
        <v>24803400</v>
      </c>
      <c r="D116" s="35">
        <v>0.93402300000000005</v>
      </c>
      <c r="E116" s="35">
        <v>1.03451</v>
      </c>
      <c r="F116" s="35">
        <v>95</v>
      </c>
      <c r="G116" s="35">
        <v>98.063100000000006</v>
      </c>
      <c r="H116" s="35"/>
      <c r="I116" s="35">
        <v>0.93</v>
      </c>
      <c r="J116" s="35">
        <v>2.6234829999999998</v>
      </c>
      <c r="K116" s="35">
        <v>24803400</v>
      </c>
      <c r="L116" s="35">
        <v>0.93402300000000005</v>
      </c>
      <c r="M116" s="35">
        <v>0.26234800000000003</v>
      </c>
      <c r="N116" s="35">
        <v>95</v>
      </c>
      <c r="O116" s="35">
        <v>98.063100000000006</v>
      </c>
    </row>
    <row r="117" spans="1:15" ht="14" x14ac:dyDescent="0.2">
      <c r="A117" s="35">
        <v>0.94</v>
      </c>
      <c r="B117" s="35">
        <v>10.471856000000001</v>
      </c>
      <c r="C117" s="35">
        <v>25011401</v>
      </c>
      <c r="D117" s="35">
        <v>0.94139600000000001</v>
      </c>
      <c r="E117" s="35">
        <v>1.047186</v>
      </c>
      <c r="F117" s="35">
        <v>96</v>
      </c>
      <c r="G117" s="35">
        <v>99.066999999999993</v>
      </c>
      <c r="H117" s="35"/>
      <c r="I117" s="35">
        <v>0.94</v>
      </c>
      <c r="J117" s="35">
        <v>2.7554050000000001</v>
      </c>
      <c r="K117" s="35">
        <v>25011401</v>
      </c>
      <c r="L117" s="35">
        <v>0.94139600000000001</v>
      </c>
      <c r="M117" s="35">
        <v>0.27554000000000001</v>
      </c>
      <c r="N117" s="35">
        <v>96</v>
      </c>
      <c r="O117" s="35">
        <v>99.066999999999993</v>
      </c>
    </row>
    <row r="118" spans="1:15" ht="14" x14ac:dyDescent="0.2">
      <c r="A118" s="35">
        <v>0.95</v>
      </c>
      <c r="B118" s="35">
        <v>10.801809</v>
      </c>
      <c r="C118" s="35">
        <v>25405800</v>
      </c>
      <c r="D118" s="35">
        <v>0.95435199999999998</v>
      </c>
      <c r="E118" s="35">
        <v>1.0801810000000001</v>
      </c>
      <c r="F118" s="35">
        <v>98</v>
      </c>
      <c r="G118" s="35">
        <v>101.0397</v>
      </c>
      <c r="H118" s="35"/>
      <c r="I118" s="35">
        <v>0.95</v>
      </c>
      <c r="J118" s="35">
        <v>2.7906770000000001</v>
      </c>
      <c r="K118" s="35">
        <v>25405800</v>
      </c>
      <c r="L118" s="35">
        <v>0.95435199999999998</v>
      </c>
      <c r="M118" s="35">
        <v>0.27906799999999998</v>
      </c>
      <c r="N118" s="35">
        <v>98</v>
      </c>
      <c r="O118" s="35">
        <v>101.0397</v>
      </c>
    </row>
    <row r="119" spans="1:15" ht="14" x14ac:dyDescent="0.2">
      <c r="A119" s="35">
        <v>0.96</v>
      </c>
      <c r="B119" s="35">
        <v>10.946994999999999</v>
      </c>
      <c r="C119" s="35">
        <v>25816515</v>
      </c>
      <c r="D119" s="35">
        <v>0.96371799999999996</v>
      </c>
      <c r="E119" s="35">
        <v>1.0946990000000001</v>
      </c>
      <c r="F119" s="35">
        <v>100</v>
      </c>
      <c r="G119" s="35">
        <v>103.02290000000001</v>
      </c>
      <c r="H119" s="35"/>
      <c r="I119" s="35">
        <v>0.96</v>
      </c>
      <c r="J119" s="35">
        <v>2.8174350000000001</v>
      </c>
      <c r="K119" s="35">
        <v>25816515</v>
      </c>
      <c r="L119" s="35">
        <v>0.96371799999999996</v>
      </c>
      <c r="M119" s="35">
        <v>0.28174399999999999</v>
      </c>
      <c r="N119" s="35">
        <v>100</v>
      </c>
      <c r="O119" s="35">
        <v>103.02290000000001</v>
      </c>
    </row>
    <row r="120" spans="1:15" ht="14" x14ac:dyDescent="0.2">
      <c r="A120" s="35">
        <v>0.97</v>
      </c>
      <c r="B120" s="35">
        <v>12.154393000000001</v>
      </c>
      <c r="C120" s="35">
        <v>28377138</v>
      </c>
      <c r="D120" s="35">
        <v>0.97034799999999999</v>
      </c>
      <c r="E120" s="35">
        <v>1.2154389999999999</v>
      </c>
      <c r="F120" s="35">
        <v>113</v>
      </c>
      <c r="G120" s="35">
        <v>115.7758</v>
      </c>
      <c r="H120" s="35"/>
      <c r="I120" s="35">
        <v>0.97</v>
      </c>
      <c r="J120" s="35">
        <v>3.071304</v>
      </c>
      <c r="K120" s="35">
        <v>28377138</v>
      </c>
      <c r="L120" s="35">
        <v>0.97034799999999999</v>
      </c>
      <c r="M120" s="35">
        <v>0.30713000000000001</v>
      </c>
      <c r="N120" s="35">
        <v>113</v>
      </c>
      <c r="O120" s="35">
        <v>115.7758</v>
      </c>
    </row>
    <row r="121" spans="1:15" ht="14" x14ac:dyDescent="0.2">
      <c r="A121" s="35">
        <v>0.98</v>
      </c>
      <c r="B121" s="35">
        <v>14.65147</v>
      </c>
      <c r="C121" s="35">
        <v>33742048</v>
      </c>
      <c r="D121" s="35">
        <v>0.98007699999999998</v>
      </c>
      <c r="E121" s="35">
        <v>1.465147</v>
      </c>
      <c r="F121" s="35">
        <v>141</v>
      </c>
      <c r="G121" s="35">
        <v>143.5205</v>
      </c>
      <c r="H121" s="35"/>
      <c r="I121" s="35">
        <v>0.98</v>
      </c>
      <c r="J121" s="35">
        <v>3.6530719999999999</v>
      </c>
      <c r="K121" s="35">
        <v>33742048</v>
      </c>
      <c r="L121" s="35">
        <v>0.98007699999999998</v>
      </c>
      <c r="M121" s="35">
        <v>0.36530699999999999</v>
      </c>
      <c r="N121" s="35">
        <v>141</v>
      </c>
      <c r="O121" s="35">
        <v>143.5205</v>
      </c>
    </row>
    <row r="122" spans="1:15" ht="14" x14ac:dyDescent="0.2">
      <c r="A122" s="35">
        <v>0.99</v>
      </c>
      <c r="B122" s="35">
        <v>20.530453999999999</v>
      </c>
      <c r="C122" s="35">
        <v>44893940</v>
      </c>
      <c r="D122" s="35">
        <v>0.99000200000000005</v>
      </c>
      <c r="E122" s="35">
        <v>2.053045</v>
      </c>
      <c r="F122" s="35">
        <v>203</v>
      </c>
      <c r="G122" s="35">
        <v>205.07130000000001</v>
      </c>
      <c r="H122" s="35"/>
      <c r="I122" s="35">
        <v>0.99</v>
      </c>
      <c r="J122" s="35">
        <v>5.1090980000000004</v>
      </c>
      <c r="K122" s="35">
        <v>44893940</v>
      </c>
      <c r="L122" s="35">
        <v>0.99000200000000005</v>
      </c>
      <c r="M122" s="35">
        <v>0.51090999999999998</v>
      </c>
      <c r="N122" s="35">
        <v>203</v>
      </c>
      <c r="O122" s="35">
        <v>205.07130000000001</v>
      </c>
    </row>
    <row r="123" spans="1:15" ht="14" x14ac:dyDescent="0.2">
      <c r="A123" s="35">
        <v>0.99099999999999999</v>
      </c>
      <c r="B123" s="35">
        <v>21.486979000000002</v>
      </c>
      <c r="C123" s="35">
        <v>46957699</v>
      </c>
      <c r="D123" s="35">
        <v>0.99104899999999996</v>
      </c>
      <c r="E123" s="35">
        <v>2.148698</v>
      </c>
      <c r="F123" s="35">
        <v>215</v>
      </c>
      <c r="G123" s="35">
        <v>216.98670000000001</v>
      </c>
      <c r="H123" s="35"/>
      <c r="I123" s="35">
        <v>0.99099999999999999</v>
      </c>
      <c r="J123" s="35">
        <v>5.4996710000000002</v>
      </c>
      <c r="K123" s="35">
        <v>46957699</v>
      </c>
      <c r="L123" s="35">
        <v>0.99104899999999996</v>
      </c>
      <c r="M123" s="35">
        <v>0.54996699999999998</v>
      </c>
      <c r="N123" s="35">
        <v>215</v>
      </c>
      <c r="O123" s="35">
        <v>216.98670000000001</v>
      </c>
    </row>
    <row r="124" spans="1:15" ht="14" x14ac:dyDescent="0.2">
      <c r="A124" s="35">
        <v>0.99199999999999999</v>
      </c>
      <c r="B124" s="35">
        <v>22.765194000000001</v>
      </c>
      <c r="C124" s="35">
        <v>49177331</v>
      </c>
      <c r="D124" s="35">
        <v>0.99202999999999997</v>
      </c>
      <c r="E124" s="35">
        <v>2.276519</v>
      </c>
      <c r="F124" s="35">
        <v>228</v>
      </c>
      <c r="G124" s="35">
        <v>229.9571</v>
      </c>
      <c r="H124" s="35"/>
      <c r="I124" s="35">
        <v>0.99199999999999999</v>
      </c>
      <c r="J124" s="35">
        <v>5.8452099999999998</v>
      </c>
      <c r="K124" s="35">
        <v>49177331</v>
      </c>
      <c r="L124" s="35">
        <v>0.99202999999999997</v>
      </c>
      <c r="M124" s="35">
        <v>0.58452099999999996</v>
      </c>
      <c r="N124" s="35">
        <v>228</v>
      </c>
      <c r="O124" s="35">
        <v>229.9571</v>
      </c>
    </row>
    <row r="125" spans="1:15" ht="14" x14ac:dyDescent="0.2">
      <c r="A125" s="35">
        <v>0.99299999999999999</v>
      </c>
      <c r="B125" s="35">
        <v>24.262885000000001</v>
      </c>
      <c r="C125" s="35">
        <v>51690450</v>
      </c>
      <c r="D125" s="35">
        <v>0.99301799999999996</v>
      </c>
      <c r="E125" s="35">
        <v>2.426288</v>
      </c>
      <c r="F125" s="35">
        <v>243</v>
      </c>
      <c r="G125" s="35">
        <v>244.8871</v>
      </c>
      <c r="H125" s="35"/>
      <c r="I125" s="35">
        <v>0.99299999999999999</v>
      </c>
      <c r="J125" s="35">
        <v>6.0590979999999997</v>
      </c>
      <c r="K125" s="35">
        <v>51690450</v>
      </c>
      <c r="L125" s="35">
        <v>0.99301799999999996</v>
      </c>
      <c r="M125" s="35">
        <v>0.60590999999999995</v>
      </c>
      <c r="N125" s="35">
        <v>243</v>
      </c>
      <c r="O125" s="35">
        <v>244.8871</v>
      </c>
    </row>
    <row r="126" spans="1:15" ht="14" x14ac:dyDescent="0.2">
      <c r="A126" s="35">
        <v>0.99399999999999999</v>
      </c>
      <c r="B126" s="35">
        <v>26.345517000000001</v>
      </c>
      <c r="C126" s="35">
        <v>54816090</v>
      </c>
      <c r="D126" s="35">
        <v>0.99401099999999998</v>
      </c>
      <c r="E126" s="35">
        <v>2.6345519999999998</v>
      </c>
      <c r="F126" s="35">
        <v>262</v>
      </c>
      <c r="G126" s="35">
        <v>263.7867</v>
      </c>
      <c r="H126" s="35"/>
      <c r="I126" s="35">
        <v>0.99399999999999999</v>
      </c>
      <c r="J126" s="35">
        <v>6.6777490000000004</v>
      </c>
      <c r="K126" s="35">
        <v>54816090</v>
      </c>
      <c r="L126" s="35">
        <v>0.99401099999999998</v>
      </c>
      <c r="M126" s="35">
        <v>0.66777500000000001</v>
      </c>
      <c r="N126" s="35">
        <v>262</v>
      </c>
      <c r="O126" s="35">
        <v>263.7867</v>
      </c>
    </row>
    <row r="127" spans="1:15" ht="14" x14ac:dyDescent="0.2">
      <c r="A127" s="35">
        <v>0.995</v>
      </c>
      <c r="B127" s="35">
        <v>28.625260000000001</v>
      </c>
      <c r="C127" s="35">
        <v>58857895</v>
      </c>
      <c r="D127" s="35">
        <v>0.99501899999999999</v>
      </c>
      <c r="E127" s="35">
        <v>2.8625259999999999</v>
      </c>
      <c r="F127" s="35">
        <v>287</v>
      </c>
      <c r="G127" s="35">
        <v>288.6936</v>
      </c>
      <c r="H127" s="35"/>
      <c r="I127" s="35">
        <v>0.995</v>
      </c>
      <c r="J127" s="35">
        <v>6.974405</v>
      </c>
      <c r="K127" s="35">
        <v>58857895</v>
      </c>
      <c r="L127" s="35">
        <v>0.99501899999999999</v>
      </c>
      <c r="M127" s="35">
        <v>0.69744099999999998</v>
      </c>
      <c r="N127" s="35">
        <v>287</v>
      </c>
      <c r="O127" s="35">
        <v>288.6936</v>
      </c>
    </row>
    <row r="128" spans="1:15" ht="14" x14ac:dyDescent="0.2">
      <c r="A128" s="35">
        <v>0.996</v>
      </c>
      <c r="B128" s="35">
        <v>31.634332000000001</v>
      </c>
      <c r="C128" s="35">
        <v>63897509</v>
      </c>
      <c r="D128" s="35">
        <v>0.996008</v>
      </c>
      <c r="E128" s="35">
        <v>3.1634329999999999</v>
      </c>
      <c r="F128" s="35">
        <v>319</v>
      </c>
      <c r="G128" s="35">
        <v>320.51479999999998</v>
      </c>
      <c r="H128" s="35"/>
      <c r="I128" s="35">
        <v>0.996</v>
      </c>
      <c r="J128" s="35">
        <v>7.5415619999999999</v>
      </c>
      <c r="K128" s="35">
        <v>63897509</v>
      </c>
      <c r="L128" s="35">
        <v>0.996008</v>
      </c>
      <c r="M128" s="35">
        <v>0.75415600000000005</v>
      </c>
      <c r="N128" s="35">
        <v>319</v>
      </c>
      <c r="O128" s="35">
        <v>320.51479999999998</v>
      </c>
    </row>
    <row r="129" spans="1:15" ht="14" x14ac:dyDescent="0.2">
      <c r="A129" s="35">
        <v>0.997</v>
      </c>
      <c r="B129" s="35">
        <v>36.947750999999997</v>
      </c>
      <c r="C129" s="35">
        <v>71123461</v>
      </c>
      <c r="D129" s="35">
        <v>0.99700800000000001</v>
      </c>
      <c r="E129" s="35">
        <v>3.6947749999999999</v>
      </c>
      <c r="F129" s="35">
        <v>366</v>
      </c>
      <c r="G129" s="35">
        <v>367.40350000000001</v>
      </c>
      <c r="H129" s="35"/>
      <c r="I129" s="35">
        <v>0.997</v>
      </c>
      <c r="J129" s="35">
        <v>8.5215999999999994</v>
      </c>
      <c r="K129" s="35">
        <v>71123461</v>
      </c>
      <c r="L129" s="35">
        <v>0.99700800000000001</v>
      </c>
      <c r="M129" s="35">
        <v>0.85216000000000003</v>
      </c>
      <c r="N129" s="35">
        <v>366</v>
      </c>
      <c r="O129" s="35">
        <v>367.40350000000001</v>
      </c>
    </row>
    <row r="130" spans="1:15" ht="14" x14ac:dyDescent="0.2">
      <c r="A130" s="35">
        <v>0.998</v>
      </c>
      <c r="B130" s="35">
        <v>44.824838</v>
      </c>
      <c r="C130" s="35">
        <v>81915770</v>
      </c>
      <c r="D130" s="35">
        <v>0.99800699999999998</v>
      </c>
      <c r="E130" s="35">
        <v>4.4824840000000004</v>
      </c>
      <c r="F130" s="35">
        <v>439</v>
      </c>
      <c r="G130" s="35">
        <v>440.23200000000003</v>
      </c>
      <c r="H130" s="35"/>
      <c r="I130" s="35">
        <v>0.998</v>
      </c>
      <c r="J130" s="35">
        <v>10.119099</v>
      </c>
      <c r="K130" s="35">
        <v>81915770</v>
      </c>
      <c r="L130" s="35">
        <v>0.99800699999999998</v>
      </c>
      <c r="M130" s="35">
        <v>1.0119100000000001</v>
      </c>
      <c r="N130" s="35">
        <v>439</v>
      </c>
      <c r="O130" s="35">
        <v>440.23200000000003</v>
      </c>
    </row>
    <row r="131" spans="1:15" ht="14" x14ac:dyDescent="0.2">
      <c r="A131" s="35">
        <v>0.999</v>
      </c>
      <c r="B131" s="35">
        <v>62.266919000000001</v>
      </c>
      <c r="C131" s="35">
        <v>103620083</v>
      </c>
      <c r="D131" s="35">
        <v>0.99900299999999997</v>
      </c>
      <c r="E131" s="35">
        <v>6.2266919999999999</v>
      </c>
      <c r="F131" s="35">
        <v>595</v>
      </c>
      <c r="G131" s="35">
        <v>595.92550000000006</v>
      </c>
      <c r="H131" s="35"/>
      <c r="I131" s="35">
        <v>0.999</v>
      </c>
      <c r="J131" s="35">
        <v>19.064954</v>
      </c>
      <c r="K131" s="35">
        <v>103620083</v>
      </c>
      <c r="L131" s="35">
        <v>0.99900299999999997</v>
      </c>
      <c r="M131" s="35">
        <v>1.9064950000000001</v>
      </c>
      <c r="N131" s="35">
        <v>595</v>
      </c>
      <c r="O131" s="35">
        <v>595.92550000000006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542C5-9DF6-CF45-A2D9-F97A74B8F0A9}">
  <dimension ref="B2"/>
  <sheetViews>
    <sheetView workbookViewId="0">
      <selection activeCell="L9" sqref="L9"/>
    </sheetView>
  </sheetViews>
  <sheetFormatPr baseColWidth="10" defaultRowHeight="16" x14ac:dyDescent="0.2"/>
  <sheetData>
    <row r="2" spans="2:2" x14ac:dyDescent="0.2">
      <c r="B2" t="s">
        <v>218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Check Box 2">
              <controlPr defaultSize="0" autoFill="0" autoLine="0" autoPict="0">
                <anchor moveWithCells="1">
                  <from>
                    <xdr:col>1</xdr:col>
                    <xdr:colOff>304800</xdr:colOff>
                    <xdr:row>2</xdr:row>
                    <xdr:rowOff>139700</xdr:rowOff>
                  </from>
                  <to>
                    <xdr:col>3</xdr:col>
                    <xdr:colOff>177800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D3D0E-B1AF-9D4F-80A2-08C2B9725E65}">
  <sheetPr>
    <outlinePr summaryBelow="0" summaryRight="0"/>
  </sheetPr>
  <dimension ref="A1:O21"/>
  <sheetViews>
    <sheetView workbookViewId="0">
      <selection activeCell="F21" sqref="F21"/>
    </sheetView>
  </sheetViews>
  <sheetFormatPr baseColWidth="10" defaultColWidth="12.6640625" defaultRowHeight="15.75" customHeight="1" x14ac:dyDescent="0.2"/>
  <cols>
    <col min="1" max="16384" width="12.6640625" style="2"/>
  </cols>
  <sheetData>
    <row r="1" spans="1:15" ht="15.75" customHeight="1" x14ac:dyDescent="0.2">
      <c r="A1" s="30" t="s">
        <v>22</v>
      </c>
      <c r="B1" s="30" t="s">
        <v>101</v>
      </c>
      <c r="C1" s="30" t="s">
        <v>102</v>
      </c>
      <c r="D1" s="30" t="s">
        <v>131</v>
      </c>
    </row>
    <row r="2" spans="1:15" ht="15.75" customHeight="1" x14ac:dyDescent="0.2">
      <c r="A2" s="1" t="s">
        <v>92</v>
      </c>
      <c r="B2" s="1" t="s">
        <v>93</v>
      </c>
      <c r="C2" s="1" t="s">
        <v>94</v>
      </c>
      <c r="D2" s="1" t="s">
        <v>95</v>
      </c>
      <c r="E2" s="1" t="s">
        <v>96</v>
      </c>
      <c r="F2" s="1" t="s">
        <v>8</v>
      </c>
      <c r="G2" s="1" t="s">
        <v>9</v>
      </c>
      <c r="H2" s="1" t="s">
        <v>104</v>
      </c>
      <c r="I2" s="1" t="s">
        <v>98</v>
      </c>
      <c r="J2" s="1" t="s">
        <v>13</v>
      </c>
      <c r="K2" s="1" t="s">
        <v>14</v>
      </c>
      <c r="L2" s="1" t="s">
        <v>31</v>
      </c>
      <c r="M2" s="1" t="s">
        <v>16</v>
      </c>
      <c r="N2" s="1" t="s">
        <v>17</v>
      </c>
      <c r="O2" s="1" t="s">
        <v>18</v>
      </c>
    </row>
    <row r="3" spans="1:15" ht="15.75" customHeight="1" x14ac:dyDescent="0.2">
      <c r="A3" s="5">
        <v>0.9</v>
      </c>
      <c r="B3" s="5">
        <v>21.895464</v>
      </c>
      <c r="C3" s="5">
        <v>93478226</v>
      </c>
      <c r="D3" s="5">
        <v>0.90298500000000004</v>
      </c>
      <c r="E3" s="5">
        <v>2.189546</v>
      </c>
      <c r="F3" s="5">
        <v>97</v>
      </c>
      <c r="G3" s="5">
        <v>97</v>
      </c>
      <c r="H3" s="5">
        <v>1</v>
      </c>
      <c r="I3" s="5">
        <v>9.7516999999999996</v>
      </c>
      <c r="J3" s="5">
        <v>6.1706399999999997</v>
      </c>
      <c r="K3" s="1">
        <v>4.598948</v>
      </c>
      <c r="L3" s="1">
        <v>11.046115</v>
      </c>
      <c r="M3" s="1">
        <v>28.182272999999999</v>
      </c>
      <c r="N3" s="1">
        <v>21.004111999999999</v>
      </c>
      <c r="O3" s="1">
        <v>50.449328000000001</v>
      </c>
    </row>
    <row r="4" spans="1:15" ht="15.75" customHeight="1" x14ac:dyDescent="0.2">
      <c r="A4" s="5">
        <v>0.91</v>
      </c>
      <c r="B4" s="5">
        <v>22.121355000000001</v>
      </c>
      <c r="C4" s="5">
        <v>93661748</v>
      </c>
      <c r="D4" s="5">
        <v>0.91219099999999997</v>
      </c>
      <c r="E4" s="5">
        <v>2.212135</v>
      </c>
      <c r="F4" s="5">
        <v>100</v>
      </c>
      <c r="G4" s="5">
        <v>100</v>
      </c>
      <c r="H4" s="5">
        <v>1</v>
      </c>
      <c r="I4" s="5">
        <v>9.7995999999999999</v>
      </c>
      <c r="J4" s="5">
        <v>6.1986939999999997</v>
      </c>
      <c r="K4" s="1">
        <v>4.7982990000000001</v>
      </c>
      <c r="L4" s="1">
        <v>11.044933</v>
      </c>
      <c r="M4" s="1">
        <v>28.021314</v>
      </c>
      <c r="N4" s="1">
        <v>21.690799999999999</v>
      </c>
      <c r="O4" s="1">
        <v>49.928828000000003</v>
      </c>
    </row>
    <row r="5" spans="1:15" ht="15.75" customHeight="1" x14ac:dyDescent="0.2">
      <c r="A5" s="5">
        <v>0.92</v>
      </c>
      <c r="B5" s="5">
        <v>23.099319000000001</v>
      </c>
      <c r="C5" s="5">
        <v>94359721</v>
      </c>
      <c r="D5" s="5">
        <v>0.92016600000000004</v>
      </c>
      <c r="E5" s="5">
        <v>2.3099319999999999</v>
      </c>
      <c r="F5" s="5">
        <v>113</v>
      </c>
      <c r="G5" s="5">
        <v>113</v>
      </c>
      <c r="H5" s="5">
        <v>1</v>
      </c>
      <c r="I5" s="5">
        <v>9.9443000000000001</v>
      </c>
      <c r="J5" s="5">
        <v>6.2948930000000001</v>
      </c>
      <c r="K5" s="1">
        <v>5.6370740000000001</v>
      </c>
      <c r="L5" s="1">
        <v>11.087971</v>
      </c>
      <c r="M5" s="1">
        <v>27.251422999999999</v>
      </c>
      <c r="N5" s="1">
        <v>24.403637</v>
      </c>
      <c r="O5" s="1">
        <v>48.001289</v>
      </c>
    </row>
    <row r="6" spans="1:15" ht="15.75" customHeight="1" x14ac:dyDescent="0.2">
      <c r="A6" s="5">
        <v>0.93</v>
      </c>
      <c r="B6" s="5">
        <v>24.846166</v>
      </c>
      <c r="C6" s="5">
        <v>97508152</v>
      </c>
      <c r="D6" s="5">
        <v>0.930342</v>
      </c>
      <c r="E6" s="5">
        <v>2.4846170000000001</v>
      </c>
      <c r="F6" s="5">
        <v>133</v>
      </c>
      <c r="G6" s="5">
        <v>133</v>
      </c>
      <c r="H6" s="5">
        <v>1</v>
      </c>
      <c r="I6" s="5">
        <v>10.3088</v>
      </c>
      <c r="J6" s="5">
        <v>6.480137</v>
      </c>
      <c r="K6" s="1">
        <v>7.1230390000000003</v>
      </c>
      <c r="L6" s="1">
        <v>11.161951999999999</v>
      </c>
      <c r="M6" s="1">
        <v>26.081033000000001</v>
      </c>
      <c r="N6" s="1">
        <v>28.668562000000001</v>
      </c>
      <c r="O6" s="1">
        <v>44.924242999999997</v>
      </c>
    </row>
    <row r="7" spans="1:15" ht="15.75" customHeight="1" x14ac:dyDescent="0.2">
      <c r="A7" s="5">
        <v>0.94</v>
      </c>
      <c r="B7" s="5">
        <v>27.325839999999999</v>
      </c>
      <c r="C7" s="5">
        <v>102084004</v>
      </c>
      <c r="D7" s="5">
        <v>0.94037400000000004</v>
      </c>
      <c r="E7" s="5">
        <v>2.7325840000000001</v>
      </c>
      <c r="F7" s="5">
        <v>157</v>
      </c>
      <c r="G7" s="5">
        <v>157</v>
      </c>
      <c r="H7" s="5">
        <v>1</v>
      </c>
      <c r="I7" s="5">
        <v>10.846399999999999</v>
      </c>
      <c r="J7" s="5">
        <v>6.8232819999999998</v>
      </c>
      <c r="K7" s="1">
        <v>9.1480460000000008</v>
      </c>
      <c r="L7" s="1">
        <v>11.270566000000001</v>
      </c>
      <c r="M7" s="1">
        <v>24.97007</v>
      </c>
      <c r="N7" s="1">
        <v>33.477640000000001</v>
      </c>
      <c r="O7" s="1">
        <v>41.245085000000003</v>
      </c>
    </row>
    <row r="8" spans="1:15" ht="15.75" customHeight="1" x14ac:dyDescent="0.2">
      <c r="A8" s="5">
        <v>0.95</v>
      </c>
      <c r="B8" s="5">
        <v>30.795321999999999</v>
      </c>
      <c r="C8" s="5">
        <v>108100778</v>
      </c>
      <c r="D8" s="5">
        <v>0.95017300000000005</v>
      </c>
      <c r="E8" s="5">
        <v>3.0795319999999999</v>
      </c>
      <c r="F8" s="5">
        <v>188</v>
      </c>
      <c r="G8" s="5">
        <v>188</v>
      </c>
      <c r="H8" s="5">
        <v>1</v>
      </c>
      <c r="I8" s="5">
        <v>11.5609</v>
      </c>
      <c r="J8" s="5">
        <v>7.2191039999999997</v>
      </c>
      <c r="K8" s="1">
        <v>12.065219000000001</v>
      </c>
      <c r="L8" s="1">
        <v>11.423944000000001</v>
      </c>
      <c r="M8" s="1">
        <v>23.442209999999999</v>
      </c>
      <c r="N8" s="1">
        <v>39.178739999999998</v>
      </c>
      <c r="O8" s="1">
        <v>37.096361000000002</v>
      </c>
    </row>
    <row r="9" spans="1:15" ht="15.75" customHeight="1" x14ac:dyDescent="0.2">
      <c r="A9" s="5">
        <v>0.96</v>
      </c>
      <c r="B9" s="5">
        <v>35.925421999999998</v>
      </c>
      <c r="C9" s="5">
        <v>116570306</v>
      </c>
      <c r="D9" s="5">
        <v>0.96011800000000003</v>
      </c>
      <c r="E9" s="5">
        <v>3.5925419999999999</v>
      </c>
      <c r="F9" s="5">
        <v>230</v>
      </c>
      <c r="G9" s="5">
        <v>230</v>
      </c>
      <c r="H9" s="5">
        <v>1</v>
      </c>
      <c r="I9" s="5">
        <v>12.6022</v>
      </c>
      <c r="J9" s="5">
        <v>7.7954829999999999</v>
      </c>
      <c r="K9" s="1">
        <v>16.392105000000001</v>
      </c>
      <c r="L9" s="1">
        <v>11.646734</v>
      </c>
      <c r="M9" s="1">
        <v>21.699072000000001</v>
      </c>
      <c r="N9" s="1">
        <v>45.628149999999998</v>
      </c>
      <c r="O9" s="1">
        <v>32.419198000000002</v>
      </c>
    </row>
    <row r="10" spans="1:15" ht="15.75" customHeight="1" x14ac:dyDescent="0.2">
      <c r="A10" s="5">
        <v>0.97</v>
      </c>
      <c r="B10" s="5">
        <v>45.692</v>
      </c>
      <c r="C10" s="5">
        <v>131130658</v>
      </c>
      <c r="D10" s="5">
        <v>0.970086</v>
      </c>
      <c r="E10" s="5">
        <v>4.5692000000000004</v>
      </c>
      <c r="F10" s="5">
        <v>297</v>
      </c>
      <c r="G10" s="5">
        <v>297</v>
      </c>
      <c r="H10" s="5">
        <v>1</v>
      </c>
      <c r="I10" s="5">
        <v>14.3674</v>
      </c>
      <c r="J10" s="5">
        <v>9.0559930000000008</v>
      </c>
      <c r="K10" s="1">
        <v>24.511368000000001</v>
      </c>
      <c r="L10" s="1">
        <v>12.022830000000001</v>
      </c>
      <c r="M10" s="1">
        <v>19.819647</v>
      </c>
      <c r="N10" s="1">
        <v>53.644768999999997</v>
      </c>
      <c r="O10" s="1">
        <v>26.312768999999999</v>
      </c>
    </row>
    <row r="11" spans="1:15" ht="15.75" customHeight="1" x14ac:dyDescent="0.2">
      <c r="A11" s="5">
        <v>0.98</v>
      </c>
      <c r="B11" s="5">
        <v>65.368626000000006</v>
      </c>
      <c r="C11" s="5">
        <v>156136265</v>
      </c>
      <c r="D11" s="5">
        <v>0.98003499999999999</v>
      </c>
      <c r="E11" s="5">
        <v>6.5368630000000003</v>
      </c>
      <c r="F11" s="5">
        <v>411</v>
      </c>
      <c r="G11" s="5">
        <v>411</v>
      </c>
      <c r="H11" s="5">
        <v>1</v>
      </c>
      <c r="I11" s="5">
        <v>17.5228</v>
      </c>
      <c r="J11" s="5">
        <v>10.760503999999999</v>
      </c>
      <c r="K11" s="1">
        <v>41.758153999999998</v>
      </c>
      <c r="L11" s="1">
        <v>12.734022</v>
      </c>
      <c r="M11" s="1">
        <v>16.461266999999999</v>
      </c>
      <c r="N11" s="1">
        <v>63.881034</v>
      </c>
      <c r="O11" s="1">
        <v>19.480326999999999</v>
      </c>
    </row>
    <row r="12" spans="1:15" ht="15.75" customHeight="1" x14ac:dyDescent="0.2">
      <c r="A12" s="5">
        <v>0.99</v>
      </c>
      <c r="B12" s="5">
        <v>128.34493000000001</v>
      </c>
      <c r="C12" s="5">
        <v>214764084</v>
      </c>
      <c r="D12" s="5">
        <v>0.99002100000000004</v>
      </c>
      <c r="E12" s="5">
        <v>12.834493</v>
      </c>
      <c r="F12" s="5">
        <v>683</v>
      </c>
      <c r="G12" s="5">
        <v>683</v>
      </c>
      <c r="H12" s="5">
        <v>1</v>
      </c>
      <c r="I12" s="5">
        <v>25.525200000000002</v>
      </c>
      <c r="J12" s="5">
        <v>15.630338999999999</v>
      </c>
      <c r="K12" s="1">
        <v>97.704830000000001</v>
      </c>
      <c r="L12" s="1">
        <v>14.855771000000001</v>
      </c>
      <c r="M12" s="1">
        <v>12.178383999999999</v>
      </c>
      <c r="N12" s="1">
        <v>76.126755000000003</v>
      </c>
      <c r="O12" s="1">
        <v>11.57488</v>
      </c>
    </row>
    <row r="13" spans="1:15" ht="15.75" customHeight="1" x14ac:dyDescent="0.2">
      <c r="A13" s="5">
        <v>0.99099999999999999</v>
      </c>
      <c r="B13" s="5">
        <v>143.25468100000001</v>
      </c>
      <c r="C13" s="5">
        <v>226110635</v>
      </c>
      <c r="D13" s="5">
        <v>0.99100699999999997</v>
      </c>
      <c r="E13" s="5">
        <v>14.325468000000001</v>
      </c>
      <c r="F13" s="5">
        <v>736</v>
      </c>
      <c r="G13" s="5">
        <v>736</v>
      </c>
      <c r="H13" s="5">
        <v>1</v>
      </c>
      <c r="I13" s="5">
        <v>26.994900000000001</v>
      </c>
      <c r="J13" s="5">
        <v>16.638645</v>
      </c>
      <c r="K13" s="1">
        <v>111.259497</v>
      </c>
      <c r="L13" s="1">
        <v>15.195510000000001</v>
      </c>
      <c r="M13" s="1">
        <v>11.61473</v>
      </c>
      <c r="N13" s="1">
        <v>77.665522999999993</v>
      </c>
      <c r="O13" s="1">
        <v>10.607339</v>
      </c>
    </row>
    <row r="14" spans="1:15" ht="15.75" customHeight="1" x14ac:dyDescent="0.2">
      <c r="A14" s="5">
        <v>0.99199999999999999</v>
      </c>
      <c r="B14" s="5">
        <v>161.881945</v>
      </c>
      <c r="C14" s="5">
        <v>239779266</v>
      </c>
      <c r="D14" s="5">
        <v>0.992004</v>
      </c>
      <c r="E14" s="5">
        <v>16.188195</v>
      </c>
      <c r="F14" s="5">
        <v>801</v>
      </c>
      <c r="G14" s="5">
        <v>801</v>
      </c>
      <c r="H14" s="5">
        <v>1</v>
      </c>
      <c r="I14" s="5">
        <v>28.953399999999998</v>
      </c>
      <c r="J14" s="5">
        <v>17.848534999999998</v>
      </c>
      <c r="K14" s="1">
        <v>127.90120899999999</v>
      </c>
      <c r="L14" s="1">
        <v>15.962028</v>
      </c>
      <c r="M14" s="1">
        <v>11.025649</v>
      </c>
      <c r="N14" s="1">
        <v>79.008939999999996</v>
      </c>
      <c r="O14" s="1">
        <v>9.8602889999999999</v>
      </c>
    </row>
    <row r="15" spans="1:15" ht="15.75" customHeight="1" x14ac:dyDescent="0.2">
      <c r="A15" s="5">
        <v>0.99299999999999999</v>
      </c>
      <c r="B15" s="5">
        <v>185.97033300000001</v>
      </c>
      <c r="C15" s="5">
        <v>255867571</v>
      </c>
      <c r="D15" s="5">
        <v>0.99300299999999997</v>
      </c>
      <c r="E15" s="5">
        <v>18.597033</v>
      </c>
      <c r="F15" s="5">
        <v>879</v>
      </c>
      <c r="G15" s="5">
        <v>879</v>
      </c>
      <c r="H15" s="5">
        <v>1</v>
      </c>
      <c r="I15" s="5">
        <v>31.399899999999999</v>
      </c>
      <c r="J15" s="5">
        <v>19.313206000000001</v>
      </c>
      <c r="K15" s="1">
        <v>149.753568</v>
      </c>
      <c r="L15" s="1">
        <v>16.720738000000001</v>
      </c>
      <c r="M15" s="1">
        <v>10.3851</v>
      </c>
      <c r="N15" s="1">
        <v>80.525514999999999</v>
      </c>
      <c r="O15" s="1">
        <v>8.9910779999999999</v>
      </c>
    </row>
    <row r="16" spans="1:15" ht="15.75" customHeight="1" x14ac:dyDescent="0.2">
      <c r="A16" s="5">
        <v>0.99399999999999999</v>
      </c>
      <c r="B16" s="5">
        <v>218.57592399999999</v>
      </c>
      <c r="C16" s="5">
        <v>275966454</v>
      </c>
      <c r="D16" s="5">
        <v>0.99400299999999997</v>
      </c>
      <c r="E16" s="5">
        <v>21.857592</v>
      </c>
      <c r="F16" s="5">
        <v>977</v>
      </c>
      <c r="G16" s="5">
        <v>977</v>
      </c>
      <c r="H16" s="5">
        <v>1</v>
      </c>
      <c r="I16" s="5">
        <v>34.353999999999999</v>
      </c>
      <c r="J16" s="5">
        <v>21.234781999999999</v>
      </c>
      <c r="K16" s="1">
        <v>179.42885100000001</v>
      </c>
      <c r="L16" s="1">
        <v>17.716621</v>
      </c>
      <c r="M16" s="1">
        <v>9.7150599999999994</v>
      </c>
      <c r="N16" s="1">
        <v>82.089943000000005</v>
      </c>
      <c r="O16" s="1">
        <v>8.1054770000000005</v>
      </c>
    </row>
    <row r="17" spans="1:15" ht="15.75" customHeight="1" x14ac:dyDescent="0.2">
      <c r="A17" s="1">
        <v>0.995</v>
      </c>
      <c r="B17" s="1">
        <v>241.560688</v>
      </c>
      <c r="C17" s="1">
        <v>293669348</v>
      </c>
      <c r="D17" s="1">
        <v>0.99500500000000003</v>
      </c>
      <c r="E17" s="1">
        <v>24.156068999999999</v>
      </c>
      <c r="F17" s="1">
        <v>1106</v>
      </c>
      <c r="G17" s="1">
        <v>1106</v>
      </c>
      <c r="H17" s="1">
        <v>1</v>
      </c>
      <c r="I17" s="1">
        <v>37.596899999999998</v>
      </c>
      <c r="J17" s="1">
        <v>21.657754000000001</v>
      </c>
      <c r="K17" s="1">
        <v>198.33461399999999</v>
      </c>
      <c r="L17" s="1">
        <v>21.37772</v>
      </c>
      <c r="M17" s="1">
        <v>8.9657610000000005</v>
      </c>
      <c r="N17" s="1">
        <v>82.105501000000004</v>
      </c>
      <c r="O17" s="1">
        <v>8.8498339999999995</v>
      </c>
    </row>
    <row r="18" spans="1:15" ht="15.75" customHeight="1" x14ac:dyDescent="0.2">
      <c r="A18" s="1">
        <v>0.996</v>
      </c>
      <c r="B18" s="1">
        <v>330.240951</v>
      </c>
      <c r="C18" s="1">
        <v>335517011</v>
      </c>
      <c r="D18" s="1">
        <v>0.996</v>
      </c>
      <c r="E18" s="1">
        <v>33.024095000000003</v>
      </c>
      <c r="F18" s="1">
        <v>1276</v>
      </c>
      <c r="G18" s="1">
        <v>1276</v>
      </c>
      <c r="H18" s="1">
        <v>1</v>
      </c>
      <c r="I18" s="1">
        <v>43.365900000000003</v>
      </c>
      <c r="J18" s="1">
        <v>27.190897</v>
      </c>
      <c r="K18" s="1">
        <v>281.824206</v>
      </c>
      <c r="L18" s="1">
        <v>20.991249</v>
      </c>
      <c r="M18" s="1">
        <v>8.2336539999999996</v>
      </c>
      <c r="N18" s="1">
        <v>85.338964000000004</v>
      </c>
      <c r="O18" s="1">
        <v>6.3563429999999999</v>
      </c>
    </row>
    <row r="19" spans="1:15" ht="15.75" customHeight="1" x14ac:dyDescent="0.2">
      <c r="A19" s="1">
        <v>0.997</v>
      </c>
      <c r="B19" s="1">
        <v>411.78754199999997</v>
      </c>
      <c r="C19" s="1">
        <v>379884015</v>
      </c>
      <c r="D19" s="1">
        <v>0.997</v>
      </c>
      <c r="E19" s="1">
        <v>41.178753999999998</v>
      </c>
      <c r="F19" s="1">
        <v>1548</v>
      </c>
      <c r="G19" s="1">
        <v>1548</v>
      </c>
      <c r="H19" s="1">
        <v>1</v>
      </c>
      <c r="I19" s="1">
        <v>51.125799999999998</v>
      </c>
      <c r="J19" s="1">
        <v>30.171597999999999</v>
      </c>
      <c r="K19" s="1">
        <v>353.24889400000001</v>
      </c>
      <c r="L19" s="1">
        <v>28.117315999999999</v>
      </c>
      <c r="M19" s="1">
        <v>7.3269820000000001</v>
      </c>
      <c r="N19" s="1">
        <v>85.784259000000006</v>
      </c>
      <c r="O19" s="1">
        <v>6.828112</v>
      </c>
    </row>
    <row r="20" spans="1:15" ht="15.75" customHeight="1" x14ac:dyDescent="0.2">
      <c r="A20" s="1">
        <v>0.998</v>
      </c>
      <c r="B20" s="1">
        <v>692.08560999999997</v>
      </c>
      <c r="C20" s="1">
        <v>477098640</v>
      </c>
      <c r="D20" s="1">
        <v>0.998</v>
      </c>
      <c r="E20" s="1">
        <v>69.208561000000003</v>
      </c>
      <c r="F20" s="1">
        <v>2029</v>
      </c>
      <c r="G20" s="1">
        <v>2029</v>
      </c>
      <c r="H20" s="1">
        <v>1</v>
      </c>
      <c r="I20" s="1">
        <v>66.550700000000006</v>
      </c>
      <c r="J20" s="1">
        <v>43.471843</v>
      </c>
      <c r="K20" s="1">
        <v>616.15530699999999</v>
      </c>
      <c r="L20" s="1">
        <v>32.084162999999997</v>
      </c>
      <c r="M20" s="1">
        <v>6.2812809999999999</v>
      </c>
      <c r="N20" s="1">
        <v>89.028769999999994</v>
      </c>
      <c r="O20" s="1">
        <v>4.635866</v>
      </c>
    </row>
    <row r="21" spans="1:15" ht="15.75" customHeight="1" x14ac:dyDescent="0.2">
      <c r="A21" s="1">
        <v>0.999</v>
      </c>
      <c r="B21" s="1">
        <v>1327.7221950000001</v>
      </c>
      <c r="C21" s="1">
        <v>661064561</v>
      </c>
      <c r="D21" s="1">
        <v>0.999</v>
      </c>
      <c r="E21" s="1">
        <v>132.77221900000001</v>
      </c>
      <c r="F21" s="1">
        <v>3125</v>
      </c>
      <c r="G21" s="1">
        <v>3125</v>
      </c>
      <c r="H21" s="1">
        <v>1</v>
      </c>
      <c r="I21" s="1">
        <v>99.779399999999995</v>
      </c>
      <c r="J21" s="1">
        <v>65.116647</v>
      </c>
      <c r="K21" s="1">
        <v>1198.464545</v>
      </c>
      <c r="L21" s="1">
        <v>63.63682</v>
      </c>
      <c r="M21" s="1">
        <v>4.904388</v>
      </c>
      <c r="N21" s="1">
        <v>90.264707000000001</v>
      </c>
      <c r="O21" s="1">
        <v>4.7929320000000004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BCE9A-DBCD-8741-A899-2F48DD08BCA4}">
  <sheetPr>
    <outlinePr summaryBelow="0" summaryRight="0"/>
  </sheetPr>
  <dimension ref="A1:O41"/>
  <sheetViews>
    <sheetView workbookViewId="0">
      <selection activeCell="G21" sqref="G21"/>
    </sheetView>
  </sheetViews>
  <sheetFormatPr baseColWidth="10" defaultColWidth="12.6640625" defaultRowHeight="15.75" customHeight="1" x14ac:dyDescent="0.2"/>
  <cols>
    <col min="1" max="16384" width="12.6640625" style="2"/>
  </cols>
  <sheetData>
    <row r="1" spans="1:15" ht="15.75" customHeight="1" x14ac:dyDescent="0.2">
      <c r="A1" s="1" t="s">
        <v>89</v>
      </c>
    </row>
    <row r="2" spans="1:15" ht="15.75" customHeight="1" x14ac:dyDescent="0.2">
      <c r="A2" s="3" t="s">
        <v>92</v>
      </c>
      <c r="B2" s="3" t="s">
        <v>93</v>
      </c>
      <c r="C2" s="3" t="s">
        <v>94</v>
      </c>
      <c r="D2" s="3" t="s">
        <v>95</v>
      </c>
      <c r="E2" s="3" t="s">
        <v>96</v>
      </c>
      <c r="F2" s="3" t="s">
        <v>8</v>
      </c>
      <c r="G2" s="1" t="s">
        <v>9</v>
      </c>
      <c r="H2" s="3" t="s">
        <v>104</v>
      </c>
      <c r="I2" s="3" t="s">
        <v>98</v>
      </c>
      <c r="J2" s="3" t="s">
        <v>13</v>
      </c>
      <c r="K2" s="3" t="s">
        <v>14</v>
      </c>
      <c r="L2" s="3" t="s">
        <v>31</v>
      </c>
      <c r="M2" s="3" t="s">
        <v>16</v>
      </c>
      <c r="N2" s="3" t="s">
        <v>17</v>
      </c>
      <c r="O2" s="3" t="s">
        <v>18</v>
      </c>
    </row>
    <row r="3" spans="1:15" ht="15.75" customHeight="1" x14ac:dyDescent="0.2">
      <c r="A3" s="1">
        <v>0.9</v>
      </c>
      <c r="B3" s="1">
        <v>27.191244999999999</v>
      </c>
      <c r="C3" s="1">
        <v>266514858</v>
      </c>
      <c r="D3" s="1">
        <v>0.90341700000000003</v>
      </c>
      <c r="E3" s="1">
        <v>2.7191239999999999</v>
      </c>
      <c r="F3" s="1">
        <v>100</v>
      </c>
      <c r="G3" s="1">
        <v>18</v>
      </c>
      <c r="H3" s="1">
        <v>999999999</v>
      </c>
      <c r="I3" s="1">
        <v>1</v>
      </c>
      <c r="J3" s="1">
        <v>15.080774999999999</v>
      </c>
      <c r="K3" s="1">
        <v>0.77208200000000005</v>
      </c>
      <c r="L3" s="1">
        <v>11.29388</v>
      </c>
      <c r="M3" s="1">
        <v>55.461879000000003</v>
      </c>
      <c r="N3" s="1">
        <v>2.8394490000000001</v>
      </c>
      <c r="O3" s="1">
        <v>41.534987000000001</v>
      </c>
    </row>
    <row r="4" spans="1:15" ht="15.75" customHeight="1" x14ac:dyDescent="0.2">
      <c r="A4" s="1">
        <v>0.91</v>
      </c>
      <c r="B4" s="1">
        <v>27.580728000000001</v>
      </c>
      <c r="C4" s="1">
        <v>273848607</v>
      </c>
      <c r="D4" s="1">
        <v>0.91152100000000003</v>
      </c>
      <c r="E4" s="1">
        <v>2.758073</v>
      </c>
      <c r="F4" s="1">
        <v>100</v>
      </c>
      <c r="G4" s="1">
        <v>19</v>
      </c>
      <c r="H4" s="1">
        <v>999999999</v>
      </c>
      <c r="I4" s="1">
        <v>1</v>
      </c>
      <c r="J4" s="1">
        <v>15.442392999999999</v>
      </c>
      <c r="K4" s="1">
        <v>0.78592799999999996</v>
      </c>
      <c r="L4" s="1">
        <v>11.307366999999999</v>
      </c>
      <c r="M4" s="1">
        <v>55.989795000000001</v>
      </c>
      <c r="N4" s="1">
        <v>2.8495550000000001</v>
      </c>
      <c r="O4" s="1">
        <v>40.997346999999998</v>
      </c>
    </row>
    <row r="5" spans="1:15" ht="15.75" customHeight="1" x14ac:dyDescent="0.2">
      <c r="A5" s="1">
        <v>0.92</v>
      </c>
      <c r="B5" s="1">
        <v>27.809766</v>
      </c>
      <c r="C5" s="1">
        <v>280797561</v>
      </c>
      <c r="D5" s="1">
        <v>0.92013400000000001</v>
      </c>
      <c r="E5" s="1">
        <v>2.780977</v>
      </c>
      <c r="F5" s="1">
        <v>100</v>
      </c>
      <c r="G5" s="1">
        <v>20</v>
      </c>
      <c r="H5" s="1">
        <v>999999999</v>
      </c>
      <c r="I5" s="1">
        <v>1</v>
      </c>
      <c r="J5" s="1">
        <v>15.636338</v>
      </c>
      <c r="K5" s="1">
        <v>0.79573700000000003</v>
      </c>
      <c r="L5" s="1">
        <v>11.332836</v>
      </c>
      <c r="M5" s="1">
        <v>56.226069000000003</v>
      </c>
      <c r="N5" s="1">
        <v>2.8613580000000001</v>
      </c>
      <c r="O5" s="1">
        <v>40.751282000000003</v>
      </c>
    </row>
    <row r="6" spans="1:15" ht="15.75" customHeight="1" x14ac:dyDescent="0.2">
      <c r="A6" s="1">
        <v>0.93</v>
      </c>
      <c r="B6" s="1">
        <v>28.660699999999999</v>
      </c>
      <c r="C6" s="1">
        <v>295121633</v>
      </c>
      <c r="D6" s="1">
        <v>0.93402499999999999</v>
      </c>
      <c r="E6" s="1">
        <v>2.8660700000000001</v>
      </c>
      <c r="F6" s="1">
        <v>100</v>
      </c>
      <c r="G6" s="1">
        <v>22</v>
      </c>
      <c r="H6" s="1">
        <v>999999999</v>
      </c>
      <c r="I6" s="1">
        <v>1</v>
      </c>
      <c r="J6" s="1">
        <v>16.453939999999999</v>
      </c>
      <c r="K6" s="1">
        <v>0.80607700000000004</v>
      </c>
      <c r="L6" s="1">
        <v>11.355826</v>
      </c>
      <c r="M6" s="1">
        <v>57.409415000000003</v>
      </c>
      <c r="N6" s="1">
        <v>2.8124820000000001</v>
      </c>
      <c r="O6" s="1">
        <v>39.621592</v>
      </c>
    </row>
    <row r="7" spans="1:15" ht="15.75" customHeight="1" x14ac:dyDescent="0.2">
      <c r="A7" s="1">
        <v>0.94</v>
      </c>
      <c r="B7" s="1">
        <v>29.113495</v>
      </c>
      <c r="C7" s="1">
        <v>302511271</v>
      </c>
      <c r="D7" s="1">
        <v>0.94090099999999999</v>
      </c>
      <c r="E7" s="1">
        <v>2.911349</v>
      </c>
      <c r="F7" s="1">
        <v>100</v>
      </c>
      <c r="G7" s="1">
        <v>23</v>
      </c>
      <c r="H7" s="1">
        <v>999999999</v>
      </c>
      <c r="I7" s="1">
        <v>1</v>
      </c>
      <c r="J7" s="1">
        <v>16.866672999999999</v>
      </c>
      <c r="K7" s="1">
        <v>0.81759300000000001</v>
      </c>
      <c r="L7" s="1">
        <v>11.384475</v>
      </c>
      <c r="M7" s="1">
        <v>57.934209000000003</v>
      </c>
      <c r="N7" s="1">
        <v>2.8082959999999999</v>
      </c>
      <c r="O7" s="1">
        <v>39.103771999999999</v>
      </c>
    </row>
    <row r="8" spans="1:15" ht="15.75" customHeight="1" x14ac:dyDescent="0.2">
      <c r="A8" s="1">
        <v>0.95</v>
      </c>
      <c r="B8" s="1">
        <v>29.878872000000001</v>
      </c>
      <c r="C8" s="1">
        <v>316823347</v>
      </c>
      <c r="D8" s="1">
        <v>0.95216400000000001</v>
      </c>
      <c r="E8" s="1">
        <v>2.9878870000000002</v>
      </c>
      <c r="F8" s="1">
        <v>100</v>
      </c>
      <c r="G8" s="1">
        <v>25</v>
      </c>
      <c r="H8" s="1">
        <v>999999999</v>
      </c>
      <c r="I8" s="1">
        <v>1</v>
      </c>
      <c r="J8" s="1">
        <v>17.580136</v>
      </c>
      <c r="K8" s="1">
        <v>0.83914900000000003</v>
      </c>
      <c r="L8" s="1">
        <v>11.415035</v>
      </c>
      <c r="M8" s="1">
        <v>58.838017999999998</v>
      </c>
      <c r="N8" s="1">
        <v>2.808503</v>
      </c>
      <c r="O8" s="1">
        <v>38.204369999999997</v>
      </c>
    </row>
    <row r="9" spans="1:15" ht="15.75" customHeight="1" x14ac:dyDescent="0.2">
      <c r="A9" s="1">
        <v>0.96</v>
      </c>
      <c r="B9" s="1">
        <v>30.806529000000001</v>
      </c>
      <c r="C9" s="1">
        <v>337275404</v>
      </c>
      <c r="D9" s="1">
        <v>0.96326100000000003</v>
      </c>
      <c r="E9" s="1">
        <v>3.0806529999999999</v>
      </c>
      <c r="F9" s="1">
        <v>100</v>
      </c>
      <c r="G9" s="1">
        <v>28</v>
      </c>
      <c r="H9" s="1">
        <v>999999999</v>
      </c>
      <c r="I9" s="1">
        <v>1</v>
      </c>
      <c r="J9" s="1">
        <v>18.451163999999999</v>
      </c>
      <c r="K9" s="1">
        <v>0.84897500000000004</v>
      </c>
      <c r="L9" s="1">
        <v>11.461897</v>
      </c>
      <c r="M9" s="1">
        <v>59.893681999999998</v>
      </c>
      <c r="N9" s="1">
        <v>2.7558289999999999</v>
      </c>
      <c r="O9" s="1">
        <v>37.206065000000002</v>
      </c>
    </row>
    <row r="10" spans="1:15" ht="15.75" customHeight="1" x14ac:dyDescent="0.2">
      <c r="A10" s="1">
        <v>0.97</v>
      </c>
      <c r="B10" s="1">
        <v>32.038623000000001</v>
      </c>
      <c r="C10" s="1">
        <v>357899464</v>
      </c>
      <c r="D10" s="1">
        <v>0.97124299999999997</v>
      </c>
      <c r="E10" s="1">
        <v>3.203862</v>
      </c>
      <c r="F10" s="1">
        <v>100</v>
      </c>
      <c r="G10" s="1">
        <v>31</v>
      </c>
      <c r="H10" s="1">
        <v>999999999</v>
      </c>
      <c r="I10" s="1">
        <v>1</v>
      </c>
      <c r="J10" s="1">
        <v>19.607887000000002</v>
      </c>
      <c r="K10" s="1">
        <v>0.86559299999999995</v>
      </c>
      <c r="L10" s="1">
        <v>11.52092</v>
      </c>
      <c r="M10" s="1">
        <v>61.200780000000002</v>
      </c>
      <c r="N10" s="1">
        <v>2.7017169999999999</v>
      </c>
      <c r="O10" s="1">
        <v>35.959473000000003</v>
      </c>
    </row>
    <row r="11" spans="1:15" ht="15.75" customHeight="1" x14ac:dyDescent="0.2">
      <c r="A11" s="1">
        <v>0.98</v>
      </c>
      <c r="B11" s="1">
        <v>33.815261999999997</v>
      </c>
      <c r="C11" s="1">
        <v>392424419</v>
      </c>
      <c r="D11" s="1">
        <v>0.98211800000000005</v>
      </c>
      <c r="E11" s="1">
        <v>3.381526</v>
      </c>
      <c r="F11" s="1">
        <v>100</v>
      </c>
      <c r="G11" s="1">
        <v>36</v>
      </c>
      <c r="H11" s="1">
        <v>999999999</v>
      </c>
      <c r="I11" s="1">
        <v>1</v>
      </c>
      <c r="J11" s="1">
        <v>21.274792999999999</v>
      </c>
      <c r="K11" s="1">
        <v>0.90242500000000003</v>
      </c>
      <c r="L11" s="1">
        <v>11.593090999999999</v>
      </c>
      <c r="M11" s="1">
        <v>62.914766999999998</v>
      </c>
      <c r="N11" s="1">
        <v>2.6686899999999998</v>
      </c>
      <c r="O11" s="1">
        <v>34.283605999999999</v>
      </c>
    </row>
    <row r="12" spans="1:15" ht="15.75" customHeight="1" x14ac:dyDescent="0.2">
      <c r="A12" s="1">
        <v>0.99</v>
      </c>
      <c r="B12" s="1">
        <v>37.252544</v>
      </c>
      <c r="C12" s="1">
        <v>452476509</v>
      </c>
      <c r="D12" s="1">
        <v>0.99077400000000004</v>
      </c>
      <c r="E12" s="1">
        <v>3.7252540000000001</v>
      </c>
      <c r="F12" s="1">
        <v>100</v>
      </c>
      <c r="G12" s="1">
        <v>45</v>
      </c>
      <c r="H12" s="1">
        <v>999999999</v>
      </c>
      <c r="I12" s="1">
        <v>1</v>
      </c>
      <c r="J12" s="1">
        <v>24.552484</v>
      </c>
      <c r="K12" s="1">
        <v>0.933419</v>
      </c>
      <c r="L12" s="1">
        <v>11.722077000000001</v>
      </c>
      <c r="M12" s="1">
        <v>65.908208000000002</v>
      </c>
      <c r="N12" s="1">
        <v>2.5056500000000002</v>
      </c>
      <c r="O12" s="1">
        <v>31.466512999999999</v>
      </c>
    </row>
    <row r="13" spans="1:15" ht="15.75" customHeight="1" x14ac:dyDescent="0.2">
      <c r="A13" s="1">
        <v>0.99099999999999999</v>
      </c>
      <c r="B13" s="1">
        <v>37.537478</v>
      </c>
      <c r="C13" s="1">
        <v>459021898</v>
      </c>
      <c r="D13" s="1">
        <v>0.991456</v>
      </c>
      <c r="E13" s="1">
        <v>3.7537479999999999</v>
      </c>
      <c r="F13" s="1">
        <v>100</v>
      </c>
      <c r="G13" s="1">
        <v>46</v>
      </c>
      <c r="H13" s="1">
        <v>999999999</v>
      </c>
      <c r="I13" s="1">
        <v>1</v>
      </c>
      <c r="J13" s="1">
        <v>24.816369999999999</v>
      </c>
      <c r="K13" s="1">
        <v>0.937863</v>
      </c>
      <c r="L13" s="1">
        <v>11.738693</v>
      </c>
      <c r="M13" s="1">
        <v>66.110913999999994</v>
      </c>
      <c r="N13" s="1">
        <v>2.4984709999999999</v>
      </c>
      <c r="O13" s="1">
        <v>31.271929</v>
      </c>
    </row>
    <row r="14" spans="1:15" ht="15.75" customHeight="1" x14ac:dyDescent="0.2">
      <c r="A14" s="1">
        <v>0.99199999999999999</v>
      </c>
      <c r="B14" s="1">
        <v>37.950136999999998</v>
      </c>
      <c r="C14" s="1">
        <v>471770702</v>
      </c>
      <c r="D14" s="1">
        <v>0.992753</v>
      </c>
      <c r="E14" s="1">
        <v>3.7950140000000001</v>
      </c>
      <c r="F14" s="1">
        <v>100</v>
      </c>
      <c r="G14" s="1">
        <v>48</v>
      </c>
      <c r="H14" s="1">
        <v>999999999</v>
      </c>
      <c r="I14" s="1">
        <v>1</v>
      </c>
      <c r="J14" s="1">
        <v>25.188293000000002</v>
      </c>
      <c r="K14" s="1">
        <v>0.94903800000000005</v>
      </c>
      <c r="L14" s="1">
        <v>11.768205</v>
      </c>
      <c r="M14" s="1">
        <v>66.372073</v>
      </c>
      <c r="N14" s="1">
        <v>2.5007489999999999</v>
      </c>
      <c r="O14" s="1">
        <v>31.009650000000001</v>
      </c>
    </row>
    <row r="15" spans="1:15" ht="15.75" customHeight="1" x14ac:dyDescent="0.2">
      <c r="A15" s="1">
        <v>0.99299999999999999</v>
      </c>
      <c r="B15" s="1">
        <v>38.884076999999998</v>
      </c>
      <c r="C15" s="1">
        <v>484662720</v>
      </c>
      <c r="D15" s="1">
        <v>0.99349900000000002</v>
      </c>
      <c r="E15" s="1">
        <v>3.8884080000000001</v>
      </c>
      <c r="F15" s="1">
        <v>100</v>
      </c>
      <c r="G15" s="1">
        <v>50</v>
      </c>
      <c r="H15" s="1">
        <v>999999999</v>
      </c>
      <c r="I15" s="1">
        <v>1</v>
      </c>
      <c r="J15" s="1">
        <v>26.113306000000001</v>
      </c>
      <c r="K15" s="1">
        <v>0.945658</v>
      </c>
      <c r="L15" s="1">
        <v>11.780512999999999</v>
      </c>
      <c r="M15" s="1">
        <v>67.156808999999996</v>
      </c>
      <c r="N15" s="1">
        <v>2.4319929999999998</v>
      </c>
      <c r="O15" s="1">
        <v>30.296496999999999</v>
      </c>
    </row>
    <row r="16" spans="1:15" ht="15.75" customHeight="1" x14ac:dyDescent="0.2">
      <c r="A16" s="1">
        <v>0.99399999999999999</v>
      </c>
      <c r="B16" s="1">
        <v>39.441417000000001</v>
      </c>
      <c r="C16" s="1">
        <v>497168750</v>
      </c>
      <c r="D16" s="1">
        <v>0.99427399999999999</v>
      </c>
      <c r="E16" s="1">
        <v>3.9441419999999998</v>
      </c>
      <c r="F16" s="1">
        <v>100</v>
      </c>
      <c r="G16" s="1">
        <v>52</v>
      </c>
      <c r="H16" s="1">
        <v>999999999</v>
      </c>
      <c r="I16" s="1">
        <v>1</v>
      </c>
      <c r="J16" s="1">
        <v>26.627296999999999</v>
      </c>
      <c r="K16" s="1">
        <v>0.95380399999999999</v>
      </c>
      <c r="L16" s="1">
        <v>11.816096</v>
      </c>
      <c r="M16" s="1">
        <v>67.511004</v>
      </c>
      <c r="N16" s="1">
        <v>2.4182790000000001</v>
      </c>
      <c r="O16" s="1">
        <v>29.958599</v>
      </c>
    </row>
    <row r="17" spans="1:15" ht="15.75" customHeight="1" x14ac:dyDescent="0.2">
      <c r="A17" s="1">
        <v>0.995</v>
      </c>
      <c r="B17" s="1">
        <v>40.609644000000003</v>
      </c>
      <c r="C17" s="1">
        <v>516090341</v>
      </c>
      <c r="D17" s="1">
        <v>0.99523499999999998</v>
      </c>
      <c r="E17" s="1">
        <v>4.0609640000000002</v>
      </c>
      <c r="F17" s="1">
        <v>100</v>
      </c>
      <c r="G17" s="1">
        <v>55</v>
      </c>
      <c r="H17" s="1">
        <v>999999999</v>
      </c>
      <c r="I17" s="1">
        <v>1</v>
      </c>
      <c r="J17" s="1">
        <v>27.766496</v>
      </c>
      <c r="K17" s="1">
        <v>0.95068399999999997</v>
      </c>
      <c r="L17" s="1">
        <v>11.847875999999999</v>
      </c>
      <c r="M17" s="1">
        <v>68.374143000000004</v>
      </c>
      <c r="N17" s="1">
        <v>2.3410310000000001</v>
      </c>
      <c r="O17" s="1">
        <v>29.17503</v>
      </c>
    </row>
    <row r="18" spans="1:15" ht="15.75" customHeight="1" x14ac:dyDescent="0.2">
      <c r="A18" s="1">
        <v>0.996</v>
      </c>
      <c r="B18" s="1">
        <v>41.424880000000002</v>
      </c>
      <c r="C18" s="1">
        <v>534806637</v>
      </c>
      <c r="D18" s="1">
        <v>0.99617199999999995</v>
      </c>
      <c r="E18" s="1">
        <v>4.1424880000000002</v>
      </c>
      <c r="F18" s="1">
        <v>100</v>
      </c>
      <c r="G18" s="1">
        <v>58</v>
      </c>
      <c r="H18" s="1">
        <v>999999999</v>
      </c>
      <c r="I18" s="1">
        <v>1</v>
      </c>
      <c r="J18" s="1">
        <v>28.509547000000001</v>
      </c>
      <c r="K18" s="1">
        <v>0.97120600000000001</v>
      </c>
      <c r="L18" s="1">
        <v>11.899620000000001</v>
      </c>
      <c r="M18" s="1">
        <v>68.822278999999995</v>
      </c>
      <c r="N18" s="1">
        <v>2.3444989999999999</v>
      </c>
      <c r="O18" s="1">
        <v>28.72578</v>
      </c>
    </row>
    <row r="19" spans="1:15" ht="15.75" customHeight="1" x14ac:dyDescent="0.2">
      <c r="A19" s="1">
        <v>0.997</v>
      </c>
      <c r="B19" s="1">
        <v>43.294975999999998</v>
      </c>
      <c r="C19" s="1">
        <v>565459248</v>
      </c>
      <c r="D19" s="1">
        <v>0.99709199999999998</v>
      </c>
      <c r="E19" s="1">
        <v>4.3294980000000001</v>
      </c>
      <c r="F19" s="1">
        <v>100</v>
      </c>
      <c r="G19" s="1">
        <v>63</v>
      </c>
      <c r="H19" s="1">
        <v>999999999</v>
      </c>
      <c r="I19" s="1">
        <v>1</v>
      </c>
      <c r="J19" s="1">
        <v>30.293806</v>
      </c>
      <c r="K19" s="1">
        <v>0.98378100000000002</v>
      </c>
      <c r="L19" s="1">
        <v>11.973677</v>
      </c>
      <c r="M19" s="1">
        <v>69.970719000000003</v>
      </c>
      <c r="N19" s="1">
        <v>2.272275</v>
      </c>
      <c r="O19" s="1">
        <v>27.656043</v>
      </c>
    </row>
    <row r="20" spans="1:15" ht="15.75" customHeight="1" x14ac:dyDescent="0.2">
      <c r="A20" s="1">
        <v>0.998</v>
      </c>
      <c r="B20" s="1">
        <v>45.881399000000002</v>
      </c>
      <c r="C20" s="1">
        <v>619441692</v>
      </c>
      <c r="D20" s="1">
        <v>0.99802599999999997</v>
      </c>
      <c r="E20" s="1">
        <v>4.5881400000000001</v>
      </c>
      <c r="F20" s="1">
        <v>100</v>
      </c>
      <c r="G20" s="1">
        <v>72</v>
      </c>
      <c r="H20" s="1">
        <v>999999999</v>
      </c>
      <c r="I20" s="1">
        <v>1</v>
      </c>
      <c r="J20" s="1">
        <v>32.749595999999997</v>
      </c>
      <c r="K20" s="1">
        <v>1.0001800000000001</v>
      </c>
      <c r="L20" s="1">
        <v>12.087362000000001</v>
      </c>
      <c r="M20" s="1">
        <v>71.378808000000006</v>
      </c>
      <c r="N20" s="1">
        <v>2.1799240000000002</v>
      </c>
      <c r="O20" s="1">
        <v>26.344798000000001</v>
      </c>
    </row>
    <row r="21" spans="1:15" ht="15.75" customHeight="1" x14ac:dyDescent="0.2">
      <c r="A21" s="1">
        <v>0.999</v>
      </c>
      <c r="B21" s="1">
        <v>55.299585999999998</v>
      </c>
      <c r="C21" s="1">
        <v>795047448</v>
      </c>
      <c r="D21" s="1">
        <v>0.99904899999999996</v>
      </c>
      <c r="E21" s="1">
        <v>5.5299589999999998</v>
      </c>
      <c r="F21" s="1">
        <v>100</v>
      </c>
      <c r="G21" s="1">
        <v>103</v>
      </c>
      <c r="H21" s="1">
        <v>999999999</v>
      </c>
      <c r="I21" s="1">
        <v>1</v>
      </c>
      <c r="J21" s="1">
        <v>41.755009999999999</v>
      </c>
      <c r="K21" s="1">
        <v>1.044244</v>
      </c>
      <c r="L21" s="1">
        <v>12.456302000000001</v>
      </c>
      <c r="M21" s="1">
        <v>75.506912999999997</v>
      </c>
      <c r="N21" s="1">
        <v>1.8883399999999999</v>
      </c>
      <c r="O21" s="1">
        <v>22.525127000000001</v>
      </c>
    </row>
    <row r="23" spans="1:15" ht="15.75" customHeight="1" x14ac:dyDescent="0.2">
      <c r="G23" s="1">
        <f t="shared" ref="G23:G41" si="0">0.5 * G3</f>
        <v>9</v>
      </c>
    </row>
    <row r="24" spans="1:15" ht="15.75" customHeight="1" x14ac:dyDescent="0.2">
      <c r="G24" s="1">
        <f t="shared" si="0"/>
        <v>9.5</v>
      </c>
    </row>
    <row r="25" spans="1:15" ht="15.75" customHeight="1" x14ac:dyDescent="0.2">
      <c r="G25" s="1">
        <f t="shared" si="0"/>
        <v>10</v>
      </c>
    </row>
    <row r="26" spans="1:15" ht="15.75" customHeight="1" x14ac:dyDescent="0.2">
      <c r="G26" s="1">
        <f t="shared" si="0"/>
        <v>11</v>
      </c>
    </row>
    <row r="27" spans="1:15" ht="15.75" customHeight="1" x14ac:dyDescent="0.2">
      <c r="G27" s="1">
        <f t="shared" si="0"/>
        <v>11.5</v>
      </c>
    </row>
    <row r="28" spans="1:15" ht="15.75" customHeight="1" x14ac:dyDescent="0.2">
      <c r="G28" s="1">
        <f t="shared" si="0"/>
        <v>12.5</v>
      </c>
    </row>
    <row r="29" spans="1:15" ht="15.75" customHeight="1" x14ac:dyDescent="0.2">
      <c r="G29" s="1">
        <f t="shared" si="0"/>
        <v>14</v>
      </c>
    </row>
    <row r="30" spans="1:15" ht="15.75" customHeight="1" x14ac:dyDescent="0.2">
      <c r="G30" s="1">
        <f t="shared" si="0"/>
        <v>15.5</v>
      </c>
    </row>
    <row r="31" spans="1:15" ht="15.75" customHeight="1" x14ac:dyDescent="0.2">
      <c r="G31" s="1">
        <f t="shared" si="0"/>
        <v>18</v>
      </c>
    </row>
    <row r="32" spans="1:15" ht="15.75" customHeight="1" x14ac:dyDescent="0.2">
      <c r="G32" s="1">
        <f t="shared" si="0"/>
        <v>22.5</v>
      </c>
    </row>
    <row r="33" spans="7:7" ht="15.75" customHeight="1" x14ac:dyDescent="0.2">
      <c r="G33" s="1">
        <f t="shared" si="0"/>
        <v>23</v>
      </c>
    </row>
    <row r="34" spans="7:7" ht="15.75" customHeight="1" x14ac:dyDescent="0.2">
      <c r="G34" s="1">
        <f t="shared" si="0"/>
        <v>24</v>
      </c>
    </row>
    <row r="35" spans="7:7" ht="15.75" customHeight="1" x14ac:dyDescent="0.2">
      <c r="G35" s="1">
        <f t="shared" si="0"/>
        <v>25</v>
      </c>
    </row>
    <row r="36" spans="7:7" ht="15.75" customHeight="1" x14ac:dyDescent="0.2">
      <c r="G36" s="1">
        <f t="shared" si="0"/>
        <v>26</v>
      </c>
    </row>
    <row r="37" spans="7:7" ht="15.75" customHeight="1" x14ac:dyDescent="0.2">
      <c r="G37" s="1">
        <f t="shared" si="0"/>
        <v>27.5</v>
      </c>
    </row>
    <row r="38" spans="7:7" ht="15.75" customHeight="1" x14ac:dyDescent="0.2">
      <c r="G38" s="1">
        <f t="shared" si="0"/>
        <v>29</v>
      </c>
    </row>
    <row r="39" spans="7:7" ht="15.75" customHeight="1" x14ac:dyDescent="0.2">
      <c r="G39" s="1">
        <f t="shared" si="0"/>
        <v>31.5</v>
      </c>
    </row>
    <row r="40" spans="7:7" ht="15.75" customHeight="1" x14ac:dyDescent="0.2">
      <c r="G40" s="1">
        <f t="shared" si="0"/>
        <v>36</v>
      </c>
    </row>
    <row r="41" spans="7:7" ht="15.75" customHeight="1" x14ac:dyDescent="0.2">
      <c r="G41" s="1">
        <f t="shared" si="0"/>
        <v>51.5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4FDB5-8F36-394E-9DE5-224D90C6AA47}">
  <sheetPr>
    <outlinePr summaryBelow="0" summaryRight="0"/>
  </sheetPr>
  <dimension ref="A1:AF104"/>
  <sheetViews>
    <sheetView topLeftCell="A44" workbookViewId="0"/>
  </sheetViews>
  <sheetFormatPr baseColWidth="10" defaultColWidth="12.6640625" defaultRowHeight="15.75" customHeight="1" x14ac:dyDescent="0.2"/>
  <cols>
    <col min="1" max="8" width="12.6640625" style="2"/>
    <col min="9" max="9" width="16.6640625" style="2" customWidth="1"/>
    <col min="10" max="11" width="12.6640625" style="2"/>
    <col min="12" max="12" width="9.6640625" style="2" customWidth="1"/>
    <col min="13" max="13" width="13" style="2" customWidth="1"/>
    <col min="14" max="14" width="9.6640625" style="2" customWidth="1"/>
    <col min="15" max="15" width="8.33203125" style="2" customWidth="1"/>
    <col min="16" max="16" width="8" style="2" customWidth="1"/>
    <col min="17" max="17" width="10.6640625" style="2" customWidth="1"/>
    <col min="18" max="18" width="4.6640625" style="2" customWidth="1"/>
    <col min="19" max="19" width="8" style="2" customWidth="1"/>
    <col min="20" max="20" width="15.33203125" style="2" customWidth="1"/>
    <col min="21" max="21" width="16" style="2" customWidth="1"/>
    <col min="22" max="16384" width="12.6640625" style="2"/>
  </cols>
  <sheetData>
    <row r="1" spans="1:32" ht="15.75" customHeight="1" x14ac:dyDescent="0.2">
      <c r="A1" s="22" t="s">
        <v>101</v>
      </c>
      <c r="L1" s="22" t="s">
        <v>120</v>
      </c>
      <c r="W1" s="22" t="s">
        <v>121</v>
      </c>
    </row>
    <row r="2" spans="1:32" ht="15.75" customHeight="1" x14ac:dyDescent="0.2">
      <c r="A2" s="23" t="s">
        <v>1</v>
      </c>
      <c r="B2" s="24" t="s">
        <v>122</v>
      </c>
      <c r="L2" s="23" t="s">
        <v>1</v>
      </c>
      <c r="M2" s="24" t="s">
        <v>122</v>
      </c>
      <c r="W2" s="23" t="s">
        <v>1</v>
      </c>
      <c r="X2" s="24" t="s">
        <v>122</v>
      </c>
    </row>
    <row r="3" spans="1:32" ht="15.75" customHeight="1" x14ac:dyDescent="0.2">
      <c r="A3" s="1" t="s">
        <v>123</v>
      </c>
      <c r="B3" s="1" t="s">
        <v>124</v>
      </c>
      <c r="C3" s="1" t="s">
        <v>24</v>
      </c>
      <c r="D3" s="1" t="s">
        <v>25</v>
      </c>
      <c r="E3" s="1" t="s">
        <v>125</v>
      </c>
      <c r="F3" s="1" t="s">
        <v>27</v>
      </c>
      <c r="G3" s="1" t="s">
        <v>126</v>
      </c>
      <c r="H3" s="1" t="s">
        <v>127</v>
      </c>
      <c r="I3" s="1" t="s">
        <v>128</v>
      </c>
      <c r="J3" s="1" t="s">
        <v>129</v>
      </c>
      <c r="L3" s="1" t="s">
        <v>123</v>
      </c>
      <c r="M3" s="1" t="s">
        <v>124</v>
      </c>
      <c r="N3" s="1" t="s">
        <v>24</v>
      </c>
      <c r="O3" s="1" t="s">
        <v>25</v>
      </c>
      <c r="P3" s="1" t="s">
        <v>125</v>
      </c>
      <c r="Q3" s="1" t="s">
        <v>27</v>
      </c>
      <c r="R3" s="1" t="s">
        <v>126</v>
      </c>
      <c r="S3" s="1" t="s">
        <v>127</v>
      </c>
      <c r="T3" s="1" t="s">
        <v>128</v>
      </c>
      <c r="U3" s="1" t="s">
        <v>129</v>
      </c>
      <c r="W3" s="1" t="s">
        <v>123</v>
      </c>
      <c r="X3" s="1" t="s">
        <v>124</v>
      </c>
      <c r="Y3" s="1" t="s">
        <v>24</v>
      </c>
      <c r="Z3" s="1" t="s">
        <v>25</v>
      </c>
      <c r="AA3" s="1" t="s">
        <v>125</v>
      </c>
      <c r="AB3" s="1" t="s">
        <v>27</v>
      </c>
      <c r="AC3" s="1" t="s">
        <v>126</v>
      </c>
      <c r="AD3" s="1" t="s">
        <v>127</v>
      </c>
      <c r="AE3" s="1" t="s">
        <v>128</v>
      </c>
      <c r="AF3" s="1" t="s">
        <v>129</v>
      </c>
    </row>
    <row r="4" spans="1:32" ht="15.75" customHeight="1" x14ac:dyDescent="0.2">
      <c r="A4" s="1">
        <v>1</v>
      </c>
      <c r="J4" s="25"/>
      <c r="L4" s="1">
        <v>1</v>
      </c>
      <c r="M4" s="1">
        <v>0.9</v>
      </c>
      <c r="N4" s="1">
        <v>5.209981</v>
      </c>
      <c r="O4" s="1">
        <v>23362013</v>
      </c>
      <c r="P4" s="1">
        <v>0.904914</v>
      </c>
      <c r="Q4" s="1">
        <v>0.52099799999999996</v>
      </c>
      <c r="R4" s="1">
        <v>91</v>
      </c>
      <c r="S4" s="1">
        <v>94.085099999999997</v>
      </c>
      <c r="T4" s="1">
        <v>0.65928600000000004</v>
      </c>
      <c r="U4" s="25">
        <v>12.654297</v>
      </c>
      <c r="W4" s="1">
        <v>1</v>
      </c>
      <c r="X4" s="1">
        <v>0.9</v>
      </c>
      <c r="Y4" s="1">
        <v>4.7108910000000002</v>
      </c>
      <c r="Z4" s="1">
        <v>23358645</v>
      </c>
      <c r="AA4" s="1">
        <v>0.904914</v>
      </c>
      <c r="AB4" s="1">
        <v>0.47108899999999998</v>
      </c>
      <c r="AC4" s="1">
        <v>91</v>
      </c>
      <c r="AD4" s="1">
        <v>94.085099999999997</v>
      </c>
      <c r="AE4" s="1">
        <v>0.51466599999999996</v>
      </c>
      <c r="AF4" s="25">
        <v>10.925019000000001</v>
      </c>
    </row>
    <row r="5" spans="1:32" ht="15.75" customHeight="1" x14ac:dyDescent="0.2">
      <c r="A5" s="1">
        <v>2</v>
      </c>
      <c r="J5" s="25"/>
      <c r="L5" s="1">
        <v>2</v>
      </c>
      <c r="M5" s="1">
        <v>0.9</v>
      </c>
      <c r="N5" s="1">
        <v>3.273272</v>
      </c>
      <c r="O5" s="1">
        <v>23333270</v>
      </c>
      <c r="P5" s="1">
        <v>0.904914</v>
      </c>
      <c r="Q5" s="1">
        <v>0.32732699999999998</v>
      </c>
      <c r="R5" s="1">
        <v>91</v>
      </c>
      <c r="S5" s="1">
        <v>94.085099999999997</v>
      </c>
      <c r="T5" s="1">
        <v>0.26500800000000002</v>
      </c>
      <c r="U5" s="25">
        <v>8.0961149999999993</v>
      </c>
      <c r="W5" s="1">
        <v>2</v>
      </c>
      <c r="X5" s="1">
        <v>0.9</v>
      </c>
      <c r="Y5" s="1">
        <v>4.5648280000000003</v>
      </c>
      <c r="Z5" s="1">
        <v>23333270</v>
      </c>
      <c r="AA5" s="1">
        <v>0.904914</v>
      </c>
      <c r="AB5" s="1">
        <v>0.45648300000000003</v>
      </c>
      <c r="AC5" s="1">
        <v>91</v>
      </c>
      <c r="AD5" s="1">
        <v>94.085099999999997</v>
      </c>
      <c r="AE5" s="1">
        <v>0.25672</v>
      </c>
      <c r="AF5" s="25">
        <v>5.623869</v>
      </c>
    </row>
    <row r="6" spans="1:32" ht="15.75" customHeight="1" x14ac:dyDescent="0.2">
      <c r="A6" s="1">
        <v>4</v>
      </c>
      <c r="J6" s="25"/>
      <c r="L6" s="1">
        <v>4</v>
      </c>
      <c r="M6" s="1">
        <v>0.9</v>
      </c>
      <c r="N6" s="1">
        <v>3.5427740000000001</v>
      </c>
      <c r="O6" s="1">
        <v>23334260</v>
      </c>
      <c r="P6" s="1">
        <v>0.904914</v>
      </c>
      <c r="Q6" s="1">
        <v>0.35427700000000001</v>
      </c>
      <c r="R6" s="1">
        <v>91</v>
      </c>
      <c r="S6" s="1">
        <v>94.085099999999997</v>
      </c>
      <c r="T6" s="1">
        <v>0.33866099999999999</v>
      </c>
      <c r="U6" s="25">
        <v>9.5591980000000003</v>
      </c>
      <c r="W6" s="1">
        <v>4</v>
      </c>
      <c r="X6" s="1">
        <v>0.9</v>
      </c>
      <c r="Y6" s="1">
        <v>4.1595630000000003</v>
      </c>
      <c r="Z6" s="1">
        <v>23334251</v>
      </c>
      <c r="AA6" s="1">
        <v>0.904914</v>
      </c>
      <c r="AB6" s="1">
        <v>0.41595599999999999</v>
      </c>
      <c r="AC6" s="1">
        <v>91</v>
      </c>
      <c r="AD6" s="1">
        <v>94.085099999999997</v>
      </c>
      <c r="AE6" s="1">
        <v>0.32506000000000002</v>
      </c>
      <c r="AF6" s="25">
        <v>7.8147510000000002</v>
      </c>
    </row>
    <row r="7" spans="1:32" ht="15.75" customHeight="1" x14ac:dyDescent="0.2">
      <c r="A7" s="1">
        <v>8</v>
      </c>
      <c r="J7" s="25"/>
      <c r="L7" s="1">
        <v>8</v>
      </c>
      <c r="M7" s="1">
        <v>0.9</v>
      </c>
      <c r="N7" s="1">
        <v>9.1874929999999999</v>
      </c>
      <c r="O7" s="1">
        <v>23345361</v>
      </c>
      <c r="P7" s="1">
        <v>0.904914</v>
      </c>
      <c r="Q7" s="1">
        <v>0.91874900000000004</v>
      </c>
      <c r="R7" s="1">
        <v>91</v>
      </c>
      <c r="S7" s="1">
        <v>94.085099999999997</v>
      </c>
      <c r="T7" s="1">
        <v>1.0111330000000001</v>
      </c>
      <c r="U7" s="25">
        <v>11.005535</v>
      </c>
      <c r="W7" s="1">
        <v>8</v>
      </c>
      <c r="X7" s="1">
        <v>0.9</v>
      </c>
      <c r="Y7" s="1">
        <v>9.9252819999999993</v>
      </c>
      <c r="Z7" s="1">
        <v>23339404</v>
      </c>
      <c r="AA7" s="1">
        <v>0.904914</v>
      </c>
      <c r="AB7" s="1">
        <v>0.99252799999999997</v>
      </c>
      <c r="AC7" s="1">
        <v>91</v>
      </c>
      <c r="AD7" s="1">
        <v>94.085099999999997</v>
      </c>
      <c r="AE7" s="1">
        <v>1.008812</v>
      </c>
      <c r="AF7" s="25">
        <v>10.164068</v>
      </c>
    </row>
    <row r="8" spans="1:32" ht="15.75" customHeight="1" x14ac:dyDescent="0.2">
      <c r="A8" s="1">
        <v>16</v>
      </c>
      <c r="J8" s="25"/>
      <c r="L8" s="1">
        <v>16</v>
      </c>
      <c r="M8" s="1">
        <v>0.9</v>
      </c>
      <c r="N8" s="1">
        <v>3.3284790000000002</v>
      </c>
      <c r="O8" s="1">
        <v>23342020</v>
      </c>
      <c r="P8" s="1">
        <v>0.904914</v>
      </c>
      <c r="Q8" s="1">
        <v>0.33284799999999998</v>
      </c>
      <c r="R8" s="1">
        <v>91</v>
      </c>
      <c r="S8" s="1">
        <v>94.085099999999997</v>
      </c>
      <c r="T8" s="1">
        <v>0.38536900000000002</v>
      </c>
      <c r="U8" s="25">
        <v>11.577938</v>
      </c>
      <c r="W8" s="1">
        <v>16</v>
      </c>
      <c r="X8" s="1">
        <v>0.9</v>
      </c>
      <c r="Y8" s="1">
        <v>3.7211590000000001</v>
      </c>
      <c r="Z8" s="1">
        <v>23340638</v>
      </c>
      <c r="AA8" s="1">
        <v>0.904914</v>
      </c>
      <c r="AB8" s="1">
        <v>0.372116</v>
      </c>
      <c r="AC8" s="1">
        <v>91</v>
      </c>
      <c r="AD8" s="1">
        <v>94.085099999999997</v>
      </c>
      <c r="AE8" s="1">
        <v>0.38163900000000001</v>
      </c>
      <c r="AF8" s="25">
        <v>10.255908</v>
      </c>
    </row>
    <row r="9" spans="1:32" ht="15.75" customHeight="1" x14ac:dyDescent="0.2">
      <c r="A9" s="1">
        <v>32</v>
      </c>
      <c r="J9" s="25"/>
      <c r="L9" s="1">
        <v>32</v>
      </c>
      <c r="M9" s="1">
        <v>0.9</v>
      </c>
      <c r="N9" s="1">
        <v>10.293563000000001</v>
      </c>
      <c r="O9" s="1">
        <v>23352261</v>
      </c>
      <c r="P9" s="1">
        <v>0.904914</v>
      </c>
      <c r="Q9" s="1">
        <v>1.0293559999999999</v>
      </c>
      <c r="R9" s="1">
        <v>91</v>
      </c>
      <c r="S9" s="1">
        <v>94.085099999999997</v>
      </c>
      <c r="T9" s="1">
        <v>1.136773</v>
      </c>
      <c r="U9" s="25">
        <v>11.043533999999999</v>
      </c>
      <c r="W9" s="1">
        <v>32</v>
      </c>
      <c r="X9" s="1">
        <v>0.9</v>
      </c>
      <c r="Y9" s="1">
        <v>12.195897</v>
      </c>
      <c r="Z9" s="1">
        <v>23341551</v>
      </c>
      <c r="AA9" s="1">
        <v>0.904914</v>
      </c>
      <c r="AB9" s="1">
        <v>1.21959</v>
      </c>
      <c r="AC9" s="1">
        <v>91</v>
      </c>
      <c r="AD9" s="1">
        <v>94.085099999999997</v>
      </c>
      <c r="AE9" s="1">
        <v>1.1328260000000001</v>
      </c>
      <c r="AF9" s="25">
        <v>9.2885790000000004</v>
      </c>
    </row>
    <row r="10" spans="1:32" ht="15.75" customHeight="1" x14ac:dyDescent="0.2">
      <c r="A10" s="1">
        <v>64</v>
      </c>
      <c r="J10" s="25"/>
      <c r="L10" s="1">
        <v>64</v>
      </c>
      <c r="M10" s="1">
        <v>0.9</v>
      </c>
      <c r="N10" s="1">
        <v>3.934704</v>
      </c>
      <c r="O10" s="1">
        <v>23352937</v>
      </c>
      <c r="P10" s="1">
        <v>0.904914</v>
      </c>
      <c r="Q10" s="1">
        <v>0.39346999999999999</v>
      </c>
      <c r="R10" s="1">
        <v>91</v>
      </c>
      <c r="S10" s="1">
        <v>94.085099999999997</v>
      </c>
      <c r="T10" s="1">
        <v>0.47759099999999999</v>
      </c>
      <c r="U10" s="25">
        <v>12.137926999999999</v>
      </c>
      <c r="W10" s="1">
        <v>64</v>
      </c>
      <c r="X10" s="1">
        <v>0.9</v>
      </c>
      <c r="Y10" s="1">
        <v>3.8748279999999999</v>
      </c>
      <c r="Z10" s="1">
        <v>23349225</v>
      </c>
      <c r="AA10" s="1">
        <v>0.904914</v>
      </c>
      <c r="AB10" s="1">
        <v>0.38748300000000002</v>
      </c>
      <c r="AC10" s="1">
        <v>91</v>
      </c>
      <c r="AD10" s="1">
        <v>94.085099999999997</v>
      </c>
      <c r="AE10" s="1">
        <v>0.420956</v>
      </c>
      <c r="AF10" s="25">
        <v>10.863868999999999</v>
      </c>
    </row>
    <row r="11" spans="1:32" ht="15.75" customHeight="1" x14ac:dyDescent="0.2">
      <c r="A11" s="1" t="s">
        <v>123</v>
      </c>
      <c r="B11" s="1" t="s">
        <v>124</v>
      </c>
      <c r="C11" s="1" t="s">
        <v>24</v>
      </c>
      <c r="D11" s="1" t="s">
        <v>25</v>
      </c>
      <c r="E11" s="1" t="s">
        <v>125</v>
      </c>
      <c r="F11" s="1" t="s">
        <v>27</v>
      </c>
      <c r="G11" s="1" t="s">
        <v>126</v>
      </c>
      <c r="H11" s="1" t="s">
        <v>127</v>
      </c>
      <c r="I11" s="1" t="s">
        <v>128</v>
      </c>
      <c r="J11" s="1" t="s">
        <v>129</v>
      </c>
      <c r="L11" s="1" t="s">
        <v>123</v>
      </c>
      <c r="M11" s="1" t="s">
        <v>124</v>
      </c>
      <c r="N11" s="1" t="s">
        <v>24</v>
      </c>
      <c r="O11" s="1" t="s">
        <v>25</v>
      </c>
      <c r="P11" s="1" t="s">
        <v>125</v>
      </c>
      <c r="Q11" s="1" t="s">
        <v>27</v>
      </c>
      <c r="R11" s="1" t="s">
        <v>126</v>
      </c>
      <c r="S11" s="1" t="s">
        <v>127</v>
      </c>
      <c r="T11" s="1" t="s">
        <v>128</v>
      </c>
      <c r="U11" s="1" t="s">
        <v>129</v>
      </c>
      <c r="W11" s="1" t="s">
        <v>123</v>
      </c>
      <c r="X11" s="1" t="s">
        <v>124</v>
      </c>
      <c r="Y11" s="1" t="s">
        <v>24</v>
      </c>
      <c r="Z11" s="1" t="s">
        <v>25</v>
      </c>
      <c r="AA11" s="1" t="s">
        <v>125</v>
      </c>
      <c r="AB11" s="1" t="s">
        <v>27</v>
      </c>
      <c r="AC11" s="1" t="s">
        <v>126</v>
      </c>
      <c r="AD11" s="1" t="s">
        <v>127</v>
      </c>
      <c r="AE11" s="1" t="s">
        <v>128</v>
      </c>
      <c r="AF11" s="1" t="s">
        <v>129</v>
      </c>
    </row>
    <row r="12" spans="1:32" ht="15.75" customHeight="1" x14ac:dyDescent="0.2">
      <c r="A12" s="1">
        <v>1</v>
      </c>
      <c r="J12" s="25"/>
      <c r="L12" s="1">
        <v>1</v>
      </c>
      <c r="M12" s="1">
        <v>0.99</v>
      </c>
      <c r="N12" s="1">
        <v>9.5866389999999999</v>
      </c>
      <c r="O12" s="1">
        <v>39184219</v>
      </c>
      <c r="P12" s="1">
        <v>0.99007999999999996</v>
      </c>
      <c r="Q12" s="1">
        <v>0.95866399999999996</v>
      </c>
      <c r="R12" s="1">
        <v>173</v>
      </c>
      <c r="S12" s="1">
        <v>175.16849999999999</v>
      </c>
      <c r="T12" s="1">
        <v>1.162687</v>
      </c>
      <c r="U12" s="25">
        <v>12.128199</v>
      </c>
      <c r="W12" s="1">
        <v>1</v>
      </c>
      <c r="X12" s="1">
        <v>0.99</v>
      </c>
      <c r="Y12" s="1">
        <v>8.8018389999999993</v>
      </c>
      <c r="Z12" s="1">
        <v>39178523</v>
      </c>
      <c r="AA12" s="1">
        <v>0.99007999999999996</v>
      </c>
      <c r="AB12" s="1">
        <v>0.88018399999999997</v>
      </c>
      <c r="AC12" s="1">
        <v>173</v>
      </c>
      <c r="AD12" s="1">
        <v>175.16849999999999</v>
      </c>
      <c r="AE12" s="1">
        <v>0.89745299999999995</v>
      </c>
      <c r="AF12" s="25">
        <v>10.196196</v>
      </c>
    </row>
    <row r="13" spans="1:32" ht="15.75" customHeight="1" x14ac:dyDescent="0.2">
      <c r="A13" s="1">
        <v>2</v>
      </c>
      <c r="J13" s="25"/>
      <c r="L13" s="1">
        <v>2</v>
      </c>
      <c r="M13" s="1">
        <v>0.99</v>
      </c>
      <c r="N13" s="1">
        <v>5.731732</v>
      </c>
      <c r="O13" s="1">
        <v>39135725</v>
      </c>
      <c r="P13" s="1">
        <v>0.99007999999999996</v>
      </c>
      <c r="Q13" s="1">
        <v>0.57317300000000004</v>
      </c>
      <c r="R13" s="1">
        <v>173</v>
      </c>
      <c r="S13" s="1">
        <v>175.16849999999999</v>
      </c>
      <c r="T13" s="1">
        <v>0.48964400000000002</v>
      </c>
      <c r="U13" s="25">
        <v>8.5426859999999998</v>
      </c>
      <c r="W13" s="1">
        <v>2</v>
      </c>
      <c r="X13" s="1">
        <v>0.99</v>
      </c>
      <c r="Y13" s="1">
        <v>7.8716520000000001</v>
      </c>
      <c r="Z13" s="1">
        <v>39135725</v>
      </c>
      <c r="AA13" s="1">
        <v>0.99007999999999996</v>
      </c>
      <c r="AB13" s="1">
        <v>0.787165</v>
      </c>
      <c r="AC13" s="1">
        <v>173</v>
      </c>
      <c r="AD13" s="1">
        <v>175.16849999999999</v>
      </c>
      <c r="AE13" s="1">
        <v>0.46873100000000001</v>
      </c>
      <c r="AF13" s="25">
        <v>5.9546749999999999</v>
      </c>
    </row>
    <row r="14" spans="1:32" ht="15.75" customHeight="1" x14ac:dyDescent="0.2">
      <c r="A14" s="1">
        <v>4</v>
      </c>
      <c r="J14" s="25"/>
      <c r="L14" s="1">
        <v>4</v>
      </c>
      <c r="M14" s="1">
        <v>0.99</v>
      </c>
      <c r="N14" s="1">
        <v>6.3107189999999997</v>
      </c>
      <c r="O14" s="1">
        <v>39137387</v>
      </c>
      <c r="P14" s="1">
        <v>0.99007999999999996</v>
      </c>
      <c r="Q14" s="1">
        <v>0.63107199999999997</v>
      </c>
      <c r="R14" s="1">
        <v>173</v>
      </c>
      <c r="S14" s="1">
        <v>175.16849999999999</v>
      </c>
      <c r="T14" s="1">
        <v>0.60691700000000004</v>
      </c>
      <c r="U14" s="25">
        <v>9.617248</v>
      </c>
      <c r="W14" s="1">
        <v>4</v>
      </c>
      <c r="X14" s="1">
        <v>0.99</v>
      </c>
      <c r="Y14" s="1">
        <v>7.3784190000000001</v>
      </c>
      <c r="Z14" s="1">
        <v>39137326</v>
      </c>
      <c r="AA14" s="1">
        <v>0.99007999999999996</v>
      </c>
      <c r="AB14" s="1">
        <v>0.737842</v>
      </c>
      <c r="AC14" s="1">
        <v>173</v>
      </c>
      <c r="AD14" s="1">
        <v>175.16849999999999</v>
      </c>
      <c r="AE14" s="1">
        <v>0.59427399999999997</v>
      </c>
      <c r="AF14" s="25">
        <v>8.0542200000000008</v>
      </c>
    </row>
    <row r="15" spans="1:32" ht="15.75" customHeight="1" x14ac:dyDescent="0.2">
      <c r="A15" s="1">
        <v>8</v>
      </c>
      <c r="J15" s="25"/>
      <c r="L15" s="1">
        <v>8</v>
      </c>
      <c r="M15" s="1">
        <v>0.99</v>
      </c>
      <c r="N15" s="1">
        <v>16.957791</v>
      </c>
      <c r="O15" s="1">
        <v>39158446</v>
      </c>
      <c r="P15" s="1">
        <v>0.99007999999999996</v>
      </c>
      <c r="Q15" s="1">
        <v>1.6957789999999999</v>
      </c>
      <c r="R15" s="1">
        <v>173</v>
      </c>
      <c r="S15" s="1">
        <v>175.16849999999999</v>
      </c>
      <c r="T15" s="1">
        <v>1.692458</v>
      </c>
      <c r="U15" s="25">
        <v>9.9804169999999992</v>
      </c>
      <c r="W15" s="1">
        <v>8</v>
      </c>
      <c r="X15" s="1">
        <v>0.99</v>
      </c>
      <c r="Y15" s="1">
        <v>18.003112999999999</v>
      </c>
      <c r="Z15" s="1">
        <v>39146855</v>
      </c>
      <c r="AA15" s="1">
        <v>0.99007999999999996</v>
      </c>
      <c r="AB15" s="1">
        <v>1.800311</v>
      </c>
      <c r="AC15" s="1">
        <v>173</v>
      </c>
      <c r="AD15" s="1">
        <v>175.16849999999999</v>
      </c>
      <c r="AE15" s="1">
        <v>1.531863</v>
      </c>
      <c r="AF15" s="25">
        <v>8.508877</v>
      </c>
    </row>
    <row r="16" spans="1:32" ht="15.75" customHeight="1" x14ac:dyDescent="0.2">
      <c r="A16" s="1">
        <v>16</v>
      </c>
      <c r="J16" s="25"/>
      <c r="L16" s="1">
        <v>16</v>
      </c>
      <c r="M16" s="1">
        <v>0.99</v>
      </c>
      <c r="N16" s="1">
        <v>5.8517830000000002</v>
      </c>
      <c r="O16" s="1">
        <v>39150834</v>
      </c>
      <c r="P16" s="1">
        <v>0.99007999999999996</v>
      </c>
      <c r="Q16" s="1">
        <v>0.58517799999999998</v>
      </c>
      <c r="R16" s="1">
        <v>173</v>
      </c>
      <c r="S16" s="1">
        <v>175.16849999999999</v>
      </c>
      <c r="T16" s="1">
        <v>0.69256200000000001</v>
      </c>
      <c r="U16" s="25">
        <v>11.835058999999999</v>
      </c>
      <c r="W16" s="1">
        <v>16</v>
      </c>
      <c r="X16" s="1">
        <v>0.99</v>
      </c>
      <c r="Y16" s="1">
        <v>6.749447</v>
      </c>
      <c r="Z16" s="1">
        <v>39148231</v>
      </c>
      <c r="AA16" s="1">
        <v>0.99007999999999996</v>
      </c>
      <c r="AB16" s="1">
        <v>0.67494500000000002</v>
      </c>
      <c r="AC16" s="1">
        <v>173</v>
      </c>
      <c r="AD16" s="1">
        <v>175.16849999999999</v>
      </c>
      <c r="AE16" s="1">
        <v>0.68279599999999996</v>
      </c>
      <c r="AF16" s="25">
        <v>10.116324000000001</v>
      </c>
    </row>
    <row r="17" spans="1:32" ht="15.75" customHeight="1" x14ac:dyDescent="0.2">
      <c r="A17" s="1">
        <v>32</v>
      </c>
      <c r="J17" s="25"/>
      <c r="L17" s="1">
        <v>32</v>
      </c>
      <c r="M17" s="1">
        <v>0.99</v>
      </c>
      <c r="N17" s="1">
        <v>18.723209000000001</v>
      </c>
      <c r="O17" s="1">
        <v>39170819</v>
      </c>
      <c r="P17" s="1">
        <v>0.99007999999999996</v>
      </c>
      <c r="Q17" s="1">
        <v>1.8723209999999999</v>
      </c>
      <c r="R17" s="1">
        <v>173</v>
      </c>
      <c r="S17" s="1">
        <v>175.16849999999999</v>
      </c>
      <c r="T17" s="1">
        <v>1.9611209999999999</v>
      </c>
      <c r="U17" s="25">
        <v>10.47428</v>
      </c>
      <c r="W17" s="1">
        <v>32</v>
      </c>
      <c r="X17" s="1">
        <v>0.99</v>
      </c>
      <c r="Y17" s="1">
        <v>22.593872999999999</v>
      </c>
      <c r="Z17" s="1">
        <v>39156246</v>
      </c>
      <c r="AA17" s="1">
        <v>0.99007999999999996</v>
      </c>
      <c r="AB17" s="1">
        <v>2.2593869999999998</v>
      </c>
      <c r="AC17" s="1">
        <v>173</v>
      </c>
      <c r="AD17" s="1">
        <v>175.16849999999999</v>
      </c>
      <c r="AE17" s="1">
        <v>1.8580639999999999</v>
      </c>
      <c r="AF17" s="25">
        <v>8.2237519999999993</v>
      </c>
    </row>
    <row r="18" spans="1:32" ht="15.75" customHeight="1" x14ac:dyDescent="0.2">
      <c r="A18" s="1">
        <v>64</v>
      </c>
      <c r="J18" s="25"/>
      <c r="L18" s="1">
        <v>64</v>
      </c>
      <c r="M18" s="1">
        <v>0.99</v>
      </c>
      <c r="N18" s="1">
        <v>7.1493950000000002</v>
      </c>
      <c r="O18" s="1">
        <v>39168579</v>
      </c>
      <c r="P18" s="1">
        <v>0.99007999999999996</v>
      </c>
      <c r="Q18" s="1">
        <v>0.71493899999999999</v>
      </c>
      <c r="R18" s="1">
        <v>173</v>
      </c>
      <c r="S18" s="1">
        <v>175.16849999999999</v>
      </c>
      <c r="T18" s="1">
        <v>0.84090200000000004</v>
      </c>
      <c r="U18" s="25">
        <v>11.76186</v>
      </c>
      <c r="W18" s="1">
        <v>64</v>
      </c>
      <c r="X18" s="1">
        <v>0.99</v>
      </c>
      <c r="Y18" s="1">
        <v>7.2031869999999998</v>
      </c>
      <c r="Z18" s="1">
        <v>39163873</v>
      </c>
      <c r="AA18" s="1">
        <v>0.99007999999999996</v>
      </c>
      <c r="AB18" s="1">
        <v>0.72031900000000004</v>
      </c>
      <c r="AC18" s="1">
        <v>173</v>
      </c>
      <c r="AD18" s="1">
        <v>175.16849999999999</v>
      </c>
      <c r="AE18" s="1">
        <v>0.76718600000000003</v>
      </c>
      <c r="AF18" s="25">
        <v>10.650651</v>
      </c>
    </row>
    <row r="19" spans="1:32" ht="15.75" customHeight="1" x14ac:dyDescent="0.2">
      <c r="A19" s="1" t="s">
        <v>123</v>
      </c>
      <c r="B19" s="1" t="s">
        <v>124</v>
      </c>
      <c r="C19" s="1" t="s">
        <v>24</v>
      </c>
      <c r="D19" s="1" t="s">
        <v>25</v>
      </c>
      <c r="E19" s="1" t="s">
        <v>125</v>
      </c>
      <c r="F19" s="1" t="s">
        <v>27</v>
      </c>
      <c r="G19" s="1" t="s">
        <v>126</v>
      </c>
      <c r="H19" s="1" t="s">
        <v>127</v>
      </c>
      <c r="I19" s="1" t="s">
        <v>128</v>
      </c>
      <c r="J19" s="1" t="s">
        <v>129</v>
      </c>
      <c r="L19" s="1" t="s">
        <v>123</v>
      </c>
      <c r="M19" s="1" t="s">
        <v>124</v>
      </c>
      <c r="N19" s="1" t="s">
        <v>24</v>
      </c>
      <c r="O19" s="1" t="s">
        <v>25</v>
      </c>
      <c r="P19" s="1" t="s">
        <v>125</v>
      </c>
      <c r="Q19" s="1" t="s">
        <v>27</v>
      </c>
      <c r="R19" s="1" t="s">
        <v>126</v>
      </c>
      <c r="S19" s="1" t="s">
        <v>127</v>
      </c>
      <c r="T19" s="1" t="s">
        <v>128</v>
      </c>
      <c r="U19" s="1" t="s">
        <v>129</v>
      </c>
      <c r="W19" s="1" t="s">
        <v>123</v>
      </c>
      <c r="X19" s="1" t="s">
        <v>124</v>
      </c>
      <c r="Y19" s="1" t="s">
        <v>24</v>
      </c>
      <c r="Z19" s="1" t="s">
        <v>25</v>
      </c>
      <c r="AA19" s="1" t="s">
        <v>125</v>
      </c>
      <c r="AB19" s="1" t="s">
        <v>27</v>
      </c>
      <c r="AC19" s="1" t="s">
        <v>126</v>
      </c>
      <c r="AD19" s="1" t="s">
        <v>127</v>
      </c>
      <c r="AE19" s="1" t="s">
        <v>128</v>
      </c>
      <c r="AF19" s="1" t="s">
        <v>129</v>
      </c>
    </row>
    <row r="20" spans="1:32" ht="15.75" customHeight="1" x14ac:dyDescent="0.2">
      <c r="A20" s="1">
        <v>1</v>
      </c>
      <c r="J20" s="25"/>
      <c r="L20" s="1">
        <v>1</v>
      </c>
      <c r="M20" s="1">
        <v>0.999</v>
      </c>
      <c r="N20" s="1">
        <v>23.389541000000001</v>
      </c>
      <c r="O20" s="1">
        <v>80990738</v>
      </c>
      <c r="P20" s="1">
        <v>0.99900299999999997</v>
      </c>
      <c r="Q20" s="1">
        <v>2.3389540000000002</v>
      </c>
      <c r="R20" s="1">
        <v>428</v>
      </c>
      <c r="S20" s="1">
        <v>429.19569999999999</v>
      </c>
      <c r="T20" s="1">
        <v>3.1206459999999998</v>
      </c>
      <c r="U20" s="25">
        <v>13.342059000000001</v>
      </c>
      <c r="W20" s="1">
        <v>1</v>
      </c>
      <c r="X20" s="1">
        <v>0.999</v>
      </c>
      <c r="Y20" s="1">
        <v>21.438839999999999</v>
      </c>
      <c r="Z20" s="1">
        <v>80976928</v>
      </c>
      <c r="AA20" s="1">
        <v>0.99900299999999997</v>
      </c>
      <c r="AB20" s="1">
        <v>2.1438839999999999</v>
      </c>
      <c r="AC20" s="1">
        <v>428</v>
      </c>
      <c r="AD20" s="1">
        <v>429.19569999999999</v>
      </c>
      <c r="AE20" s="1">
        <v>2.3827579999999999</v>
      </c>
      <c r="AF20" s="25">
        <v>11.11421</v>
      </c>
    </row>
    <row r="21" spans="1:32" ht="15.75" customHeight="1" x14ac:dyDescent="0.2">
      <c r="A21" s="1">
        <v>2</v>
      </c>
      <c r="J21" s="25"/>
      <c r="L21" s="1">
        <v>2</v>
      </c>
      <c r="M21" s="1">
        <v>0.999</v>
      </c>
      <c r="N21" s="1">
        <v>13.129488</v>
      </c>
      <c r="O21" s="1">
        <v>80884204</v>
      </c>
      <c r="P21" s="1">
        <v>0.99900299999999997</v>
      </c>
      <c r="Q21" s="1">
        <v>1.3129489999999999</v>
      </c>
      <c r="R21" s="1">
        <v>428</v>
      </c>
      <c r="S21" s="1">
        <v>429.19569999999999</v>
      </c>
      <c r="T21" s="1">
        <v>1.491258</v>
      </c>
      <c r="U21" s="25">
        <v>11.358081</v>
      </c>
      <c r="W21" s="1">
        <v>2</v>
      </c>
      <c r="X21" s="1">
        <v>0.999</v>
      </c>
      <c r="Y21" s="1">
        <v>17.559517</v>
      </c>
      <c r="Z21" s="1">
        <v>80884204</v>
      </c>
      <c r="AA21" s="1">
        <v>0.99900299999999997</v>
      </c>
      <c r="AB21" s="1">
        <v>1.755952</v>
      </c>
      <c r="AC21" s="1">
        <v>428</v>
      </c>
      <c r="AD21" s="1">
        <v>429.19569999999999</v>
      </c>
      <c r="AE21" s="1">
        <v>1.419905</v>
      </c>
      <c r="AF21" s="25">
        <v>8.0862429999999996</v>
      </c>
    </row>
    <row r="22" spans="1:32" ht="15.75" customHeight="1" x14ac:dyDescent="0.2">
      <c r="A22" s="1">
        <v>4</v>
      </c>
      <c r="J22" s="25"/>
      <c r="L22" s="1">
        <v>4</v>
      </c>
      <c r="M22" s="1">
        <v>0.999</v>
      </c>
      <c r="N22" s="1">
        <v>14.612587</v>
      </c>
      <c r="O22" s="1">
        <v>80887929</v>
      </c>
      <c r="P22" s="1">
        <v>0.99900299999999997</v>
      </c>
      <c r="Q22" s="1">
        <v>1.4612590000000001</v>
      </c>
      <c r="R22" s="1">
        <v>428</v>
      </c>
      <c r="S22" s="1">
        <v>429.19569999999999</v>
      </c>
      <c r="T22" s="1">
        <v>1.724243</v>
      </c>
      <c r="U22" s="25">
        <v>11.799709999999999</v>
      </c>
      <c r="W22" s="1">
        <v>4</v>
      </c>
      <c r="X22" s="1">
        <v>0.999</v>
      </c>
      <c r="Y22" s="1">
        <v>17.279737999999998</v>
      </c>
      <c r="Z22" s="1">
        <v>80887542</v>
      </c>
      <c r="AA22" s="1">
        <v>0.99900299999999997</v>
      </c>
      <c r="AB22" s="1">
        <v>1.7279739999999999</v>
      </c>
      <c r="AC22" s="1">
        <v>428</v>
      </c>
      <c r="AD22" s="1">
        <v>429.19569999999999</v>
      </c>
      <c r="AE22" s="1">
        <v>1.7010209999999999</v>
      </c>
      <c r="AF22" s="25">
        <v>9.8440200000000004</v>
      </c>
    </row>
    <row r="23" spans="1:32" ht="15.75" customHeight="1" x14ac:dyDescent="0.2">
      <c r="A23" s="1">
        <v>8</v>
      </c>
      <c r="J23" s="25"/>
      <c r="L23" s="1">
        <v>8</v>
      </c>
      <c r="M23" s="1">
        <v>0.999</v>
      </c>
      <c r="N23" s="1">
        <v>39.348515999999996</v>
      </c>
      <c r="O23" s="1">
        <v>80945006</v>
      </c>
      <c r="P23" s="1">
        <v>0.99900299999999997</v>
      </c>
      <c r="Q23" s="1">
        <v>3.9348519999999998</v>
      </c>
      <c r="R23" s="1">
        <v>428</v>
      </c>
      <c r="S23" s="1">
        <v>429.19569999999999</v>
      </c>
      <c r="T23" s="1">
        <v>4.1289259999999999</v>
      </c>
      <c r="U23" s="25">
        <v>10.493219</v>
      </c>
      <c r="W23" s="1">
        <v>8</v>
      </c>
      <c r="X23" s="1">
        <v>0.999</v>
      </c>
      <c r="Y23" s="1">
        <v>42.750529</v>
      </c>
      <c r="Z23" s="1">
        <v>80920416</v>
      </c>
      <c r="AA23" s="1">
        <v>0.99900299999999997</v>
      </c>
      <c r="AB23" s="1">
        <v>4.2750529999999998</v>
      </c>
      <c r="AC23" s="1">
        <v>428</v>
      </c>
      <c r="AD23" s="1">
        <v>429.19569999999999</v>
      </c>
      <c r="AE23" s="1">
        <v>3.7783180000000001</v>
      </c>
      <c r="AF23" s="25">
        <v>8.8380620000000008</v>
      </c>
    </row>
    <row r="24" spans="1:32" ht="15.75" customHeight="1" x14ac:dyDescent="0.2">
      <c r="A24" s="1">
        <v>16</v>
      </c>
      <c r="J24" s="25"/>
      <c r="L24" s="1">
        <v>16</v>
      </c>
      <c r="M24" s="1">
        <v>0.999</v>
      </c>
      <c r="N24" s="1">
        <v>14.377026000000001</v>
      </c>
      <c r="O24" s="1">
        <v>80917982</v>
      </c>
      <c r="P24" s="1">
        <v>0.99900299999999997</v>
      </c>
      <c r="Q24" s="1">
        <v>1.437703</v>
      </c>
      <c r="R24" s="1">
        <v>428</v>
      </c>
      <c r="S24" s="1">
        <v>429.19569999999999</v>
      </c>
      <c r="T24" s="1">
        <v>1.9555849999999999</v>
      </c>
      <c r="U24" s="25">
        <v>13.602154000000001</v>
      </c>
      <c r="W24" s="1">
        <v>16</v>
      </c>
      <c r="X24" s="1">
        <v>0.999</v>
      </c>
      <c r="Y24" s="1">
        <v>16.255564</v>
      </c>
      <c r="Z24" s="1">
        <v>80911951</v>
      </c>
      <c r="AA24" s="1">
        <v>0.99900299999999997</v>
      </c>
      <c r="AB24" s="1">
        <v>1.625556</v>
      </c>
      <c r="AC24" s="1">
        <v>428</v>
      </c>
      <c r="AD24" s="1">
        <v>429.19569999999999</v>
      </c>
      <c r="AE24" s="1">
        <v>1.875929</v>
      </c>
      <c r="AF24" s="25">
        <v>11.540229999999999</v>
      </c>
    </row>
    <row r="25" spans="1:32" ht="15.75" customHeight="1" x14ac:dyDescent="0.2">
      <c r="A25" s="1">
        <v>32</v>
      </c>
      <c r="J25" s="25"/>
      <c r="L25" s="1">
        <v>32</v>
      </c>
      <c r="M25" s="1">
        <v>0.999</v>
      </c>
      <c r="N25" s="1">
        <v>46.130540000000003</v>
      </c>
      <c r="O25" s="1">
        <v>80972631</v>
      </c>
      <c r="P25" s="1">
        <v>0.99900299999999997</v>
      </c>
      <c r="Q25" s="1">
        <v>4.613054</v>
      </c>
      <c r="R25" s="1">
        <v>428</v>
      </c>
      <c r="S25" s="1">
        <v>429.19569999999999</v>
      </c>
      <c r="T25" s="1">
        <v>4.8637680000000003</v>
      </c>
      <c r="U25" s="25">
        <v>10.543487000000001</v>
      </c>
      <c r="W25" s="1">
        <v>32</v>
      </c>
      <c r="X25" s="1">
        <v>0.999</v>
      </c>
      <c r="Y25" s="1">
        <v>52.500791</v>
      </c>
      <c r="Z25" s="1">
        <v>80949486</v>
      </c>
      <c r="AA25" s="1">
        <v>0.99900299999999997</v>
      </c>
      <c r="AB25" s="1">
        <v>5.2500790000000004</v>
      </c>
      <c r="AC25" s="1">
        <v>428</v>
      </c>
      <c r="AD25" s="1">
        <v>429.19569999999999</v>
      </c>
      <c r="AE25" s="1">
        <v>4.2641369999999998</v>
      </c>
      <c r="AF25" s="25">
        <v>8.1220429999999997</v>
      </c>
    </row>
    <row r="26" spans="1:32" ht="15.75" customHeight="1" x14ac:dyDescent="0.2">
      <c r="A26" s="1">
        <v>64</v>
      </c>
      <c r="J26" s="25"/>
      <c r="L26" s="1">
        <v>64</v>
      </c>
      <c r="M26" s="1">
        <v>0.999</v>
      </c>
      <c r="N26" s="1">
        <v>17.661715000000001</v>
      </c>
      <c r="O26" s="1">
        <v>80957725</v>
      </c>
      <c r="P26" s="1">
        <v>0.99900299999999997</v>
      </c>
      <c r="Q26" s="1">
        <v>1.7661709999999999</v>
      </c>
      <c r="R26" s="1">
        <v>428</v>
      </c>
      <c r="S26" s="1">
        <v>429.19569999999999</v>
      </c>
      <c r="T26" s="1">
        <v>2.29583</v>
      </c>
      <c r="U26" s="25">
        <v>12.998905000000001</v>
      </c>
      <c r="W26" s="1">
        <v>64</v>
      </c>
      <c r="X26" s="1">
        <v>0.999</v>
      </c>
      <c r="Y26" s="1">
        <v>17.770548999999999</v>
      </c>
      <c r="Z26" s="1">
        <v>80944892</v>
      </c>
      <c r="AA26" s="1">
        <v>0.99900299999999997</v>
      </c>
      <c r="AB26" s="1">
        <v>1.7770550000000001</v>
      </c>
      <c r="AC26" s="1">
        <v>428</v>
      </c>
      <c r="AD26" s="1">
        <v>429.19569999999999</v>
      </c>
      <c r="AE26" s="1">
        <v>2.0861450000000001</v>
      </c>
      <c r="AF26" s="25">
        <v>11.739341</v>
      </c>
    </row>
    <row r="28" spans="1:32" ht="15.75" customHeight="1" x14ac:dyDescent="0.2">
      <c r="A28" s="23" t="s">
        <v>1</v>
      </c>
      <c r="B28" s="26" t="s">
        <v>130</v>
      </c>
      <c r="L28" s="23" t="s">
        <v>1</v>
      </c>
      <c r="M28" s="26" t="s">
        <v>130</v>
      </c>
      <c r="W28" s="23" t="s">
        <v>1</v>
      </c>
      <c r="X28" s="26" t="s">
        <v>130</v>
      </c>
    </row>
    <row r="29" spans="1:32" ht="15.75" customHeight="1" x14ac:dyDescent="0.2">
      <c r="A29" s="1" t="s">
        <v>123</v>
      </c>
      <c r="B29" s="1" t="s">
        <v>124</v>
      </c>
      <c r="C29" s="1" t="s">
        <v>24</v>
      </c>
      <c r="D29" s="1" t="s">
        <v>25</v>
      </c>
      <c r="E29" s="1" t="s">
        <v>125</v>
      </c>
      <c r="F29" s="1" t="s">
        <v>27</v>
      </c>
      <c r="G29" s="1" t="s">
        <v>126</v>
      </c>
      <c r="H29" s="1" t="s">
        <v>127</v>
      </c>
      <c r="I29" s="1" t="s">
        <v>128</v>
      </c>
      <c r="J29" s="1" t="s">
        <v>129</v>
      </c>
      <c r="L29" s="1" t="s">
        <v>123</v>
      </c>
      <c r="M29" s="1" t="s">
        <v>124</v>
      </c>
      <c r="N29" s="1" t="s">
        <v>24</v>
      </c>
      <c r="O29" s="1" t="s">
        <v>25</v>
      </c>
      <c r="P29" s="1" t="s">
        <v>125</v>
      </c>
      <c r="Q29" s="1" t="s">
        <v>27</v>
      </c>
      <c r="R29" s="1" t="s">
        <v>126</v>
      </c>
      <c r="S29" s="1" t="s">
        <v>127</v>
      </c>
      <c r="T29" s="1" t="s">
        <v>128</v>
      </c>
      <c r="U29" s="1" t="s">
        <v>129</v>
      </c>
      <c r="W29" s="1" t="s">
        <v>123</v>
      </c>
      <c r="X29" s="1" t="s">
        <v>124</v>
      </c>
      <c r="Y29" s="1" t="s">
        <v>24</v>
      </c>
      <c r="Z29" s="1" t="s">
        <v>25</v>
      </c>
      <c r="AA29" s="1" t="s">
        <v>125</v>
      </c>
      <c r="AB29" s="1" t="s">
        <v>27</v>
      </c>
      <c r="AC29" s="1" t="s">
        <v>126</v>
      </c>
      <c r="AD29" s="1" t="s">
        <v>127</v>
      </c>
      <c r="AE29" s="1" t="s">
        <v>128</v>
      </c>
      <c r="AF29" s="1" t="s">
        <v>129</v>
      </c>
    </row>
    <row r="30" spans="1:32" ht="15.75" customHeight="1" x14ac:dyDescent="0.2">
      <c r="A30" s="1">
        <v>1</v>
      </c>
      <c r="B30" s="1">
        <v>0.9</v>
      </c>
      <c r="C30" s="1">
        <v>29.167687000000001</v>
      </c>
      <c r="D30" s="1">
        <v>23142155</v>
      </c>
      <c r="E30" s="1">
        <v>0.89574699999999996</v>
      </c>
      <c r="F30" s="1">
        <v>2.9167689999999999</v>
      </c>
      <c r="G30" s="1">
        <v>90</v>
      </c>
      <c r="H30" s="1">
        <v>93.0822</v>
      </c>
      <c r="I30" s="1">
        <v>5.506049</v>
      </c>
      <c r="J30" s="25">
        <v>18.877220000000001</v>
      </c>
      <c r="L30" s="1">
        <v>1</v>
      </c>
      <c r="M30" s="1">
        <v>0.9</v>
      </c>
      <c r="N30" s="1">
        <v>6.7749540000000001</v>
      </c>
      <c r="O30" s="1">
        <v>23355029</v>
      </c>
      <c r="P30" s="1">
        <v>0.90491299999999997</v>
      </c>
      <c r="Q30" s="1">
        <v>0.67749499999999996</v>
      </c>
      <c r="R30" s="1">
        <v>91</v>
      </c>
      <c r="S30" s="1">
        <v>94.084400000000002</v>
      </c>
      <c r="T30" s="1">
        <v>1.320562</v>
      </c>
      <c r="U30" s="25">
        <v>19.491814000000002</v>
      </c>
      <c r="W30" s="1">
        <v>1</v>
      </c>
      <c r="X30" s="1">
        <v>0.9</v>
      </c>
      <c r="Y30" s="1">
        <v>5.9266920000000001</v>
      </c>
      <c r="Z30" s="1">
        <v>23353244</v>
      </c>
      <c r="AA30" s="1">
        <v>0.90491299999999997</v>
      </c>
      <c r="AB30" s="1">
        <v>0.592669</v>
      </c>
      <c r="AC30" s="1">
        <v>91</v>
      </c>
      <c r="AD30" s="1">
        <v>94.084199999999996</v>
      </c>
      <c r="AE30" s="1">
        <v>1.0578920000000001</v>
      </c>
      <c r="AF30" s="25">
        <v>17.849623000000001</v>
      </c>
    </row>
    <row r="31" spans="1:32" ht="15.75" customHeight="1" x14ac:dyDescent="0.2">
      <c r="A31" s="1">
        <v>2</v>
      </c>
      <c r="B31" s="1">
        <v>0.9</v>
      </c>
      <c r="C31" s="1">
        <v>19.684594000000001</v>
      </c>
      <c r="D31" s="1">
        <v>23126565</v>
      </c>
      <c r="E31" s="1">
        <v>0.89574799999999999</v>
      </c>
      <c r="F31" s="1">
        <v>1.968459</v>
      </c>
      <c r="G31" s="1">
        <v>90</v>
      </c>
      <c r="H31" s="1">
        <v>93.082300000000004</v>
      </c>
      <c r="I31" s="1">
        <v>2.19781</v>
      </c>
      <c r="J31" s="25">
        <v>11.165127999999999</v>
      </c>
      <c r="L31" s="1">
        <v>2</v>
      </c>
      <c r="M31" s="1">
        <v>0.9</v>
      </c>
      <c r="N31" s="1">
        <v>3.4279480000000002</v>
      </c>
      <c r="O31" s="1">
        <v>23333274</v>
      </c>
      <c r="P31" s="1">
        <v>0.904914</v>
      </c>
      <c r="Q31" s="1">
        <v>0.34279500000000002</v>
      </c>
      <c r="R31" s="1">
        <v>91</v>
      </c>
      <c r="S31" s="1">
        <v>94.085099999999997</v>
      </c>
      <c r="T31" s="1">
        <v>0.27551999999999999</v>
      </c>
      <c r="U31" s="25">
        <v>8.0374669999999995</v>
      </c>
      <c r="W31" s="1">
        <v>2</v>
      </c>
      <c r="X31" s="1">
        <v>0.9</v>
      </c>
      <c r="Y31" s="1">
        <v>4.7950489999999997</v>
      </c>
      <c r="Z31" s="1">
        <v>23333274</v>
      </c>
      <c r="AA31" s="1">
        <v>0.904914</v>
      </c>
      <c r="AB31" s="1">
        <v>0.47950500000000001</v>
      </c>
      <c r="AC31" s="1">
        <v>91</v>
      </c>
      <c r="AD31" s="1">
        <v>94.085099999999997</v>
      </c>
      <c r="AE31" s="1">
        <v>0.25996000000000002</v>
      </c>
      <c r="AF31" s="25">
        <v>5.4214310000000001</v>
      </c>
    </row>
    <row r="32" spans="1:32" ht="15.75" customHeight="1" x14ac:dyDescent="0.2">
      <c r="A32" s="1">
        <v>4</v>
      </c>
      <c r="B32" s="1">
        <v>0.9</v>
      </c>
      <c r="C32" s="1">
        <v>21.961850999999999</v>
      </c>
      <c r="D32" s="1">
        <v>23126726</v>
      </c>
      <c r="E32" s="1">
        <v>0.89574799999999999</v>
      </c>
      <c r="F32" s="1">
        <v>2.1961849999999998</v>
      </c>
      <c r="G32" s="1">
        <v>90</v>
      </c>
      <c r="H32" s="1">
        <v>93.082499999999996</v>
      </c>
      <c r="I32" s="1">
        <v>2.719868</v>
      </c>
      <c r="J32" s="25">
        <v>12.384511</v>
      </c>
      <c r="L32" s="1">
        <v>4</v>
      </c>
      <c r="M32" s="1">
        <v>0.9</v>
      </c>
      <c r="N32" s="1">
        <v>4.4674399999999999</v>
      </c>
      <c r="O32" s="1">
        <v>23333882</v>
      </c>
      <c r="P32" s="1">
        <v>0.90491299999999997</v>
      </c>
      <c r="Q32" s="1">
        <v>0.44674399999999997</v>
      </c>
      <c r="R32" s="1">
        <v>91</v>
      </c>
      <c r="S32" s="1">
        <v>94.084900000000005</v>
      </c>
      <c r="T32" s="1">
        <v>0.82857099999999995</v>
      </c>
      <c r="U32" s="25">
        <v>18.546889</v>
      </c>
      <c r="W32" s="1">
        <v>4</v>
      </c>
      <c r="X32" s="1">
        <v>0.9</v>
      </c>
      <c r="Y32" s="1">
        <v>4.9682469999999999</v>
      </c>
      <c r="Z32" s="1">
        <v>23333866</v>
      </c>
      <c r="AA32" s="1">
        <v>0.90491299999999997</v>
      </c>
      <c r="AB32" s="1">
        <v>0.49682500000000002</v>
      </c>
      <c r="AC32" s="1">
        <v>91</v>
      </c>
      <c r="AD32" s="1">
        <v>94.084900000000005</v>
      </c>
      <c r="AE32" s="1">
        <v>0.75619000000000003</v>
      </c>
      <c r="AF32" s="25">
        <v>15.220452</v>
      </c>
    </row>
    <row r="33" spans="1:32" ht="15.75" customHeight="1" x14ac:dyDescent="0.2">
      <c r="A33" s="1">
        <v>8</v>
      </c>
      <c r="B33" s="1">
        <v>0.9</v>
      </c>
      <c r="C33" s="1">
        <v>32.026449999999997</v>
      </c>
      <c r="D33" s="1">
        <v>23145516</v>
      </c>
      <c r="E33" s="1">
        <v>0.89574699999999996</v>
      </c>
      <c r="F33" s="1">
        <v>3.202645</v>
      </c>
      <c r="G33" s="1">
        <v>90</v>
      </c>
      <c r="H33" s="1">
        <v>93.082400000000007</v>
      </c>
      <c r="I33" s="1">
        <v>5.9824149999999996</v>
      </c>
      <c r="J33" s="25">
        <v>18.679607000000001</v>
      </c>
      <c r="L33" s="1">
        <v>8</v>
      </c>
      <c r="M33" s="1">
        <v>0.9</v>
      </c>
      <c r="N33" s="1">
        <v>11.627167999999999</v>
      </c>
      <c r="O33" s="1">
        <v>23342726</v>
      </c>
      <c r="P33" s="1">
        <v>0.90491500000000002</v>
      </c>
      <c r="Q33" s="1">
        <v>1.162717</v>
      </c>
      <c r="R33" s="1">
        <v>91</v>
      </c>
      <c r="S33" s="1">
        <v>94.084100000000007</v>
      </c>
      <c r="T33" s="1">
        <v>1.8700859999999999</v>
      </c>
      <c r="U33" s="25">
        <v>16.083762</v>
      </c>
      <c r="W33" s="1">
        <v>8</v>
      </c>
      <c r="X33" s="1">
        <v>0.9</v>
      </c>
      <c r="Y33" s="1">
        <v>11.887841999999999</v>
      </c>
      <c r="Z33" s="1">
        <v>23339693</v>
      </c>
      <c r="AA33" s="1">
        <v>0.90491299999999997</v>
      </c>
      <c r="AB33" s="1">
        <v>1.1887840000000001</v>
      </c>
      <c r="AC33" s="1">
        <v>91</v>
      </c>
      <c r="AD33" s="1">
        <v>94.084299999999999</v>
      </c>
      <c r="AE33" s="1">
        <v>1.8529789999999999</v>
      </c>
      <c r="AF33" s="25">
        <v>15.58718</v>
      </c>
    </row>
    <row r="34" spans="1:32" ht="15.75" customHeight="1" x14ac:dyDescent="0.2">
      <c r="A34" s="1">
        <v>16</v>
      </c>
      <c r="B34" s="1">
        <v>0.9</v>
      </c>
      <c r="C34" s="1">
        <v>25.189129000000001</v>
      </c>
      <c r="D34" s="1">
        <v>23128936</v>
      </c>
      <c r="E34" s="1">
        <v>0.89574799999999999</v>
      </c>
      <c r="F34" s="1">
        <v>2.518913</v>
      </c>
      <c r="G34" s="1">
        <v>90</v>
      </c>
      <c r="H34" s="1">
        <v>93.081400000000002</v>
      </c>
      <c r="I34" s="1">
        <v>4.317367</v>
      </c>
      <c r="J34" s="25">
        <v>17.139802</v>
      </c>
      <c r="L34" s="1">
        <v>16</v>
      </c>
      <c r="M34" s="1">
        <v>0.9</v>
      </c>
      <c r="N34" s="1">
        <v>4.7251120000000002</v>
      </c>
      <c r="O34" s="1">
        <v>23339104</v>
      </c>
      <c r="P34" s="1">
        <v>0.90491299999999997</v>
      </c>
      <c r="Q34" s="1">
        <v>0.47251100000000001</v>
      </c>
      <c r="R34" s="1">
        <v>91</v>
      </c>
      <c r="S34" s="1">
        <v>94.084500000000006</v>
      </c>
      <c r="T34" s="1">
        <v>0.96745400000000004</v>
      </c>
      <c r="U34" s="25">
        <v>20.474737999999999</v>
      </c>
      <c r="W34" s="1">
        <v>16</v>
      </c>
      <c r="X34" s="1">
        <v>0.9</v>
      </c>
      <c r="Y34" s="1">
        <v>4.9389690000000002</v>
      </c>
      <c r="Z34" s="1">
        <v>23338129</v>
      </c>
      <c r="AA34" s="1">
        <v>0.904914</v>
      </c>
      <c r="AB34" s="1">
        <v>0.49389699999999997</v>
      </c>
      <c r="AC34" s="1">
        <v>91</v>
      </c>
      <c r="AD34" s="1">
        <v>94.084699999999998</v>
      </c>
      <c r="AE34" s="1">
        <v>0.92074100000000003</v>
      </c>
      <c r="AF34" s="25">
        <v>18.642375999999999</v>
      </c>
    </row>
    <row r="35" spans="1:32" ht="15.75" customHeight="1" x14ac:dyDescent="0.2">
      <c r="A35" s="1">
        <v>32</v>
      </c>
      <c r="B35" s="1">
        <v>0.9</v>
      </c>
      <c r="C35" s="1">
        <v>37.410724000000002</v>
      </c>
      <c r="D35" s="1">
        <v>23137717</v>
      </c>
      <c r="E35" s="1">
        <v>0.89574500000000001</v>
      </c>
      <c r="F35" s="1">
        <v>3.741072</v>
      </c>
      <c r="G35" s="1">
        <v>90</v>
      </c>
      <c r="H35" s="1">
        <v>93.081999999999994</v>
      </c>
      <c r="I35" s="1">
        <v>6.2173259999999999</v>
      </c>
      <c r="J35" s="25">
        <v>16.619102000000002</v>
      </c>
      <c r="L35" s="1">
        <v>32</v>
      </c>
      <c r="M35" s="1">
        <v>0.9</v>
      </c>
      <c r="N35" s="1">
        <v>13.313444</v>
      </c>
      <c r="O35" s="1">
        <v>23350184</v>
      </c>
      <c r="P35" s="1">
        <v>0.904914</v>
      </c>
      <c r="Q35" s="1">
        <v>1.3313440000000001</v>
      </c>
      <c r="R35" s="1">
        <v>91</v>
      </c>
      <c r="S35" s="1">
        <v>94.084000000000003</v>
      </c>
      <c r="T35" s="1">
        <v>2.1621790000000001</v>
      </c>
      <c r="U35" s="25">
        <v>16.240566000000001</v>
      </c>
      <c r="W35" s="1">
        <v>32</v>
      </c>
      <c r="X35" s="1">
        <v>0.9</v>
      </c>
      <c r="Y35" s="1">
        <v>15.169639</v>
      </c>
      <c r="Z35" s="1">
        <v>23342019</v>
      </c>
      <c r="AA35" s="1">
        <v>0.90491299999999997</v>
      </c>
      <c r="AB35" s="1">
        <v>1.516964</v>
      </c>
      <c r="AC35" s="1">
        <v>91</v>
      </c>
      <c r="AD35" s="1">
        <v>94.084800000000001</v>
      </c>
      <c r="AE35" s="1">
        <v>2.1068009999999999</v>
      </c>
      <c r="AF35" s="25">
        <v>13.888275</v>
      </c>
    </row>
    <row r="36" spans="1:32" ht="15.75" customHeight="1" x14ac:dyDescent="0.2">
      <c r="A36" s="1">
        <v>64</v>
      </c>
      <c r="B36" s="1">
        <v>0.9</v>
      </c>
      <c r="C36" s="1">
        <v>25.992933000000001</v>
      </c>
      <c r="D36" s="1">
        <v>23134924</v>
      </c>
      <c r="E36" s="1">
        <v>0.89574600000000004</v>
      </c>
      <c r="F36" s="1">
        <v>2.5992929999999999</v>
      </c>
      <c r="G36" s="1">
        <v>90</v>
      </c>
      <c r="H36" s="1">
        <v>93.082300000000004</v>
      </c>
      <c r="I36" s="1">
        <v>4.9415370000000003</v>
      </c>
      <c r="J36" s="25">
        <v>19.01108</v>
      </c>
      <c r="L36" s="1">
        <v>64</v>
      </c>
      <c r="M36" s="1">
        <v>0.9</v>
      </c>
      <c r="N36" s="1">
        <v>5.4992320000000001</v>
      </c>
      <c r="O36" s="1">
        <v>23346667</v>
      </c>
      <c r="P36" s="1">
        <v>0.904914</v>
      </c>
      <c r="Q36" s="1">
        <v>0.54992300000000005</v>
      </c>
      <c r="R36" s="1">
        <v>91</v>
      </c>
      <c r="S36" s="1">
        <v>94.083799999999997</v>
      </c>
      <c r="T36" s="1">
        <v>1.1070899999999999</v>
      </c>
      <c r="U36" s="25">
        <v>20.131722</v>
      </c>
      <c r="W36" s="1">
        <v>64</v>
      </c>
      <c r="X36" s="1">
        <v>0.9</v>
      </c>
      <c r="Y36" s="1">
        <v>5.1917530000000003</v>
      </c>
      <c r="Z36" s="1">
        <v>23344182</v>
      </c>
      <c r="AA36" s="1">
        <v>0.90491299999999997</v>
      </c>
      <c r="AB36" s="1">
        <v>0.51917500000000005</v>
      </c>
      <c r="AC36" s="1">
        <v>91</v>
      </c>
      <c r="AD36" s="1">
        <v>94.083799999999997</v>
      </c>
      <c r="AE36" s="1">
        <v>0.98581300000000005</v>
      </c>
      <c r="AF36" s="25">
        <v>18.988060999999998</v>
      </c>
    </row>
    <row r="37" spans="1:32" ht="15.75" customHeight="1" x14ac:dyDescent="0.2">
      <c r="A37" s="1" t="s">
        <v>123</v>
      </c>
      <c r="B37" s="1" t="s">
        <v>124</v>
      </c>
      <c r="C37" s="1" t="s">
        <v>24</v>
      </c>
      <c r="D37" s="1" t="s">
        <v>25</v>
      </c>
      <c r="E37" s="1" t="s">
        <v>125</v>
      </c>
      <c r="F37" s="1" t="s">
        <v>27</v>
      </c>
      <c r="G37" s="1" t="s">
        <v>126</v>
      </c>
      <c r="H37" s="1" t="s">
        <v>127</v>
      </c>
      <c r="I37" s="1" t="s">
        <v>128</v>
      </c>
      <c r="J37" s="1" t="s">
        <v>129</v>
      </c>
      <c r="L37" s="1" t="s">
        <v>123</v>
      </c>
      <c r="M37" s="1" t="s">
        <v>124</v>
      </c>
      <c r="N37" s="1" t="s">
        <v>24</v>
      </c>
      <c r="O37" s="1" t="s">
        <v>25</v>
      </c>
      <c r="P37" s="1" t="s">
        <v>125</v>
      </c>
      <c r="Q37" s="1" t="s">
        <v>27</v>
      </c>
      <c r="R37" s="1" t="s">
        <v>126</v>
      </c>
      <c r="S37" s="1" t="s">
        <v>127</v>
      </c>
      <c r="T37" s="1" t="s">
        <v>128</v>
      </c>
      <c r="U37" s="1" t="s">
        <v>129</v>
      </c>
      <c r="W37" s="1" t="s">
        <v>123</v>
      </c>
      <c r="X37" s="1" t="s">
        <v>124</v>
      </c>
      <c r="Y37" s="1" t="s">
        <v>24</v>
      </c>
      <c r="Z37" s="1" t="s">
        <v>25</v>
      </c>
      <c r="AA37" s="1" t="s">
        <v>125</v>
      </c>
      <c r="AB37" s="1" t="s">
        <v>27</v>
      </c>
      <c r="AC37" s="1" t="s">
        <v>126</v>
      </c>
      <c r="AD37" s="1" t="s">
        <v>127</v>
      </c>
      <c r="AE37" s="1" t="s">
        <v>128</v>
      </c>
      <c r="AF37" s="1" t="s">
        <v>129</v>
      </c>
    </row>
    <row r="38" spans="1:32" ht="15.75" customHeight="1" x14ac:dyDescent="0.2">
      <c r="A38" s="1">
        <v>1</v>
      </c>
      <c r="B38" s="1">
        <v>0.99</v>
      </c>
      <c r="C38" s="1">
        <v>51.239823000000001</v>
      </c>
      <c r="D38" s="1">
        <v>39165636</v>
      </c>
      <c r="E38" s="1">
        <v>0.99007800000000001</v>
      </c>
      <c r="F38" s="1">
        <v>5.1239819999999998</v>
      </c>
      <c r="G38" s="1">
        <v>173</v>
      </c>
      <c r="H38" s="1">
        <v>175.1688</v>
      </c>
      <c r="I38" s="1">
        <v>9.8247060000000008</v>
      </c>
      <c r="J38" s="25">
        <v>19.173966</v>
      </c>
      <c r="L38" s="1">
        <v>1</v>
      </c>
      <c r="M38" s="1">
        <v>0.99</v>
      </c>
      <c r="N38" s="1">
        <v>12.575858999999999</v>
      </c>
      <c r="O38" s="1">
        <v>39177330</v>
      </c>
      <c r="P38" s="1">
        <v>0.99008099999999999</v>
      </c>
      <c r="Q38" s="1">
        <v>1.2575860000000001</v>
      </c>
      <c r="R38" s="1">
        <v>173</v>
      </c>
      <c r="S38" s="1">
        <v>175.16900000000001</v>
      </c>
      <c r="T38" s="1">
        <v>2.6079180000000002</v>
      </c>
      <c r="U38" s="25">
        <v>20.737490999999999</v>
      </c>
      <c r="W38" s="1">
        <v>1</v>
      </c>
      <c r="X38" s="1">
        <v>0.99</v>
      </c>
      <c r="Y38" s="1">
        <v>10.789002</v>
      </c>
      <c r="Z38" s="1">
        <v>39168772</v>
      </c>
      <c r="AA38" s="1">
        <v>0.99007800000000001</v>
      </c>
      <c r="AB38" s="1">
        <v>1.0789</v>
      </c>
      <c r="AC38" s="1">
        <v>173</v>
      </c>
      <c r="AD38" s="1">
        <v>175.1688</v>
      </c>
      <c r="AE38" s="1">
        <v>2.1371699999999998</v>
      </c>
      <c r="AF38" s="25">
        <v>19.808779999999999</v>
      </c>
    </row>
    <row r="39" spans="1:32" ht="15.75" customHeight="1" x14ac:dyDescent="0.2">
      <c r="A39" s="1">
        <v>2</v>
      </c>
      <c r="B39" s="1">
        <v>0.99</v>
      </c>
      <c r="C39" s="1">
        <v>36.044034000000003</v>
      </c>
      <c r="D39" s="1">
        <v>39135729</v>
      </c>
      <c r="E39" s="1">
        <v>0.99007999999999996</v>
      </c>
      <c r="F39" s="1">
        <v>3.604403</v>
      </c>
      <c r="G39" s="1">
        <v>173</v>
      </c>
      <c r="H39" s="1">
        <v>175.16849999999999</v>
      </c>
      <c r="I39" s="1">
        <v>4.513395</v>
      </c>
      <c r="J39" s="25">
        <v>12.521891</v>
      </c>
      <c r="L39" s="1">
        <v>2</v>
      </c>
      <c r="M39" s="1">
        <v>0.99</v>
      </c>
      <c r="N39" s="1">
        <v>5.9515380000000002</v>
      </c>
      <c r="O39" s="1">
        <v>39135729</v>
      </c>
      <c r="P39" s="1">
        <v>0.99007999999999996</v>
      </c>
      <c r="Q39" s="1">
        <v>0.59515399999999996</v>
      </c>
      <c r="R39" s="1">
        <v>173</v>
      </c>
      <c r="S39" s="1">
        <v>175.16849999999999</v>
      </c>
      <c r="T39" s="1">
        <v>0.51292000000000004</v>
      </c>
      <c r="U39" s="25">
        <v>8.6182809999999996</v>
      </c>
      <c r="W39" s="1">
        <v>2</v>
      </c>
      <c r="X39" s="1">
        <v>0.99</v>
      </c>
      <c r="Y39" s="1">
        <v>8.2803930000000001</v>
      </c>
      <c r="Z39" s="1">
        <v>39135729</v>
      </c>
      <c r="AA39" s="1">
        <v>0.99007999999999996</v>
      </c>
      <c r="AB39" s="1">
        <v>0.82803899999999997</v>
      </c>
      <c r="AC39" s="1">
        <v>173</v>
      </c>
      <c r="AD39" s="1">
        <v>175.16849999999999</v>
      </c>
      <c r="AE39" s="1">
        <v>0.48900300000000002</v>
      </c>
      <c r="AF39" s="25">
        <v>5.9055590000000002</v>
      </c>
    </row>
    <row r="40" spans="1:32" ht="15.75" customHeight="1" x14ac:dyDescent="0.2">
      <c r="A40" s="1">
        <v>4</v>
      </c>
      <c r="B40" s="1">
        <v>0.99</v>
      </c>
      <c r="C40" s="1">
        <v>39.617702999999999</v>
      </c>
      <c r="D40" s="1">
        <v>39136109</v>
      </c>
      <c r="E40" s="1">
        <v>0.99008700000000005</v>
      </c>
      <c r="F40" s="1">
        <v>3.96177</v>
      </c>
      <c r="G40" s="1">
        <v>173</v>
      </c>
      <c r="H40" s="1">
        <v>175.1686</v>
      </c>
      <c r="I40" s="1">
        <v>5.3343740000000004</v>
      </c>
      <c r="J40" s="25">
        <v>13.464623</v>
      </c>
      <c r="L40" s="1">
        <v>4</v>
      </c>
      <c r="M40" s="1">
        <v>0.99</v>
      </c>
      <c r="N40" s="1">
        <v>7.9839370000000001</v>
      </c>
      <c r="O40" s="1">
        <v>39136978</v>
      </c>
      <c r="P40" s="1">
        <v>0.99008300000000005</v>
      </c>
      <c r="Q40" s="1">
        <v>0.79839400000000005</v>
      </c>
      <c r="R40" s="1">
        <v>173</v>
      </c>
      <c r="S40" s="1">
        <v>175.1686</v>
      </c>
      <c r="T40" s="1">
        <v>1.702202</v>
      </c>
      <c r="U40" s="25">
        <v>21.320332000000001</v>
      </c>
      <c r="W40" s="1">
        <v>4</v>
      </c>
      <c r="X40" s="1">
        <v>0.99</v>
      </c>
      <c r="Y40" s="1">
        <v>8.9423300000000001</v>
      </c>
      <c r="Z40" s="1">
        <v>39136856</v>
      </c>
      <c r="AA40" s="1">
        <v>0.99008600000000002</v>
      </c>
      <c r="AB40" s="1">
        <v>0.89423299999999994</v>
      </c>
      <c r="AC40" s="1">
        <v>173</v>
      </c>
      <c r="AD40" s="1">
        <v>175.1686</v>
      </c>
      <c r="AE40" s="1">
        <v>1.6132379999999999</v>
      </c>
      <c r="AF40" s="25">
        <v>18.040467</v>
      </c>
    </row>
    <row r="41" spans="1:32" ht="15.75" customHeight="1" x14ac:dyDescent="0.2">
      <c r="A41" s="1">
        <v>8</v>
      </c>
      <c r="B41" s="1">
        <v>0.99</v>
      </c>
      <c r="C41" s="1">
        <v>55.996267000000003</v>
      </c>
      <c r="D41" s="1">
        <v>39170681</v>
      </c>
      <c r="E41" s="1">
        <v>0.99007400000000001</v>
      </c>
      <c r="F41" s="1">
        <v>5.5996269999999999</v>
      </c>
      <c r="G41" s="1">
        <v>173</v>
      </c>
      <c r="H41" s="1">
        <v>175.16820000000001</v>
      </c>
      <c r="I41" s="1">
        <v>10.447150000000001</v>
      </c>
      <c r="J41" s="25">
        <v>18.656869</v>
      </c>
      <c r="L41" s="1">
        <v>8</v>
      </c>
      <c r="M41" s="1">
        <v>0.99</v>
      </c>
      <c r="N41" s="1">
        <v>20.725487999999999</v>
      </c>
      <c r="O41" s="1">
        <v>39155111</v>
      </c>
      <c r="P41" s="1">
        <v>0.99007500000000004</v>
      </c>
      <c r="Q41" s="1">
        <v>2.072549</v>
      </c>
      <c r="R41" s="1">
        <v>173</v>
      </c>
      <c r="S41" s="1">
        <v>175.1686</v>
      </c>
      <c r="T41" s="1">
        <v>3.5066130000000002</v>
      </c>
      <c r="U41" s="25">
        <v>16.919328</v>
      </c>
      <c r="W41" s="1">
        <v>8</v>
      </c>
      <c r="X41" s="1">
        <v>0.99</v>
      </c>
      <c r="Y41" s="1">
        <v>21.239597</v>
      </c>
      <c r="Z41" s="1">
        <v>39148842</v>
      </c>
      <c r="AA41" s="1">
        <v>0.99007299999999998</v>
      </c>
      <c r="AB41" s="1">
        <v>2.1239599999999998</v>
      </c>
      <c r="AC41" s="1">
        <v>173</v>
      </c>
      <c r="AD41" s="1">
        <v>175.1688</v>
      </c>
      <c r="AE41" s="1">
        <v>3.3857910000000002</v>
      </c>
      <c r="AF41" s="25">
        <v>15.940937</v>
      </c>
    </row>
    <row r="42" spans="1:32" ht="15.75" customHeight="1" x14ac:dyDescent="0.2">
      <c r="A42" s="1">
        <v>16</v>
      </c>
      <c r="B42" s="1">
        <v>0.99</v>
      </c>
      <c r="C42" s="1">
        <v>44.810473000000002</v>
      </c>
      <c r="D42" s="1">
        <v>39140943</v>
      </c>
      <c r="E42" s="1">
        <v>0.99008200000000002</v>
      </c>
      <c r="F42" s="1">
        <v>4.4810470000000002</v>
      </c>
      <c r="G42" s="1">
        <v>173</v>
      </c>
      <c r="H42" s="1">
        <v>175.1686</v>
      </c>
      <c r="I42" s="1">
        <v>7.5780399999999997</v>
      </c>
      <c r="J42" s="25">
        <v>16.911314000000001</v>
      </c>
      <c r="L42" s="1">
        <v>16</v>
      </c>
      <c r="M42" s="1">
        <v>0.99</v>
      </c>
      <c r="N42" s="1">
        <v>8.3875019999999996</v>
      </c>
      <c r="O42" s="1">
        <v>39146444</v>
      </c>
      <c r="P42" s="1">
        <v>0.99008200000000002</v>
      </c>
      <c r="Q42" s="1">
        <v>0.83875</v>
      </c>
      <c r="R42" s="1">
        <v>173</v>
      </c>
      <c r="S42" s="1">
        <v>175.1687</v>
      </c>
      <c r="T42" s="1">
        <v>1.911575</v>
      </c>
      <c r="U42" s="25">
        <v>22.790754</v>
      </c>
      <c r="W42" s="1">
        <v>16</v>
      </c>
      <c r="X42" s="1">
        <v>0.99</v>
      </c>
      <c r="Y42" s="1">
        <v>8.9325299999999999</v>
      </c>
      <c r="Z42" s="1">
        <v>39144421</v>
      </c>
      <c r="AA42" s="1">
        <v>0.99007999999999996</v>
      </c>
      <c r="AB42" s="1">
        <v>0.89325299999999996</v>
      </c>
      <c r="AC42" s="1">
        <v>173</v>
      </c>
      <c r="AD42" s="1">
        <v>175.1687</v>
      </c>
      <c r="AE42" s="1">
        <v>1.848171</v>
      </c>
      <c r="AF42" s="25">
        <v>20.690342999999999</v>
      </c>
    </row>
    <row r="43" spans="1:32" ht="15.75" customHeight="1" x14ac:dyDescent="0.2">
      <c r="A43" s="1">
        <v>32</v>
      </c>
      <c r="B43" s="1">
        <v>0.99</v>
      </c>
      <c r="C43" s="1">
        <v>65.928578000000002</v>
      </c>
      <c r="D43" s="1">
        <v>39155950</v>
      </c>
      <c r="E43" s="1">
        <v>0.99007599999999996</v>
      </c>
      <c r="F43" s="1">
        <v>6.5928579999999997</v>
      </c>
      <c r="G43" s="1">
        <v>173</v>
      </c>
      <c r="H43" s="1">
        <v>175.1686</v>
      </c>
      <c r="I43" s="1">
        <v>10.832924999999999</v>
      </c>
      <c r="J43" s="25">
        <v>16.431304000000001</v>
      </c>
      <c r="L43" s="1">
        <v>32</v>
      </c>
      <c r="M43" s="1">
        <v>0.99</v>
      </c>
      <c r="N43" s="1">
        <v>24.078472999999999</v>
      </c>
      <c r="O43" s="1">
        <v>39166808</v>
      </c>
      <c r="P43" s="1">
        <v>0.99007699999999998</v>
      </c>
      <c r="Q43" s="1">
        <v>2.4078469999999998</v>
      </c>
      <c r="R43" s="1">
        <v>173</v>
      </c>
      <c r="S43" s="1">
        <v>175.16849999999999</v>
      </c>
      <c r="T43" s="1">
        <v>4.1830579999999999</v>
      </c>
      <c r="U43" s="25">
        <v>17.372606999999999</v>
      </c>
      <c r="W43" s="1">
        <v>32</v>
      </c>
      <c r="X43" s="1">
        <v>0.99</v>
      </c>
      <c r="Y43" s="1">
        <v>26.221035000000001</v>
      </c>
      <c r="Z43" s="1">
        <v>39156384</v>
      </c>
      <c r="AA43" s="1">
        <v>0.99007699999999998</v>
      </c>
      <c r="AB43" s="1">
        <v>2.6221030000000001</v>
      </c>
      <c r="AC43" s="1">
        <v>173</v>
      </c>
      <c r="AD43" s="1">
        <v>175.1687</v>
      </c>
      <c r="AE43" s="1">
        <v>3.8716050000000002</v>
      </c>
      <c r="AF43" s="25">
        <v>14.765266</v>
      </c>
    </row>
    <row r="44" spans="1:32" ht="15.75" customHeight="1" x14ac:dyDescent="0.2">
      <c r="A44" s="1">
        <v>64</v>
      </c>
      <c r="B44" s="1">
        <v>0.99</v>
      </c>
      <c r="C44" s="1">
        <v>47.238447999999998</v>
      </c>
      <c r="D44" s="1">
        <v>39152199</v>
      </c>
      <c r="E44" s="1">
        <v>0.99007800000000001</v>
      </c>
      <c r="F44" s="1">
        <v>4.7238449999999998</v>
      </c>
      <c r="G44" s="1">
        <v>173</v>
      </c>
      <c r="H44" s="1">
        <v>175.16820000000001</v>
      </c>
      <c r="I44" s="1">
        <v>8.9217519999999997</v>
      </c>
      <c r="J44" s="25">
        <v>18.886633</v>
      </c>
      <c r="L44" s="1">
        <v>64</v>
      </c>
      <c r="M44" s="1">
        <v>0.99</v>
      </c>
      <c r="N44" s="1">
        <v>9.7132620000000003</v>
      </c>
      <c r="O44" s="1">
        <v>39160806</v>
      </c>
      <c r="P44" s="1">
        <v>0.99008200000000002</v>
      </c>
      <c r="Q44" s="1">
        <v>0.97132600000000002</v>
      </c>
      <c r="R44" s="1">
        <v>173</v>
      </c>
      <c r="S44" s="1">
        <v>175.16829999999999</v>
      </c>
      <c r="T44" s="1">
        <v>2.1027800000000001</v>
      </c>
      <c r="U44" s="25">
        <v>21.648546</v>
      </c>
      <c r="W44" s="1">
        <v>64</v>
      </c>
      <c r="X44" s="1">
        <v>0.99</v>
      </c>
      <c r="Y44" s="1">
        <v>9.4896700000000003</v>
      </c>
      <c r="Z44" s="1">
        <v>39156303</v>
      </c>
      <c r="AA44" s="1">
        <v>0.99007999999999996</v>
      </c>
      <c r="AB44" s="1">
        <v>0.948967</v>
      </c>
      <c r="AC44" s="1">
        <v>173</v>
      </c>
      <c r="AD44" s="1">
        <v>175.16829999999999</v>
      </c>
      <c r="AE44" s="1">
        <v>1.9498009999999999</v>
      </c>
      <c r="AF44" s="25">
        <v>20.546562000000002</v>
      </c>
    </row>
    <row r="45" spans="1:32" ht="15.75" customHeight="1" x14ac:dyDescent="0.2">
      <c r="A45" s="1" t="s">
        <v>123</v>
      </c>
      <c r="B45" s="1" t="s">
        <v>124</v>
      </c>
      <c r="C45" s="1" t="s">
        <v>24</v>
      </c>
      <c r="D45" s="1" t="s">
        <v>25</v>
      </c>
      <c r="E45" s="1" t="s">
        <v>125</v>
      </c>
      <c r="F45" s="1" t="s">
        <v>27</v>
      </c>
      <c r="G45" s="1" t="s">
        <v>126</v>
      </c>
      <c r="H45" s="1" t="s">
        <v>127</v>
      </c>
      <c r="I45" s="1" t="s">
        <v>128</v>
      </c>
      <c r="J45" s="1" t="s">
        <v>129</v>
      </c>
      <c r="L45" s="1" t="s">
        <v>123</v>
      </c>
      <c r="M45" s="1" t="s">
        <v>124</v>
      </c>
      <c r="N45" s="1" t="s">
        <v>24</v>
      </c>
      <c r="O45" s="1" t="s">
        <v>25</v>
      </c>
      <c r="P45" s="1" t="s">
        <v>125</v>
      </c>
      <c r="Q45" s="1" t="s">
        <v>27</v>
      </c>
      <c r="R45" s="1" t="s">
        <v>126</v>
      </c>
      <c r="S45" s="1" t="s">
        <v>127</v>
      </c>
      <c r="T45" s="1" t="s">
        <v>128</v>
      </c>
      <c r="U45" s="1" t="s">
        <v>129</v>
      </c>
      <c r="W45" s="1" t="s">
        <v>123</v>
      </c>
      <c r="X45" s="1" t="s">
        <v>124</v>
      </c>
      <c r="Y45" s="1" t="s">
        <v>24</v>
      </c>
      <c r="Z45" s="1" t="s">
        <v>25</v>
      </c>
      <c r="AA45" s="1" t="s">
        <v>125</v>
      </c>
      <c r="AB45" s="1" t="s">
        <v>27</v>
      </c>
      <c r="AC45" s="1" t="s">
        <v>126</v>
      </c>
      <c r="AD45" s="1" t="s">
        <v>127</v>
      </c>
      <c r="AE45" s="1" t="s">
        <v>128</v>
      </c>
      <c r="AF45" s="1" t="s">
        <v>129</v>
      </c>
    </row>
    <row r="46" spans="1:32" ht="15.75" customHeight="1" x14ac:dyDescent="0.2">
      <c r="A46" s="1">
        <v>1</v>
      </c>
      <c r="B46" s="1">
        <v>0.999</v>
      </c>
      <c r="C46" s="1">
        <v>124.739547</v>
      </c>
      <c r="D46" s="1">
        <v>80955043</v>
      </c>
      <c r="E46" s="1">
        <v>0.998996</v>
      </c>
      <c r="F46" s="1">
        <v>12.473955</v>
      </c>
      <c r="G46" s="1">
        <v>428</v>
      </c>
      <c r="H46" s="1">
        <v>429.19569999999999</v>
      </c>
      <c r="I46" s="1">
        <v>27.797287000000001</v>
      </c>
      <c r="J46" s="27">
        <v>22.284261000000001</v>
      </c>
      <c r="K46" s="1">
        <f t="shared" ref="K46:K52" si="0">I46 / 10</f>
        <v>2.7797287000000002</v>
      </c>
      <c r="L46" s="1">
        <v>1</v>
      </c>
      <c r="M46" s="1">
        <v>0.999</v>
      </c>
      <c r="N46" s="1">
        <v>31.567988</v>
      </c>
      <c r="O46" s="1">
        <v>80969973</v>
      </c>
      <c r="P46" s="1">
        <v>0.99899300000000002</v>
      </c>
      <c r="Q46" s="1">
        <v>3.1567989999999999</v>
      </c>
      <c r="R46" s="1">
        <v>428</v>
      </c>
      <c r="S46" s="1">
        <v>429.19560000000001</v>
      </c>
      <c r="T46" s="1">
        <v>8.3160640000000008</v>
      </c>
      <c r="U46" s="25">
        <v>26.343343000000001</v>
      </c>
      <c r="W46" s="1">
        <v>1</v>
      </c>
      <c r="X46" s="1">
        <v>0.999</v>
      </c>
      <c r="Y46" s="1">
        <v>27.389068000000002</v>
      </c>
      <c r="Z46" s="1">
        <v>80964820</v>
      </c>
      <c r="AA46" s="1">
        <v>0.998996</v>
      </c>
      <c r="AB46" s="1">
        <v>2.7389070000000002</v>
      </c>
      <c r="AC46" s="1">
        <v>428</v>
      </c>
      <c r="AD46" s="1">
        <v>429.19569999999999</v>
      </c>
      <c r="AE46" s="1">
        <v>6.6287130000000003</v>
      </c>
      <c r="AF46" s="25">
        <v>24.20204</v>
      </c>
    </row>
    <row r="47" spans="1:32" ht="15.75" customHeight="1" x14ac:dyDescent="0.2">
      <c r="A47" s="1">
        <v>2</v>
      </c>
      <c r="B47" s="1">
        <v>0.999</v>
      </c>
      <c r="C47" s="1">
        <v>85.898014000000003</v>
      </c>
      <c r="D47" s="1">
        <v>80884205</v>
      </c>
      <c r="E47" s="1">
        <v>0.99900299999999997</v>
      </c>
      <c r="F47" s="1">
        <v>8.5898009999999996</v>
      </c>
      <c r="G47" s="1">
        <v>428</v>
      </c>
      <c r="H47" s="1">
        <v>429.19569999999999</v>
      </c>
      <c r="I47" s="1">
        <v>15.206804999999999</v>
      </c>
      <c r="J47" s="27">
        <v>17.703325</v>
      </c>
      <c r="K47" s="1">
        <f t="shared" si="0"/>
        <v>1.5206804999999999</v>
      </c>
      <c r="L47" s="1">
        <v>2</v>
      </c>
      <c r="M47" s="1">
        <v>0.999</v>
      </c>
      <c r="N47" s="1">
        <v>13.470375000000001</v>
      </c>
      <c r="O47" s="1">
        <v>80884205</v>
      </c>
      <c r="P47" s="1">
        <v>0.99900299999999997</v>
      </c>
      <c r="Q47" s="1">
        <v>1.347037</v>
      </c>
      <c r="R47" s="1">
        <v>428</v>
      </c>
      <c r="S47" s="1">
        <v>429.19569999999999</v>
      </c>
      <c r="T47" s="1">
        <v>1.491876</v>
      </c>
      <c r="U47" s="25">
        <v>11.075238000000001</v>
      </c>
      <c r="W47" s="1">
        <v>2</v>
      </c>
      <c r="X47" s="1">
        <v>0.999</v>
      </c>
      <c r="Y47" s="1">
        <v>18.365559000000001</v>
      </c>
      <c r="Z47" s="1">
        <v>80884205</v>
      </c>
      <c r="AA47" s="1">
        <v>0.99900299999999997</v>
      </c>
      <c r="AB47" s="1">
        <v>1.8365560000000001</v>
      </c>
      <c r="AC47" s="1">
        <v>428</v>
      </c>
      <c r="AD47" s="1">
        <v>429.19569999999999</v>
      </c>
      <c r="AE47" s="1">
        <v>1.4271560000000001</v>
      </c>
      <c r="AF47" s="25">
        <v>7.7708300000000001</v>
      </c>
    </row>
    <row r="48" spans="1:32" ht="15.75" customHeight="1" x14ac:dyDescent="0.2">
      <c r="A48" s="1">
        <v>4</v>
      </c>
      <c r="B48" s="1">
        <v>0.999</v>
      </c>
      <c r="C48" s="1">
        <v>96.124004999999997</v>
      </c>
      <c r="D48" s="1">
        <v>80885035</v>
      </c>
      <c r="E48" s="1">
        <v>0.99901200000000001</v>
      </c>
      <c r="F48" s="1">
        <v>9.6124010000000002</v>
      </c>
      <c r="G48" s="1">
        <v>428</v>
      </c>
      <c r="H48" s="1">
        <v>429.19560000000001</v>
      </c>
      <c r="I48" s="1">
        <v>17.118237000000001</v>
      </c>
      <c r="J48" s="27">
        <v>17.808492999999999</v>
      </c>
      <c r="K48" s="1">
        <f t="shared" si="0"/>
        <v>1.7118237000000001</v>
      </c>
      <c r="L48" s="1">
        <v>4</v>
      </c>
      <c r="M48" s="1">
        <v>0.999</v>
      </c>
      <c r="N48" s="1">
        <v>19.502993</v>
      </c>
      <c r="O48" s="1">
        <v>80886533</v>
      </c>
      <c r="P48" s="1">
        <v>0.99900999999999995</v>
      </c>
      <c r="Q48" s="1">
        <v>1.950299</v>
      </c>
      <c r="R48" s="1">
        <v>428</v>
      </c>
      <c r="S48" s="1">
        <v>429.19560000000001</v>
      </c>
      <c r="T48" s="1">
        <v>5.2972489999999999</v>
      </c>
      <c r="U48" s="25">
        <v>27.161208999999999</v>
      </c>
      <c r="W48" s="1">
        <v>4</v>
      </c>
      <c r="X48" s="1">
        <v>0.999</v>
      </c>
      <c r="Y48" s="1">
        <v>21.398401</v>
      </c>
      <c r="Z48" s="1">
        <v>80886415</v>
      </c>
      <c r="AA48" s="1">
        <v>0.99901300000000004</v>
      </c>
      <c r="AB48" s="1">
        <v>2.13984</v>
      </c>
      <c r="AC48" s="1">
        <v>428</v>
      </c>
      <c r="AD48" s="1">
        <v>429.19560000000001</v>
      </c>
      <c r="AE48" s="1">
        <v>5.0079469999999997</v>
      </c>
      <c r="AF48" s="25">
        <v>23.403371</v>
      </c>
    </row>
    <row r="49" spans="1:32" ht="15.75" customHeight="1" x14ac:dyDescent="0.2">
      <c r="A49" s="1">
        <v>8</v>
      </c>
      <c r="B49" s="1">
        <v>0.999</v>
      </c>
      <c r="C49" s="1">
        <v>135.49744100000001</v>
      </c>
      <c r="D49" s="1">
        <v>80964994</v>
      </c>
      <c r="E49" s="1">
        <v>0.99899400000000005</v>
      </c>
      <c r="F49" s="1">
        <v>13.549744</v>
      </c>
      <c r="G49" s="1">
        <v>428</v>
      </c>
      <c r="H49" s="1">
        <v>429.19569999999999</v>
      </c>
      <c r="I49" s="1">
        <v>29.540168000000001</v>
      </c>
      <c r="J49" s="27">
        <v>21.801273999999999</v>
      </c>
      <c r="K49" s="1">
        <f t="shared" si="0"/>
        <v>2.9540168000000002</v>
      </c>
      <c r="L49" s="1">
        <v>8</v>
      </c>
      <c r="M49" s="1">
        <v>0.999</v>
      </c>
      <c r="N49" s="1">
        <v>49.901488999999998</v>
      </c>
      <c r="O49" s="1">
        <v>80939125</v>
      </c>
      <c r="P49" s="1">
        <v>0.99899000000000004</v>
      </c>
      <c r="Q49" s="1">
        <v>4.9901489999999997</v>
      </c>
      <c r="R49" s="1">
        <v>428</v>
      </c>
      <c r="S49" s="1">
        <v>429.19569999999999</v>
      </c>
      <c r="T49" s="1">
        <v>10.432136</v>
      </c>
      <c r="U49" s="25">
        <v>20.905460000000001</v>
      </c>
      <c r="W49" s="1">
        <v>8</v>
      </c>
      <c r="X49" s="1">
        <v>0.999</v>
      </c>
      <c r="Y49" s="1">
        <v>51.445149000000001</v>
      </c>
      <c r="Z49" s="1">
        <v>80916294</v>
      </c>
      <c r="AA49" s="1">
        <v>0.99899000000000004</v>
      </c>
      <c r="AB49" s="1">
        <v>5.1445150000000002</v>
      </c>
      <c r="AC49" s="1">
        <v>428</v>
      </c>
      <c r="AD49" s="1">
        <v>429.19569999999999</v>
      </c>
      <c r="AE49" s="1">
        <v>9.8393320000000006</v>
      </c>
      <c r="AF49" s="25">
        <v>19.125869999999999</v>
      </c>
    </row>
    <row r="50" spans="1:32" ht="15.75" customHeight="1" x14ac:dyDescent="0.2">
      <c r="A50" s="1">
        <v>16</v>
      </c>
      <c r="B50" s="1">
        <v>0.999</v>
      </c>
      <c r="C50" s="1">
        <v>109.400406</v>
      </c>
      <c r="D50" s="1">
        <v>80897346</v>
      </c>
      <c r="E50" s="1">
        <v>0.99900100000000003</v>
      </c>
      <c r="F50" s="1">
        <v>10.940041000000001</v>
      </c>
      <c r="G50" s="1">
        <v>428</v>
      </c>
      <c r="H50" s="1">
        <v>429.19569999999999</v>
      </c>
      <c r="I50" s="1">
        <v>22.594587000000001</v>
      </c>
      <c r="J50" s="27">
        <v>20.653110999999999</v>
      </c>
      <c r="K50" s="1">
        <f t="shared" si="0"/>
        <v>2.2594587000000002</v>
      </c>
      <c r="L50" s="1">
        <v>16</v>
      </c>
      <c r="M50" s="1">
        <v>0.999</v>
      </c>
      <c r="N50" s="1">
        <v>21.170764999999999</v>
      </c>
      <c r="O50" s="1">
        <v>80908540</v>
      </c>
      <c r="P50" s="1">
        <v>0.99900100000000003</v>
      </c>
      <c r="Q50" s="1">
        <v>2.1170770000000001</v>
      </c>
      <c r="R50" s="1">
        <v>428</v>
      </c>
      <c r="S50" s="1">
        <v>429.19560000000001</v>
      </c>
      <c r="T50" s="1">
        <v>6.2554670000000003</v>
      </c>
      <c r="U50" s="25">
        <v>29.547667000000001</v>
      </c>
      <c r="W50" s="1">
        <v>16</v>
      </c>
      <c r="X50" s="1">
        <v>0.999</v>
      </c>
      <c r="Y50" s="1">
        <v>21.887478999999999</v>
      </c>
      <c r="Z50" s="1">
        <v>80903911</v>
      </c>
      <c r="AA50" s="1">
        <v>0.99900100000000003</v>
      </c>
      <c r="AB50" s="1">
        <v>2.1887479999999999</v>
      </c>
      <c r="AC50" s="1">
        <v>428</v>
      </c>
      <c r="AD50" s="1">
        <v>429.19569999999999</v>
      </c>
      <c r="AE50" s="1">
        <v>5.8912810000000002</v>
      </c>
      <c r="AF50" s="25">
        <v>26.916217</v>
      </c>
    </row>
    <row r="51" spans="1:32" ht="15.75" customHeight="1" x14ac:dyDescent="0.2">
      <c r="A51" s="1">
        <v>32</v>
      </c>
      <c r="B51" s="1">
        <v>0.999</v>
      </c>
      <c r="C51" s="1">
        <v>161.265466</v>
      </c>
      <c r="D51" s="1">
        <v>80931301</v>
      </c>
      <c r="E51" s="1">
        <v>0.99899199999999999</v>
      </c>
      <c r="F51" s="1">
        <v>16.126546999999999</v>
      </c>
      <c r="G51" s="1">
        <v>428</v>
      </c>
      <c r="H51" s="1">
        <v>429.19560000000001</v>
      </c>
      <c r="I51" s="1">
        <v>30.275496</v>
      </c>
      <c r="J51" s="27">
        <v>18.773700999999999</v>
      </c>
      <c r="K51" s="1">
        <f t="shared" si="0"/>
        <v>3.0275496</v>
      </c>
      <c r="L51" s="1">
        <v>32</v>
      </c>
      <c r="M51" s="1">
        <v>0.999</v>
      </c>
      <c r="N51" s="1">
        <v>58.155540999999999</v>
      </c>
      <c r="O51" s="1">
        <v>80967467</v>
      </c>
      <c r="P51" s="1">
        <v>0.99898900000000002</v>
      </c>
      <c r="Q51" s="1">
        <v>5.8155539999999997</v>
      </c>
      <c r="R51" s="1">
        <v>428</v>
      </c>
      <c r="S51" s="1">
        <v>429.19560000000001</v>
      </c>
      <c r="T51" s="1">
        <v>11.633869000000001</v>
      </c>
      <c r="U51" s="25">
        <v>20.004747999999999</v>
      </c>
      <c r="W51" s="1">
        <v>32</v>
      </c>
      <c r="X51" s="1">
        <v>0.999</v>
      </c>
      <c r="Y51" s="1">
        <v>65.395088000000001</v>
      </c>
      <c r="Z51" s="1">
        <v>80954366</v>
      </c>
      <c r="AA51" s="1">
        <v>0.99898900000000002</v>
      </c>
      <c r="AB51" s="1">
        <v>6.5395089999999998</v>
      </c>
      <c r="AC51" s="1">
        <v>428</v>
      </c>
      <c r="AD51" s="1">
        <v>429.19560000000001</v>
      </c>
      <c r="AE51" s="1">
        <v>11.38021</v>
      </c>
      <c r="AF51" s="25">
        <v>17.402239999999999</v>
      </c>
    </row>
    <row r="52" spans="1:32" ht="15.75" customHeight="1" x14ac:dyDescent="0.2">
      <c r="A52" s="1">
        <v>64</v>
      </c>
      <c r="B52" s="1">
        <v>0.999</v>
      </c>
      <c r="C52" s="1">
        <v>117.064798</v>
      </c>
      <c r="D52" s="1">
        <v>80924724</v>
      </c>
      <c r="E52" s="1">
        <v>0.99900100000000003</v>
      </c>
      <c r="F52" s="1">
        <v>11.706480000000001</v>
      </c>
      <c r="G52" s="1">
        <v>428</v>
      </c>
      <c r="H52" s="1">
        <v>429.19569999999999</v>
      </c>
      <c r="I52" s="1">
        <v>25.950417000000002</v>
      </c>
      <c r="J52" s="27">
        <v>22.167566000000001</v>
      </c>
      <c r="K52" s="1">
        <f t="shared" si="0"/>
        <v>2.5950417000000003</v>
      </c>
      <c r="L52" s="1">
        <v>64</v>
      </c>
      <c r="M52" s="1">
        <v>0.999</v>
      </c>
      <c r="N52" s="1">
        <v>24.93807</v>
      </c>
      <c r="O52" s="1">
        <v>80941356</v>
      </c>
      <c r="P52" s="1">
        <v>0.99900100000000003</v>
      </c>
      <c r="Q52" s="1">
        <v>2.4938069999999999</v>
      </c>
      <c r="R52" s="1">
        <v>428</v>
      </c>
      <c r="S52" s="1">
        <v>429.19569999999999</v>
      </c>
      <c r="T52" s="1">
        <v>6.9374760000000002</v>
      </c>
      <c r="U52" s="25">
        <v>27.818819000000001</v>
      </c>
      <c r="W52" s="1">
        <v>64</v>
      </c>
      <c r="X52" s="1">
        <v>0.999</v>
      </c>
      <c r="Y52" s="1">
        <v>24.207626000000001</v>
      </c>
      <c r="Z52" s="1">
        <v>80932728</v>
      </c>
      <c r="AA52" s="1">
        <v>0.999</v>
      </c>
      <c r="AB52" s="1">
        <v>2.420763</v>
      </c>
      <c r="AC52" s="1">
        <v>428</v>
      </c>
      <c r="AD52" s="1">
        <v>429.19569999999999</v>
      </c>
      <c r="AE52" s="1">
        <v>6.3243980000000004</v>
      </c>
      <c r="AF52" s="25">
        <v>26.125644000000001</v>
      </c>
    </row>
    <row r="54" spans="1:32" ht="15.75" customHeight="1" x14ac:dyDescent="0.2">
      <c r="A54" s="28" t="s">
        <v>22</v>
      </c>
      <c r="B54" s="24" t="s">
        <v>122</v>
      </c>
      <c r="L54" s="28" t="s">
        <v>22</v>
      </c>
      <c r="M54" s="24" t="s">
        <v>122</v>
      </c>
      <c r="W54" s="28" t="s">
        <v>22</v>
      </c>
      <c r="X54" s="24" t="s">
        <v>122</v>
      </c>
    </row>
    <row r="55" spans="1:32" ht="15.75" customHeight="1" x14ac:dyDescent="0.2">
      <c r="A55" s="1" t="s">
        <v>123</v>
      </c>
      <c r="B55" s="1" t="s">
        <v>124</v>
      </c>
      <c r="C55" s="1" t="s">
        <v>24</v>
      </c>
      <c r="D55" s="1" t="s">
        <v>25</v>
      </c>
      <c r="E55" s="1" t="s">
        <v>125</v>
      </c>
      <c r="F55" s="1" t="s">
        <v>27</v>
      </c>
      <c r="G55" s="1" t="s">
        <v>126</v>
      </c>
      <c r="H55" s="1" t="s">
        <v>127</v>
      </c>
      <c r="I55" s="1" t="s">
        <v>128</v>
      </c>
      <c r="J55" s="1" t="s">
        <v>129</v>
      </c>
      <c r="L55" s="1" t="s">
        <v>123</v>
      </c>
      <c r="M55" s="1" t="s">
        <v>124</v>
      </c>
      <c r="N55" s="1" t="s">
        <v>24</v>
      </c>
      <c r="O55" s="1" t="s">
        <v>25</v>
      </c>
      <c r="P55" s="1" t="s">
        <v>125</v>
      </c>
      <c r="Q55" s="1" t="s">
        <v>27</v>
      </c>
      <c r="R55" s="1" t="s">
        <v>126</v>
      </c>
      <c r="S55" s="1" t="s">
        <v>127</v>
      </c>
      <c r="T55" s="1" t="s">
        <v>128</v>
      </c>
      <c r="U55" s="1" t="s">
        <v>129</v>
      </c>
      <c r="W55" s="1" t="s">
        <v>123</v>
      </c>
      <c r="X55" s="1" t="s">
        <v>124</v>
      </c>
      <c r="Y55" s="1" t="s">
        <v>24</v>
      </c>
      <c r="Z55" s="1" t="s">
        <v>25</v>
      </c>
      <c r="AA55" s="1" t="s">
        <v>125</v>
      </c>
      <c r="AB55" s="1" t="s">
        <v>27</v>
      </c>
      <c r="AC55" s="1" t="s">
        <v>126</v>
      </c>
      <c r="AD55" s="1" t="s">
        <v>127</v>
      </c>
      <c r="AE55" s="1" t="s">
        <v>128</v>
      </c>
      <c r="AF55" s="1" t="s">
        <v>129</v>
      </c>
    </row>
    <row r="56" spans="1:32" ht="15.75" customHeight="1" x14ac:dyDescent="0.2">
      <c r="A56" s="1">
        <v>1</v>
      </c>
      <c r="J56" s="25"/>
      <c r="L56" s="1">
        <v>1</v>
      </c>
      <c r="M56" s="1">
        <v>0.9</v>
      </c>
      <c r="N56" s="1">
        <v>12.714703999999999</v>
      </c>
      <c r="O56" s="1">
        <v>42501663</v>
      </c>
      <c r="P56" s="1">
        <v>0.90071199999999996</v>
      </c>
      <c r="Q56" s="1">
        <v>1.2714700000000001</v>
      </c>
      <c r="R56" s="1">
        <v>121</v>
      </c>
      <c r="S56" s="1">
        <v>127.2098</v>
      </c>
      <c r="T56" s="1">
        <v>1.0489120000000001</v>
      </c>
      <c r="U56" s="25">
        <v>8.2495949999999993</v>
      </c>
      <c r="W56" s="1">
        <v>1</v>
      </c>
      <c r="X56" s="1">
        <v>0.9</v>
      </c>
      <c r="Y56" s="1">
        <v>11.160342</v>
      </c>
      <c r="Z56" s="1">
        <v>42493525</v>
      </c>
      <c r="AA56" s="1">
        <v>0.90071199999999996</v>
      </c>
      <c r="AB56" s="1">
        <v>1.116034</v>
      </c>
      <c r="AC56" s="1">
        <v>121</v>
      </c>
      <c r="AD56" s="1">
        <v>127.2098</v>
      </c>
      <c r="AE56" s="1">
        <v>0.83572100000000005</v>
      </c>
      <c r="AF56" s="25">
        <v>7.4883090000000001</v>
      </c>
    </row>
    <row r="57" spans="1:32" ht="15.75" customHeight="1" x14ac:dyDescent="0.2">
      <c r="A57" s="1">
        <v>2</v>
      </c>
      <c r="J57" s="25"/>
      <c r="L57" s="1">
        <v>2</v>
      </c>
      <c r="M57" s="1">
        <v>0.9</v>
      </c>
      <c r="N57" s="1">
        <v>12.927007</v>
      </c>
      <c r="O57" s="1">
        <v>42438065</v>
      </c>
      <c r="P57" s="1">
        <v>0.90071199999999996</v>
      </c>
      <c r="Q57" s="1">
        <v>1.2927010000000001</v>
      </c>
      <c r="R57" s="1">
        <v>121</v>
      </c>
      <c r="S57" s="1">
        <v>127.2098</v>
      </c>
      <c r="T57" s="1">
        <v>0.46597899999999998</v>
      </c>
      <c r="U57" s="25">
        <v>3.6046900000000002</v>
      </c>
      <c r="W57" s="1">
        <v>2</v>
      </c>
      <c r="X57" s="1">
        <v>0.9</v>
      </c>
      <c r="Y57" s="1">
        <v>15.151436</v>
      </c>
      <c r="Z57" s="1">
        <v>42438065</v>
      </c>
      <c r="AA57" s="1">
        <v>0.90071199999999996</v>
      </c>
      <c r="AB57" s="1">
        <v>1.515144</v>
      </c>
      <c r="AC57" s="1">
        <v>121</v>
      </c>
      <c r="AD57" s="1">
        <v>127.2098</v>
      </c>
      <c r="AE57" s="1">
        <v>0.44322699999999998</v>
      </c>
      <c r="AF57" s="25">
        <v>2.9253140000000002</v>
      </c>
    </row>
    <row r="58" spans="1:32" ht="15.75" customHeight="1" x14ac:dyDescent="0.2">
      <c r="A58" s="1">
        <v>4</v>
      </c>
      <c r="J58" s="25"/>
      <c r="L58" s="1">
        <v>4</v>
      </c>
      <c r="M58" s="1">
        <v>0.9</v>
      </c>
      <c r="N58" s="1">
        <v>11.263349</v>
      </c>
      <c r="O58" s="1">
        <v>42438652</v>
      </c>
      <c r="P58" s="1">
        <v>0.90071199999999996</v>
      </c>
      <c r="Q58" s="1">
        <v>1.1263350000000001</v>
      </c>
      <c r="R58" s="1">
        <v>121</v>
      </c>
      <c r="S58" s="1">
        <v>127.2098</v>
      </c>
      <c r="T58" s="1">
        <v>0.54127599999999998</v>
      </c>
      <c r="U58" s="25">
        <v>4.8056390000000002</v>
      </c>
      <c r="W58" s="1">
        <v>4</v>
      </c>
      <c r="X58" s="1">
        <v>0.9</v>
      </c>
      <c r="Y58" s="1">
        <v>12.535772</v>
      </c>
      <c r="Z58" s="1">
        <v>42438565</v>
      </c>
      <c r="AA58" s="1">
        <v>0.90071199999999996</v>
      </c>
      <c r="AB58" s="1">
        <v>1.2535769999999999</v>
      </c>
      <c r="AC58" s="1">
        <v>121</v>
      </c>
      <c r="AD58" s="1">
        <v>127.2098</v>
      </c>
      <c r="AE58" s="1">
        <v>0.56220599999999998</v>
      </c>
      <c r="AF58" s="25">
        <v>4.4848119999999998</v>
      </c>
    </row>
    <row r="59" spans="1:32" ht="15.75" customHeight="1" x14ac:dyDescent="0.2">
      <c r="A59" s="1">
        <v>8</v>
      </c>
      <c r="J59" s="25"/>
      <c r="L59" s="1">
        <v>8</v>
      </c>
      <c r="M59" s="1">
        <v>0.9</v>
      </c>
      <c r="N59" s="1">
        <v>17.304708999999999</v>
      </c>
      <c r="O59" s="1">
        <v>42460870</v>
      </c>
      <c r="P59" s="1">
        <v>0.90071199999999996</v>
      </c>
      <c r="Q59" s="1">
        <v>1.7304710000000001</v>
      </c>
      <c r="R59" s="1">
        <v>121</v>
      </c>
      <c r="S59" s="1">
        <v>127.2098</v>
      </c>
      <c r="T59" s="1">
        <v>1.587248</v>
      </c>
      <c r="U59" s="25">
        <v>9.1723470000000002</v>
      </c>
      <c r="W59" s="1">
        <v>8</v>
      </c>
      <c r="X59" s="1">
        <v>0.9</v>
      </c>
      <c r="Y59" s="1">
        <v>16.703341000000002</v>
      </c>
      <c r="Z59" s="1">
        <v>42448481</v>
      </c>
      <c r="AA59" s="1">
        <v>0.90071199999999996</v>
      </c>
      <c r="AB59" s="1">
        <v>1.670334</v>
      </c>
      <c r="AC59" s="1">
        <v>121</v>
      </c>
      <c r="AD59" s="1">
        <v>127.2098</v>
      </c>
      <c r="AE59" s="1">
        <v>1.4536340000000001</v>
      </c>
      <c r="AF59" s="25">
        <v>8.7026520000000005</v>
      </c>
    </row>
    <row r="60" spans="1:32" ht="15.75" customHeight="1" x14ac:dyDescent="0.2">
      <c r="A60" s="1">
        <v>16</v>
      </c>
      <c r="J60" s="25"/>
      <c r="L60" s="1">
        <v>16</v>
      </c>
      <c r="M60" s="1">
        <v>0.9</v>
      </c>
      <c r="N60" s="1">
        <v>10.450922</v>
      </c>
      <c r="O60" s="1">
        <v>42454633</v>
      </c>
      <c r="P60" s="1">
        <v>0.90071199999999996</v>
      </c>
      <c r="Q60" s="1">
        <v>1.0450919999999999</v>
      </c>
      <c r="R60" s="1">
        <v>121</v>
      </c>
      <c r="S60" s="1">
        <v>127.2098</v>
      </c>
      <c r="T60" s="1">
        <v>0.61858599999999997</v>
      </c>
      <c r="U60" s="25">
        <v>5.9189610000000004</v>
      </c>
      <c r="W60" s="1">
        <v>16</v>
      </c>
      <c r="X60" s="1">
        <v>0.9</v>
      </c>
      <c r="Y60" s="1">
        <v>11.036386</v>
      </c>
      <c r="Z60" s="1">
        <v>42451522</v>
      </c>
      <c r="AA60" s="1">
        <v>0.90071199999999996</v>
      </c>
      <c r="AB60" s="1">
        <v>1.103639</v>
      </c>
      <c r="AC60" s="1">
        <v>121</v>
      </c>
      <c r="AD60" s="1">
        <v>127.2098</v>
      </c>
      <c r="AE60" s="1">
        <v>0.64366599999999996</v>
      </c>
      <c r="AF60" s="25">
        <v>5.8322180000000001</v>
      </c>
    </row>
    <row r="61" spans="1:32" ht="15.75" customHeight="1" x14ac:dyDescent="0.2">
      <c r="A61" s="1">
        <v>32</v>
      </c>
      <c r="J61" s="25"/>
      <c r="L61" s="1">
        <v>32</v>
      </c>
      <c r="M61" s="1">
        <v>0.9</v>
      </c>
      <c r="N61" s="1">
        <v>20.665389000000001</v>
      </c>
      <c r="O61" s="1">
        <v>42487658</v>
      </c>
      <c r="P61" s="1">
        <v>0.90071199999999996</v>
      </c>
      <c r="Q61" s="1">
        <v>2.0665390000000001</v>
      </c>
      <c r="R61" s="1">
        <v>121</v>
      </c>
      <c r="S61" s="1">
        <v>127.2098</v>
      </c>
      <c r="T61" s="1">
        <v>2.1894119999999999</v>
      </c>
      <c r="U61" s="25">
        <v>10.594583999999999</v>
      </c>
      <c r="W61" s="1">
        <v>32</v>
      </c>
      <c r="X61" s="1">
        <v>0.9</v>
      </c>
      <c r="Y61" s="1">
        <v>21.098879</v>
      </c>
      <c r="Z61" s="1">
        <v>42439924</v>
      </c>
      <c r="AA61" s="1">
        <v>0.90071199999999996</v>
      </c>
      <c r="AB61" s="1">
        <v>2.1098880000000002</v>
      </c>
      <c r="AC61" s="1">
        <v>121</v>
      </c>
      <c r="AD61" s="1">
        <v>127.2098</v>
      </c>
      <c r="AE61" s="1">
        <v>1.945581</v>
      </c>
      <c r="AF61" s="25">
        <v>9.2212530000000008</v>
      </c>
    </row>
    <row r="62" spans="1:32" ht="15.75" customHeight="1" x14ac:dyDescent="0.2">
      <c r="A62" s="1">
        <v>64</v>
      </c>
      <c r="J62" s="25"/>
      <c r="L62" s="1">
        <v>64</v>
      </c>
      <c r="M62" s="1">
        <v>0.9</v>
      </c>
      <c r="N62" s="1">
        <v>11.148728999999999</v>
      </c>
      <c r="O62" s="1">
        <v>42479014</v>
      </c>
      <c r="P62" s="1">
        <v>0.90071199999999996</v>
      </c>
      <c r="Q62" s="1">
        <v>1.114873</v>
      </c>
      <c r="R62" s="1">
        <v>121</v>
      </c>
      <c r="S62" s="1">
        <v>127.2098</v>
      </c>
      <c r="T62" s="1">
        <v>0.77482600000000001</v>
      </c>
      <c r="U62" s="25">
        <v>6.9499060000000004</v>
      </c>
      <c r="W62" s="1">
        <v>64</v>
      </c>
      <c r="X62" s="1">
        <v>0.9</v>
      </c>
      <c r="Y62" s="1">
        <v>10.646789</v>
      </c>
      <c r="Z62" s="1">
        <v>42472340</v>
      </c>
      <c r="AA62" s="1">
        <v>0.90071199999999996</v>
      </c>
      <c r="AB62" s="1">
        <v>1.0646789999999999</v>
      </c>
      <c r="AC62" s="1">
        <v>121</v>
      </c>
      <c r="AD62" s="1">
        <v>127.2098</v>
      </c>
      <c r="AE62" s="1">
        <v>0.722584</v>
      </c>
      <c r="AF62" s="25">
        <v>6.7868750000000002</v>
      </c>
    </row>
    <row r="63" spans="1:32" ht="14" x14ac:dyDescent="0.2">
      <c r="A63" s="1" t="s">
        <v>123</v>
      </c>
      <c r="B63" s="1" t="s">
        <v>124</v>
      </c>
      <c r="C63" s="1" t="s">
        <v>24</v>
      </c>
      <c r="D63" s="1" t="s">
        <v>25</v>
      </c>
      <c r="E63" s="1" t="s">
        <v>125</v>
      </c>
      <c r="F63" s="1" t="s">
        <v>27</v>
      </c>
      <c r="G63" s="1" t="s">
        <v>126</v>
      </c>
      <c r="H63" s="1" t="s">
        <v>127</v>
      </c>
      <c r="I63" s="1" t="s">
        <v>128</v>
      </c>
      <c r="J63" s="1" t="s">
        <v>129</v>
      </c>
      <c r="L63" s="1" t="s">
        <v>123</v>
      </c>
      <c r="M63" s="1" t="s">
        <v>124</v>
      </c>
      <c r="N63" s="1" t="s">
        <v>24</v>
      </c>
      <c r="O63" s="1" t="s">
        <v>25</v>
      </c>
      <c r="P63" s="1" t="s">
        <v>125</v>
      </c>
      <c r="Q63" s="1" t="s">
        <v>27</v>
      </c>
      <c r="R63" s="1" t="s">
        <v>126</v>
      </c>
      <c r="S63" s="1" t="s">
        <v>127</v>
      </c>
      <c r="T63" s="1" t="s">
        <v>128</v>
      </c>
      <c r="U63" s="1" t="s">
        <v>129</v>
      </c>
      <c r="W63" s="1" t="s">
        <v>123</v>
      </c>
      <c r="X63" s="1" t="s">
        <v>124</v>
      </c>
      <c r="Y63" s="1" t="s">
        <v>24</v>
      </c>
      <c r="Z63" s="1" t="s">
        <v>25</v>
      </c>
      <c r="AA63" s="1" t="s">
        <v>125</v>
      </c>
      <c r="AB63" s="1" t="s">
        <v>27</v>
      </c>
      <c r="AC63" s="1" t="s">
        <v>126</v>
      </c>
      <c r="AD63" s="1" t="s">
        <v>127</v>
      </c>
      <c r="AE63" s="1" t="s">
        <v>128</v>
      </c>
      <c r="AF63" s="1" t="s">
        <v>129</v>
      </c>
    </row>
    <row r="64" spans="1:32" ht="14" x14ac:dyDescent="0.2">
      <c r="A64" s="1">
        <v>1</v>
      </c>
      <c r="J64" s="25"/>
      <c r="L64" s="1">
        <v>1</v>
      </c>
      <c r="M64" s="1">
        <v>0.99</v>
      </c>
      <c r="N64" s="1">
        <v>49.500962999999999</v>
      </c>
      <c r="O64" s="1">
        <v>196807887</v>
      </c>
      <c r="P64" s="1">
        <v>0.99009400000000003</v>
      </c>
      <c r="Q64" s="1">
        <v>4.9500960000000003</v>
      </c>
      <c r="R64" s="1">
        <v>742</v>
      </c>
      <c r="S64" s="1">
        <v>745.64160000000004</v>
      </c>
      <c r="T64" s="1">
        <v>7.2809210000000002</v>
      </c>
      <c r="U64" s="25">
        <v>14.708645000000001</v>
      </c>
      <c r="W64" s="1">
        <v>1</v>
      </c>
      <c r="X64" s="1">
        <v>0.99</v>
      </c>
      <c r="Y64" s="1">
        <v>43.682724999999998</v>
      </c>
      <c r="Z64" s="1">
        <v>196728701</v>
      </c>
      <c r="AA64" s="1">
        <v>0.99009400000000003</v>
      </c>
      <c r="AB64" s="1">
        <v>4.3682730000000003</v>
      </c>
      <c r="AC64" s="1">
        <v>742</v>
      </c>
      <c r="AD64" s="1">
        <v>745.64160000000004</v>
      </c>
      <c r="AE64" s="1">
        <v>5.536562</v>
      </c>
      <c r="AF64" s="25">
        <v>12.674488999999999</v>
      </c>
    </row>
    <row r="65" spans="1:32" ht="14" x14ac:dyDescent="0.2">
      <c r="A65" s="1">
        <v>2</v>
      </c>
      <c r="J65" s="25"/>
      <c r="L65" s="1">
        <v>2</v>
      </c>
      <c r="M65" s="1">
        <v>0.99</v>
      </c>
      <c r="N65" s="1">
        <v>46.370569000000003</v>
      </c>
      <c r="O65" s="1">
        <v>196421934</v>
      </c>
      <c r="P65" s="1">
        <v>0.99009400000000003</v>
      </c>
      <c r="Q65" s="1">
        <v>4.6370570000000004</v>
      </c>
      <c r="R65" s="1">
        <v>742</v>
      </c>
      <c r="S65" s="1">
        <v>745.64160000000004</v>
      </c>
      <c r="T65" s="1">
        <v>3.8575750000000002</v>
      </c>
      <c r="U65" s="25">
        <v>8.3190159999999995</v>
      </c>
      <c r="W65" s="1">
        <v>2</v>
      </c>
      <c r="X65" s="1">
        <v>0.99</v>
      </c>
      <c r="Y65" s="1">
        <v>55.254812000000001</v>
      </c>
      <c r="Z65" s="1">
        <v>196421934</v>
      </c>
      <c r="AA65" s="1">
        <v>0.99009400000000003</v>
      </c>
      <c r="AB65" s="1">
        <v>5.5254810000000001</v>
      </c>
      <c r="AC65" s="1">
        <v>742</v>
      </c>
      <c r="AD65" s="1">
        <v>745.64160000000004</v>
      </c>
      <c r="AE65" s="1">
        <v>3.6261169999999998</v>
      </c>
      <c r="AF65" s="25">
        <v>6.5625359999999997</v>
      </c>
    </row>
    <row r="66" spans="1:32" ht="14" x14ac:dyDescent="0.2">
      <c r="A66" s="1">
        <v>4</v>
      </c>
      <c r="J66" s="25"/>
      <c r="L66" s="1">
        <v>4</v>
      </c>
      <c r="M66" s="1">
        <v>0.99</v>
      </c>
      <c r="N66" s="1">
        <v>41.078068999999999</v>
      </c>
      <c r="O66" s="1">
        <v>196424933</v>
      </c>
      <c r="P66" s="1">
        <v>0.99009400000000003</v>
      </c>
      <c r="Q66" s="1">
        <v>4.1078070000000002</v>
      </c>
      <c r="R66" s="1">
        <v>742</v>
      </c>
      <c r="S66" s="1">
        <v>745.64160000000004</v>
      </c>
      <c r="T66" s="1">
        <v>4.2815789999999998</v>
      </c>
      <c r="U66" s="25">
        <v>10.423028</v>
      </c>
      <c r="W66" s="1">
        <v>4</v>
      </c>
      <c r="X66" s="1">
        <v>0.99</v>
      </c>
      <c r="Y66" s="1">
        <v>46.134925000000003</v>
      </c>
      <c r="Z66" s="1">
        <v>196424556</v>
      </c>
      <c r="AA66" s="1">
        <v>0.99009400000000003</v>
      </c>
      <c r="AB66" s="1">
        <v>4.6134919999999999</v>
      </c>
      <c r="AC66" s="1">
        <v>742</v>
      </c>
      <c r="AD66" s="1">
        <v>745.64160000000004</v>
      </c>
      <c r="AE66" s="1">
        <v>4.189019</v>
      </c>
      <c r="AF66" s="25">
        <v>9.0799299999999992</v>
      </c>
    </row>
    <row r="67" spans="1:32" ht="14" x14ac:dyDescent="0.2">
      <c r="A67" s="1">
        <v>8</v>
      </c>
      <c r="J67" s="25"/>
      <c r="L67" s="1">
        <v>8</v>
      </c>
      <c r="M67" s="1">
        <v>0.99</v>
      </c>
      <c r="N67" s="1">
        <v>72.167618000000004</v>
      </c>
      <c r="O67" s="1">
        <v>196558480</v>
      </c>
      <c r="P67" s="1">
        <v>0.99009400000000003</v>
      </c>
      <c r="Q67" s="1">
        <v>7.2167620000000001</v>
      </c>
      <c r="R67" s="1">
        <v>742</v>
      </c>
      <c r="S67" s="1">
        <v>745.64160000000004</v>
      </c>
      <c r="T67" s="1">
        <v>9.5553070000000009</v>
      </c>
      <c r="U67" s="25">
        <v>13.240436000000001</v>
      </c>
      <c r="W67" s="1">
        <v>8</v>
      </c>
      <c r="X67" s="1">
        <v>0.99</v>
      </c>
      <c r="Y67" s="1">
        <v>78.137879999999996</v>
      </c>
      <c r="Z67" s="1">
        <v>196483498</v>
      </c>
      <c r="AA67" s="1">
        <v>0.99009400000000003</v>
      </c>
      <c r="AB67" s="1">
        <v>7.8137879999999997</v>
      </c>
      <c r="AC67" s="1">
        <v>742</v>
      </c>
      <c r="AD67" s="1">
        <v>745.64160000000004</v>
      </c>
      <c r="AE67" s="1">
        <v>8.0384399999999996</v>
      </c>
      <c r="AF67" s="25">
        <v>10.287507</v>
      </c>
    </row>
    <row r="68" spans="1:32" ht="14" x14ac:dyDescent="0.2">
      <c r="A68" s="1">
        <v>16</v>
      </c>
      <c r="J68" s="25"/>
      <c r="L68" s="1">
        <v>16</v>
      </c>
      <c r="M68" s="1">
        <v>0.99</v>
      </c>
      <c r="N68" s="1">
        <v>37.885522999999999</v>
      </c>
      <c r="O68" s="1">
        <v>196513261</v>
      </c>
      <c r="P68" s="1">
        <v>0.99009400000000003</v>
      </c>
      <c r="Q68" s="1">
        <v>3.7885520000000001</v>
      </c>
      <c r="R68" s="1">
        <v>742</v>
      </c>
      <c r="S68" s="1">
        <v>745.64160000000004</v>
      </c>
      <c r="T68" s="1">
        <v>4.7453139999999996</v>
      </c>
      <c r="U68" s="25">
        <v>12.525401</v>
      </c>
      <c r="W68" s="1">
        <v>16</v>
      </c>
      <c r="X68" s="1">
        <v>0.99</v>
      </c>
      <c r="Y68" s="1">
        <v>40.946303</v>
      </c>
      <c r="Z68" s="1">
        <v>196496581</v>
      </c>
      <c r="AA68" s="1">
        <v>0.99009400000000003</v>
      </c>
      <c r="AB68" s="1">
        <v>4.0946300000000004</v>
      </c>
      <c r="AC68" s="1">
        <v>742</v>
      </c>
      <c r="AD68" s="1">
        <v>745.64160000000004</v>
      </c>
      <c r="AE68" s="1">
        <v>4.8224530000000003</v>
      </c>
      <c r="AF68" s="25">
        <v>11.777505</v>
      </c>
    </row>
    <row r="69" spans="1:32" ht="14" x14ac:dyDescent="0.2">
      <c r="A69" s="1">
        <v>32</v>
      </c>
      <c r="J69" s="25"/>
      <c r="L69" s="1">
        <v>32</v>
      </c>
      <c r="M69" s="1">
        <v>0.99</v>
      </c>
      <c r="N69" s="1">
        <v>90.261459000000002</v>
      </c>
      <c r="O69" s="1">
        <v>196703337</v>
      </c>
      <c r="P69" s="1">
        <v>0.99009400000000003</v>
      </c>
      <c r="Q69" s="1">
        <v>9.0261460000000007</v>
      </c>
      <c r="R69" s="1">
        <v>742</v>
      </c>
      <c r="S69" s="1">
        <v>745.64160000000004</v>
      </c>
      <c r="T69" s="1">
        <v>12.178236</v>
      </c>
      <c r="U69" s="25">
        <v>13.492177</v>
      </c>
      <c r="W69" s="1">
        <v>32</v>
      </c>
      <c r="X69" s="1">
        <v>0.99</v>
      </c>
      <c r="Y69" s="1">
        <v>93.594414</v>
      </c>
      <c r="Z69" s="1">
        <v>196449175</v>
      </c>
      <c r="AA69" s="1">
        <v>0.99009400000000003</v>
      </c>
      <c r="AB69" s="1">
        <v>9.3594410000000003</v>
      </c>
      <c r="AC69" s="1">
        <v>742</v>
      </c>
      <c r="AD69" s="1">
        <v>745.64160000000004</v>
      </c>
      <c r="AE69" s="1">
        <v>10.098724000000001</v>
      </c>
      <c r="AF69" s="25">
        <v>10.789879000000001</v>
      </c>
    </row>
    <row r="70" spans="1:32" ht="14" x14ac:dyDescent="0.2">
      <c r="A70" s="1">
        <v>64</v>
      </c>
      <c r="J70" s="25"/>
      <c r="L70" s="1">
        <v>64</v>
      </c>
      <c r="M70" s="1">
        <v>0.99</v>
      </c>
      <c r="N70" s="1">
        <v>42.197947999999997</v>
      </c>
      <c r="O70" s="1">
        <v>196653071</v>
      </c>
      <c r="P70" s="1">
        <v>0.99009400000000003</v>
      </c>
      <c r="Q70" s="1">
        <v>4.2197950000000004</v>
      </c>
      <c r="R70" s="1">
        <v>742</v>
      </c>
      <c r="S70" s="1">
        <v>745.64160000000004</v>
      </c>
      <c r="T70" s="1">
        <v>5.6228300000000004</v>
      </c>
      <c r="U70" s="25">
        <v>13.324889000000001</v>
      </c>
      <c r="W70" s="1">
        <v>64</v>
      </c>
      <c r="X70" s="1">
        <v>0.99</v>
      </c>
      <c r="Y70" s="1">
        <v>40.786540000000002</v>
      </c>
      <c r="Z70" s="1">
        <v>196609935</v>
      </c>
      <c r="AA70" s="1">
        <v>0.99009400000000003</v>
      </c>
      <c r="AB70" s="1">
        <v>4.0786540000000002</v>
      </c>
      <c r="AC70" s="1">
        <v>742</v>
      </c>
      <c r="AD70" s="1">
        <v>745.64160000000004</v>
      </c>
      <c r="AE70" s="1">
        <v>5.0634940000000004</v>
      </c>
      <c r="AF70" s="25">
        <v>12.414619</v>
      </c>
    </row>
    <row r="71" spans="1:32" ht="14" x14ac:dyDescent="0.2">
      <c r="A71" s="1" t="s">
        <v>123</v>
      </c>
      <c r="B71" s="1" t="s">
        <v>124</v>
      </c>
      <c r="C71" s="1" t="s">
        <v>24</v>
      </c>
      <c r="D71" s="1" t="s">
        <v>25</v>
      </c>
      <c r="E71" s="1" t="s">
        <v>125</v>
      </c>
      <c r="F71" s="1" t="s">
        <v>27</v>
      </c>
      <c r="G71" s="1" t="s">
        <v>126</v>
      </c>
      <c r="H71" s="1" t="s">
        <v>127</v>
      </c>
      <c r="I71" s="1" t="s">
        <v>128</v>
      </c>
      <c r="J71" s="1" t="s">
        <v>129</v>
      </c>
      <c r="L71" s="1" t="s">
        <v>123</v>
      </c>
      <c r="M71" s="1" t="s">
        <v>124</v>
      </c>
      <c r="N71" s="1" t="s">
        <v>24</v>
      </c>
      <c r="O71" s="1" t="s">
        <v>25</v>
      </c>
      <c r="P71" s="1" t="s">
        <v>125</v>
      </c>
      <c r="Q71" s="1" t="s">
        <v>27</v>
      </c>
      <c r="R71" s="1" t="s">
        <v>126</v>
      </c>
      <c r="S71" s="1" t="s">
        <v>127</v>
      </c>
      <c r="T71" s="1" t="s">
        <v>128</v>
      </c>
      <c r="U71" s="1" t="s">
        <v>129</v>
      </c>
      <c r="W71" s="1" t="s">
        <v>123</v>
      </c>
      <c r="X71" s="1" t="s">
        <v>124</v>
      </c>
      <c r="Y71" s="1" t="s">
        <v>24</v>
      </c>
      <c r="Z71" s="1" t="s">
        <v>25</v>
      </c>
      <c r="AA71" s="1" t="s">
        <v>125</v>
      </c>
      <c r="AB71" s="1" t="s">
        <v>27</v>
      </c>
      <c r="AC71" s="1" t="s">
        <v>126</v>
      </c>
      <c r="AD71" s="1" t="s">
        <v>127</v>
      </c>
      <c r="AE71" s="1" t="s">
        <v>128</v>
      </c>
      <c r="AF71" s="1" t="s">
        <v>129</v>
      </c>
    </row>
    <row r="72" spans="1:32" ht="14" x14ac:dyDescent="0.2">
      <c r="A72" s="1">
        <v>1</v>
      </c>
      <c r="J72" s="25"/>
      <c r="L72" s="1">
        <v>1</v>
      </c>
      <c r="M72" s="1">
        <v>0.999</v>
      </c>
      <c r="N72" s="1">
        <v>318.85547800000001</v>
      </c>
      <c r="O72" s="1">
        <v>864518836</v>
      </c>
      <c r="P72" s="1">
        <v>0.99900100000000003</v>
      </c>
      <c r="Q72" s="1">
        <v>31.885548</v>
      </c>
      <c r="R72" s="1">
        <v>4414</v>
      </c>
      <c r="S72" s="1">
        <v>4415.5553</v>
      </c>
      <c r="T72" s="1">
        <v>95.824156000000002</v>
      </c>
      <c r="U72" s="25">
        <v>30.052536</v>
      </c>
      <c r="W72" s="1">
        <v>1</v>
      </c>
      <c r="X72" s="1">
        <v>0.999</v>
      </c>
      <c r="Y72" s="1">
        <v>268.33043900000001</v>
      </c>
      <c r="Z72" s="1">
        <v>864152043</v>
      </c>
      <c r="AA72" s="1">
        <v>0.99900100000000003</v>
      </c>
      <c r="AB72" s="1">
        <v>26.833044000000001</v>
      </c>
      <c r="AC72" s="1">
        <v>4414</v>
      </c>
      <c r="AD72" s="1">
        <v>4415.5553</v>
      </c>
      <c r="AE72" s="1">
        <v>69.592820000000003</v>
      </c>
      <c r="AF72" s="25">
        <v>25.935492</v>
      </c>
    </row>
    <row r="73" spans="1:32" ht="14" x14ac:dyDescent="0.2">
      <c r="A73" s="1">
        <v>2</v>
      </c>
      <c r="J73" s="25"/>
      <c r="L73" s="1">
        <v>2</v>
      </c>
      <c r="M73" s="1">
        <v>0.999</v>
      </c>
      <c r="N73" s="1">
        <v>247.81628699999999</v>
      </c>
      <c r="O73" s="1">
        <v>862620310</v>
      </c>
      <c r="P73" s="1">
        <v>0.99900100000000003</v>
      </c>
      <c r="Q73" s="1">
        <v>24.781628999999999</v>
      </c>
      <c r="R73" s="1">
        <v>4414</v>
      </c>
      <c r="S73" s="1">
        <v>4415.5553</v>
      </c>
      <c r="T73" s="1">
        <v>59.777774999999998</v>
      </c>
      <c r="U73" s="25">
        <v>24.121811000000001</v>
      </c>
      <c r="W73" s="1">
        <v>2</v>
      </c>
      <c r="X73" s="1">
        <v>0.999</v>
      </c>
      <c r="Y73" s="1">
        <v>286.909155</v>
      </c>
      <c r="Z73" s="1">
        <v>862620310</v>
      </c>
      <c r="AA73" s="1">
        <v>0.99900100000000003</v>
      </c>
      <c r="AB73" s="1">
        <v>28.690915</v>
      </c>
      <c r="AC73" s="1">
        <v>4414</v>
      </c>
      <c r="AD73" s="1">
        <v>4415.5553</v>
      </c>
      <c r="AE73" s="1">
        <v>56.492196</v>
      </c>
      <c r="AF73" s="25">
        <v>19.689924000000001</v>
      </c>
    </row>
    <row r="74" spans="1:32" ht="14" x14ac:dyDescent="0.2">
      <c r="A74" s="1">
        <v>4</v>
      </c>
      <c r="J74" s="25"/>
      <c r="L74" s="1">
        <v>4</v>
      </c>
      <c r="M74" s="1">
        <v>0.999</v>
      </c>
      <c r="N74" s="1">
        <v>236.11399</v>
      </c>
      <c r="O74" s="1">
        <v>862635524</v>
      </c>
      <c r="P74" s="1">
        <v>0.99900100000000003</v>
      </c>
      <c r="Q74" s="1">
        <v>23.611398999999999</v>
      </c>
      <c r="R74" s="1">
        <v>4414</v>
      </c>
      <c r="S74" s="1">
        <v>4415.5553</v>
      </c>
      <c r="T74" s="1">
        <v>62.578080999999997</v>
      </c>
      <c r="U74" s="25">
        <v>26.503335</v>
      </c>
      <c r="W74" s="1">
        <v>4</v>
      </c>
      <c r="X74" s="1">
        <v>0.999</v>
      </c>
      <c r="Y74" s="1">
        <v>255.040187</v>
      </c>
      <c r="Z74" s="1">
        <v>862632327</v>
      </c>
      <c r="AA74" s="1">
        <v>0.99900100000000003</v>
      </c>
      <c r="AB74" s="1">
        <v>25.504019</v>
      </c>
      <c r="AC74" s="1">
        <v>4414</v>
      </c>
      <c r="AD74" s="1">
        <v>4415.5553</v>
      </c>
      <c r="AE74" s="1">
        <v>60.067993999999999</v>
      </c>
      <c r="AF74" s="25">
        <v>23.552365000000002</v>
      </c>
    </row>
    <row r="75" spans="1:32" ht="14" x14ac:dyDescent="0.2">
      <c r="A75" s="1">
        <v>8</v>
      </c>
      <c r="J75" s="25"/>
      <c r="L75" s="1">
        <v>8</v>
      </c>
      <c r="M75" s="1">
        <v>0.999</v>
      </c>
      <c r="N75" s="1">
        <v>466.341725</v>
      </c>
      <c r="O75" s="1">
        <v>863239977</v>
      </c>
      <c r="P75" s="1">
        <v>0.99900100000000003</v>
      </c>
      <c r="Q75" s="1">
        <v>46.634172999999997</v>
      </c>
      <c r="R75" s="1">
        <v>4414</v>
      </c>
      <c r="S75" s="1">
        <v>4415.5553</v>
      </c>
      <c r="T75" s="1">
        <v>110.288757</v>
      </c>
      <c r="U75" s="25">
        <v>23.649771999999999</v>
      </c>
      <c r="W75" s="1">
        <v>8</v>
      </c>
      <c r="X75" s="1">
        <v>0.999</v>
      </c>
      <c r="Y75" s="1">
        <v>467.69222100000002</v>
      </c>
      <c r="Z75" s="1">
        <v>863055367</v>
      </c>
      <c r="AA75" s="1">
        <v>0.99900100000000003</v>
      </c>
      <c r="AB75" s="1">
        <v>46.769221999999999</v>
      </c>
      <c r="AC75" s="1">
        <v>4414</v>
      </c>
      <c r="AD75" s="1">
        <v>4415.5553</v>
      </c>
      <c r="AE75" s="1">
        <v>83.218991000000003</v>
      </c>
      <c r="AF75" s="25">
        <v>17.793538000000002</v>
      </c>
    </row>
    <row r="76" spans="1:32" ht="14" x14ac:dyDescent="0.2">
      <c r="A76" s="1">
        <v>16</v>
      </c>
      <c r="J76" s="25"/>
      <c r="L76" s="1">
        <v>16</v>
      </c>
      <c r="M76" s="1">
        <v>0.999</v>
      </c>
      <c r="N76" s="1">
        <v>233.89951199999999</v>
      </c>
      <c r="O76" s="1">
        <v>863096587</v>
      </c>
      <c r="P76" s="1">
        <v>0.99900100000000003</v>
      </c>
      <c r="Q76" s="1">
        <v>23.389951</v>
      </c>
      <c r="R76" s="1">
        <v>4414</v>
      </c>
      <c r="S76" s="1">
        <v>4415.5553</v>
      </c>
      <c r="T76" s="1">
        <v>67.398120000000006</v>
      </c>
      <c r="U76" s="25">
        <v>28.814990000000002</v>
      </c>
      <c r="W76" s="1">
        <v>16</v>
      </c>
      <c r="X76" s="1">
        <v>0.999</v>
      </c>
      <c r="Y76" s="1">
        <v>243.554461</v>
      </c>
      <c r="Z76" s="1">
        <v>862998558</v>
      </c>
      <c r="AA76" s="1">
        <v>0.99900100000000003</v>
      </c>
      <c r="AB76" s="1">
        <v>24.355446000000001</v>
      </c>
      <c r="AC76" s="1">
        <v>4414</v>
      </c>
      <c r="AD76" s="1">
        <v>4415.5553</v>
      </c>
      <c r="AE76" s="1">
        <v>64.854923999999997</v>
      </c>
      <c r="AF76" s="25">
        <v>26.628509999999999</v>
      </c>
    </row>
    <row r="77" spans="1:32" ht="14" x14ac:dyDescent="0.2">
      <c r="A77" s="1">
        <v>32</v>
      </c>
      <c r="J77" s="25"/>
      <c r="L77" s="1">
        <v>32</v>
      </c>
      <c r="M77" s="1">
        <v>0.999</v>
      </c>
      <c r="N77" s="1">
        <v>600.49084700000003</v>
      </c>
      <c r="O77" s="1">
        <v>863863102</v>
      </c>
      <c r="P77" s="1">
        <v>0.99900100000000003</v>
      </c>
      <c r="Q77" s="1">
        <v>60.049084999999998</v>
      </c>
      <c r="R77" s="1">
        <v>4414</v>
      </c>
      <c r="S77" s="1">
        <v>4415.5553</v>
      </c>
      <c r="T77" s="1">
        <v>135.48279600000001</v>
      </c>
      <c r="U77" s="25">
        <v>22.562009</v>
      </c>
      <c r="W77" s="1">
        <v>32</v>
      </c>
      <c r="X77" s="1">
        <v>0.999</v>
      </c>
      <c r="Y77" s="1">
        <v>622.10145899999998</v>
      </c>
      <c r="Z77" s="1">
        <v>862929679</v>
      </c>
      <c r="AA77" s="1">
        <v>0.99900100000000003</v>
      </c>
      <c r="AB77" s="1">
        <v>62.210146000000002</v>
      </c>
      <c r="AC77" s="1">
        <v>4414</v>
      </c>
      <c r="AD77" s="1">
        <v>4415.5553</v>
      </c>
      <c r="AE77" s="1">
        <v>91.569271000000001</v>
      </c>
      <c r="AF77" s="25">
        <v>14.719347000000001</v>
      </c>
    </row>
    <row r="78" spans="1:32" ht="14" x14ac:dyDescent="0.2">
      <c r="A78" s="1">
        <v>64</v>
      </c>
      <c r="J78" s="25"/>
      <c r="L78" s="1">
        <v>64</v>
      </c>
      <c r="M78" s="1">
        <v>0.999</v>
      </c>
      <c r="N78" s="1">
        <v>264.63315299999999</v>
      </c>
      <c r="O78" s="1">
        <v>863811698</v>
      </c>
      <c r="P78" s="1">
        <v>0.99900100000000003</v>
      </c>
      <c r="Q78" s="1">
        <v>26.463315000000001</v>
      </c>
      <c r="R78" s="1">
        <v>4414</v>
      </c>
      <c r="S78" s="1">
        <v>4415.5553</v>
      </c>
      <c r="T78" s="1">
        <v>75.860557999999997</v>
      </c>
      <c r="U78" s="25">
        <v>28.666308999999998</v>
      </c>
      <c r="W78" s="1">
        <v>64</v>
      </c>
      <c r="X78" s="1">
        <v>0.999</v>
      </c>
      <c r="Y78" s="1">
        <v>250.81953100000001</v>
      </c>
      <c r="Z78" s="1">
        <v>863586670</v>
      </c>
      <c r="AA78" s="1">
        <v>0.99900100000000003</v>
      </c>
      <c r="AB78" s="1">
        <v>25.081952999999999</v>
      </c>
      <c r="AC78" s="1">
        <v>4414</v>
      </c>
      <c r="AD78" s="1">
        <v>4415.5553</v>
      </c>
      <c r="AE78" s="1">
        <v>66.509235000000004</v>
      </c>
      <c r="AF78" s="25">
        <v>26.516769</v>
      </c>
    </row>
    <row r="80" spans="1:32" ht="14" x14ac:dyDescent="0.2">
      <c r="A80" s="28" t="s">
        <v>22</v>
      </c>
      <c r="B80" s="26" t="s">
        <v>130</v>
      </c>
      <c r="L80" s="28" t="s">
        <v>22</v>
      </c>
      <c r="M80" s="26" t="s">
        <v>130</v>
      </c>
      <c r="W80" s="28" t="s">
        <v>22</v>
      </c>
      <c r="X80" s="26" t="s">
        <v>130</v>
      </c>
    </row>
    <row r="81" spans="1:32" ht="14" x14ac:dyDescent="0.2">
      <c r="A81" s="1" t="s">
        <v>123</v>
      </c>
      <c r="B81" s="1" t="s">
        <v>124</v>
      </c>
      <c r="C81" s="1" t="s">
        <v>24</v>
      </c>
      <c r="D81" s="1" t="s">
        <v>25</v>
      </c>
      <c r="E81" s="1" t="s">
        <v>125</v>
      </c>
      <c r="F81" s="1" t="s">
        <v>27</v>
      </c>
      <c r="G81" s="1" t="s">
        <v>126</v>
      </c>
      <c r="H81" s="1" t="s">
        <v>127</v>
      </c>
      <c r="I81" s="1" t="s">
        <v>128</v>
      </c>
      <c r="J81" s="1" t="s">
        <v>129</v>
      </c>
      <c r="L81" s="1" t="s">
        <v>123</v>
      </c>
      <c r="M81" s="1" t="s">
        <v>124</v>
      </c>
      <c r="N81" s="1" t="s">
        <v>24</v>
      </c>
      <c r="O81" s="1" t="s">
        <v>25</v>
      </c>
      <c r="P81" s="1" t="s">
        <v>125</v>
      </c>
      <c r="Q81" s="1" t="s">
        <v>27</v>
      </c>
      <c r="R81" s="1" t="s">
        <v>126</v>
      </c>
      <c r="S81" s="1" t="s">
        <v>127</v>
      </c>
      <c r="T81" s="1" t="s">
        <v>128</v>
      </c>
      <c r="U81" s="1" t="s">
        <v>129</v>
      </c>
      <c r="W81" s="1" t="s">
        <v>123</v>
      </c>
      <c r="X81" s="1" t="s">
        <v>124</v>
      </c>
      <c r="Y81" s="1" t="s">
        <v>24</v>
      </c>
      <c r="Z81" s="1" t="s">
        <v>25</v>
      </c>
      <c r="AA81" s="1" t="s">
        <v>125</v>
      </c>
      <c r="AB81" s="1" t="s">
        <v>27</v>
      </c>
      <c r="AC81" s="1" t="s">
        <v>126</v>
      </c>
      <c r="AD81" s="1" t="s">
        <v>127</v>
      </c>
      <c r="AE81" s="1" t="s">
        <v>128</v>
      </c>
      <c r="AF81" s="1" t="s">
        <v>129</v>
      </c>
    </row>
    <row r="82" spans="1:32" ht="14" x14ac:dyDescent="0.2">
      <c r="A82" s="1">
        <v>1</v>
      </c>
      <c r="J82" s="25"/>
      <c r="L82" s="1">
        <v>1</v>
      </c>
      <c r="M82" s="1">
        <v>0.9</v>
      </c>
      <c r="N82" s="1">
        <v>13.905507999999999</v>
      </c>
      <c r="O82" s="1">
        <v>42484833</v>
      </c>
      <c r="P82" s="1">
        <v>0.90070499999999998</v>
      </c>
      <c r="Q82" s="1">
        <v>1.3905510000000001</v>
      </c>
      <c r="R82" s="1">
        <v>121</v>
      </c>
      <c r="S82" s="1">
        <v>127.2102</v>
      </c>
      <c r="T82" s="1">
        <v>2.0293489999999998</v>
      </c>
      <c r="U82" s="25">
        <v>14.593847</v>
      </c>
      <c r="W82" s="1">
        <v>1</v>
      </c>
      <c r="X82" s="1">
        <v>0.9</v>
      </c>
      <c r="Y82" s="1">
        <v>15.688333</v>
      </c>
      <c r="Z82" s="1">
        <v>42495184</v>
      </c>
      <c r="AA82" s="1">
        <v>0.90070799999999995</v>
      </c>
      <c r="AB82" s="1">
        <v>1.5688329999999999</v>
      </c>
      <c r="AC82" s="1">
        <v>121</v>
      </c>
      <c r="AD82" s="1">
        <v>127.21080000000001</v>
      </c>
      <c r="AE82" s="1">
        <v>2.1088969999999998</v>
      </c>
      <c r="AF82" s="25">
        <v>13.442456999999999</v>
      </c>
    </row>
    <row r="83" spans="1:32" ht="14" x14ac:dyDescent="0.2">
      <c r="A83" s="1">
        <v>2</v>
      </c>
      <c r="J83" s="25"/>
      <c r="L83" s="1">
        <v>2</v>
      </c>
      <c r="M83" s="1">
        <v>0.9</v>
      </c>
      <c r="N83" s="1">
        <v>15.391491</v>
      </c>
      <c r="O83" s="1">
        <v>42438062</v>
      </c>
      <c r="P83" s="1">
        <v>0.90071199999999996</v>
      </c>
      <c r="Q83" s="1">
        <v>1.5391490000000001</v>
      </c>
      <c r="R83" s="1">
        <v>121</v>
      </c>
      <c r="S83" s="1">
        <v>127.2098</v>
      </c>
      <c r="T83" s="1">
        <v>0.47776299999999999</v>
      </c>
      <c r="U83" s="25">
        <v>3.1040749999999999</v>
      </c>
      <c r="W83" s="1">
        <v>2</v>
      </c>
      <c r="X83" s="1">
        <v>0.9</v>
      </c>
      <c r="Y83" s="1">
        <v>13.39306</v>
      </c>
      <c r="Z83" s="1">
        <v>42438062</v>
      </c>
      <c r="AA83" s="1">
        <v>0.90071199999999996</v>
      </c>
      <c r="AB83" s="1">
        <v>1.3393060000000001</v>
      </c>
      <c r="AC83" s="1">
        <v>121</v>
      </c>
      <c r="AD83" s="1">
        <v>127.2098</v>
      </c>
      <c r="AE83" s="1">
        <v>0.47733999999999999</v>
      </c>
      <c r="AF83" s="25">
        <v>3.5640809999999998</v>
      </c>
    </row>
    <row r="84" spans="1:32" ht="14" x14ac:dyDescent="0.2">
      <c r="A84" s="1">
        <v>4</v>
      </c>
      <c r="J84" s="25"/>
      <c r="L84" s="1">
        <v>4</v>
      </c>
      <c r="M84" s="1">
        <v>0.9</v>
      </c>
      <c r="N84" s="1">
        <v>16.922764999999998</v>
      </c>
      <c r="O84" s="1">
        <v>42438405</v>
      </c>
      <c r="P84" s="1">
        <v>0.90070899999999998</v>
      </c>
      <c r="Q84" s="1">
        <v>1.692277</v>
      </c>
      <c r="R84" s="1">
        <v>121</v>
      </c>
      <c r="S84" s="1">
        <v>127.2098</v>
      </c>
      <c r="T84" s="1">
        <v>1.552535</v>
      </c>
      <c r="U84" s="25">
        <v>9.1742410000000003</v>
      </c>
      <c r="W84" s="1">
        <v>4</v>
      </c>
      <c r="X84" s="1">
        <v>0.9</v>
      </c>
      <c r="Y84" s="1">
        <v>12.960468000000001</v>
      </c>
      <c r="Z84" s="1">
        <v>42438535</v>
      </c>
      <c r="AA84" s="1">
        <v>0.90070799999999995</v>
      </c>
      <c r="AB84" s="1">
        <v>1.2960469999999999</v>
      </c>
      <c r="AC84" s="1">
        <v>121</v>
      </c>
      <c r="AD84" s="1">
        <v>127.2098</v>
      </c>
      <c r="AE84" s="1">
        <v>1.4213309999999999</v>
      </c>
      <c r="AF84" s="25">
        <v>10.966661999999999</v>
      </c>
    </row>
    <row r="85" spans="1:32" ht="14" x14ac:dyDescent="0.2">
      <c r="A85" s="1">
        <v>8</v>
      </c>
      <c r="J85" s="25"/>
      <c r="L85" s="1">
        <v>8</v>
      </c>
      <c r="M85" s="1">
        <v>0.9</v>
      </c>
      <c r="N85" s="1">
        <v>20.822271000000001</v>
      </c>
      <c r="O85" s="1">
        <v>42444659</v>
      </c>
      <c r="P85" s="1">
        <v>0.90070700000000004</v>
      </c>
      <c r="Q85" s="1">
        <v>2.0822270000000001</v>
      </c>
      <c r="R85" s="1">
        <v>121</v>
      </c>
      <c r="S85" s="1">
        <v>127.2097</v>
      </c>
      <c r="T85" s="1">
        <v>3.3311459999999999</v>
      </c>
      <c r="U85" s="25">
        <v>15.997998000000001</v>
      </c>
      <c r="W85" s="1">
        <v>8</v>
      </c>
      <c r="X85" s="1">
        <v>0.9</v>
      </c>
      <c r="Y85" s="1">
        <v>20.919725</v>
      </c>
      <c r="Z85" s="1">
        <v>42457482</v>
      </c>
      <c r="AA85" s="1">
        <v>0.90070799999999995</v>
      </c>
      <c r="AB85" s="1">
        <v>2.0919720000000002</v>
      </c>
      <c r="AC85" s="1">
        <v>121</v>
      </c>
      <c r="AD85" s="1">
        <v>127.2097</v>
      </c>
      <c r="AE85" s="1">
        <v>2.9093900000000001</v>
      </c>
      <c r="AF85" s="25">
        <v>13.907400000000001</v>
      </c>
    </row>
    <row r="86" spans="1:32" ht="14" x14ac:dyDescent="0.2">
      <c r="A86" s="1">
        <v>16</v>
      </c>
      <c r="J86" s="25"/>
      <c r="L86" s="1">
        <v>16</v>
      </c>
      <c r="M86" s="1">
        <v>0.9</v>
      </c>
      <c r="N86" s="1">
        <v>13.334574</v>
      </c>
      <c r="O86" s="1">
        <v>42448804</v>
      </c>
      <c r="P86" s="1">
        <v>0.90071199999999996</v>
      </c>
      <c r="Q86" s="1">
        <v>1.3334569999999999</v>
      </c>
      <c r="R86" s="1">
        <v>121</v>
      </c>
      <c r="S86" s="1">
        <v>127.2098</v>
      </c>
      <c r="T86" s="1">
        <v>1.858868</v>
      </c>
      <c r="U86" s="25">
        <v>13.940213</v>
      </c>
      <c r="W86" s="1">
        <v>16</v>
      </c>
      <c r="X86" s="1">
        <v>0.9</v>
      </c>
      <c r="Y86" s="1">
        <v>12.575521</v>
      </c>
      <c r="Z86" s="1">
        <v>42450201</v>
      </c>
      <c r="AA86" s="1">
        <v>0.90070799999999995</v>
      </c>
      <c r="AB86" s="1">
        <v>1.257552</v>
      </c>
      <c r="AC86" s="1">
        <v>121</v>
      </c>
      <c r="AD86" s="1">
        <v>127.2098</v>
      </c>
      <c r="AE86" s="1">
        <v>1.541615</v>
      </c>
      <c r="AF86" s="25">
        <v>12.258851999999999</v>
      </c>
    </row>
    <row r="87" spans="1:32" ht="14" x14ac:dyDescent="0.2">
      <c r="A87" s="1">
        <v>32</v>
      </c>
      <c r="J87" s="25"/>
      <c r="L87" s="1">
        <v>32</v>
      </c>
      <c r="M87" s="1">
        <v>0.9</v>
      </c>
      <c r="N87" s="1">
        <v>26.828648999999999</v>
      </c>
      <c r="O87" s="1">
        <v>42438927</v>
      </c>
      <c r="P87" s="1">
        <v>0.90070899999999998</v>
      </c>
      <c r="Q87" s="1">
        <v>2.6828650000000001</v>
      </c>
      <c r="R87" s="1">
        <v>121</v>
      </c>
      <c r="S87" s="1">
        <v>127.21040000000001</v>
      </c>
      <c r="T87" s="1">
        <v>4.0198289999999997</v>
      </c>
      <c r="U87" s="25">
        <v>14.983345</v>
      </c>
      <c r="W87" s="1">
        <v>32</v>
      </c>
      <c r="X87" s="1">
        <v>0.9</v>
      </c>
      <c r="Y87" s="1">
        <v>24.242785999999999</v>
      </c>
      <c r="Z87" s="1">
        <v>42482286</v>
      </c>
      <c r="AA87" s="1">
        <v>0.90070799999999995</v>
      </c>
      <c r="AB87" s="1">
        <v>2.4242789999999999</v>
      </c>
      <c r="AC87" s="1">
        <v>121</v>
      </c>
      <c r="AD87" s="1">
        <v>127.211</v>
      </c>
      <c r="AE87" s="1">
        <v>3.7179060000000002</v>
      </c>
      <c r="AF87" s="25">
        <v>15.336133999999999</v>
      </c>
    </row>
    <row r="88" spans="1:32" ht="14" x14ac:dyDescent="0.2">
      <c r="A88" s="1">
        <v>64</v>
      </c>
      <c r="J88" s="25"/>
      <c r="L88" s="1">
        <v>64</v>
      </c>
      <c r="M88" s="1">
        <v>0.9</v>
      </c>
      <c r="N88" s="1">
        <v>13.231954999999999</v>
      </c>
      <c r="O88" s="1">
        <v>42466211</v>
      </c>
      <c r="P88" s="1">
        <v>0.90071400000000001</v>
      </c>
      <c r="Q88" s="1">
        <v>1.323196</v>
      </c>
      <c r="R88" s="1">
        <v>121</v>
      </c>
      <c r="S88" s="1">
        <v>127.2097</v>
      </c>
      <c r="T88" s="1">
        <v>1.9668060000000001</v>
      </c>
      <c r="U88" s="25">
        <v>14.86406</v>
      </c>
      <c r="W88" s="1">
        <v>64</v>
      </c>
      <c r="X88" s="1">
        <v>0.9</v>
      </c>
      <c r="Y88" s="1">
        <v>13.50886</v>
      </c>
      <c r="Z88" s="1">
        <v>42470037</v>
      </c>
      <c r="AA88" s="1">
        <v>0.90070799999999995</v>
      </c>
      <c r="AB88" s="1">
        <v>1.350886</v>
      </c>
      <c r="AC88" s="1">
        <v>121</v>
      </c>
      <c r="AD88" s="1">
        <v>127.2097</v>
      </c>
      <c r="AE88" s="1">
        <v>1.7193609999999999</v>
      </c>
      <c r="AF88" s="25">
        <v>12.727656</v>
      </c>
    </row>
    <row r="89" spans="1:32" ht="14" x14ac:dyDescent="0.2">
      <c r="A89" s="1" t="s">
        <v>123</v>
      </c>
      <c r="B89" s="1" t="s">
        <v>124</v>
      </c>
      <c r="C89" s="1" t="s">
        <v>24</v>
      </c>
      <c r="D89" s="1" t="s">
        <v>25</v>
      </c>
      <c r="E89" s="1" t="s">
        <v>125</v>
      </c>
      <c r="F89" s="1" t="s">
        <v>27</v>
      </c>
      <c r="G89" s="1" t="s">
        <v>126</v>
      </c>
      <c r="H89" s="1" t="s">
        <v>127</v>
      </c>
      <c r="I89" s="1" t="s">
        <v>128</v>
      </c>
      <c r="J89" s="1" t="s">
        <v>129</v>
      </c>
      <c r="L89" s="1" t="s">
        <v>123</v>
      </c>
      <c r="M89" s="1" t="s">
        <v>124</v>
      </c>
      <c r="N89" s="1" t="s">
        <v>24</v>
      </c>
      <c r="O89" s="1" t="s">
        <v>25</v>
      </c>
      <c r="P89" s="1" t="s">
        <v>125</v>
      </c>
      <c r="Q89" s="1" t="s">
        <v>27</v>
      </c>
      <c r="R89" s="1" t="s">
        <v>126</v>
      </c>
      <c r="S89" s="1" t="s">
        <v>127</v>
      </c>
      <c r="T89" s="1" t="s">
        <v>128</v>
      </c>
      <c r="U89" s="1" t="s">
        <v>129</v>
      </c>
      <c r="W89" s="1" t="s">
        <v>123</v>
      </c>
      <c r="X89" s="1" t="s">
        <v>124</v>
      </c>
      <c r="Y89" s="1" t="s">
        <v>24</v>
      </c>
      <c r="Z89" s="1" t="s">
        <v>25</v>
      </c>
      <c r="AA89" s="1" t="s">
        <v>125</v>
      </c>
      <c r="AB89" s="1" t="s">
        <v>27</v>
      </c>
      <c r="AC89" s="1" t="s">
        <v>126</v>
      </c>
      <c r="AD89" s="1" t="s">
        <v>127</v>
      </c>
      <c r="AE89" s="1" t="s">
        <v>128</v>
      </c>
      <c r="AF89" s="1" t="s">
        <v>129</v>
      </c>
    </row>
    <row r="90" spans="1:32" ht="14" x14ac:dyDescent="0.2">
      <c r="A90" s="1">
        <v>1</v>
      </c>
      <c r="B90" s="1">
        <v>0.99</v>
      </c>
      <c r="C90" s="1">
        <v>218.90086700000001</v>
      </c>
      <c r="D90" s="1">
        <v>194850149</v>
      </c>
      <c r="E90" s="1">
        <v>0.98987099999999995</v>
      </c>
      <c r="F90" s="1">
        <v>21.890087000000001</v>
      </c>
      <c r="G90" s="1">
        <v>734</v>
      </c>
      <c r="H90" s="1">
        <v>737.46159999999998</v>
      </c>
      <c r="I90" s="1">
        <v>69.054466000000005</v>
      </c>
      <c r="J90" s="25">
        <v>31.545998999999998</v>
      </c>
      <c r="L90" s="1">
        <v>1</v>
      </c>
      <c r="M90" s="1">
        <v>0.99</v>
      </c>
      <c r="N90" s="1">
        <v>61.301862</v>
      </c>
      <c r="O90" s="1">
        <v>196697395</v>
      </c>
      <c r="P90" s="1">
        <v>0.990089</v>
      </c>
      <c r="Q90" s="1">
        <v>6.1301860000000001</v>
      </c>
      <c r="R90" s="1">
        <v>742</v>
      </c>
      <c r="S90" s="1">
        <v>745.64089999999999</v>
      </c>
      <c r="T90" s="1">
        <v>18.622405000000001</v>
      </c>
      <c r="U90" s="25">
        <v>30.378204</v>
      </c>
      <c r="W90" s="1">
        <v>1</v>
      </c>
      <c r="X90" s="1">
        <v>0.99</v>
      </c>
      <c r="Y90" s="1">
        <v>70.171076999999997</v>
      </c>
      <c r="Z90" s="1">
        <v>196755575</v>
      </c>
      <c r="AA90" s="1">
        <v>0.99008600000000002</v>
      </c>
      <c r="AB90" s="1">
        <v>7.0171080000000003</v>
      </c>
      <c r="AC90" s="1">
        <v>742</v>
      </c>
      <c r="AD90" s="1">
        <v>745.64210000000003</v>
      </c>
      <c r="AE90" s="1">
        <v>21.258763999999999</v>
      </c>
      <c r="AF90" s="25">
        <v>30.295622000000002</v>
      </c>
    </row>
    <row r="91" spans="1:32" ht="14" x14ac:dyDescent="0.2">
      <c r="A91" s="1">
        <v>2</v>
      </c>
      <c r="B91" s="1">
        <v>0.99</v>
      </c>
      <c r="C91" s="1">
        <v>232.17192800000001</v>
      </c>
      <c r="D91" s="1">
        <v>194625746</v>
      </c>
      <c r="E91" s="1">
        <v>0.98987599999999998</v>
      </c>
      <c r="F91" s="1">
        <v>23.217193000000002</v>
      </c>
      <c r="G91" s="1">
        <v>734</v>
      </c>
      <c r="H91" s="1">
        <v>737.46259999999995</v>
      </c>
      <c r="I91" s="1">
        <v>43.907152000000004</v>
      </c>
      <c r="J91" s="25">
        <v>18.911481999999999</v>
      </c>
      <c r="L91" s="1">
        <v>2</v>
      </c>
      <c r="M91" s="1">
        <v>0.99</v>
      </c>
      <c r="N91" s="1">
        <v>59.527132999999999</v>
      </c>
      <c r="O91" s="1">
        <v>196421934</v>
      </c>
      <c r="P91" s="1">
        <v>0.99009400000000003</v>
      </c>
      <c r="Q91" s="1">
        <v>5.9527130000000001</v>
      </c>
      <c r="R91" s="1">
        <v>742</v>
      </c>
      <c r="S91" s="1">
        <v>745.64160000000004</v>
      </c>
      <c r="T91" s="1">
        <v>3.7119149999999999</v>
      </c>
      <c r="U91" s="25">
        <v>6.2356689999999997</v>
      </c>
      <c r="W91" s="1">
        <v>2</v>
      </c>
      <c r="X91" s="1">
        <v>0.99</v>
      </c>
      <c r="Y91" s="1">
        <v>48.665854000000003</v>
      </c>
      <c r="Z91" s="1">
        <v>196421934</v>
      </c>
      <c r="AA91" s="1">
        <v>0.99009400000000003</v>
      </c>
      <c r="AB91" s="1">
        <v>4.8665849999999997</v>
      </c>
      <c r="AC91" s="1">
        <v>742</v>
      </c>
      <c r="AD91" s="1">
        <v>745.64160000000004</v>
      </c>
      <c r="AE91" s="1">
        <v>3.6795179999999998</v>
      </c>
      <c r="AF91" s="25">
        <v>7.5607810000000004</v>
      </c>
    </row>
    <row r="92" spans="1:32" ht="14" x14ac:dyDescent="0.2">
      <c r="A92" s="1">
        <v>4</v>
      </c>
      <c r="B92" s="1">
        <v>0.99</v>
      </c>
      <c r="C92" s="1">
        <v>201.92316400000001</v>
      </c>
      <c r="D92" s="1">
        <v>194626404</v>
      </c>
      <c r="E92" s="1">
        <v>0.98987400000000003</v>
      </c>
      <c r="F92" s="1">
        <v>20.192316000000002</v>
      </c>
      <c r="G92" s="1">
        <v>734</v>
      </c>
      <c r="H92" s="1">
        <v>737.4633</v>
      </c>
      <c r="I92" s="1">
        <v>47.147790000000001</v>
      </c>
      <c r="J92" s="25">
        <v>23.349371999999999</v>
      </c>
      <c r="L92" s="1">
        <v>4</v>
      </c>
      <c r="M92" s="1">
        <v>0.99</v>
      </c>
      <c r="N92" s="1">
        <v>56.868315000000003</v>
      </c>
      <c r="O92" s="1">
        <v>196424252</v>
      </c>
      <c r="P92" s="1">
        <v>0.99009100000000005</v>
      </c>
      <c r="Q92" s="1">
        <v>5.6868319999999999</v>
      </c>
      <c r="R92" s="1">
        <v>742</v>
      </c>
      <c r="S92" s="1">
        <v>745.64260000000002</v>
      </c>
      <c r="T92" s="1">
        <v>14.239296</v>
      </c>
      <c r="U92" s="25">
        <v>25.039066999999999</v>
      </c>
      <c r="W92" s="1">
        <v>4</v>
      </c>
      <c r="X92" s="1">
        <v>0.99</v>
      </c>
      <c r="Y92" s="1">
        <v>53.497356000000003</v>
      </c>
      <c r="Z92" s="1">
        <v>196424689</v>
      </c>
      <c r="AA92" s="1">
        <v>0.99009199999999997</v>
      </c>
      <c r="AB92" s="1">
        <v>5.349736</v>
      </c>
      <c r="AC92" s="1">
        <v>742</v>
      </c>
      <c r="AD92" s="1">
        <v>745.64260000000002</v>
      </c>
      <c r="AE92" s="1">
        <v>14.003282</v>
      </c>
      <c r="AF92" s="25">
        <v>26.175651999999999</v>
      </c>
    </row>
    <row r="93" spans="1:32" ht="14" x14ac:dyDescent="0.2">
      <c r="A93" s="1">
        <v>8</v>
      </c>
      <c r="B93" s="1">
        <v>0.99</v>
      </c>
      <c r="C93" s="1">
        <v>242.07274000000001</v>
      </c>
      <c r="D93" s="1">
        <v>194950123</v>
      </c>
      <c r="E93" s="1">
        <v>0.98987099999999995</v>
      </c>
      <c r="F93" s="1">
        <v>24.207274000000002</v>
      </c>
      <c r="G93" s="1">
        <v>734</v>
      </c>
      <c r="H93" s="1">
        <v>737.46069999999997</v>
      </c>
      <c r="I93" s="1">
        <v>72.440652999999998</v>
      </c>
      <c r="J93" s="25">
        <v>29.925159000000001</v>
      </c>
      <c r="L93" s="1">
        <v>8</v>
      </c>
      <c r="M93" s="1">
        <v>0.99</v>
      </c>
      <c r="N93" s="1">
        <v>99.718441999999996</v>
      </c>
      <c r="O93" s="1">
        <v>196469215</v>
      </c>
      <c r="P93" s="1">
        <v>0.99009000000000003</v>
      </c>
      <c r="Q93" s="1">
        <v>9.9718440000000008</v>
      </c>
      <c r="R93" s="1">
        <v>742</v>
      </c>
      <c r="S93" s="1">
        <v>745.64250000000004</v>
      </c>
      <c r="T93" s="1">
        <v>26.832173000000001</v>
      </c>
      <c r="U93" s="25">
        <v>26.907934999999998</v>
      </c>
      <c r="W93" s="1">
        <v>8</v>
      </c>
      <c r="X93" s="1">
        <v>0.99</v>
      </c>
      <c r="Y93" s="1">
        <v>96.435353000000006</v>
      </c>
      <c r="Z93" s="1">
        <v>196538198</v>
      </c>
      <c r="AA93" s="1">
        <v>0.99008799999999997</v>
      </c>
      <c r="AB93" s="1">
        <v>9.643535</v>
      </c>
      <c r="AC93" s="1">
        <v>742</v>
      </c>
      <c r="AD93" s="1">
        <v>745.66409999999996</v>
      </c>
      <c r="AE93" s="1">
        <v>25.545902000000002</v>
      </c>
      <c r="AF93" s="25">
        <v>26.490183999999999</v>
      </c>
    </row>
    <row r="94" spans="1:32" ht="14" x14ac:dyDescent="0.2">
      <c r="A94" s="1">
        <v>16</v>
      </c>
      <c r="B94" s="1">
        <v>0.99</v>
      </c>
      <c r="C94" s="1">
        <v>197.776251</v>
      </c>
      <c r="D94" s="1">
        <v>194646063</v>
      </c>
      <c r="E94" s="1">
        <v>0.98987700000000001</v>
      </c>
      <c r="F94" s="1">
        <v>19.777625</v>
      </c>
      <c r="G94" s="1">
        <v>734</v>
      </c>
      <c r="H94" s="1">
        <v>737.46310000000005</v>
      </c>
      <c r="I94" s="1">
        <v>59.419119000000002</v>
      </c>
      <c r="J94" s="25">
        <v>30.043606</v>
      </c>
      <c r="L94" s="1">
        <v>16</v>
      </c>
      <c r="M94" s="1">
        <v>0.99</v>
      </c>
      <c r="N94" s="1">
        <v>55.926670000000001</v>
      </c>
      <c r="O94" s="1">
        <v>196480876</v>
      </c>
      <c r="P94" s="1">
        <v>0.99009000000000003</v>
      </c>
      <c r="Q94" s="1">
        <v>5.5926669999999996</v>
      </c>
      <c r="R94" s="1">
        <v>742</v>
      </c>
      <c r="S94" s="1">
        <v>745.64120000000003</v>
      </c>
      <c r="T94" s="1">
        <v>16.826539</v>
      </c>
      <c r="U94" s="25">
        <v>30.086789</v>
      </c>
      <c r="W94" s="1">
        <v>16</v>
      </c>
      <c r="X94" s="1">
        <v>0.99</v>
      </c>
      <c r="Y94" s="1">
        <v>53.197386000000002</v>
      </c>
      <c r="Z94" s="1">
        <v>196489513</v>
      </c>
      <c r="AA94" s="1">
        <v>0.990089</v>
      </c>
      <c r="AB94" s="1">
        <v>5.3197390000000002</v>
      </c>
      <c r="AC94" s="1">
        <v>742</v>
      </c>
      <c r="AD94" s="1">
        <v>745.6413</v>
      </c>
      <c r="AE94" s="1">
        <v>15.950628999999999</v>
      </c>
      <c r="AF94" s="25">
        <v>29.983858000000001</v>
      </c>
    </row>
    <row r="95" spans="1:32" ht="14" x14ac:dyDescent="0.2">
      <c r="A95" s="1">
        <v>32</v>
      </c>
      <c r="B95" s="1">
        <v>0.99</v>
      </c>
      <c r="C95" s="1">
        <v>282.17704600000002</v>
      </c>
      <c r="D95" s="1">
        <v>194758307</v>
      </c>
      <c r="E95" s="1">
        <v>0.98987800000000004</v>
      </c>
      <c r="F95" s="1">
        <v>28.217704999999999</v>
      </c>
      <c r="G95" s="1">
        <v>734</v>
      </c>
      <c r="H95" s="1">
        <v>737.46100000000001</v>
      </c>
      <c r="I95" s="1">
        <v>74.699618000000001</v>
      </c>
      <c r="J95" s="25">
        <v>26.472605999999999</v>
      </c>
      <c r="L95" s="1">
        <v>32</v>
      </c>
      <c r="M95" s="1">
        <v>0.99</v>
      </c>
      <c r="N95" s="1">
        <v>128.00652700000001</v>
      </c>
      <c r="O95" s="1">
        <v>196437178</v>
      </c>
      <c r="P95" s="1">
        <v>0.99008799999999997</v>
      </c>
      <c r="Q95" s="1">
        <v>12.800653000000001</v>
      </c>
      <c r="R95" s="1">
        <v>742</v>
      </c>
      <c r="S95" s="1">
        <v>745.64409999999998</v>
      </c>
      <c r="T95" s="1">
        <v>32.796084</v>
      </c>
      <c r="U95" s="25">
        <v>25.620633999999999</v>
      </c>
      <c r="W95" s="1">
        <v>32</v>
      </c>
      <c r="X95" s="1">
        <v>0.99</v>
      </c>
      <c r="Y95" s="1">
        <v>117.977335</v>
      </c>
      <c r="Z95" s="1">
        <v>196682178</v>
      </c>
      <c r="AA95" s="1">
        <v>0.990093</v>
      </c>
      <c r="AB95" s="1">
        <v>11.797732999999999</v>
      </c>
      <c r="AC95" s="1">
        <v>742</v>
      </c>
      <c r="AD95" s="1">
        <v>745.6635</v>
      </c>
      <c r="AE95" s="1">
        <v>30.829367000000001</v>
      </c>
      <c r="AF95" s="25">
        <v>26.131601</v>
      </c>
    </row>
    <row r="96" spans="1:32" ht="14" x14ac:dyDescent="0.2">
      <c r="A96" s="1">
        <v>64</v>
      </c>
      <c r="B96" s="1">
        <v>0.99</v>
      </c>
      <c r="C96" s="1">
        <v>206.99106399999999</v>
      </c>
      <c r="D96" s="1">
        <v>194721611</v>
      </c>
      <c r="E96" s="1">
        <v>0.98987499999999995</v>
      </c>
      <c r="F96" s="1">
        <v>20.699106</v>
      </c>
      <c r="G96" s="1">
        <v>734</v>
      </c>
      <c r="H96" s="1">
        <v>737.46270000000004</v>
      </c>
      <c r="I96" s="1">
        <v>65.645555999999999</v>
      </c>
      <c r="J96" s="25">
        <v>31.714198</v>
      </c>
      <c r="L96" s="1">
        <v>64</v>
      </c>
      <c r="M96" s="1">
        <v>0.99</v>
      </c>
      <c r="N96" s="1">
        <v>57.099569000000002</v>
      </c>
      <c r="O96" s="1">
        <v>196588717</v>
      </c>
      <c r="P96" s="1">
        <v>0.99008700000000005</v>
      </c>
      <c r="Q96" s="1">
        <v>5.7099570000000002</v>
      </c>
      <c r="R96" s="1">
        <v>742</v>
      </c>
      <c r="S96" s="1">
        <v>745.66219999999998</v>
      </c>
      <c r="T96" s="1">
        <v>17.669398999999999</v>
      </c>
      <c r="U96" s="25">
        <v>30.944890000000001</v>
      </c>
      <c r="W96" s="1">
        <v>64</v>
      </c>
      <c r="X96" s="1">
        <v>0.99</v>
      </c>
      <c r="Y96" s="1">
        <v>59.368045000000002</v>
      </c>
      <c r="Z96" s="1">
        <v>196617901</v>
      </c>
      <c r="AA96" s="1">
        <v>0.99008499999999999</v>
      </c>
      <c r="AB96" s="1">
        <v>5.9368040000000004</v>
      </c>
      <c r="AC96" s="1">
        <v>742</v>
      </c>
      <c r="AD96" s="1">
        <v>745.6404</v>
      </c>
      <c r="AE96" s="1">
        <v>17.645159</v>
      </c>
      <c r="AF96" s="25">
        <v>29.721644000000001</v>
      </c>
    </row>
    <row r="97" spans="1:32" ht="14" x14ac:dyDescent="0.2">
      <c r="A97" s="1" t="s">
        <v>123</v>
      </c>
      <c r="B97" s="1" t="s">
        <v>124</v>
      </c>
      <c r="C97" s="1" t="s">
        <v>24</v>
      </c>
      <c r="D97" s="1" t="s">
        <v>25</v>
      </c>
      <c r="E97" s="1" t="s">
        <v>125</v>
      </c>
      <c r="F97" s="1" t="s">
        <v>27</v>
      </c>
      <c r="G97" s="1" t="s">
        <v>126</v>
      </c>
      <c r="H97" s="1" t="s">
        <v>127</v>
      </c>
      <c r="I97" s="1" t="s">
        <v>128</v>
      </c>
      <c r="J97" s="1" t="s">
        <v>129</v>
      </c>
      <c r="L97" s="1" t="s">
        <v>123</v>
      </c>
      <c r="M97" s="1" t="s">
        <v>124</v>
      </c>
      <c r="N97" s="1" t="s">
        <v>24</v>
      </c>
      <c r="O97" s="1" t="s">
        <v>25</v>
      </c>
      <c r="P97" s="1" t="s">
        <v>125</v>
      </c>
      <c r="Q97" s="1" t="s">
        <v>27</v>
      </c>
      <c r="R97" s="1" t="s">
        <v>126</v>
      </c>
      <c r="S97" s="1" t="s">
        <v>127</v>
      </c>
      <c r="T97" s="1" t="s">
        <v>128</v>
      </c>
      <c r="U97" s="1" t="s">
        <v>129</v>
      </c>
      <c r="W97" s="1" t="s">
        <v>123</v>
      </c>
      <c r="X97" s="1" t="s">
        <v>124</v>
      </c>
      <c r="Y97" s="1" t="s">
        <v>24</v>
      </c>
      <c r="Z97" s="1" t="s">
        <v>25</v>
      </c>
      <c r="AA97" s="1" t="s">
        <v>125</v>
      </c>
      <c r="AB97" s="1" t="s">
        <v>27</v>
      </c>
      <c r="AC97" s="1" t="s">
        <v>126</v>
      </c>
      <c r="AD97" s="1" t="s">
        <v>127</v>
      </c>
      <c r="AE97" s="1" t="s">
        <v>128</v>
      </c>
      <c r="AF97" s="1" t="s">
        <v>129</v>
      </c>
    </row>
    <row r="98" spans="1:32" ht="14" x14ac:dyDescent="0.2">
      <c r="A98" s="1">
        <v>1</v>
      </c>
      <c r="B98" s="1">
        <v>0.999</v>
      </c>
      <c r="C98" s="1">
        <v>1993.7195220000001</v>
      </c>
      <c r="D98" s="1">
        <v>861508408</v>
      </c>
      <c r="E98" s="1">
        <v>0.99898600000000004</v>
      </c>
      <c r="F98" s="1">
        <v>199.37195199999999</v>
      </c>
      <c r="G98" s="1">
        <v>4399</v>
      </c>
      <c r="H98" s="1">
        <v>4400.5618999999997</v>
      </c>
      <c r="I98" s="1">
        <v>1162.148733</v>
      </c>
      <c r="J98" s="25">
        <v>58.290483000000002</v>
      </c>
      <c r="L98" s="1">
        <v>1</v>
      </c>
      <c r="M98" s="1">
        <v>0.999</v>
      </c>
      <c r="N98" s="1">
        <v>530.99307099999999</v>
      </c>
      <c r="O98" s="1">
        <v>863844402</v>
      </c>
      <c r="P98" s="1">
        <v>0.99899400000000005</v>
      </c>
      <c r="Q98" s="1">
        <v>53.099307000000003</v>
      </c>
      <c r="R98" s="1">
        <v>4414</v>
      </c>
      <c r="S98" s="1">
        <v>4415.5553</v>
      </c>
      <c r="T98" s="1">
        <v>307.79791299999999</v>
      </c>
      <c r="U98" s="25">
        <v>57.966464999999999</v>
      </c>
      <c r="W98" s="1">
        <v>1</v>
      </c>
      <c r="X98" s="1">
        <v>0.999</v>
      </c>
      <c r="Y98" s="1">
        <v>639.66471100000001</v>
      </c>
      <c r="Z98" s="1">
        <v>864205308</v>
      </c>
      <c r="AA98" s="1">
        <v>0.99899400000000005</v>
      </c>
      <c r="AB98" s="1">
        <v>63.966470999999999</v>
      </c>
      <c r="AC98" s="1">
        <v>4414</v>
      </c>
      <c r="AD98" s="1">
        <v>4415.5553</v>
      </c>
      <c r="AE98" s="1">
        <v>382.68472000000003</v>
      </c>
      <c r="AF98" s="25">
        <v>59.825830000000003</v>
      </c>
    </row>
    <row r="99" spans="1:32" ht="14" x14ac:dyDescent="0.2">
      <c r="A99" s="1">
        <v>2</v>
      </c>
      <c r="B99" s="1">
        <v>0.999</v>
      </c>
      <c r="C99" s="1">
        <v>1870.527979</v>
      </c>
      <c r="D99" s="1">
        <v>860226977</v>
      </c>
      <c r="E99" s="1">
        <v>0.99899000000000004</v>
      </c>
      <c r="F99" s="1">
        <v>187.052798</v>
      </c>
      <c r="G99" s="1">
        <v>4399</v>
      </c>
      <c r="H99" s="1">
        <v>4400.5668999999998</v>
      </c>
      <c r="I99" s="1">
        <v>976.06347000000005</v>
      </c>
      <c r="J99" s="29">
        <v>52.181175000000003</v>
      </c>
      <c r="L99" s="1">
        <v>2</v>
      </c>
      <c r="M99" s="1">
        <v>0.999</v>
      </c>
      <c r="N99" s="1">
        <v>303.82569999999998</v>
      </c>
      <c r="O99" s="1">
        <v>862620310</v>
      </c>
      <c r="P99" s="1">
        <v>0.99900100000000003</v>
      </c>
      <c r="Q99" s="1">
        <v>30.382570000000001</v>
      </c>
      <c r="R99" s="1">
        <v>4414</v>
      </c>
      <c r="S99" s="1">
        <v>4415.5553</v>
      </c>
      <c r="T99" s="1">
        <v>57.378073999999998</v>
      </c>
      <c r="U99" s="25">
        <v>18.885193999999998</v>
      </c>
      <c r="W99" s="1">
        <v>2</v>
      </c>
      <c r="X99" s="1">
        <v>0.999</v>
      </c>
      <c r="Y99" s="1">
        <v>265.60092800000001</v>
      </c>
      <c r="Z99" s="1">
        <v>862620310</v>
      </c>
      <c r="AA99" s="1">
        <v>0.99900100000000003</v>
      </c>
      <c r="AB99" s="1">
        <v>26.560092999999998</v>
      </c>
      <c r="AC99" s="1">
        <v>4414</v>
      </c>
      <c r="AD99" s="1">
        <v>4415.5553</v>
      </c>
      <c r="AE99" s="1">
        <v>58.985216000000001</v>
      </c>
      <c r="AF99" s="27">
        <v>22.208212</v>
      </c>
    </row>
    <row r="100" spans="1:32" ht="14" x14ac:dyDescent="0.2">
      <c r="A100" s="1">
        <v>4</v>
      </c>
      <c r="B100" s="1">
        <v>0.999</v>
      </c>
      <c r="C100" s="1">
        <v>1784.428075</v>
      </c>
      <c r="D100" s="1">
        <v>860230610</v>
      </c>
      <c r="E100" s="1">
        <v>0.99898699999999996</v>
      </c>
      <c r="F100" s="1">
        <v>178.44280699999999</v>
      </c>
      <c r="G100" s="1">
        <v>4399</v>
      </c>
      <c r="H100" s="1">
        <v>4400.5668999999998</v>
      </c>
      <c r="I100" s="1">
        <v>995.53353200000004</v>
      </c>
      <c r="J100" s="25">
        <v>55.790061999999999</v>
      </c>
      <c r="L100" s="1">
        <v>4</v>
      </c>
      <c r="M100" s="1">
        <v>0.999</v>
      </c>
      <c r="N100" s="1">
        <v>438.66803199999998</v>
      </c>
      <c r="O100" s="1">
        <v>862629175</v>
      </c>
      <c r="P100" s="1">
        <v>0.99899700000000002</v>
      </c>
      <c r="Q100" s="1">
        <v>43.866802999999997</v>
      </c>
      <c r="R100" s="1">
        <v>4414</v>
      </c>
      <c r="S100" s="1">
        <v>4415.5553</v>
      </c>
      <c r="T100" s="1">
        <v>236.35276500000001</v>
      </c>
      <c r="U100" s="25">
        <v>53.879641999999997</v>
      </c>
      <c r="W100" s="1">
        <v>4</v>
      </c>
      <c r="X100" s="1">
        <v>0.999</v>
      </c>
      <c r="Y100" s="1">
        <v>427.04146800000001</v>
      </c>
      <c r="Z100" s="1">
        <v>862630721</v>
      </c>
      <c r="AA100" s="1">
        <v>0.99899700000000002</v>
      </c>
      <c r="AB100" s="1">
        <v>42.704146999999999</v>
      </c>
      <c r="AC100" s="1">
        <v>4414</v>
      </c>
      <c r="AD100" s="1">
        <v>4415.5553</v>
      </c>
      <c r="AE100" s="1">
        <v>240.46103299999999</v>
      </c>
      <c r="AF100" s="25">
        <v>56.308591</v>
      </c>
    </row>
    <row r="101" spans="1:32" ht="14" x14ac:dyDescent="0.2">
      <c r="A101" s="1">
        <v>8</v>
      </c>
      <c r="B101" s="1">
        <v>0.999</v>
      </c>
      <c r="C101" s="1">
        <v>2125.0063909999999</v>
      </c>
      <c r="D101" s="1">
        <v>861950034</v>
      </c>
      <c r="E101" s="1">
        <v>0.99898399999999998</v>
      </c>
      <c r="F101" s="1">
        <v>212.50063900000001</v>
      </c>
      <c r="G101" s="1">
        <v>4399</v>
      </c>
      <c r="H101" s="1">
        <v>4400.6012000000001</v>
      </c>
      <c r="I101" s="1">
        <v>1178.9672149999999</v>
      </c>
      <c r="J101" s="25">
        <v>55.480643000000001</v>
      </c>
      <c r="L101" s="1">
        <v>8</v>
      </c>
      <c r="M101" s="1">
        <v>0.999</v>
      </c>
      <c r="N101" s="1">
        <v>846.27707099999998</v>
      </c>
      <c r="O101" s="1">
        <v>863004283</v>
      </c>
      <c r="P101" s="1">
        <v>0.99899800000000005</v>
      </c>
      <c r="Q101" s="1">
        <v>84.627707000000001</v>
      </c>
      <c r="R101" s="1">
        <v>4414</v>
      </c>
      <c r="S101" s="1">
        <v>4415.5553</v>
      </c>
      <c r="T101" s="1">
        <v>433.85258299999998</v>
      </c>
      <c r="U101" s="25">
        <v>51.266021000000002</v>
      </c>
      <c r="W101" s="1">
        <v>8</v>
      </c>
      <c r="X101" s="1">
        <v>0.999</v>
      </c>
      <c r="Y101" s="1">
        <v>845.47885399999996</v>
      </c>
      <c r="Z101" s="1">
        <v>863228770</v>
      </c>
      <c r="AA101" s="1">
        <v>0.99899899999999997</v>
      </c>
      <c r="AB101" s="1">
        <v>84.547884999999994</v>
      </c>
      <c r="AC101" s="1">
        <v>4414</v>
      </c>
      <c r="AD101" s="1">
        <v>4415.5553</v>
      </c>
      <c r="AE101" s="1">
        <v>452.30560000000003</v>
      </c>
      <c r="AF101" s="25">
        <v>53.496974000000002</v>
      </c>
    </row>
    <row r="102" spans="1:32" ht="14" x14ac:dyDescent="0.2">
      <c r="A102" s="1">
        <v>16</v>
      </c>
      <c r="B102" s="1">
        <v>0.999</v>
      </c>
      <c r="C102" s="1">
        <v>1887.930944</v>
      </c>
      <c r="D102" s="1">
        <v>860368230</v>
      </c>
      <c r="E102" s="1">
        <v>0.99898900000000002</v>
      </c>
      <c r="F102" s="1">
        <v>188.793094</v>
      </c>
      <c r="G102" s="1">
        <v>4399</v>
      </c>
      <c r="H102" s="1">
        <v>4400.6013999999996</v>
      </c>
      <c r="I102" s="1">
        <v>1099.588215</v>
      </c>
      <c r="J102" s="25">
        <v>58.243031999999999</v>
      </c>
      <c r="L102" s="1">
        <v>16</v>
      </c>
      <c r="M102" s="1">
        <v>0.999</v>
      </c>
      <c r="N102" s="1">
        <v>476.53599700000001</v>
      </c>
      <c r="O102" s="1">
        <v>862892575</v>
      </c>
      <c r="P102" s="1">
        <v>0.99899300000000002</v>
      </c>
      <c r="Q102" s="1">
        <v>47.653599999999997</v>
      </c>
      <c r="R102" s="1">
        <v>4414</v>
      </c>
      <c r="S102" s="1">
        <v>4415.5553</v>
      </c>
      <c r="T102" s="1">
        <v>275.40509600000001</v>
      </c>
      <c r="U102" s="25">
        <v>57.793135999999997</v>
      </c>
      <c r="W102" s="1">
        <v>16</v>
      </c>
      <c r="X102" s="1">
        <v>0.999</v>
      </c>
      <c r="Y102" s="1">
        <v>470.621467</v>
      </c>
      <c r="Z102" s="1">
        <v>862984612</v>
      </c>
      <c r="AA102" s="1">
        <v>0.99899800000000005</v>
      </c>
      <c r="AB102" s="1">
        <v>47.062147000000003</v>
      </c>
      <c r="AC102" s="1">
        <v>4414</v>
      </c>
      <c r="AD102" s="1">
        <v>4415.5553</v>
      </c>
      <c r="AE102" s="1">
        <v>281.93933500000003</v>
      </c>
      <c r="AF102" s="25">
        <v>59.907877999999997</v>
      </c>
    </row>
    <row r="103" spans="1:32" ht="14" x14ac:dyDescent="0.2">
      <c r="A103" s="1">
        <v>32</v>
      </c>
      <c r="B103" s="1">
        <v>0.999</v>
      </c>
      <c r="C103" s="1">
        <v>2382.5008579999999</v>
      </c>
      <c r="D103" s="1">
        <v>860980827</v>
      </c>
      <c r="E103" s="1">
        <v>0.99898900000000002</v>
      </c>
      <c r="F103" s="1">
        <v>238.25008600000001</v>
      </c>
      <c r="G103" s="1">
        <v>4399</v>
      </c>
      <c r="H103" s="1">
        <v>4400.5757999999996</v>
      </c>
      <c r="I103" s="1">
        <v>1192.090402</v>
      </c>
      <c r="J103" s="25">
        <v>50.035255999999997</v>
      </c>
      <c r="L103" s="1">
        <v>32</v>
      </c>
      <c r="M103" s="1">
        <v>0.999</v>
      </c>
      <c r="N103" s="1">
        <v>1079.188273</v>
      </c>
      <c r="O103" s="1">
        <v>862922951</v>
      </c>
      <c r="P103" s="1">
        <v>0.999</v>
      </c>
      <c r="Q103" s="1">
        <v>107.91882699999999</v>
      </c>
      <c r="R103" s="1">
        <v>4414</v>
      </c>
      <c r="S103" s="1">
        <v>4415.5553</v>
      </c>
      <c r="T103" s="1">
        <v>522.09912899999995</v>
      </c>
      <c r="U103" s="25">
        <v>48.378872999999999</v>
      </c>
      <c r="W103" s="1">
        <v>32</v>
      </c>
      <c r="X103" s="1">
        <v>0.999</v>
      </c>
      <c r="Y103" s="1">
        <v>1024.6408899999999</v>
      </c>
      <c r="Z103" s="1">
        <v>863759253</v>
      </c>
      <c r="AA103" s="1">
        <v>0.99899000000000004</v>
      </c>
      <c r="AB103" s="1">
        <v>102.464089</v>
      </c>
      <c r="AC103" s="1">
        <v>4414</v>
      </c>
      <c r="AD103" s="1">
        <v>4415.5553</v>
      </c>
      <c r="AE103" s="1">
        <v>507.99506200000002</v>
      </c>
      <c r="AF103" s="25">
        <v>49.577863999999998</v>
      </c>
    </row>
    <row r="104" spans="1:32" ht="14" x14ac:dyDescent="0.2">
      <c r="A104" s="1">
        <v>64</v>
      </c>
      <c r="B104" s="1">
        <v>0.999</v>
      </c>
      <c r="C104" s="1">
        <v>1939.9745339999999</v>
      </c>
      <c r="D104" s="1">
        <v>860803594</v>
      </c>
      <c r="E104" s="1">
        <v>0.99898699999999996</v>
      </c>
      <c r="F104" s="1">
        <v>193.99745300000001</v>
      </c>
      <c r="G104" s="1">
        <v>4399</v>
      </c>
      <c r="H104" s="1">
        <v>4400.5676000000003</v>
      </c>
      <c r="I104" s="1">
        <v>1146.5770660000001</v>
      </c>
      <c r="J104" s="25">
        <v>59.102685999999999</v>
      </c>
      <c r="L104" s="1">
        <v>64</v>
      </c>
      <c r="M104" s="1">
        <v>0.999</v>
      </c>
      <c r="N104" s="1">
        <v>498.57917300000003</v>
      </c>
      <c r="O104" s="1">
        <v>863412772</v>
      </c>
      <c r="P104" s="1">
        <v>0.99898799999999999</v>
      </c>
      <c r="Q104" s="1">
        <v>49.857917</v>
      </c>
      <c r="R104" s="1">
        <v>4414</v>
      </c>
      <c r="S104" s="1">
        <v>4415.5553</v>
      </c>
      <c r="T104" s="1">
        <v>293.95704899999998</v>
      </c>
      <c r="U104" s="25">
        <v>58.958950999999999</v>
      </c>
      <c r="W104" s="1">
        <v>64</v>
      </c>
      <c r="X104" s="1">
        <v>0.999</v>
      </c>
      <c r="Y104" s="1">
        <v>532.51719300000002</v>
      </c>
      <c r="Z104" s="1">
        <v>863635006</v>
      </c>
      <c r="AA104" s="1">
        <v>0.99899899999999997</v>
      </c>
      <c r="AB104" s="1">
        <v>53.251719000000001</v>
      </c>
      <c r="AC104" s="1">
        <v>4414</v>
      </c>
      <c r="AD104" s="1">
        <v>4415.5553</v>
      </c>
      <c r="AE104" s="1">
        <v>317.73020200000002</v>
      </c>
      <c r="AF104" s="25">
        <v>59.665717000000001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F3223-50F2-8D4B-B966-E615C5A310B8}">
  <sheetPr>
    <outlinePr summaryBelow="0" summaryRight="0"/>
  </sheetPr>
  <dimension ref="A1:AG198"/>
  <sheetViews>
    <sheetView workbookViewId="0">
      <selection activeCell="G50" sqref="G50"/>
    </sheetView>
  </sheetViews>
  <sheetFormatPr baseColWidth="10" defaultColWidth="12.6640625" defaultRowHeight="15.75" customHeight="1" x14ac:dyDescent="0.2"/>
  <cols>
    <col min="1" max="16384" width="12.6640625" style="2"/>
  </cols>
  <sheetData>
    <row r="1" spans="1:33" ht="15.75" customHeight="1" x14ac:dyDescent="0.2">
      <c r="A1" s="1" t="s">
        <v>89</v>
      </c>
    </row>
    <row r="2" spans="1:33" ht="15.75" customHeight="1" x14ac:dyDescent="0.2">
      <c r="A2" s="1" t="s">
        <v>90</v>
      </c>
      <c r="R2" s="1" t="s">
        <v>91</v>
      </c>
    </row>
    <row r="3" spans="1:33" ht="15.75" customHeight="1" x14ac:dyDescent="0.2">
      <c r="A3" s="3" t="s">
        <v>92</v>
      </c>
      <c r="B3" s="3" t="s">
        <v>93</v>
      </c>
      <c r="C3" s="3" t="s">
        <v>94</v>
      </c>
      <c r="D3" s="3" t="s">
        <v>95</v>
      </c>
      <c r="E3" s="3" t="s">
        <v>96</v>
      </c>
      <c r="F3" s="3" t="s">
        <v>8</v>
      </c>
      <c r="G3" s="1" t="s">
        <v>9</v>
      </c>
      <c r="H3" s="3" t="s">
        <v>97</v>
      </c>
      <c r="I3" s="3" t="s">
        <v>98</v>
      </c>
      <c r="J3" s="3" t="s">
        <v>13</v>
      </c>
      <c r="K3" s="3" t="s">
        <v>14</v>
      </c>
      <c r="L3" s="3" t="s">
        <v>31</v>
      </c>
      <c r="M3" s="3" t="s">
        <v>16</v>
      </c>
      <c r="N3" s="3" t="s">
        <v>17</v>
      </c>
      <c r="O3" s="3" t="s">
        <v>18</v>
      </c>
      <c r="P3" s="1" t="s">
        <v>99</v>
      </c>
      <c r="R3" s="3" t="s">
        <v>92</v>
      </c>
      <c r="S3" s="3" t="s">
        <v>93</v>
      </c>
      <c r="T3" s="3" t="s">
        <v>94</v>
      </c>
      <c r="U3" s="3" t="s">
        <v>95</v>
      </c>
      <c r="V3" s="3" t="s">
        <v>96</v>
      </c>
      <c r="W3" s="3" t="s">
        <v>8</v>
      </c>
      <c r="X3" s="1" t="s">
        <v>9</v>
      </c>
      <c r="Y3" s="3" t="s">
        <v>97</v>
      </c>
      <c r="Z3" s="3" t="s">
        <v>98</v>
      </c>
      <c r="AA3" s="3" t="s">
        <v>13</v>
      </c>
      <c r="AB3" s="3" t="s">
        <v>14</v>
      </c>
      <c r="AC3" s="3" t="s">
        <v>31</v>
      </c>
      <c r="AD3" s="3" t="s">
        <v>16</v>
      </c>
      <c r="AE3" s="3" t="s">
        <v>17</v>
      </c>
      <c r="AF3" s="3" t="s">
        <v>18</v>
      </c>
      <c r="AG3" s="1" t="s">
        <v>99</v>
      </c>
    </row>
    <row r="4" spans="1:33" ht="15.75" customHeight="1" x14ac:dyDescent="0.2">
      <c r="A4" s="1">
        <v>0.9</v>
      </c>
      <c r="B4" s="1">
        <v>24.470244999999998</v>
      </c>
      <c r="C4" s="1">
        <v>242978746</v>
      </c>
      <c r="D4" s="1">
        <v>0.90773099999999995</v>
      </c>
      <c r="E4" s="1">
        <v>2.4470239999999999</v>
      </c>
      <c r="F4" s="1">
        <v>100</v>
      </c>
      <c r="G4" s="1">
        <v>22</v>
      </c>
      <c r="H4" s="1">
        <v>19</v>
      </c>
      <c r="I4" s="1">
        <v>1.0666</v>
      </c>
      <c r="J4" s="1">
        <v>11.783566</v>
      </c>
      <c r="K4" s="1">
        <v>0.73392900000000005</v>
      </c>
      <c r="L4" s="1">
        <v>11.834127000000001</v>
      </c>
      <c r="M4" s="1">
        <v>48.154670000000003</v>
      </c>
      <c r="N4" s="1">
        <v>2.9992700000000001</v>
      </c>
      <c r="O4" s="1">
        <v>48.361293000000003</v>
      </c>
      <c r="P4" s="1">
        <f t="shared" ref="P4:P28" si="0">H4 * I4</f>
        <v>20.2654</v>
      </c>
      <c r="R4" s="13">
        <v>0.9</v>
      </c>
      <c r="S4" s="13">
        <v>20.472808000000001</v>
      </c>
      <c r="T4" s="13">
        <v>153185734</v>
      </c>
      <c r="U4" s="13">
        <v>0.90235299999999996</v>
      </c>
      <c r="V4" s="13">
        <v>2.0472809999999999</v>
      </c>
      <c r="W4" s="1">
        <v>100</v>
      </c>
      <c r="X4" s="1">
        <v>25</v>
      </c>
      <c r="Y4" s="1">
        <v>12</v>
      </c>
      <c r="Z4" s="1">
        <v>1.8844000000000001</v>
      </c>
      <c r="AA4" s="1">
        <v>8.0102209999999996</v>
      </c>
      <c r="AB4" s="1">
        <v>0.74485800000000002</v>
      </c>
      <c r="AC4" s="1">
        <v>11.594279999999999</v>
      </c>
      <c r="AD4" s="1">
        <v>39.126150000000003</v>
      </c>
      <c r="AE4" s="1">
        <v>3.63828</v>
      </c>
      <c r="AF4" s="1">
        <v>56.632584999999999</v>
      </c>
    </row>
    <row r="5" spans="1:33" ht="15.75" customHeight="1" x14ac:dyDescent="0.2">
      <c r="A5" s="1">
        <v>0.91</v>
      </c>
      <c r="B5" s="1">
        <v>24.698253999999999</v>
      </c>
      <c r="C5" s="1">
        <v>248598526</v>
      </c>
      <c r="D5" s="1">
        <v>0.91651099999999996</v>
      </c>
      <c r="E5" s="1">
        <v>2.4698250000000002</v>
      </c>
      <c r="F5" s="1">
        <v>100</v>
      </c>
      <c r="G5" s="1">
        <v>23</v>
      </c>
      <c r="H5" s="1">
        <v>19</v>
      </c>
      <c r="I5" s="1">
        <v>1.0629</v>
      </c>
      <c r="J5" s="1">
        <v>12.011516</v>
      </c>
      <c r="K5" s="1">
        <v>0.73042200000000002</v>
      </c>
      <c r="L5" s="1">
        <v>11.838145000000001</v>
      </c>
      <c r="M5" s="1">
        <v>48.633057000000001</v>
      </c>
      <c r="N5" s="1">
        <v>2.9573839999999998</v>
      </c>
      <c r="O5" s="1">
        <v>47.931100999999998</v>
      </c>
      <c r="P5" s="1">
        <f t="shared" si="0"/>
        <v>20.1951</v>
      </c>
      <c r="R5" s="13">
        <v>0.91</v>
      </c>
      <c r="S5" s="13">
        <v>20.679424999999998</v>
      </c>
      <c r="T5" s="13">
        <v>156480310</v>
      </c>
      <c r="U5" s="13">
        <v>0.91347</v>
      </c>
      <c r="V5" s="13">
        <v>2.0679430000000001</v>
      </c>
      <c r="W5" s="1">
        <v>100</v>
      </c>
      <c r="X5" s="1">
        <v>27</v>
      </c>
      <c r="Y5" s="1">
        <v>13</v>
      </c>
      <c r="Z5" s="1">
        <v>1.873</v>
      </c>
      <c r="AA5" s="1">
        <v>8.2113069999999997</v>
      </c>
      <c r="AB5" s="1">
        <v>0.74888699999999997</v>
      </c>
      <c r="AC5" s="1">
        <v>11.593643</v>
      </c>
      <c r="AD5" s="1">
        <v>39.707617999999997</v>
      </c>
      <c r="AE5" s="1">
        <v>3.6214089999999999</v>
      </c>
      <c r="AF5" s="1">
        <v>56.063661000000003</v>
      </c>
    </row>
    <row r="6" spans="1:33" ht="15.75" customHeight="1" x14ac:dyDescent="0.2">
      <c r="A6" s="1">
        <v>0.92</v>
      </c>
      <c r="B6" s="1">
        <v>24.695523999999999</v>
      </c>
      <c r="C6" s="1">
        <v>251940301</v>
      </c>
      <c r="D6" s="1">
        <v>0.92555100000000001</v>
      </c>
      <c r="E6" s="1">
        <v>2.4695520000000002</v>
      </c>
      <c r="F6" s="1">
        <v>100</v>
      </c>
      <c r="G6" s="1">
        <v>24</v>
      </c>
      <c r="H6" s="1">
        <v>21</v>
      </c>
      <c r="I6" s="1">
        <v>1.0648</v>
      </c>
      <c r="J6" s="1">
        <v>11.971912</v>
      </c>
      <c r="K6" s="1">
        <v>0.73337399999999997</v>
      </c>
      <c r="L6" s="1">
        <v>11.86839</v>
      </c>
      <c r="M6" s="1">
        <v>48.478065000000001</v>
      </c>
      <c r="N6" s="1">
        <v>2.969665</v>
      </c>
      <c r="O6" s="1">
        <v>48.058872000000001</v>
      </c>
      <c r="P6" s="1">
        <f t="shared" si="0"/>
        <v>22.360799999999998</v>
      </c>
      <c r="R6" s="13">
        <v>0.92</v>
      </c>
      <c r="S6" s="13">
        <v>20.831921999999999</v>
      </c>
      <c r="T6" s="13">
        <v>160049329</v>
      </c>
      <c r="U6" s="13">
        <v>0.922342</v>
      </c>
      <c r="V6" s="13">
        <v>2.0831919999999999</v>
      </c>
      <c r="W6" s="1">
        <v>100</v>
      </c>
      <c r="X6" s="1">
        <v>28</v>
      </c>
      <c r="Y6" s="1">
        <v>13</v>
      </c>
      <c r="Z6" s="1">
        <v>1.8501000000000001</v>
      </c>
      <c r="AA6" s="1">
        <v>8.3470169999999992</v>
      </c>
      <c r="AB6" s="1">
        <v>0.75306399999999996</v>
      </c>
      <c r="AC6" s="1">
        <v>11.607732</v>
      </c>
      <c r="AD6" s="1">
        <v>40.068393999999998</v>
      </c>
      <c r="AE6" s="1">
        <v>3.6149520000000002</v>
      </c>
      <c r="AF6" s="1">
        <v>55.720889</v>
      </c>
    </row>
    <row r="7" spans="1:33" ht="15.75" customHeight="1" x14ac:dyDescent="0.2">
      <c r="A7" s="1">
        <v>0.93</v>
      </c>
      <c r="B7" s="1">
        <v>24.960784</v>
      </c>
      <c r="C7" s="1">
        <v>256857385</v>
      </c>
      <c r="D7" s="1">
        <v>0.93093499999999996</v>
      </c>
      <c r="E7" s="1">
        <v>2.4960779999999998</v>
      </c>
      <c r="F7" s="1">
        <v>100</v>
      </c>
      <c r="G7" s="1">
        <v>25</v>
      </c>
      <c r="H7" s="1">
        <v>22</v>
      </c>
      <c r="I7" s="1">
        <v>1.0650999999999999</v>
      </c>
      <c r="J7" s="1">
        <v>12.233257</v>
      </c>
      <c r="K7" s="1">
        <v>0.73565499999999995</v>
      </c>
      <c r="L7" s="1">
        <v>11.874768</v>
      </c>
      <c r="M7" s="1">
        <v>49.009905000000003</v>
      </c>
      <c r="N7" s="1">
        <v>2.947244</v>
      </c>
      <c r="O7" s="1">
        <v>47.573698</v>
      </c>
      <c r="P7" s="1">
        <f t="shared" si="0"/>
        <v>23.432199999999998</v>
      </c>
      <c r="R7" s="13">
        <v>0.93</v>
      </c>
      <c r="S7" s="13">
        <v>21.004176000000001</v>
      </c>
      <c r="T7" s="13">
        <v>162916299</v>
      </c>
      <c r="U7" s="13">
        <v>0.93071300000000001</v>
      </c>
      <c r="V7" s="13">
        <v>2.1004179999999999</v>
      </c>
      <c r="W7" s="1">
        <v>100</v>
      </c>
      <c r="X7" s="1">
        <v>30</v>
      </c>
      <c r="Y7" s="1">
        <v>15</v>
      </c>
      <c r="Z7" s="1">
        <v>1.8340000000000001</v>
      </c>
      <c r="AA7" s="1">
        <v>8.5151050000000001</v>
      </c>
      <c r="AB7" s="1">
        <v>0.76438200000000001</v>
      </c>
      <c r="AC7" s="1">
        <v>11.600599000000001</v>
      </c>
      <c r="AD7" s="1">
        <v>40.540056999999997</v>
      </c>
      <c r="AE7" s="1">
        <v>3.639189</v>
      </c>
      <c r="AF7" s="1">
        <v>55.229964000000002</v>
      </c>
    </row>
    <row r="8" spans="1:33" ht="15.75" customHeight="1" x14ac:dyDescent="0.2">
      <c r="A8" s="1">
        <v>0.94</v>
      </c>
      <c r="B8" s="1">
        <v>25.316210000000002</v>
      </c>
      <c r="C8" s="1">
        <v>265825665</v>
      </c>
      <c r="D8" s="1">
        <v>0.94086000000000003</v>
      </c>
      <c r="E8" s="1">
        <v>2.5316209999999999</v>
      </c>
      <c r="F8" s="1">
        <v>100</v>
      </c>
      <c r="G8" s="1">
        <v>27</v>
      </c>
      <c r="H8" s="1">
        <v>24</v>
      </c>
      <c r="I8" s="1">
        <v>1.0535000000000001</v>
      </c>
      <c r="J8" s="1">
        <v>12.559557</v>
      </c>
      <c r="K8" s="1">
        <v>0.738483</v>
      </c>
      <c r="L8" s="1">
        <v>11.899668999999999</v>
      </c>
      <c r="M8" s="1">
        <v>49.610731000000001</v>
      </c>
      <c r="N8" s="1">
        <v>2.9170370000000001</v>
      </c>
      <c r="O8" s="1">
        <v>47.004148000000001</v>
      </c>
      <c r="P8" s="1">
        <f t="shared" si="0"/>
        <v>25.284000000000002</v>
      </c>
      <c r="R8" s="13">
        <v>0.94</v>
      </c>
      <c r="S8" s="13">
        <v>21.471530999999999</v>
      </c>
      <c r="T8" s="13">
        <v>168663918</v>
      </c>
      <c r="U8" s="13">
        <v>0.94511100000000003</v>
      </c>
      <c r="V8" s="13">
        <v>2.1471529999999999</v>
      </c>
      <c r="W8" s="1">
        <v>100</v>
      </c>
      <c r="X8" s="1">
        <v>34</v>
      </c>
      <c r="Y8" s="1">
        <v>16</v>
      </c>
      <c r="Z8" s="1">
        <v>1.7984</v>
      </c>
      <c r="AA8" s="1">
        <v>8.9507560000000002</v>
      </c>
      <c r="AB8" s="1">
        <v>0.77202700000000002</v>
      </c>
      <c r="AC8" s="1">
        <v>11.625099000000001</v>
      </c>
      <c r="AD8" s="1">
        <v>41.686619999999998</v>
      </c>
      <c r="AE8" s="1">
        <v>3.5955849999999998</v>
      </c>
      <c r="AF8" s="1">
        <v>54.141917999999997</v>
      </c>
    </row>
    <row r="9" spans="1:33" ht="15.75" customHeight="1" x14ac:dyDescent="0.2">
      <c r="A9" s="1">
        <v>0.95</v>
      </c>
      <c r="B9" s="1">
        <v>25.709157999999999</v>
      </c>
      <c r="C9" s="1">
        <v>274502964</v>
      </c>
      <c r="D9" s="1">
        <v>0.95095399999999997</v>
      </c>
      <c r="E9" s="1">
        <v>2.570916</v>
      </c>
      <c r="F9" s="1">
        <v>100</v>
      </c>
      <c r="G9" s="1">
        <v>29</v>
      </c>
      <c r="H9" s="1">
        <v>26</v>
      </c>
      <c r="I9" s="1">
        <v>1.0451999999999999</v>
      </c>
      <c r="J9" s="1">
        <v>12.914588</v>
      </c>
      <c r="K9" s="1">
        <v>0.745336</v>
      </c>
      <c r="L9" s="1">
        <v>11.930714</v>
      </c>
      <c r="M9" s="1">
        <v>50.233417000000003</v>
      </c>
      <c r="N9" s="1">
        <v>2.8991069999999999</v>
      </c>
      <c r="O9" s="1">
        <v>46.406477000000002</v>
      </c>
      <c r="P9" s="1">
        <f t="shared" si="0"/>
        <v>27.175199999999997</v>
      </c>
      <c r="R9" s="13">
        <v>0.95</v>
      </c>
      <c r="S9" s="13">
        <v>21.61233</v>
      </c>
      <c r="T9" s="13">
        <v>170631819</v>
      </c>
      <c r="U9" s="13">
        <v>0.95059300000000002</v>
      </c>
      <c r="V9" s="13">
        <v>2.1612330000000002</v>
      </c>
      <c r="W9" s="1">
        <v>100</v>
      </c>
      <c r="X9" s="1">
        <v>36</v>
      </c>
      <c r="Y9" s="1">
        <v>18</v>
      </c>
      <c r="Z9" s="1">
        <v>1.7907999999999999</v>
      </c>
      <c r="AA9" s="1">
        <v>9.0730970000000006</v>
      </c>
      <c r="AB9" s="1">
        <v>0.77800800000000003</v>
      </c>
      <c r="AC9" s="1">
        <v>11.638075000000001</v>
      </c>
      <c r="AD9" s="1">
        <v>41.981113999999998</v>
      </c>
      <c r="AE9" s="1">
        <v>3.5998359999999998</v>
      </c>
      <c r="AF9" s="1">
        <v>53.849238</v>
      </c>
    </row>
    <row r="10" spans="1:33" ht="15.75" customHeight="1" x14ac:dyDescent="0.2">
      <c r="A10" s="1">
        <v>0.96</v>
      </c>
      <c r="B10" s="1">
        <v>25.225396</v>
      </c>
      <c r="C10" s="1">
        <v>269732041</v>
      </c>
      <c r="D10" s="1">
        <v>0.96210799999999996</v>
      </c>
      <c r="E10" s="1">
        <v>2.5225399999999998</v>
      </c>
      <c r="F10" s="1">
        <v>100</v>
      </c>
      <c r="G10" s="1">
        <v>32</v>
      </c>
      <c r="H10" s="1">
        <v>28</v>
      </c>
      <c r="I10" s="1">
        <v>1.0841000000000001</v>
      </c>
      <c r="J10" s="1">
        <v>12.396006</v>
      </c>
      <c r="K10" s="1">
        <v>0.76632800000000001</v>
      </c>
      <c r="L10" s="1">
        <v>11.943724</v>
      </c>
      <c r="M10" s="1">
        <v>49.140974999999997</v>
      </c>
      <c r="N10" s="1">
        <v>3.0379209999999999</v>
      </c>
      <c r="O10" s="1">
        <v>47.348016000000001</v>
      </c>
      <c r="P10" s="1">
        <f t="shared" si="0"/>
        <v>30.354800000000001</v>
      </c>
      <c r="R10" s="13">
        <v>0.96</v>
      </c>
      <c r="S10" s="13">
        <v>22.299159</v>
      </c>
      <c r="T10" s="13">
        <v>179601497</v>
      </c>
      <c r="U10" s="13">
        <v>0.962422</v>
      </c>
      <c r="V10" s="13">
        <v>2.2299159999999998</v>
      </c>
      <c r="W10" s="1">
        <v>100</v>
      </c>
      <c r="X10" s="1">
        <v>42</v>
      </c>
      <c r="Y10" s="1">
        <v>21</v>
      </c>
      <c r="Z10" s="1">
        <v>1.6921999999999999</v>
      </c>
      <c r="AA10" s="1">
        <v>9.7264599999999994</v>
      </c>
      <c r="AB10" s="1">
        <v>0.78758899999999998</v>
      </c>
      <c r="AC10" s="1">
        <v>11.662394000000001</v>
      </c>
      <c r="AD10" s="1">
        <v>43.618054999999998</v>
      </c>
      <c r="AE10" s="1">
        <v>3.5319210000000001</v>
      </c>
      <c r="AF10" s="1">
        <v>52.299702000000003</v>
      </c>
    </row>
    <row r="11" spans="1:33" ht="15.75" customHeight="1" x14ac:dyDescent="0.2">
      <c r="A11" s="1">
        <v>0.97</v>
      </c>
      <c r="B11" s="1">
        <v>26.321085</v>
      </c>
      <c r="C11" s="1">
        <v>290081138</v>
      </c>
      <c r="D11" s="1">
        <v>0.97250499999999995</v>
      </c>
      <c r="E11" s="1">
        <v>2.6321089999999998</v>
      </c>
      <c r="F11" s="1">
        <v>100</v>
      </c>
      <c r="G11" s="1">
        <v>36</v>
      </c>
      <c r="H11" s="1">
        <v>31</v>
      </c>
      <c r="I11" s="1">
        <v>1.0529999999999999</v>
      </c>
      <c r="J11" s="1">
        <v>13.44862</v>
      </c>
      <c r="K11" s="1">
        <v>0.76660099999999998</v>
      </c>
      <c r="L11" s="1">
        <v>11.987207</v>
      </c>
      <c r="M11" s="1">
        <v>51.094473999999998</v>
      </c>
      <c r="N11" s="1">
        <v>2.9124989999999999</v>
      </c>
      <c r="O11" s="1">
        <v>45.542222000000002</v>
      </c>
      <c r="P11" s="1">
        <f t="shared" si="0"/>
        <v>32.643000000000001</v>
      </c>
      <c r="R11" s="13">
        <v>0.97</v>
      </c>
      <c r="S11" s="13">
        <v>22.662932999999999</v>
      </c>
      <c r="T11" s="13">
        <v>186227195</v>
      </c>
      <c r="U11" s="13">
        <v>0.97081499999999998</v>
      </c>
      <c r="V11" s="13">
        <v>2.2662930000000001</v>
      </c>
      <c r="W11" s="1">
        <v>100</v>
      </c>
      <c r="X11" s="1">
        <v>48</v>
      </c>
      <c r="Y11" s="1">
        <v>24</v>
      </c>
      <c r="Z11" s="1">
        <v>1.613</v>
      </c>
      <c r="AA11" s="1">
        <v>10.042813000000001</v>
      </c>
      <c r="AB11" s="1">
        <v>0.80005599999999999</v>
      </c>
      <c r="AC11" s="1">
        <v>11.695418999999999</v>
      </c>
      <c r="AD11" s="1">
        <v>44.313825000000001</v>
      </c>
      <c r="AE11" s="1">
        <v>3.53024</v>
      </c>
      <c r="AF11" s="1">
        <v>51.605936999999997</v>
      </c>
    </row>
    <row r="12" spans="1:33" ht="15.75" customHeight="1" x14ac:dyDescent="0.2">
      <c r="A12" s="1">
        <v>0.98</v>
      </c>
      <c r="B12" s="1">
        <v>27.398302999999999</v>
      </c>
      <c r="C12" s="1">
        <v>312628318</v>
      </c>
      <c r="D12" s="1">
        <v>0.98013799999999995</v>
      </c>
      <c r="E12" s="1">
        <v>2.73983</v>
      </c>
      <c r="F12" s="1">
        <v>100</v>
      </c>
      <c r="G12" s="1">
        <v>40</v>
      </c>
      <c r="H12" s="1">
        <v>36</v>
      </c>
      <c r="I12" s="1">
        <v>1.0302</v>
      </c>
      <c r="J12" s="1">
        <v>14.460419</v>
      </c>
      <c r="K12" s="1">
        <v>0.778617</v>
      </c>
      <c r="L12" s="1">
        <v>12.03956</v>
      </c>
      <c r="M12" s="1">
        <v>52.778520999999998</v>
      </c>
      <c r="N12" s="1">
        <v>2.841844</v>
      </c>
      <c r="O12" s="1">
        <v>43.942722000000003</v>
      </c>
      <c r="P12" s="1">
        <f t="shared" si="0"/>
        <v>37.087200000000003</v>
      </c>
      <c r="R12" s="13">
        <v>0.98</v>
      </c>
      <c r="S12" s="13">
        <v>23.824335999999999</v>
      </c>
      <c r="T12" s="13">
        <v>200896314</v>
      </c>
      <c r="U12" s="13">
        <v>0.98039200000000004</v>
      </c>
      <c r="V12" s="13">
        <v>2.3824339999999999</v>
      </c>
      <c r="W12" s="1">
        <v>100</v>
      </c>
      <c r="X12" s="1">
        <v>62</v>
      </c>
      <c r="Y12" s="1">
        <v>30</v>
      </c>
      <c r="Z12" s="1">
        <v>1.4051</v>
      </c>
      <c r="AA12" s="1">
        <v>11.113713000000001</v>
      </c>
      <c r="AB12" s="1">
        <v>0.82744200000000001</v>
      </c>
      <c r="AC12" s="1">
        <v>11.762943</v>
      </c>
      <c r="AD12" s="1">
        <v>46.648575000000001</v>
      </c>
      <c r="AE12" s="1">
        <v>3.4730970000000001</v>
      </c>
      <c r="AF12" s="1">
        <v>49.373645000000003</v>
      </c>
    </row>
    <row r="13" spans="1:33" ht="15.75" customHeight="1" x14ac:dyDescent="0.2">
      <c r="A13" s="1">
        <v>0.99</v>
      </c>
      <c r="B13" s="1">
        <v>28.738761</v>
      </c>
      <c r="C13" s="1">
        <v>335561706</v>
      </c>
      <c r="D13" s="1">
        <v>0.99066299999999996</v>
      </c>
      <c r="E13" s="1">
        <v>2.8738760000000001</v>
      </c>
      <c r="F13" s="1">
        <v>100</v>
      </c>
      <c r="G13" s="1">
        <v>52</v>
      </c>
      <c r="H13" s="1">
        <v>46</v>
      </c>
      <c r="I13" s="1">
        <v>1.0282</v>
      </c>
      <c r="J13" s="1">
        <v>15.698684</v>
      </c>
      <c r="K13" s="1">
        <v>0.80643399999999998</v>
      </c>
      <c r="L13" s="1">
        <v>12.115167</v>
      </c>
      <c r="M13" s="1">
        <v>54.625473999999997</v>
      </c>
      <c r="N13" s="1">
        <v>2.8060839999999998</v>
      </c>
      <c r="O13" s="1">
        <v>42.156190000000002</v>
      </c>
      <c r="P13" s="1">
        <f t="shared" si="0"/>
        <v>47.297200000000004</v>
      </c>
      <c r="R13" s="1">
        <v>0.99</v>
      </c>
      <c r="S13" s="1">
        <v>26.725826000000001</v>
      </c>
      <c r="T13" s="1">
        <v>244334635</v>
      </c>
      <c r="U13" s="1">
        <v>0.99007000000000001</v>
      </c>
      <c r="V13" s="1">
        <v>2.6725829999999999</v>
      </c>
      <c r="W13" s="1">
        <v>100</v>
      </c>
      <c r="X13" s="1">
        <v>112</v>
      </c>
      <c r="Y13" s="1">
        <v>55</v>
      </c>
      <c r="Z13" s="1">
        <v>1.0899000000000001</v>
      </c>
      <c r="AA13" s="1">
        <v>13.742495</v>
      </c>
      <c r="AB13" s="1">
        <v>0.91719300000000004</v>
      </c>
      <c r="AC13" s="1">
        <v>11.944626</v>
      </c>
      <c r="AD13" s="1">
        <v>51.420281000000003</v>
      </c>
      <c r="AE13" s="1">
        <v>3.4318590000000002</v>
      </c>
      <c r="AF13" s="1">
        <v>44.693198000000002</v>
      </c>
    </row>
    <row r="14" spans="1:33" ht="15.75" customHeight="1" x14ac:dyDescent="0.2">
      <c r="A14" s="1">
        <v>0.99099999999999999</v>
      </c>
      <c r="B14" s="1">
        <v>29.145271000000001</v>
      </c>
      <c r="C14" s="1">
        <v>341674782</v>
      </c>
      <c r="D14" s="1">
        <v>0.99106399999999994</v>
      </c>
      <c r="E14" s="1">
        <v>2.9145270000000001</v>
      </c>
      <c r="F14" s="1">
        <v>100</v>
      </c>
      <c r="G14" s="1">
        <v>53</v>
      </c>
      <c r="H14" s="1">
        <v>46</v>
      </c>
      <c r="I14" s="1">
        <v>1.0250999999999999</v>
      </c>
      <c r="J14" s="1">
        <v>16.087814000000002</v>
      </c>
      <c r="K14" s="1">
        <v>0.80948299999999995</v>
      </c>
      <c r="L14" s="1">
        <v>12.129592000000001</v>
      </c>
      <c r="M14" s="1">
        <v>55.198711000000003</v>
      </c>
      <c r="N14" s="1">
        <v>2.7774070000000002</v>
      </c>
      <c r="O14" s="1">
        <v>41.617702000000001</v>
      </c>
      <c r="P14" s="1">
        <f t="shared" si="0"/>
        <v>47.154599999999995</v>
      </c>
      <c r="R14" s="1">
        <v>0.99099999999999999</v>
      </c>
      <c r="S14" s="1">
        <v>27.282478999999999</v>
      </c>
      <c r="T14" s="1">
        <v>251147778</v>
      </c>
      <c r="U14" s="1">
        <v>0.991089</v>
      </c>
      <c r="V14" s="1">
        <v>2.7282479999999998</v>
      </c>
      <c r="W14" s="1">
        <v>100</v>
      </c>
      <c r="X14" s="1">
        <v>122</v>
      </c>
      <c r="Y14" s="1">
        <v>61</v>
      </c>
      <c r="Z14" s="1">
        <v>1.0736000000000001</v>
      </c>
      <c r="AA14" s="1">
        <v>14.250083999999999</v>
      </c>
      <c r="AB14" s="1">
        <v>0.93764999999999998</v>
      </c>
      <c r="AC14" s="1">
        <v>11.975717</v>
      </c>
      <c r="AD14" s="1">
        <v>52.231634</v>
      </c>
      <c r="AE14" s="1">
        <v>3.4368210000000001</v>
      </c>
      <c r="AF14" s="1">
        <v>43.895268000000002</v>
      </c>
    </row>
    <row r="15" spans="1:33" ht="15.75" customHeight="1" x14ac:dyDescent="0.2">
      <c r="A15" s="1">
        <v>0.99199999999999999</v>
      </c>
      <c r="B15" s="1">
        <v>29.595645999999999</v>
      </c>
      <c r="C15" s="1">
        <v>350565898</v>
      </c>
      <c r="D15" s="1">
        <v>0.99216700000000002</v>
      </c>
      <c r="E15" s="1">
        <v>2.959565</v>
      </c>
      <c r="F15" s="1">
        <v>100</v>
      </c>
      <c r="G15" s="1">
        <v>55</v>
      </c>
      <c r="H15" s="1">
        <v>48</v>
      </c>
      <c r="I15" s="1">
        <v>1.0187999999999999</v>
      </c>
      <c r="J15" s="1">
        <v>16.524056999999999</v>
      </c>
      <c r="K15" s="1">
        <v>0.80783499999999997</v>
      </c>
      <c r="L15" s="1">
        <v>12.146155</v>
      </c>
      <c r="M15" s="1">
        <v>55.832731000000003</v>
      </c>
      <c r="N15" s="1">
        <v>2.7295739999999999</v>
      </c>
      <c r="O15" s="1">
        <v>41.040343</v>
      </c>
      <c r="P15" s="1">
        <f t="shared" si="0"/>
        <v>48.9024</v>
      </c>
      <c r="R15" s="1">
        <v>0.99199999999999999</v>
      </c>
      <c r="S15" s="1">
        <v>28.197973000000001</v>
      </c>
      <c r="T15" s="1">
        <v>262311947</v>
      </c>
      <c r="U15" s="1">
        <v>0.992232</v>
      </c>
      <c r="V15" s="1">
        <v>2.8197969999999999</v>
      </c>
      <c r="W15" s="1">
        <v>100</v>
      </c>
      <c r="X15" s="1">
        <v>140</v>
      </c>
      <c r="Y15" s="1">
        <v>70</v>
      </c>
      <c r="Z15" s="1">
        <v>1.0556000000000001</v>
      </c>
      <c r="AA15" s="1">
        <v>15.110239</v>
      </c>
      <c r="AB15" s="1">
        <v>0.96337300000000003</v>
      </c>
      <c r="AC15" s="1">
        <v>12.004011</v>
      </c>
      <c r="AD15" s="1">
        <v>53.586258999999998</v>
      </c>
      <c r="AE15" s="1">
        <v>3.4164620000000001</v>
      </c>
      <c r="AF15" s="1">
        <v>42.570473999999997</v>
      </c>
    </row>
    <row r="16" spans="1:33" ht="15.75" customHeight="1" x14ac:dyDescent="0.2">
      <c r="A16" s="1">
        <v>0.99299999999999999</v>
      </c>
      <c r="B16" s="1">
        <v>29.956510999999999</v>
      </c>
      <c r="C16" s="1">
        <v>357501498</v>
      </c>
      <c r="D16" s="1">
        <v>0.99304400000000004</v>
      </c>
      <c r="E16" s="1">
        <v>2.9956510000000001</v>
      </c>
      <c r="F16" s="1">
        <v>100</v>
      </c>
      <c r="G16" s="1">
        <v>57</v>
      </c>
      <c r="H16" s="1">
        <v>50</v>
      </c>
      <c r="I16" s="1">
        <v>1.0192000000000001</v>
      </c>
      <c r="J16" s="1">
        <v>16.850124000000001</v>
      </c>
      <c r="K16" s="1">
        <v>0.82063699999999995</v>
      </c>
      <c r="L16" s="1">
        <v>12.168246</v>
      </c>
      <c r="M16" s="1">
        <v>56.248620000000003</v>
      </c>
      <c r="N16" s="1">
        <v>2.7394280000000002</v>
      </c>
      <c r="O16" s="1">
        <v>40.619701999999997</v>
      </c>
      <c r="P16" s="1">
        <f t="shared" si="0"/>
        <v>50.960000000000008</v>
      </c>
      <c r="R16" s="1">
        <v>0.99299999999999999</v>
      </c>
      <c r="S16" s="1">
        <v>28.923107999999999</v>
      </c>
      <c r="T16" s="1">
        <v>272316388</v>
      </c>
      <c r="U16" s="1">
        <v>0.99311700000000003</v>
      </c>
      <c r="V16" s="1">
        <v>2.8923109999999999</v>
      </c>
      <c r="W16" s="1">
        <v>100</v>
      </c>
      <c r="X16" s="1">
        <v>156</v>
      </c>
      <c r="Y16" s="1">
        <v>78</v>
      </c>
      <c r="Z16" s="1">
        <v>1.0458000000000001</v>
      </c>
      <c r="AA16" s="1">
        <v>15.776698</v>
      </c>
      <c r="AB16" s="1">
        <v>0.97837600000000002</v>
      </c>
      <c r="AC16" s="1">
        <v>12.048916999999999</v>
      </c>
      <c r="AD16" s="1">
        <v>54.547032999999999</v>
      </c>
      <c r="AE16" s="1">
        <v>3.3826809999999998</v>
      </c>
      <c r="AF16" s="1">
        <v>41.658445</v>
      </c>
    </row>
    <row r="17" spans="1:33" ht="15.75" customHeight="1" x14ac:dyDescent="0.2">
      <c r="A17" s="1">
        <v>0.99399999999999999</v>
      </c>
      <c r="B17" s="1">
        <v>30.361940000000001</v>
      </c>
      <c r="C17" s="1">
        <v>369010935</v>
      </c>
      <c r="D17" s="1">
        <v>0.99423499999999998</v>
      </c>
      <c r="E17" s="1">
        <v>3.0361940000000001</v>
      </c>
      <c r="F17" s="1">
        <v>100</v>
      </c>
      <c r="G17" s="1">
        <v>60</v>
      </c>
      <c r="H17" s="1">
        <v>53</v>
      </c>
      <c r="I17" s="1">
        <v>1.0178</v>
      </c>
      <c r="J17" s="1">
        <v>17.214393000000001</v>
      </c>
      <c r="K17" s="1">
        <v>0.82571899999999998</v>
      </c>
      <c r="L17" s="1">
        <v>12.204278</v>
      </c>
      <c r="M17" s="1">
        <v>56.697276000000002</v>
      </c>
      <c r="N17" s="1">
        <v>2.7195860000000001</v>
      </c>
      <c r="O17" s="1">
        <v>40.195976999999999</v>
      </c>
      <c r="P17" s="1">
        <f t="shared" si="0"/>
        <v>53.943400000000004</v>
      </c>
      <c r="R17" s="1">
        <v>0.99399999999999999</v>
      </c>
      <c r="S17" s="1">
        <v>29.874165000000001</v>
      </c>
      <c r="T17" s="1">
        <v>285834090</v>
      </c>
      <c r="U17" s="1">
        <v>0.99402000000000001</v>
      </c>
      <c r="V17" s="1">
        <v>2.9874160000000001</v>
      </c>
      <c r="W17" s="1">
        <v>100</v>
      </c>
      <c r="X17" s="1">
        <v>176</v>
      </c>
      <c r="Y17" s="1">
        <v>88</v>
      </c>
      <c r="Z17" s="1">
        <v>1.0367999999999999</v>
      </c>
      <c r="AA17" s="1">
        <v>16.678176000000001</v>
      </c>
      <c r="AB17" s="1">
        <v>0.99690900000000005</v>
      </c>
      <c r="AC17" s="1">
        <v>12.07705</v>
      </c>
      <c r="AD17" s="1">
        <v>55.828091999999998</v>
      </c>
      <c r="AE17" s="1">
        <v>3.3370280000000001</v>
      </c>
      <c r="AF17" s="1">
        <v>40.426403000000001</v>
      </c>
    </row>
    <row r="18" spans="1:33" ht="15.75" customHeight="1" x14ac:dyDescent="0.2">
      <c r="A18" s="1">
        <v>0.995</v>
      </c>
      <c r="B18" s="1">
        <v>30.925464999999999</v>
      </c>
      <c r="C18" s="1">
        <v>375072064</v>
      </c>
      <c r="D18" s="1">
        <v>0.99502999999999997</v>
      </c>
      <c r="E18" s="1">
        <v>3.092546</v>
      </c>
      <c r="F18" s="1">
        <v>100</v>
      </c>
      <c r="G18" s="1">
        <v>65</v>
      </c>
      <c r="H18" s="1">
        <v>58</v>
      </c>
      <c r="I18" s="1">
        <v>1.0156000000000001</v>
      </c>
      <c r="J18" s="1">
        <v>17.746185000000001</v>
      </c>
      <c r="K18" s="1">
        <v>0.83951699999999996</v>
      </c>
      <c r="L18" s="1">
        <v>12.222284999999999</v>
      </c>
      <c r="M18" s="1">
        <v>57.383729000000002</v>
      </c>
      <c r="N18" s="1">
        <v>2.7146479999999999</v>
      </c>
      <c r="O18" s="1">
        <v>39.521751999999999</v>
      </c>
      <c r="P18" s="1">
        <f t="shared" si="0"/>
        <v>58.904800000000002</v>
      </c>
      <c r="R18" s="1">
        <v>0.995</v>
      </c>
      <c r="S18" s="1">
        <v>31.320692999999999</v>
      </c>
      <c r="T18" s="1">
        <v>305342808</v>
      </c>
      <c r="U18" s="1">
        <v>0.99507199999999996</v>
      </c>
      <c r="V18" s="1">
        <v>3.132069</v>
      </c>
      <c r="W18" s="1">
        <v>100</v>
      </c>
      <c r="X18" s="1">
        <v>208</v>
      </c>
      <c r="Y18" s="1">
        <v>103</v>
      </c>
      <c r="Z18" s="1">
        <v>1.0236000000000001</v>
      </c>
      <c r="AA18" s="1">
        <v>18.042995000000001</v>
      </c>
      <c r="AB18" s="1">
        <v>1.0290790000000001</v>
      </c>
      <c r="AC18" s="1">
        <v>12.126220999999999</v>
      </c>
      <c r="AD18" s="1">
        <v>57.607264999999998</v>
      </c>
      <c r="AE18" s="1">
        <v>3.2856190000000001</v>
      </c>
      <c r="AF18" s="1">
        <v>38.716323000000003</v>
      </c>
    </row>
    <row r="19" spans="1:33" ht="15.75" customHeight="1" x14ac:dyDescent="0.2">
      <c r="A19" s="14">
        <v>0.996</v>
      </c>
      <c r="B19" s="14">
        <v>31.709230999999999</v>
      </c>
      <c r="C19" s="1">
        <v>392795317</v>
      </c>
      <c r="D19" s="1">
        <v>0.99605500000000002</v>
      </c>
      <c r="E19" s="1">
        <v>3.1709230000000002</v>
      </c>
      <c r="F19" s="1">
        <v>100</v>
      </c>
      <c r="G19" s="1">
        <v>70</v>
      </c>
      <c r="H19" s="1">
        <v>63</v>
      </c>
      <c r="I19" s="1">
        <v>1.0123</v>
      </c>
      <c r="J19" s="1">
        <v>18.461475</v>
      </c>
      <c r="K19" s="1">
        <v>0.84507900000000002</v>
      </c>
      <c r="L19" s="1">
        <v>12.282928</v>
      </c>
      <c r="M19" s="1">
        <v>58.221138000000003</v>
      </c>
      <c r="N19" s="1">
        <v>2.6650879999999999</v>
      </c>
      <c r="O19" s="1">
        <v>38.736127000000003</v>
      </c>
      <c r="P19" s="1">
        <f t="shared" si="0"/>
        <v>63.774899999999995</v>
      </c>
      <c r="R19" s="1">
        <v>0.996</v>
      </c>
      <c r="S19" s="1">
        <v>33.255833000000003</v>
      </c>
      <c r="T19" s="1">
        <v>330715081</v>
      </c>
      <c r="U19" s="1">
        <v>0.99604499999999996</v>
      </c>
      <c r="V19" s="1">
        <v>3.325583</v>
      </c>
      <c r="W19" s="1">
        <v>100</v>
      </c>
      <c r="X19" s="1">
        <v>250</v>
      </c>
      <c r="Y19" s="1">
        <v>125</v>
      </c>
      <c r="Z19" s="1">
        <v>1.0179</v>
      </c>
      <c r="AA19" s="1">
        <v>19.880610000000001</v>
      </c>
      <c r="AB19" s="1">
        <v>1.055509</v>
      </c>
      <c r="AC19" s="1">
        <v>12.203856999999999</v>
      </c>
      <c r="AD19" s="1">
        <v>59.780822000000001</v>
      </c>
      <c r="AE19" s="1">
        <v>3.173905</v>
      </c>
      <c r="AF19" s="1">
        <v>36.696891999999998</v>
      </c>
    </row>
    <row r="20" spans="1:33" ht="15.75" customHeight="1" x14ac:dyDescent="0.2">
      <c r="A20" s="14">
        <v>0.997</v>
      </c>
      <c r="B20" s="14">
        <v>33.236910000000002</v>
      </c>
      <c r="C20" s="1">
        <v>421074035</v>
      </c>
      <c r="D20" s="1">
        <v>0.99710900000000002</v>
      </c>
      <c r="E20" s="1">
        <v>3.3236910000000002</v>
      </c>
      <c r="F20" s="1">
        <v>100</v>
      </c>
      <c r="G20" s="1">
        <v>86</v>
      </c>
      <c r="H20" s="1">
        <v>77</v>
      </c>
      <c r="I20" s="1">
        <v>1.0121</v>
      </c>
      <c r="J20" s="1">
        <v>19.869246</v>
      </c>
      <c r="K20" s="1">
        <v>0.88970800000000005</v>
      </c>
      <c r="L20" s="1">
        <v>12.358954000000001</v>
      </c>
      <c r="M20" s="1">
        <v>59.780665999999997</v>
      </c>
      <c r="N20" s="1">
        <v>2.6768679999999998</v>
      </c>
      <c r="O20" s="1">
        <v>37.184424999999997</v>
      </c>
      <c r="P20" s="1">
        <f t="shared" si="0"/>
        <v>77.931700000000006</v>
      </c>
      <c r="R20" s="1">
        <v>0.997</v>
      </c>
      <c r="S20" s="1">
        <v>36.206366000000003</v>
      </c>
      <c r="T20" s="1">
        <v>367680691</v>
      </c>
      <c r="U20" s="1">
        <v>0.99705999999999995</v>
      </c>
      <c r="V20" s="1">
        <v>3.6206369999999999</v>
      </c>
      <c r="W20" s="1">
        <v>100</v>
      </c>
      <c r="X20" s="1">
        <v>314</v>
      </c>
      <c r="Y20" s="1">
        <v>157</v>
      </c>
      <c r="Z20" s="1">
        <v>1.014</v>
      </c>
      <c r="AA20" s="1">
        <v>22.712032000000001</v>
      </c>
      <c r="AB20" s="1">
        <v>1.079772</v>
      </c>
      <c r="AC20" s="1">
        <v>12.297169999999999</v>
      </c>
      <c r="AD20" s="1">
        <v>62.729388999999998</v>
      </c>
      <c r="AE20" s="1">
        <v>2.982272</v>
      </c>
      <c r="AF20" s="1">
        <v>33.964111000000003</v>
      </c>
    </row>
    <row r="21" spans="1:33" ht="15.75" customHeight="1" x14ac:dyDescent="0.2">
      <c r="A21" s="1">
        <v>0.998</v>
      </c>
      <c r="B21" s="1">
        <v>36.323411</v>
      </c>
      <c r="C21" s="1">
        <v>480009270</v>
      </c>
      <c r="D21" s="1">
        <v>0.99800800000000001</v>
      </c>
      <c r="E21" s="1">
        <v>3.6323409999999998</v>
      </c>
      <c r="F21" s="1">
        <v>100</v>
      </c>
      <c r="G21" s="1">
        <v>118</v>
      </c>
      <c r="H21" s="1">
        <v>105</v>
      </c>
      <c r="I21" s="1">
        <v>1.0048999999999999</v>
      </c>
      <c r="J21" s="1">
        <v>22.760335000000001</v>
      </c>
      <c r="K21" s="1">
        <v>0.94010899999999997</v>
      </c>
      <c r="L21" s="1">
        <v>12.503140999999999</v>
      </c>
      <c r="M21" s="1">
        <v>62.660235</v>
      </c>
      <c r="N21" s="1">
        <v>2.5881620000000001</v>
      </c>
      <c r="O21" s="1">
        <v>34.421716000000004</v>
      </c>
      <c r="P21" s="1">
        <f t="shared" si="0"/>
        <v>105.51449999999998</v>
      </c>
      <c r="R21" s="1">
        <v>0.998</v>
      </c>
      <c r="S21" s="1">
        <v>40.129522000000001</v>
      </c>
      <c r="T21" s="1">
        <v>415731791</v>
      </c>
      <c r="U21" s="1">
        <v>0.99780000000000002</v>
      </c>
      <c r="V21" s="1">
        <v>4.0129520000000003</v>
      </c>
      <c r="W21" s="1">
        <v>100</v>
      </c>
      <c r="X21" s="1">
        <v>400</v>
      </c>
      <c r="Y21" s="1">
        <v>200</v>
      </c>
      <c r="Z21" s="1">
        <v>1.0079</v>
      </c>
      <c r="AA21" s="1">
        <v>26.501113</v>
      </c>
      <c r="AB21" s="1">
        <v>1.088606</v>
      </c>
      <c r="AC21" s="1">
        <v>12.418329</v>
      </c>
      <c r="AD21" s="1">
        <v>66.038944000000001</v>
      </c>
      <c r="AE21" s="1">
        <v>2.7127309999999998</v>
      </c>
      <c r="AF21" s="1">
        <v>30.945619000000001</v>
      </c>
    </row>
    <row r="22" spans="1:33" ht="15.75" customHeight="1" x14ac:dyDescent="0.2">
      <c r="A22" s="1">
        <v>0.999</v>
      </c>
      <c r="B22" s="1">
        <v>44.598252000000002</v>
      </c>
      <c r="C22" s="1">
        <v>620694678</v>
      </c>
      <c r="D22" s="1">
        <v>0.99901300000000004</v>
      </c>
      <c r="E22" s="1">
        <v>4.4598250000000004</v>
      </c>
      <c r="F22" s="1">
        <v>100</v>
      </c>
      <c r="G22" s="1">
        <v>193</v>
      </c>
      <c r="H22" s="1">
        <v>172</v>
      </c>
      <c r="I22" s="1">
        <v>1.0025999999999999</v>
      </c>
      <c r="J22" s="1">
        <v>30.566375000000001</v>
      </c>
      <c r="K22" s="1">
        <v>1.0708070000000001</v>
      </c>
      <c r="L22" s="1">
        <v>12.843959999999999</v>
      </c>
      <c r="M22" s="1">
        <v>68.537158000000005</v>
      </c>
      <c r="N22" s="1">
        <v>2.401008</v>
      </c>
      <c r="O22" s="1">
        <v>28.799244000000002</v>
      </c>
      <c r="P22" s="1">
        <f t="shared" si="0"/>
        <v>172.44719999999998</v>
      </c>
      <c r="R22" s="1">
        <v>0.999</v>
      </c>
      <c r="S22" s="1">
        <v>40.120620000000002</v>
      </c>
      <c r="T22" s="1">
        <v>416057598</v>
      </c>
      <c r="U22" s="1">
        <v>0.99777499999999997</v>
      </c>
      <c r="V22" s="1">
        <v>4.0120620000000002</v>
      </c>
      <c r="W22" s="1">
        <v>100</v>
      </c>
      <c r="X22" s="1">
        <v>400</v>
      </c>
      <c r="Y22" s="1">
        <v>200</v>
      </c>
      <c r="Z22" s="1">
        <v>1.0085</v>
      </c>
      <c r="AA22" s="1">
        <v>26.490956000000001</v>
      </c>
      <c r="AB22" s="1">
        <v>1.0878239999999999</v>
      </c>
      <c r="AC22" s="1">
        <v>12.419867999999999</v>
      </c>
      <c r="AD22" s="1">
        <v>66.028281000000007</v>
      </c>
      <c r="AE22" s="1">
        <v>2.7113839999999998</v>
      </c>
      <c r="AF22" s="1">
        <v>30.956320000000002</v>
      </c>
    </row>
    <row r="23" spans="1:33" ht="15.75" customHeight="1" x14ac:dyDescent="0.2">
      <c r="A23" s="15">
        <v>0.999</v>
      </c>
      <c r="B23" s="15">
        <v>42.641233999999997</v>
      </c>
      <c r="C23" s="15">
        <v>568067513</v>
      </c>
      <c r="D23" s="15">
        <v>0.99902199999999997</v>
      </c>
      <c r="E23" s="15">
        <v>4.2641229999999997</v>
      </c>
      <c r="F23" s="15">
        <v>225</v>
      </c>
      <c r="G23" s="15"/>
      <c r="H23" s="15">
        <v>202</v>
      </c>
      <c r="I23" s="15">
        <v>1.0105</v>
      </c>
      <c r="J23" s="15">
        <v>25.475088</v>
      </c>
      <c r="K23" s="15">
        <v>3.9397989999999998</v>
      </c>
      <c r="L23" s="15">
        <v>13.105641</v>
      </c>
      <c r="M23" s="15">
        <v>59.742849999999997</v>
      </c>
      <c r="N23" s="15">
        <v>9.2394110000000005</v>
      </c>
      <c r="O23" s="15">
        <v>30.734665</v>
      </c>
      <c r="P23" s="15">
        <f t="shared" si="0"/>
        <v>204.12099999999998</v>
      </c>
    </row>
    <row r="24" spans="1:33" ht="15.75" customHeight="1" x14ac:dyDescent="0.2">
      <c r="A24" s="16">
        <v>0.995</v>
      </c>
      <c r="B24" s="16">
        <v>30.229780999999999</v>
      </c>
      <c r="C24" s="15">
        <v>394614113</v>
      </c>
      <c r="D24" s="15">
        <v>0.99717500000000003</v>
      </c>
      <c r="E24" s="15">
        <v>3.0229780000000002</v>
      </c>
      <c r="F24" s="15">
        <v>100</v>
      </c>
      <c r="G24" s="15"/>
      <c r="H24" s="15">
        <v>89</v>
      </c>
      <c r="I24" s="15">
        <v>1.0145999999999999</v>
      </c>
      <c r="J24" s="15">
        <v>16.859518000000001</v>
      </c>
      <c r="K24" s="15">
        <v>0.90558099999999997</v>
      </c>
      <c r="L24" s="15">
        <v>12.344200000000001</v>
      </c>
      <c r="M24" s="15">
        <v>55.771220999999997</v>
      </c>
      <c r="N24" s="15">
        <v>2.9956589999999998</v>
      </c>
      <c r="O24" s="15">
        <v>40.834566000000002</v>
      </c>
      <c r="P24" s="15">
        <f t="shared" si="0"/>
        <v>90.299399999999991</v>
      </c>
      <c r="R24" s="1" t="s">
        <v>100</v>
      </c>
    </row>
    <row r="25" spans="1:33" ht="15.75" customHeight="1" x14ac:dyDescent="0.2">
      <c r="A25" s="15">
        <v>0.996</v>
      </c>
      <c r="B25" s="15">
        <v>30.217451000000001</v>
      </c>
      <c r="C25" s="15">
        <v>394212566</v>
      </c>
      <c r="D25" s="15">
        <v>0.99702299999999999</v>
      </c>
      <c r="E25" s="15">
        <v>3.0217450000000001</v>
      </c>
      <c r="F25" s="15">
        <v>100</v>
      </c>
      <c r="G25" s="15"/>
      <c r="H25" s="15">
        <v>89</v>
      </c>
      <c r="I25" s="15">
        <v>1.0161</v>
      </c>
      <c r="J25" s="15">
        <v>16.840769999999999</v>
      </c>
      <c r="K25" s="15">
        <v>0.90376900000000004</v>
      </c>
      <c r="L25" s="15">
        <v>12.352997999999999</v>
      </c>
      <c r="M25" s="15">
        <v>55.731932999999998</v>
      </c>
      <c r="N25" s="15">
        <v>2.990885</v>
      </c>
      <c r="O25" s="15">
        <v>40.880344000000001</v>
      </c>
      <c r="P25" s="15">
        <f t="shared" si="0"/>
        <v>90.432900000000004</v>
      </c>
      <c r="R25" s="3" t="s">
        <v>92</v>
      </c>
      <c r="S25" s="3" t="s">
        <v>93</v>
      </c>
      <c r="T25" s="3" t="s">
        <v>94</v>
      </c>
      <c r="U25" s="3" t="s">
        <v>95</v>
      </c>
      <c r="V25" s="3" t="s">
        <v>96</v>
      </c>
      <c r="W25" s="3" t="s">
        <v>8</v>
      </c>
      <c r="X25" s="1" t="s">
        <v>9</v>
      </c>
      <c r="Y25" s="3" t="s">
        <v>97</v>
      </c>
      <c r="Z25" s="3" t="s">
        <v>98</v>
      </c>
      <c r="AA25" s="3" t="s">
        <v>13</v>
      </c>
      <c r="AB25" s="3" t="s">
        <v>14</v>
      </c>
      <c r="AC25" s="3" t="s">
        <v>31</v>
      </c>
      <c r="AD25" s="3" t="s">
        <v>16</v>
      </c>
      <c r="AE25" s="3" t="s">
        <v>17</v>
      </c>
      <c r="AF25" s="3" t="s">
        <v>18</v>
      </c>
      <c r="AG25" s="1" t="s">
        <v>99</v>
      </c>
    </row>
    <row r="26" spans="1:33" ht="15.75" customHeight="1" x14ac:dyDescent="0.2">
      <c r="A26" s="15">
        <v>0.997</v>
      </c>
      <c r="B26" s="15">
        <v>30.219218000000001</v>
      </c>
      <c r="C26" s="15">
        <v>394576383</v>
      </c>
      <c r="D26" s="15">
        <v>0.99702999999999997</v>
      </c>
      <c r="E26" s="15">
        <v>3.021922</v>
      </c>
      <c r="F26" s="15">
        <v>100</v>
      </c>
      <c r="G26" s="15"/>
      <c r="H26" s="15">
        <v>89</v>
      </c>
      <c r="I26" s="15">
        <v>1.0156000000000001</v>
      </c>
      <c r="J26" s="15">
        <v>16.851924</v>
      </c>
      <c r="K26" s="15">
        <v>0.90511200000000003</v>
      </c>
      <c r="L26" s="15">
        <v>12.342237000000001</v>
      </c>
      <c r="M26" s="15">
        <v>55.765585999999999</v>
      </c>
      <c r="N26" s="15">
        <v>2.9951539999999999</v>
      </c>
      <c r="O26" s="15">
        <v>40.842343999999997</v>
      </c>
      <c r="P26" s="15">
        <f t="shared" si="0"/>
        <v>90.388400000000004</v>
      </c>
      <c r="R26" s="1">
        <v>0.9</v>
      </c>
      <c r="S26" s="1">
        <v>20.793707000000001</v>
      </c>
      <c r="T26" s="1">
        <v>167390966</v>
      </c>
      <c r="U26" s="1">
        <v>0.90666400000000003</v>
      </c>
      <c r="V26" s="1">
        <v>2.0793710000000001</v>
      </c>
      <c r="W26" s="1">
        <v>100</v>
      </c>
      <c r="X26" s="1">
        <v>24</v>
      </c>
      <c r="Y26" s="1">
        <v>14</v>
      </c>
      <c r="Z26" s="1">
        <v>1.7703</v>
      </c>
      <c r="AA26" s="1">
        <v>8.3046030000000002</v>
      </c>
      <c r="AB26" s="1">
        <v>0.73954200000000003</v>
      </c>
      <c r="AC26" s="1">
        <v>11.62369</v>
      </c>
      <c r="AD26" s="1">
        <v>39.938057000000001</v>
      </c>
      <c r="AE26" s="1">
        <v>3.5565639999999998</v>
      </c>
      <c r="AF26" s="1">
        <v>55.900039</v>
      </c>
    </row>
    <row r="27" spans="1:33" ht="15.75" customHeight="1" x14ac:dyDescent="0.2">
      <c r="A27" s="15">
        <v>0.998</v>
      </c>
      <c r="B27" s="15">
        <v>33.641128000000002</v>
      </c>
      <c r="C27" s="15">
        <v>448758429</v>
      </c>
      <c r="D27" s="15">
        <v>0.99803500000000001</v>
      </c>
      <c r="E27" s="15">
        <v>3.3641130000000001</v>
      </c>
      <c r="F27" s="15">
        <v>137</v>
      </c>
      <c r="G27" s="15"/>
      <c r="H27" s="15">
        <v>123</v>
      </c>
      <c r="I27" s="15">
        <v>1.0118</v>
      </c>
      <c r="J27" s="15">
        <v>19.362912999999999</v>
      </c>
      <c r="K27" s="15">
        <v>1.5673550000000001</v>
      </c>
      <c r="L27" s="15">
        <v>12.590934000000001</v>
      </c>
      <c r="M27" s="15">
        <v>57.557265000000001</v>
      </c>
      <c r="N27" s="15">
        <v>4.6590449999999999</v>
      </c>
      <c r="O27" s="15">
        <v>37.427205000000001</v>
      </c>
      <c r="P27" s="15">
        <f t="shared" si="0"/>
        <v>124.45140000000001</v>
      </c>
      <c r="R27" s="1">
        <v>0.91</v>
      </c>
      <c r="S27" s="1">
        <v>21.110167000000001</v>
      </c>
      <c r="T27" s="1">
        <v>172498360</v>
      </c>
      <c r="U27" s="1">
        <v>0.91287399999999996</v>
      </c>
      <c r="V27" s="1">
        <v>2.1110169999999999</v>
      </c>
      <c r="W27" s="1">
        <v>100</v>
      </c>
      <c r="X27" s="1">
        <v>25</v>
      </c>
      <c r="Y27" s="1">
        <v>14</v>
      </c>
      <c r="Z27" s="1">
        <v>1.7242999999999999</v>
      </c>
      <c r="AA27" s="1">
        <v>8.6120070000000002</v>
      </c>
      <c r="AB27" s="1">
        <v>0.74359500000000001</v>
      </c>
      <c r="AC27" s="1">
        <v>11.631563</v>
      </c>
      <c r="AD27" s="1">
        <v>40.795541999999998</v>
      </c>
      <c r="AE27" s="1">
        <v>3.5224479999999998</v>
      </c>
      <c r="AF27" s="1">
        <v>55.099341000000003</v>
      </c>
    </row>
    <row r="28" spans="1:33" ht="15.75" customHeight="1" x14ac:dyDescent="0.2">
      <c r="A28" s="15">
        <v>0.999</v>
      </c>
      <c r="B28" s="15">
        <v>36.494196000000002</v>
      </c>
      <c r="C28" s="15">
        <v>485822858</v>
      </c>
      <c r="D28" s="15">
        <v>0.99811300000000003</v>
      </c>
      <c r="E28" s="15">
        <v>3.6494200000000001</v>
      </c>
      <c r="F28" s="15">
        <v>100</v>
      </c>
      <c r="G28" s="15">
        <v>120</v>
      </c>
      <c r="H28" s="15">
        <v>108</v>
      </c>
      <c r="I28" s="15">
        <v>1.0071000000000001</v>
      </c>
      <c r="J28" s="15">
        <v>22.913820000000001</v>
      </c>
      <c r="K28" s="15">
        <v>0.93740500000000004</v>
      </c>
      <c r="L28" s="15">
        <v>12.524425000000001</v>
      </c>
      <c r="M28" s="15">
        <v>62.787573000000002</v>
      </c>
      <c r="N28" s="15">
        <v>2.5686420000000001</v>
      </c>
      <c r="O28" s="15">
        <v>34.318950999999998</v>
      </c>
      <c r="P28" s="15">
        <f t="shared" si="0"/>
        <v>108.76680000000002</v>
      </c>
      <c r="R28" s="1">
        <v>0.92</v>
      </c>
      <c r="S28" s="1">
        <v>21.279882000000001</v>
      </c>
      <c r="T28" s="1">
        <v>174301009</v>
      </c>
      <c r="U28" s="1">
        <v>0.92335100000000003</v>
      </c>
      <c r="V28" s="1">
        <v>2.1279880000000002</v>
      </c>
      <c r="W28" s="1">
        <v>100</v>
      </c>
      <c r="X28" s="1">
        <v>27</v>
      </c>
      <c r="Y28" s="1">
        <v>16</v>
      </c>
      <c r="Z28" s="1">
        <v>1.7284999999999999</v>
      </c>
      <c r="AA28" s="1">
        <v>8.7669499999999996</v>
      </c>
      <c r="AB28" s="1">
        <v>0.75009000000000003</v>
      </c>
      <c r="AC28" s="1">
        <v>11.639678</v>
      </c>
      <c r="AD28" s="1">
        <v>41.198300000000003</v>
      </c>
      <c r="AE28" s="1">
        <v>3.5248780000000002</v>
      </c>
      <c r="AF28" s="1">
        <v>54.698039000000001</v>
      </c>
    </row>
    <row r="29" spans="1:33" ht="15.75" customHeight="1" x14ac:dyDescent="0.2">
      <c r="R29" s="1">
        <v>0.93</v>
      </c>
      <c r="S29" s="1">
        <v>21.505058999999999</v>
      </c>
      <c r="T29" s="1">
        <v>176814046</v>
      </c>
      <c r="U29" s="1">
        <v>0.93342099999999995</v>
      </c>
      <c r="V29" s="1">
        <v>2.150506</v>
      </c>
      <c r="W29" s="1">
        <v>100</v>
      </c>
      <c r="X29" s="1">
        <v>29</v>
      </c>
      <c r="Y29" s="1">
        <v>17</v>
      </c>
      <c r="Z29" s="1">
        <v>1.7251000000000001</v>
      </c>
      <c r="AA29" s="1">
        <v>8.9786429999999999</v>
      </c>
      <c r="AB29" s="1">
        <v>0.75184099999999998</v>
      </c>
      <c r="AC29" s="1">
        <v>11.650098</v>
      </c>
      <c r="AD29" s="1">
        <v>41.751305000000002</v>
      </c>
      <c r="AE29" s="1">
        <v>3.4961099999999998</v>
      </c>
      <c r="AF29" s="1">
        <v>54.173752999999998</v>
      </c>
    </row>
    <row r="30" spans="1:33" ht="15.75" customHeight="1" x14ac:dyDescent="0.2">
      <c r="A30" s="17" t="s">
        <v>22</v>
      </c>
      <c r="B30" s="18" t="s">
        <v>101</v>
      </c>
      <c r="C30" s="18" t="s">
        <v>102</v>
      </c>
      <c r="D30" s="18" t="s">
        <v>103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R30" s="1">
        <v>0.94</v>
      </c>
      <c r="S30" s="1">
        <v>21.637871000000001</v>
      </c>
      <c r="T30" s="1">
        <v>178587475</v>
      </c>
      <c r="U30" s="1">
        <v>0.94081999999999999</v>
      </c>
      <c r="V30" s="1">
        <v>2.1637870000000001</v>
      </c>
      <c r="W30" s="1">
        <v>100</v>
      </c>
      <c r="X30" s="1">
        <v>31</v>
      </c>
      <c r="Y30" s="1">
        <v>18</v>
      </c>
      <c r="Z30" s="1">
        <v>1.7095</v>
      </c>
      <c r="AA30" s="1">
        <v>9.101305</v>
      </c>
      <c r="AB30" s="1">
        <v>0.76102899999999996</v>
      </c>
      <c r="AC30" s="1">
        <v>11.651581999999999</v>
      </c>
      <c r="AD30" s="1">
        <v>42.061926</v>
      </c>
      <c r="AE30" s="1">
        <v>3.5171160000000001</v>
      </c>
      <c r="AF30" s="1">
        <v>53.848098999999998</v>
      </c>
    </row>
    <row r="31" spans="1:33" ht="15.75" customHeight="1" x14ac:dyDescent="0.2">
      <c r="A31" s="4" t="s">
        <v>92</v>
      </c>
      <c r="B31" s="4" t="s">
        <v>93</v>
      </c>
      <c r="C31" s="4" t="s">
        <v>94</v>
      </c>
      <c r="D31" s="4" t="s">
        <v>95</v>
      </c>
      <c r="E31" s="4" t="s">
        <v>96</v>
      </c>
      <c r="F31" s="4" t="s">
        <v>8</v>
      </c>
      <c r="G31" s="4" t="s">
        <v>9</v>
      </c>
      <c r="H31" s="4" t="s">
        <v>104</v>
      </c>
      <c r="I31" s="4" t="s">
        <v>98</v>
      </c>
      <c r="J31" s="4" t="s">
        <v>13</v>
      </c>
      <c r="K31" s="4" t="s">
        <v>14</v>
      </c>
      <c r="L31" s="4" t="s">
        <v>31</v>
      </c>
      <c r="M31" s="4" t="s">
        <v>16</v>
      </c>
      <c r="N31" s="4" t="s">
        <v>17</v>
      </c>
      <c r="O31" s="4" t="s">
        <v>18</v>
      </c>
      <c r="P31" s="1" t="s">
        <v>99</v>
      </c>
      <c r="R31" s="1">
        <v>0.95</v>
      </c>
      <c r="S31" s="1">
        <v>21.995733999999999</v>
      </c>
      <c r="T31" s="1">
        <v>185014043</v>
      </c>
      <c r="U31" s="1">
        <v>0.951851</v>
      </c>
      <c r="V31" s="1">
        <v>2.199573</v>
      </c>
      <c r="W31" s="1">
        <v>100</v>
      </c>
      <c r="X31" s="1">
        <v>34</v>
      </c>
      <c r="Y31" s="1">
        <v>19</v>
      </c>
      <c r="Z31" s="1">
        <v>1.6577</v>
      </c>
      <c r="AA31" s="1">
        <v>9.4312939999999994</v>
      </c>
      <c r="AB31" s="1">
        <v>0.77014800000000005</v>
      </c>
      <c r="AC31" s="1">
        <v>11.671229</v>
      </c>
      <c r="AD31" s="1">
        <v>42.877833000000003</v>
      </c>
      <c r="AE31" s="1">
        <v>3.50135</v>
      </c>
      <c r="AF31" s="1">
        <v>53.061331000000003</v>
      </c>
    </row>
    <row r="32" spans="1:33" ht="15.75" customHeight="1" x14ac:dyDescent="0.2">
      <c r="A32" s="19">
        <v>0.9</v>
      </c>
      <c r="B32" s="19">
        <v>25.405218999999999</v>
      </c>
      <c r="C32" s="19">
        <v>260423545</v>
      </c>
      <c r="D32" s="19">
        <v>0.90707000000000004</v>
      </c>
      <c r="E32" s="19">
        <v>2.5405220000000002</v>
      </c>
      <c r="F32" s="19">
        <v>100</v>
      </c>
      <c r="G32" s="19">
        <v>22</v>
      </c>
      <c r="H32" s="19">
        <v>999999999</v>
      </c>
      <c r="I32" s="19">
        <v>1</v>
      </c>
      <c r="J32" s="19">
        <v>12.775054000000001</v>
      </c>
      <c r="K32" s="19">
        <v>0.725742</v>
      </c>
      <c r="L32" s="19">
        <v>11.868988</v>
      </c>
      <c r="M32" s="19">
        <v>50.285153999999999</v>
      </c>
      <c r="N32" s="19">
        <v>2.856665</v>
      </c>
      <c r="O32" s="19">
        <v>46.718698000000003</v>
      </c>
      <c r="P32" s="1">
        <f t="shared" ref="P32:P50" si="1">G32 * I32</f>
        <v>22</v>
      </c>
      <c r="R32" s="1">
        <v>0.96</v>
      </c>
      <c r="S32" s="1">
        <v>22.36834</v>
      </c>
      <c r="T32" s="1">
        <v>188716853</v>
      </c>
      <c r="U32" s="1">
        <v>0.96063799999999999</v>
      </c>
      <c r="V32" s="1">
        <v>2.236834</v>
      </c>
      <c r="W32" s="1">
        <v>100</v>
      </c>
      <c r="X32" s="1">
        <v>38</v>
      </c>
      <c r="Y32" s="1">
        <v>22</v>
      </c>
      <c r="Z32" s="1">
        <v>1.6224000000000001</v>
      </c>
      <c r="AA32" s="1">
        <v>9.7711310000000005</v>
      </c>
      <c r="AB32" s="1">
        <v>0.78408800000000001</v>
      </c>
      <c r="AC32" s="1">
        <v>11.690028</v>
      </c>
      <c r="AD32" s="1">
        <v>43.682862</v>
      </c>
      <c r="AE32" s="1">
        <v>3.5053480000000001</v>
      </c>
      <c r="AF32" s="1">
        <v>52.261491999999997</v>
      </c>
    </row>
    <row r="33" spans="1:33" ht="15.75" customHeight="1" x14ac:dyDescent="0.2">
      <c r="A33" s="5">
        <v>0.91</v>
      </c>
      <c r="B33" s="5">
        <v>25.702618000000001</v>
      </c>
      <c r="C33" s="5">
        <v>267456791</v>
      </c>
      <c r="D33" s="5">
        <v>0.91636200000000001</v>
      </c>
      <c r="E33" s="5">
        <v>2.570262</v>
      </c>
      <c r="F33" s="5">
        <v>100</v>
      </c>
      <c r="G33" s="5">
        <v>23</v>
      </c>
      <c r="H33" s="5">
        <v>999999999</v>
      </c>
      <c r="I33" s="5">
        <v>1</v>
      </c>
      <c r="J33" s="5">
        <v>13.058797999999999</v>
      </c>
      <c r="K33" s="5">
        <v>0.72330000000000005</v>
      </c>
      <c r="L33" s="5">
        <v>11.885194</v>
      </c>
      <c r="M33" s="5">
        <v>50.807268999999998</v>
      </c>
      <c r="N33" s="5">
        <v>2.8141090000000002</v>
      </c>
      <c r="O33" s="5">
        <v>46.241180999999997</v>
      </c>
      <c r="P33" s="1">
        <f t="shared" si="1"/>
        <v>23</v>
      </c>
      <c r="R33" s="1">
        <v>0.97</v>
      </c>
      <c r="S33" s="1">
        <v>23.01107</v>
      </c>
      <c r="T33" s="1">
        <v>200445143</v>
      </c>
      <c r="U33" s="1">
        <v>0.971468</v>
      </c>
      <c r="V33" s="1">
        <v>2.301107</v>
      </c>
      <c r="W33" s="1">
        <v>100</v>
      </c>
      <c r="X33" s="1">
        <v>44</v>
      </c>
      <c r="Y33" s="1">
        <v>26</v>
      </c>
      <c r="Z33" s="1">
        <v>1.5039</v>
      </c>
      <c r="AA33" s="1">
        <v>10.368425</v>
      </c>
      <c r="AB33" s="1">
        <v>0.788219</v>
      </c>
      <c r="AC33" s="1">
        <v>11.732415</v>
      </c>
      <c r="AD33" s="1">
        <v>45.058421000000003</v>
      </c>
      <c r="AE33" s="1">
        <v>3.425392</v>
      </c>
      <c r="AF33" s="1">
        <v>50.985959999999999</v>
      </c>
    </row>
    <row r="34" spans="1:33" ht="15.75" customHeight="1" x14ac:dyDescent="0.2">
      <c r="A34" s="5">
        <v>0.92</v>
      </c>
      <c r="B34" s="5">
        <v>25.890159000000001</v>
      </c>
      <c r="C34" s="5">
        <v>274212167</v>
      </c>
      <c r="D34" s="5">
        <v>0.92590099999999997</v>
      </c>
      <c r="E34" s="5">
        <v>2.589016</v>
      </c>
      <c r="F34" s="5">
        <v>100</v>
      </c>
      <c r="G34" s="5">
        <v>24</v>
      </c>
      <c r="H34" s="5">
        <v>999999999</v>
      </c>
      <c r="I34" s="5">
        <v>1</v>
      </c>
      <c r="J34" s="5">
        <v>13.219887</v>
      </c>
      <c r="K34" s="5">
        <v>0.72845300000000002</v>
      </c>
      <c r="L34" s="5">
        <v>11.906366</v>
      </c>
      <c r="M34" s="5">
        <v>51.061439</v>
      </c>
      <c r="N34" s="5">
        <v>2.813628</v>
      </c>
      <c r="O34" s="5">
        <v>45.987997999999997</v>
      </c>
      <c r="P34" s="1">
        <f t="shared" si="1"/>
        <v>24</v>
      </c>
      <c r="R34" s="1">
        <v>0.98</v>
      </c>
      <c r="S34" s="1">
        <v>24.038295999999999</v>
      </c>
      <c r="T34" s="1">
        <v>214730033</v>
      </c>
      <c r="U34" s="1">
        <v>0.98055000000000003</v>
      </c>
      <c r="V34" s="1">
        <v>2.4038300000000001</v>
      </c>
      <c r="W34" s="1">
        <v>100</v>
      </c>
      <c r="X34" s="1">
        <v>54</v>
      </c>
      <c r="Y34" s="1">
        <v>32</v>
      </c>
      <c r="Z34" s="1">
        <v>1.3472</v>
      </c>
      <c r="AA34" s="1">
        <v>11.310803</v>
      </c>
      <c r="AB34" s="1">
        <v>0.81348600000000004</v>
      </c>
      <c r="AC34" s="1">
        <v>11.792869</v>
      </c>
      <c r="AD34" s="1">
        <v>47.053265000000003</v>
      </c>
      <c r="AE34" s="1">
        <v>3.3841260000000002</v>
      </c>
      <c r="AF34" s="1">
        <v>49.058670999999997</v>
      </c>
    </row>
    <row r="35" spans="1:33" ht="15.75" customHeight="1" x14ac:dyDescent="0.2">
      <c r="A35" s="5">
        <v>0.93</v>
      </c>
      <c r="B35" s="5">
        <v>26.276997999999999</v>
      </c>
      <c r="C35" s="5">
        <v>281219619</v>
      </c>
      <c r="D35" s="5">
        <v>0.93110899999999996</v>
      </c>
      <c r="E35" s="5">
        <v>2.6276999999999999</v>
      </c>
      <c r="F35" s="5">
        <v>100</v>
      </c>
      <c r="G35" s="5">
        <v>25</v>
      </c>
      <c r="H35" s="5">
        <v>999999999</v>
      </c>
      <c r="I35" s="5">
        <v>1</v>
      </c>
      <c r="J35" s="5">
        <v>13.595807000000001</v>
      </c>
      <c r="K35" s="5">
        <v>0.72660999999999998</v>
      </c>
      <c r="L35" s="5">
        <v>11.919124999999999</v>
      </c>
      <c r="M35" s="5">
        <v>51.740335999999999</v>
      </c>
      <c r="N35" s="5">
        <v>2.765193</v>
      </c>
      <c r="O35" s="5">
        <v>45.359538999999998</v>
      </c>
      <c r="P35" s="1">
        <f t="shared" si="1"/>
        <v>25</v>
      </c>
      <c r="R35" s="1">
        <v>0.99</v>
      </c>
      <c r="S35" s="1">
        <v>26.412618999999999</v>
      </c>
      <c r="T35" s="1">
        <v>252941100</v>
      </c>
      <c r="U35" s="1">
        <v>0.99019299999999999</v>
      </c>
      <c r="V35" s="1">
        <v>2.6412620000000002</v>
      </c>
      <c r="W35" s="1">
        <v>100</v>
      </c>
      <c r="X35" s="1">
        <v>85</v>
      </c>
      <c r="Y35" s="1">
        <v>51</v>
      </c>
      <c r="Z35" s="1">
        <v>1.0986</v>
      </c>
      <c r="AA35" s="1">
        <v>13.463685</v>
      </c>
      <c r="AB35" s="1">
        <v>0.88530600000000004</v>
      </c>
      <c r="AC35" s="1">
        <v>11.943079000000001</v>
      </c>
      <c r="AD35" s="1">
        <v>50.974442000000003</v>
      </c>
      <c r="AE35" s="1">
        <v>3.3518279999999998</v>
      </c>
      <c r="AF35" s="1">
        <v>45.217323999999998</v>
      </c>
    </row>
    <row r="36" spans="1:33" ht="15.75" customHeight="1" x14ac:dyDescent="0.2">
      <c r="A36" s="5">
        <v>0.94</v>
      </c>
      <c r="B36" s="5">
        <v>26.893305000000002</v>
      </c>
      <c r="C36" s="5">
        <v>295013109</v>
      </c>
      <c r="D36" s="5">
        <v>0.94166300000000003</v>
      </c>
      <c r="E36" s="5">
        <v>2.68933</v>
      </c>
      <c r="F36" s="5">
        <v>100</v>
      </c>
      <c r="G36" s="5">
        <v>27</v>
      </c>
      <c r="H36" s="5">
        <v>999999999</v>
      </c>
      <c r="I36" s="5">
        <v>1</v>
      </c>
      <c r="J36" s="5">
        <v>14.167407000000001</v>
      </c>
      <c r="K36" s="5">
        <v>0.73300200000000004</v>
      </c>
      <c r="L36" s="5">
        <v>11.957088000000001</v>
      </c>
      <c r="M36" s="5">
        <v>52.680050999999999</v>
      </c>
      <c r="N36" s="5">
        <v>2.7255929999999999</v>
      </c>
      <c r="O36" s="5">
        <v>44.461208999999997</v>
      </c>
      <c r="P36" s="1">
        <f t="shared" si="1"/>
        <v>27</v>
      </c>
      <c r="R36" s="1">
        <v>0.99099999999999999</v>
      </c>
      <c r="S36" s="1">
        <v>26.882290999999999</v>
      </c>
      <c r="T36" s="1">
        <v>259839628</v>
      </c>
      <c r="U36" s="1">
        <v>0.99115699999999995</v>
      </c>
      <c r="V36" s="1">
        <v>2.6882290000000002</v>
      </c>
      <c r="W36" s="1">
        <v>100</v>
      </c>
      <c r="X36" s="1">
        <v>94</v>
      </c>
      <c r="Y36" s="1">
        <v>56</v>
      </c>
      <c r="Z36" s="1">
        <v>1.0778000000000001</v>
      </c>
      <c r="AA36" s="1">
        <v>13.888528000000001</v>
      </c>
      <c r="AB36" s="1">
        <v>0.90665799999999996</v>
      </c>
      <c r="AC36" s="1">
        <v>11.968267000000001</v>
      </c>
      <c r="AD36" s="1">
        <v>51.664226999999997</v>
      </c>
      <c r="AE36" s="1">
        <v>3.3726980000000002</v>
      </c>
      <c r="AF36" s="1">
        <v>44.521009999999997</v>
      </c>
    </row>
    <row r="37" spans="1:33" ht="15.75" customHeight="1" x14ac:dyDescent="0.2">
      <c r="A37" s="1">
        <v>0.95</v>
      </c>
      <c r="B37" s="1">
        <v>27.562218999999999</v>
      </c>
      <c r="C37" s="1">
        <v>308763844</v>
      </c>
      <c r="D37" s="1">
        <v>0.95175100000000001</v>
      </c>
      <c r="E37" s="1">
        <v>2.7562220000000002</v>
      </c>
      <c r="F37" s="1">
        <v>100</v>
      </c>
      <c r="G37" s="1">
        <v>29</v>
      </c>
      <c r="H37" s="1">
        <v>999999999</v>
      </c>
      <c r="I37" s="1">
        <v>1</v>
      </c>
      <c r="J37" s="1">
        <v>14.799274</v>
      </c>
      <c r="K37" s="1">
        <v>0.74152499999999999</v>
      </c>
      <c r="L37" s="1">
        <v>11.985458</v>
      </c>
      <c r="M37" s="1">
        <v>53.69406</v>
      </c>
      <c r="N37" s="1">
        <v>2.690366</v>
      </c>
      <c r="O37" s="1">
        <v>43.485097000000003</v>
      </c>
      <c r="P37" s="1">
        <f t="shared" si="1"/>
        <v>29</v>
      </c>
      <c r="R37" s="1">
        <v>0.99199999999999999</v>
      </c>
      <c r="S37" s="1">
        <v>27.371790000000001</v>
      </c>
      <c r="T37" s="1">
        <v>268504418</v>
      </c>
      <c r="U37" s="1">
        <v>0.99213200000000001</v>
      </c>
      <c r="V37" s="1">
        <v>2.7371789999999998</v>
      </c>
      <c r="W37" s="1">
        <v>100</v>
      </c>
      <c r="X37" s="1">
        <v>104</v>
      </c>
      <c r="Y37" s="1">
        <v>62</v>
      </c>
      <c r="Z37" s="1">
        <v>1.0609999999999999</v>
      </c>
      <c r="AA37" s="1">
        <v>14.336762</v>
      </c>
      <c r="AB37" s="1">
        <v>0.91383499999999995</v>
      </c>
      <c r="AC37" s="1">
        <v>11.999326</v>
      </c>
      <c r="AD37" s="1">
        <v>52.377876999999998</v>
      </c>
      <c r="AE37" s="1">
        <v>3.3386010000000002</v>
      </c>
      <c r="AF37" s="1">
        <v>43.838296</v>
      </c>
    </row>
    <row r="38" spans="1:33" ht="15.75" customHeight="1" x14ac:dyDescent="0.2">
      <c r="A38" s="1">
        <v>0.96</v>
      </c>
      <c r="B38" s="1">
        <v>28.262798</v>
      </c>
      <c r="C38" s="1">
        <v>328747522</v>
      </c>
      <c r="D38" s="1">
        <v>0.964009</v>
      </c>
      <c r="E38" s="1">
        <v>2.8262800000000001</v>
      </c>
      <c r="F38" s="1">
        <v>100</v>
      </c>
      <c r="G38" s="1">
        <v>32</v>
      </c>
      <c r="H38" s="1">
        <v>999999999</v>
      </c>
      <c r="I38" s="1">
        <v>1</v>
      </c>
      <c r="J38" s="1">
        <v>15.425369</v>
      </c>
      <c r="K38" s="1">
        <v>0.759606</v>
      </c>
      <c r="L38" s="1">
        <v>12.042049</v>
      </c>
      <c r="M38" s="1">
        <v>54.578349000000003</v>
      </c>
      <c r="N38" s="1">
        <v>2.6876540000000002</v>
      </c>
      <c r="O38" s="1">
        <v>42.607419999999998</v>
      </c>
      <c r="P38" s="1">
        <f t="shared" si="1"/>
        <v>32</v>
      </c>
      <c r="R38" s="1">
        <v>0.99299999999999999</v>
      </c>
      <c r="S38" s="1">
        <v>28.053366</v>
      </c>
      <c r="T38" s="1">
        <v>278209235</v>
      </c>
      <c r="U38" s="1">
        <v>0.99303399999999997</v>
      </c>
      <c r="V38" s="1">
        <v>2.8053370000000002</v>
      </c>
      <c r="W38" s="1">
        <v>100</v>
      </c>
      <c r="X38" s="1">
        <v>116</v>
      </c>
      <c r="Y38" s="1">
        <v>69</v>
      </c>
      <c r="Z38" s="1">
        <v>1.0469999999999999</v>
      </c>
      <c r="AA38" s="1">
        <v>14.966609999999999</v>
      </c>
      <c r="AB38" s="1">
        <v>0.93707700000000005</v>
      </c>
      <c r="AC38" s="1">
        <v>12.029455</v>
      </c>
      <c r="AD38" s="1">
        <v>53.350496</v>
      </c>
      <c r="AE38" s="1">
        <v>3.3403360000000002</v>
      </c>
      <c r="AF38" s="1">
        <v>42.880612999999997</v>
      </c>
    </row>
    <row r="39" spans="1:33" ht="15.75" customHeight="1" x14ac:dyDescent="0.2">
      <c r="A39" s="1">
        <v>0.97</v>
      </c>
      <c r="B39" s="1">
        <v>29.458392</v>
      </c>
      <c r="C39" s="1">
        <v>349077574</v>
      </c>
      <c r="D39" s="1">
        <v>0.97034799999999999</v>
      </c>
      <c r="E39" s="1">
        <v>2.9458389999999999</v>
      </c>
      <c r="F39" s="1">
        <v>100</v>
      </c>
      <c r="G39" s="1">
        <v>35</v>
      </c>
      <c r="H39" s="1">
        <v>999999999</v>
      </c>
      <c r="I39" s="1">
        <v>1</v>
      </c>
      <c r="J39" s="1">
        <v>16.577359999999999</v>
      </c>
      <c r="K39" s="1">
        <v>0.757942</v>
      </c>
      <c r="L39" s="1">
        <v>12.087356</v>
      </c>
      <c r="M39" s="1">
        <v>56.273809999999997</v>
      </c>
      <c r="N39" s="1">
        <v>2.572924</v>
      </c>
      <c r="O39" s="1">
        <v>41.031959999999998</v>
      </c>
      <c r="P39" s="1">
        <f t="shared" si="1"/>
        <v>35</v>
      </c>
      <c r="R39" s="1">
        <v>0.99399999999999999</v>
      </c>
      <c r="S39" s="1">
        <v>29.16018</v>
      </c>
      <c r="T39" s="1">
        <v>292077408</v>
      </c>
      <c r="U39" s="1">
        <v>0.99406300000000003</v>
      </c>
      <c r="V39" s="1">
        <v>2.9160180000000002</v>
      </c>
      <c r="W39" s="1">
        <v>100</v>
      </c>
      <c r="X39" s="1">
        <v>134</v>
      </c>
      <c r="Y39" s="1">
        <v>80</v>
      </c>
      <c r="Z39" s="1">
        <v>1.0370999999999999</v>
      </c>
      <c r="AA39" s="1">
        <v>15.998483</v>
      </c>
      <c r="AB39" s="1">
        <v>0.96842300000000003</v>
      </c>
      <c r="AC39" s="1">
        <v>12.071555</v>
      </c>
      <c r="AD39" s="1">
        <v>54.864145999999998</v>
      </c>
      <c r="AE39" s="1">
        <v>3.3210470000000001</v>
      </c>
      <c r="AF39" s="1">
        <v>41.397395000000003</v>
      </c>
    </row>
    <row r="40" spans="1:33" ht="15.75" customHeight="1" x14ac:dyDescent="0.2">
      <c r="A40" s="1">
        <v>0.98</v>
      </c>
      <c r="B40" s="1">
        <v>30.824338000000001</v>
      </c>
      <c r="C40" s="1">
        <v>381630821</v>
      </c>
      <c r="D40" s="1">
        <v>0.98107900000000003</v>
      </c>
      <c r="E40" s="1">
        <v>3.0824340000000001</v>
      </c>
      <c r="F40" s="1">
        <v>100</v>
      </c>
      <c r="G40" s="1">
        <v>40</v>
      </c>
      <c r="H40" s="1">
        <v>999999999</v>
      </c>
      <c r="I40" s="1">
        <v>1</v>
      </c>
      <c r="J40" s="1">
        <v>17.850731</v>
      </c>
      <c r="K40" s="1">
        <v>0.77049000000000001</v>
      </c>
      <c r="L40" s="1">
        <v>12.167769</v>
      </c>
      <c r="M40" s="1">
        <v>57.911155999999998</v>
      </c>
      <c r="N40" s="1">
        <v>2.4996170000000002</v>
      </c>
      <c r="O40" s="1">
        <v>39.474550000000001</v>
      </c>
      <c r="P40" s="1">
        <f t="shared" si="1"/>
        <v>40</v>
      </c>
      <c r="R40" s="1">
        <v>0.995</v>
      </c>
      <c r="S40" s="1">
        <v>30.357706</v>
      </c>
      <c r="T40" s="1">
        <v>310148446</v>
      </c>
      <c r="U40" s="1">
        <v>0.995004</v>
      </c>
      <c r="V40" s="1">
        <v>3.035771</v>
      </c>
      <c r="W40" s="1">
        <v>100</v>
      </c>
      <c r="X40" s="1">
        <v>155</v>
      </c>
      <c r="Y40" s="1">
        <v>92</v>
      </c>
      <c r="Z40" s="1">
        <v>1.0282</v>
      </c>
      <c r="AA40" s="1">
        <v>17.131547999999999</v>
      </c>
      <c r="AB40" s="1">
        <v>0.98927100000000001</v>
      </c>
      <c r="AC40" s="1">
        <v>12.117582000000001</v>
      </c>
      <c r="AD40" s="1">
        <v>56.432288999999997</v>
      </c>
      <c r="AE40" s="1">
        <v>3.2587139999999999</v>
      </c>
      <c r="AF40" s="1">
        <v>39.915999999999997</v>
      </c>
    </row>
    <row r="41" spans="1:33" ht="15.75" customHeight="1" x14ac:dyDescent="0.2">
      <c r="A41" s="1">
        <v>0.99</v>
      </c>
      <c r="B41" s="1">
        <v>33.263139000000002</v>
      </c>
      <c r="C41" s="1">
        <v>432748965</v>
      </c>
      <c r="D41" s="1">
        <v>0.990035</v>
      </c>
      <c r="E41" s="1">
        <v>3.326314</v>
      </c>
      <c r="F41" s="1">
        <v>100</v>
      </c>
      <c r="G41" s="1">
        <v>48</v>
      </c>
      <c r="H41" s="1">
        <v>999999999</v>
      </c>
      <c r="I41" s="1">
        <v>1</v>
      </c>
      <c r="J41" s="1">
        <v>20.138825000000001</v>
      </c>
      <c r="K41" s="1">
        <v>0.790709</v>
      </c>
      <c r="L41" s="1">
        <v>12.297798999999999</v>
      </c>
      <c r="M41" s="1">
        <v>60.543970000000002</v>
      </c>
      <c r="N41" s="1">
        <v>2.3771339999999999</v>
      </c>
      <c r="O41" s="1">
        <v>36.971252</v>
      </c>
      <c r="P41" s="1">
        <f t="shared" si="1"/>
        <v>48</v>
      </c>
      <c r="R41" s="1">
        <v>0.996</v>
      </c>
      <c r="S41" s="1">
        <v>32.119990000000001</v>
      </c>
      <c r="T41" s="1">
        <v>335742395</v>
      </c>
      <c r="U41" s="1">
        <v>0.99602900000000005</v>
      </c>
      <c r="V41" s="1">
        <v>3.211999</v>
      </c>
      <c r="W41" s="1">
        <v>100</v>
      </c>
      <c r="X41" s="1">
        <v>189</v>
      </c>
      <c r="Y41" s="1">
        <v>112</v>
      </c>
      <c r="Z41" s="1">
        <v>1.018</v>
      </c>
      <c r="AA41" s="1">
        <v>18.786674999999999</v>
      </c>
      <c r="AB41" s="1">
        <v>1.0205630000000001</v>
      </c>
      <c r="AC41" s="1">
        <v>12.192992</v>
      </c>
      <c r="AD41" s="1">
        <v>58.489043000000002</v>
      </c>
      <c r="AE41" s="1">
        <v>3.1773449999999999</v>
      </c>
      <c r="AF41" s="1">
        <v>37.960757999999998</v>
      </c>
    </row>
    <row r="42" spans="1:33" ht="15.75" customHeight="1" x14ac:dyDescent="0.2">
      <c r="A42" s="1">
        <v>0.99099999999999999</v>
      </c>
      <c r="B42" s="1">
        <v>33.993487999999999</v>
      </c>
      <c r="C42" s="1">
        <v>445257634</v>
      </c>
      <c r="D42" s="1">
        <v>0.991228</v>
      </c>
      <c r="E42" s="1">
        <v>3.399349</v>
      </c>
      <c r="F42" s="1">
        <v>100</v>
      </c>
      <c r="G42" s="1">
        <v>50</v>
      </c>
      <c r="H42" s="1">
        <v>999999999</v>
      </c>
      <c r="I42" s="1">
        <v>1</v>
      </c>
      <c r="J42" s="1">
        <v>20.855288999999999</v>
      </c>
      <c r="K42" s="1">
        <v>0.793601</v>
      </c>
      <c r="L42" s="1">
        <v>12.308754</v>
      </c>
      <c r="M42" s="1">
        <v>61.350836999999999</v>
      </c>
      <c r="N42" s="1">
        <v>2.3345669999999998</v>
      </c>
      <c r="O42" s="1">
        <v>36.209152000000003</v>
      </c>
      <c r="P42" s="1">
        <f t="shared" si="1"/>
        <v>50</v>
      </c>
      <c r="R42" s="1">
        <v>0.997</v>
      </c>
      <c r="S42" s="1">
        <v>34.749048000000002</v>
      </c>
      <c r="T42" s="1">
        <v>373619035</v>
      </c>
      <c r="U42" s="1">
        <v>0.997027</v>
      </c>
      <c r="V42" s="1">
        <v>3.4749050000000001</v>
      </c>
      <c r="W42" s="1">
        <v>100</v>
      </c>
      <c r="X42" s="1">
        <v>242</v>
      </c>
      <c r="Y42" s="1">
        <v>145</v>
      </c>
      <c r="Z42" s="1">
        <v>1.0123</v>
      </c>
      <c r="AA42" s="1">
        <v>21.269791999999999</v>
      </c>
      <c r="AB42" s="1">
        <v>1.0628880000000001</v>
      </c>
      <c r="AC42" s="1">
        <v>12.29702</v>
      </c>
      <c r="AD42" s="1">
        <v>61.209710999999999</v>
      </c>
      <c r="AE42" s="1">
        <v>3.0587550000000001</v>
      </c>
      <c r="AF42" s="1">
        <v>35.388078</v>
      </c>
    </row>
    <row r="43" spans="1:33" ht="15.75" customHeight="1" x14ac:dyDescent="0.2">
      <c r="A43" s="1">
        <v>0.99199999999999999</v>
      </c>
      <c r="B43" s="1">
        <v>34.491661000000001</v>
      </c>
      <c r="C43" s="1">
        <v>457478978</v>
      </c>
      <c r="D43" s="1">
        <v>0.99243000000000003</v>
      </c>
      <c r="E43" s="1">
        <v>3.449166</v>
      </c>
      <c r="F43" s="1">
        <v>100</v>
      </c>
      <c r="G43" s="1">
        <v>52</v>
      </c>
      <c r="H43" s="1">
        <v>999999999</v>
      </c>
      <c r="I43" s="1">
        <v>1</v>
      </c>
      <c r="J43" s="1">
        <v>21.311703000000001</v>
      </c>
      <c r="K43" s="1">
        <v>0.79949700000000001</v>
      </c>
      <c r="L43" s="1">
        <v>12.345024</v>
      </c>
      <c r="M43" s="1">
        <v>61.787987999999999</v>
      </c>
      <c r="N43" s="1">
        <v>2.3179430000000001</v>
      </c>
      <c r="O43" s="1">
        <v>35.791328999999998</v>
      </c>
      <c r="P43" s="1">
        <f t="shared" si="1"/>
        <v>52</v>
      </c>
      <c r="R43" s="1">
        <v>0.998</v>
      </c>
      <c r="S43" s="1">
        <v>39.309722000000001</v>
      </c>
      <c r="T43" s="1">
        <v>435462026</v>
      </c>
      <c r="U43" s="1">
        <v>0.99801300000000004</v>
      </c>
      <c r="V43" s="1">
        <v>3.9309720000000001</v>
      </c>
      <c r="W43" s="1">
        <v>100</v>
      </c>
      <c r="X43" s="1">
        <v>332</v>
      </c>
      <c r="Y43" s="1">
        <v>199</v>
      </c>
      <c r="Z43" s="1">
        <v>1.0078</v>
      </c>
      <c r="AA43" s="1">
        <v>25.651143000000001</v>
      </c>
      <c r="AB43" s="1">
        <v>1.0899160000000001</v>
      </c>
      <c r="AC43" s="1">
        <v>12.449932</v>
      </c>
      <c r="AD43" s="1">
        <v>65.253940999999998</v>
      </c>
      <c r="AE43" s="1">
        <v>2.772637</v>
      </c>
      <c r="AF43" s="1">
        <v>31.671381</v>
      </c>
    </row>
    <row r="44" spans="1:33" ht="15.75" customHeight="1" x14ac:dyDescent="0.2">
      <c r="A44" s="1">
        <v>0.99299999999999999</v>
      </c>
      <c r="B44" s="1">
        <v>35.176504000000001</v>
      </c>
      <c r="C44" s="1">
        <v>469445687</v>
      </c>
      <c r="D44" s="1">
        <v>0.993286</v>
      </c>
      <c r="E44" s="1">
        <v>3.5176500000000002</v>
      </c>
      <c r="F44" s="1">
        <v>100</v>
      </c>
      <c r="G44" s="1">
        <v>54</v>
      </c>
      <c r="H44" s="1">
        <v>999999999</v>
      </c>
      <c r="I44" s="1">
        <v>1</v>
      </c>
      <c r="J44" s="1">
        <v>21.968631999999999</v>
      </c>
      <c r="K44" s="1">
        <v>0.80593499999999996</v>
      </c>
      <c r="L44" s="1">
        <v>12.366159</v>
      </c>
      <c r="M44" s="1">
        <v>62.452573000000001</v>
      </c>
      <c r="N44" s="1">
        <v>2.291118</v>
      </c>
      <c r="O44" s="1">
        <v>35.154600000000002</v>
      </c>
      <c r="P44" s="1">
        <f t="shared" si="1"/>
        <v>54</v>
      </c>
      <c r="R44" s="1">
        <v>0.999</v>
      </c>
      <c r="S44" s="1">
        <v>42.835334000000003</v>
      </c>
      <c r="T44" s="1">
        <v>481174277</v>
      </c>
      <c r="U44" s="1">
        <v>0.99845399999999995</v>
      </c>
      <c r="V44" s="1">
        <v>4.2835330000000003</v>
      </c>
      <c r="W44" s="1">
        <v>100</v>
      </c>
      <c r="X44" s="1">
        <v>400</v>
      </c>
      <c r="Y44" s="1">
        <v>240</v>
      </c>
      <c r="Z44" s="1">
        <v>1.0052000000000001</v>
      </c>
      <c r="AA44" s="1">
        <v>29.045437</v>
      </c>
      <c r="AB44" s="1">
        <v>1.0998140000000001</v>
      </c>
      <c r="AC44" s="1">
        <v>12.568357000000001</v>
      </c>
      <c r="AD44" s="1">
        <v>67.807192999999998</v>
      </c>
      <c r="AE44" s="1">
        <v>2.567539</v>
      </c>
      <c r="AF44" s="1">
        <v>29.341097000000001</v>
      </c>
    </row>
    <row r="45" spans="1:33" ht="15.75" customHeight="1" x14ac:dyDescent="0.2">
      <c r="A45" s="1">
        <v>0.99399999999999999</v>
      </c>
      <c r="B45" s="1">
        <v>35.659905999999999</v>
      </c>
      <c r="C45" s="1">
        <v>481880994</v>
      </c>
      <c r="D45" s="1">
        <v>0.99446400000000001</v>
      </c>
      <c r="E45" s="1">
        <v>3.5659909999999999</v>
      </c>
      <c r="F45" s="1">
        <v>100</v>
      </c>
      <c r="G45" s="1">
        <v>56</v>
      </c>
      <c r="H45" s="1">
        <v>999999999</v>
      </c>
      <c r="I45" s="1">
        <v>1</v>
      </c>
      <c r="J45" s="1">
        <v>22.409459999999999</v>
      </c>
      <c r="K45" s="1">
        <v>0.81224499999999999</v>
      </c>
      <c r="L45" s="1">
        <v>12.402583999999999</v>
      </c>
      <c r="M45" s="1">
        <v>62.842173000000003</v>
      </c>
      <c r="N45" s="1">
        <v>2.277755</v>
      </c>
      <c r="O45" s="1">
        <v>34.780194000000002</v>
      </c>
      <c r="P45" s="1">
        <f t="shared" si="1"/>
        <v>56</v>
      </c>
    </row>
    <row r="46" spans="1:33" ht="15.75" customHeight="1" x14ac:dyDescent="0.2">
      <c r="A46" s="1">
        <v>0.995</v>
      </c>
      <c r="B46" s="1">
        <v>36.264738999999999</v>
      </c>
      <c r="C46" s="1">
        <v>493703328</v>
      </c>
      <c r="D46" s="1">
        <v>0.99504199999999998</v>
      </c>
      <c r="E46" s="1">
        <v>3.626474</v>
      </c>
      <c r="F46" s="1">
        <v>100</v>
      </c>
      <c r="G46" s="1">
        <v>58</v>
      </c>
      <c r="H46" s="1">
        <v>999999999</v>
      </c>
      <c r="I46" s="1">
        <v>1</v>
      </c>
      <c r="J46" s="1">
        <v>22.983968999999998</v>
      </c>
      <c r="K46" s="1">
        <v>0.81541399999999997</v>
      </c>
      <c r="L46" s="1">
        <v>12.429923</v>
      </c>
      <c r="M46" s="1">
        <v>63.378283000000003</v>
      </c>
      <c r="N46" s="1">
        <v>2.2485040000000001</v>
      </c>
      <c r="O46" s="1">
        <v>34.275506999999998</v>
      </c>
      <c r="P46" s="1">
        <f t="shared" si="1"/>
        <v>58</v>
      </c>
      <c r="R46" s="1" t="s">
        <v>105</v>
      </c>
    </row>
    <row r="47" spans="1:33" ht="15.75" customHeight="1" x14ac:dyDescent="0.2">
      <c r="A47" s="1">
        <v>0.996</v>
      </c>
      <c r="B47" s="1">
        <v>37.425274000000002</v>
      </c>
      <c r="C47" s="1">
        <v>517566197</v>
      </c>
      <c r="D47" s="1">
        <v>0.996116</v>
      </c>
      <c r="E47" s="1">
        <v>3.7425269999999999</v>
      </c>
      <c r="F47" s="1">
        <v>100</v>
      </c>
      <c r="G47" s="1">
        <v>62</v>
      </c>
      <c r="H47" s="1">
        <v>999999999</v>
      </c>
      <c r="I47" s="1">
        <v>1</v>
      </c>
      <c r="J47" s="1">
        <v>24.090602000000001</v>
      </c>
      <c r="K47" s="1">
        <v>0.82440000000000002</v>
      </c>
      <c r="L47" s="1">
        <v>12.474900999999999</v>
      </c>
      <c r="M47" s="1">
        <v>64.369876000000005</v>
      </c>
      <c r="N47" s="1">
        <v>2.2027909999999999</v>
      </c>
      <c r="O47" s="1">
        <v>33.332824000000002</v>
      </c>
      <c r="P47" s="1">
        <f t="shared" si="1"/>
        <v>62</v>
      </c>
      <c r="R47" s="3" t="s">
        <v>92</v>
      </c>
      <c r="S47" s="3" t="s">
        <v>93</v>
      </c>
      <c r="T47" s="3" t="s">
        <v>94</v>
      </c>
      <c r="U47" s="3" t="s">
        <v>95</v>
      </c>
      <c r="V47" s="3" t="s">
        <v>96</v>
      </c>
      <c r="W47" s="3" t="s">
        <v>8</v>
      </c>
      <c r="X47" s="1" t="s">
        <v>9</v>
      </c>
      <c r="Y47" s="3" t="s">
        <v>97</v>
      </c>
      <c r="Z47" s="3" t="s">
        <v>98</v>
      </c>
      <c r="AA47" s="3" t="s">
        <v>13</v>
      </c>
      <c r="AB47" s="3" t="s">
        <v>14</v>
      </c>
      <c r="AC47" s="3" t="s">
        <v>31</v>
      </c>
      <c r="AD47" s="3" t="s">
        <v>16</v>
      </c>
      <c r="AE47" s="3" t="s">
        <v>17</v>
      </c>
      <c r="AF47" s="3" t="s">
        <v>18</v>
      </c>
      <c r="AG47" s="1" t="s">
        <v>99</v>
      </c>
    </row>
    <row r="48" spans="1:33" ht="15.75" customHeight="1" x14ac:dyDescent="0.2">
      <c r="A48" s="1">
        <v>0.997</v>
      </c>
      <c r="B48" s="1">
        <v>38.956102000000001</v>
      </c>
      <c r="C48" s="1">
        <v>546827408</v>
      </c>
      <c r="D48" s="1">
        <v>0.99708699999999995</v>
      </c>
      <c r="E48" s="1">
        <v>3.89561</v>
      </c>
      <c r="F48" s="1">
        <v>100</v>
      </c>
      <c r="G48" s="1">
        <v>67</v>
      </c>
      <c r="H48" s="1">
        <v>999999999</v>
      </c>
      <c r="I48" s="1">
        <v>1</v>
      </c>
      <c r="J48" s="1">
        <v>25.531713</v>
      </c>
      <c r="K48" s="1">
        <v>0.83476799999999995</v>
      </c>
      <c r="L48" s="1">
        <v>12.554207999999999</v>
      </c>
      <c r="M48" s="1">
        <v>65.539702000000005</v>
      </c>
      <c r="N48" s="1">
        <v>2.1428430000000001</v>
      </c>
      <c r="O48" s="1">
        <v>32.226548999999999</v>
      </c>
      <c r="P48" s="1">
        <f t="shared" si="1"/>
        <v>67</v>
      </c>
      <c r="R48" s="1">
        <v>0.9</v>
      </c>
      <c r="S48" s="1">
        <v>22.068138000000001</v>
      </c>
      <c r="T48" s="1">
        <v>192794681</v>
      </c>
      <c r="U48" s="1">
        <v>0.90358700000000003</v>
      </c>
      <c r="V48" s="1">
        <v>2.2068140000000001</v>
      </c>
      <c r="W48" s="1">
        <v>100</v>
      </c>
      <c r="X48" s="1">
        <v>23</v>
      </c>
      <c r="Y48" s="1">
        <v>16</v>
      </c>
      <c r="Z48" s="1">
        <v>1.4882</v>
      </c>
      <c r="AA48" s="1">
        <v>9.5087689999999991</v>
      </c>
      <c r="AB48" s="1">
        <v>0.72653699999999999</v>
      </c>
      <c r="AC48" s="1">
        <v>11.709182999999999</v>
      </c>
      <c r="AD48" s="1">
        <v>43.088227000000003</v>
      </c>
      <c r="AE48" s="1">
        <v>3.2922440000000002</v>
      </c>
      <c r="AF48" s="1">
        <v>53.059227</v>
      </c>
    </row>
    <row r="49" spans="1:32" ht="15.75" customHeight="1" x14ac:dyDescent="0.2">
      <c r="A49" s="1">
        <v>0.998</v>
      </c>
      <c r="B49" s="1">
        <v>41.685675000000003</v>
      </c>
      <c r="C49" s="1">
        <v>604358734</v>
      </c>
      <c r="D49" s="1">
        <v>0.99808300000000005</v>
      </c>
      <c r="E49" s="1">
        <v>4.1685670000000004</v>
      </c>
      <c r="F49" s="1">
        <v>100</v>
      </c>
      <c r="G49" s="1">
        <v>77</v>
      </c>
      <c r="H49" s="1">
        <v>999999999</v>
      </c>
      <c r="I49" s="1">
        <v>1</v>
      </c>
      <c r="J49" s="1">
        <v>28.120021999999999</v>
      </c>
      <c r="K49" s="1">
        <v>0.85340899999999997</v>
      </c>
      <c r="L49" s="1">
        <v>12.676836</v>
      </c>
      <c r="M49" s="1">
        <v>67.457279</v>
      </c>
      <c r="N49" s="1">
        <v>2.047247</v>
      </c>
      <c r="O49" s="1">
        <v>30.410533000000001</v>
      </c>
      <c r="P49" s="1">
        <f t="shared" si="1"/>
        <v>77</v>
      </c>
      <c r="R49" s="1">
        <v>0.91</v>
      </c>
      <c r="S49" s="1">
        <v>21.687408999999999</v>
      </c>
      <c r="T49" s="1">
        <v>185972263</v>
      </c>
      <c r="U49" s="1">
        <v>0.91058300000000003</v>
      </c>
      <c r="V49" s="1">
        <v>2.1687409999999998</v>
      </c>
      <c r="W49" s="1">
        <v>100</v>
      </c>
      <c r="X49" s="1">
        <v>24</v>
      </c>
      <c r="Y49" s="1">
        <v>16</v>
      </c>
      <c r="Z49" s="1">
        <v>1.5829</v>
      </c>
      <c r="AA49" s="1">
        <v>9.141159</v>
      </c>
      <c r="AB49" s="1">
        <v>0.72866299999999995</v>
      </c>
      <c r="AC49" s="1">
        <v>11.691580999999999</v>
      </c>
      <c r="AD49" s="1">
        <v>42.149614</v>
      </c>
      <c r="AE49" s="1">
        <v>3.359842</v>
      </c>
      <c r="AF49" s="1">
        <v>53.909531000000001</v>
      </c>
    </row>
    <row r="50" spans="1:32" ht="15.75" customHeight="1" x14ac:dyDescent="0.2">
      <c r="A50" s="1">
        <v>0.999</v>
      </c>
      <c r="B50" s="1">
        <v>48.967162000000002</v>
      </c>
      <c r="C50" s="1">
        <v>755251993</v>
      </c>
      <c r="D50" s="1">
        <v>0.99900500000000003</v>
      </c>
      <c r="E50" s="1">
        <v>4.8967159999999996</v>
      </c>
      <c r="F50" s="1">
        <v>100</v>
      </c>
      <c r="G50" s="1">
        <v>105</v>
      </c>
      <c r="H50" s="1">
        <v>999999999</v>
      </c>
      <c r="I50" s="1">
        <v>1</v>
      </c>
      <c r="J50" s="1">
        <v>35.006659999999997</v>
      </c>
      <c r="K50" s="1">
        <v>0.91040500000000002</v>
      </c>
      <c r="L50" s="1">
        <v>13.014867000000001</v>
      </c>
      <c r="M50" s="1">
        <v>71.490071999999998</v>
      </c>
      <c r="N50" s="1">
        <v>1.8592150000000001</v>
      </c>
      <c r="O50" s="1">
        <v>26.578765000000001</v>
      </c>
      <c r="P50" s="1">
        <f t="shared" si="1"/>
        <v>105</v>
      </c>
      <c r="R50" s="1">
        <v>0.92</v>
      </c>
      <c r="S50" s="1">
        <v>22.379577999999999</v>
      </c>
      <c r="T50" s="1">
        <v>198070657</v>
      </c>
      <c r="U50" s="1">
        <v>0.92347900000000005</v>
      </c>
      <c r="V50" s="1">
        <v>2.2379579999999999</v>
      </c>
      <c r="W50" s="1">
        <v>100</v>
      </c>
      <c r="X50" s="1">
        <v>26</v>
      </c>
      <c r="Y50" s="1">
        <v>18</v>
      </c>
      <c r="Z50" s="1">
        <v>1.4934000000000001</v>
      </c>
      <c r="AA50" s="1">
        <v>9.8016900000000007</v>
      </c>
      <c r="AB50" s="1">
        <v>0.73050700000000002</v>
      </c>
      <c r="AC50" s="1">
        <v>11.724031999999999</v>
      </c>
      <c r="AD50" s="1">
        <v>43.797471999999999</v>
      </c>
      <c r="AE50" s="1">
        <v>3.264167</v>
      </c>
      <c r="AF50" s="1">
        <v>52.387188999999999</v>
      </c>
    </row>
    <row r="51" spans="1:32" ht="15.75" customHeight="1" x14ac:dyDescent="0.2">
      <c r="R51" s="1">
        <v>0.93</v>
      </c>
      <c r="S51" s="1">
        <v>22.371099999999998</v>
      </c>
      <c r="T51" s="1">
        <v>197123333</v>
      </c>
      <c r="U51" s="1">
        <v>0.93451300000000004</v>
      </c>
      <c r="V51" s="1">
        <v>2.2371099999999999</v>
      </c>
      <c r="W51" s="1">
        <v>100</v>
      </c>
      <c r="X51" s="1">
        <v>28</v>
      </c>
      <c r="Y51" s="1">
        <v>18</v>
      </c>
      <c r="Z51" s="1">
        <v>1.5232000000000001</v>
      </c>
      <c r="AA51" s="1">
        <v>9.7860099999999992</v>
      </c>
      <c r="AB51" s="1">
        <v>0.742143</v>
      </c>
      <c r="AC51" s="1">
        <v>11.720852000000001</v>
      </c>
      <c r="AD51" s="1">
        <v>43.743983</v>
      </c>
      <c r="AE51" s="1">
        <v>3.317418</v>
      </c>
      <c r="AF51" s="1">
        <v>52.392826999999997</v>
      </c>
    </row>
    <row r="52" spans="1:32" ht="15.75" customHeight="1" x14ac:dyDescent="0.2">
      <c r="R52" s="1">
        <v>0.94</v>
      </c>
      <c r="S52" s="1">
        <v>22.804632999999999</v>
      </c>
      <c r="T52" s="1">
        <v>206569685</v>
      </c>
      <c r="U52" s="1">
        <v>0.94417799999999996</v>
      </c>
      <c r="V52" s="1">
        <v>2.2804630000000001</v>
      </c>
      <c r="W52" s="1">
        <v>100</v>
      </c>
      <c r="X52" s="1">
        <v>30</v>
      </c>
      <c r="Y52" s="1">
        <v>21</v>
      </c>
      <c r="Z52" s="1">
        <v>1.4456</v>
      </c>
      <c r="AA52" s="1">
        <v>10.171428000000001</v>
      </c>
      <c r="AB52" s="1">
        <v>0.75050600000000001</v>
      </c>
      <c r="AC52" s="1">
        <v>11.759197</v>
      </c>
      <c r="AD52" s="1">
        <v>44.602463</v>
      </c>
      <c r="AE52" s="1">
        <v>3.291023</v>
      </c>
      <c r="AF52" s="1">
        <v>51.564945000000002</v>
      </c>
    </row>
    <row r="53" spans="1:32" ht="15.75" customHeight="1" x14ac:dyDescent="0.2">
      <c r="R53" s="1">
        <v>0.95</v>
      </c>
      <c r="S53" s="1">
        <v>22.679793</v>
      </c>
      <c r="T53" s="1">
        <v>205657225</v>
      </c>
      <c r="U53" s="1">
        <v>0.95134399999999997</v>
      </c>
      <c r="V53" s="1">
        <v>2.267979</v>
      </c>
      <c r="W53" s="1">
        <v>100</v>
      </c>
      <c r="X53" s="1">
        <v>32</v>
      </c>
      <c r="Y53" s="1">
        <v>22</v>
      </c>
      <c r="Z53" s="1">
        <v>1.4672000000000001</v>
      </c>
      <c r="AA53" s="1">
        <v>10.031024</v>
      </c>
      <c r="AB53" s="1">
        <v>0.76158899999999996</v>
      </c>
      <c r="AC53" s="1">
        <v>11.764073</v>
      </c>
      <c r="AD53" s="1">
        <v>44.228907</v>
      </c>
      <c r="AE53" s="1">
        <v>3.358006</v>
      </c>
      <c r="AF53" s="1">
        <v>51.870282000000003</v>
      </c>
    </row>
    <row r="54" spans="1:32" ht="15.75" customHeight="1" x14ac:dyDescent="0.2">
      <c r="A54" s="1" t="s">
        <v>106</v>
      </c>
      <c r="R54" s="1">
        <v>0.96</v>
      </c>
      <c r="S54" s="1">
        <v>23.418945000000001</v>
      </c>
      <c r="T54" s="1">
        <v>215912593</v>
      </c>
      <c r="U54" s="1">
        <v>0.962723</v>
      </c>
      <c r="V54" s="1">
        <v>2.3418950000000001</v>
      </c>
      <c r="W54" s="1">
        <v>100</v>
      </c>
      <c r="X54" s="1">
        <v>36</v>
      </c>
      <c r="Y54" s="1">
        <v>25</v>
      </c>
      <c r="Z54" s="1">
        <v>1.3805000000000001</v>
      </c>
      <c r="AA54" s="1">
        <v>10.737356999999999</v>
      </c>
      <c r="AB54" s="1">
        <v>0.76212000000000002</v>
      </c>
      <c r="AC54" s="1">
        <v>11.796704999999999</v>
      </c>
      <c r="AD54" s="1">
        <v>45.849018999999998</v>
      </c>
      <c r="AE54" s="1">
        <v>3.2542870000000002</v>
      </c>
      <c r="AF54" s="1">
        <v>50.372487999999997</v>
      </c>
    </row>
    <row r="55" spans="1:32" ht="15.75" customHeight="1" x14ac:dyDescent="0.2">
      <c r="A55" s="1" t="s">
        <v>107</v>
      </c>
      <c r="B55" s="1" t="s">
        <v>108</v>
      </c>
      <c r="C55" s="1" t="s">
        <v>109</v>
      </c>
      <c r="D55" s="1" t="s">
        <v>110</v>
      </c>
      <c r="E55" s="1" t="s">
        <v>111</v>
      </c>
      <c r="F55" s="1" t="s">
        <v>112</v>
      </c>
      <c r="R55" s="1">
        <v>0.97</v>
      </c>
      <c r="S55" s="1">
        <v>23.923421999999999</v>
      </c>
      <c r="T55" s="1">
        <v>225403070</v>
      </c>
      <c r="U55" s="1">
        <v>0.97095200000000004</v>
      </c>
      <c r="V55" s="1">
        <v>2.3923420000000002</v>
      </c>
      <c r="W55" s="1">
        <v>100</v>
      </c>
      <c r="X55" s="1">
        <v>40</v>
      </c>
      <c r="Y55" s="1">
        <v>27</v>
      </c>
      <c r="Z55" s="1">
        <v>1.3178000000000001</v>
      </c>
      <c r="AA55" s="1">
        <v>11.193879000000001</v>
      </c>
      <c r="AB55" s="1">
        <v>0.77056800000000003</v>
      </c>
      <c r="AC55" s="1">
        <v>11.834854</v>
      </c>
      <c r="AD55" s="1">
        <v>46.790458000000001</v>
      </c>
      <c r="AE55" s="1">
        <v>3.2209759999999998</v>
      </c>
      <c r="AF55" s="1">
        <v>49.469735999999997</v>
      </c>
    </row>
    <row r="56" spans="1:32" ht="15.75" customHeight="1" x14ac:dyDescent="0.2">
      <c r="A56" s="1">
        <v>1.9103540000000001</v>
      </c>
      <c r="B56" s="1">
        <v>4.4459660000000003</v>
      </c>
      <c r="C56" s="1">
        <v>2.189546</v>
      </c>
      <c r="D56" s="5">
        <v>2.7191239999999999</v>
      </c>
      <c r="E56" s="1">
        <v>2.5405220000000002</v>
      </c>
      <c r="F56" s="20">
        <v>2.0472809999999999</v>
      </c>
      <c r="R56" s="1">
        <v>0.98</v>
      </c>
      <c r="S56" s="1">
        <v>24.619599999999998</v>
      </c>
      <c r="T56" s="1">
        <v>235907710</v>
      </c>
      <c r="U56" s="1">
        <v>0.98061900000000002</v>
      </c>
      <c r="V56" s="1">
        <v>2.4619599999999999</v>
      </c>
      <c r="W56" s="1">
        <v>100</v>
      </c>
      <c r="X56" s="1">
        <v>48</v>
      </c>
      <c r="Y56" s="1">
        <v>33</v>
      </c>
      <c r="Z56" s="1">
        <v>1.2379</v>
      </c>
      <c r="AA56" s="1">
        <v>11.834282999999999</v>
      </c>
      <c r="AB56" s="1">
        <v>0.78768000000000005</v>
      </c>
      <c r="AC56" s="1">
        <v>11.872617999999999</v>
      </c>
      <c r="AD56" s="1">
        <v>48.068545</v>
      </c>
      <c r="AE56" s="1">
        <v>3.1994039999999999</v>
      </c>
      <c r="AF56" s="1">
        <v>48.224252999999997</v>
      </c>
    </row>
    <row r="57" spans="1:32" ht="15.75" customHeight="1" x14ac:dyDescent="0.2">
      <c r="A57" s="1">
        <v>1.9103540000000001</v>
      </c>
      <c r="B57" s="1">
        <v>4.7670440000000003</v>
      </c>
      <c r="C57" s="1">
        <v>2.212135</v>
      </c>
      <c r="D57" s="5">
        <v>2.758073</v>
      </c>
      <c r="E57" s="1">
        <v>2.570262</v>
      </c>
      <c r="F57" s="20">
        <v>2.0679430000000001</v>
      </c>
      <c r="R57" s="1">
        <v>0.99</v>
      </c>
      <c r="S57" s="1">
        <v>26.649630999999999</v>
      </c>
      <c r="T57" s="1">
        <v>266202469</v>
      </c>
      <c r="U57" s="1">
        <v>0.99019800000000002</v>
      </c>
      <c r="V57" s="1">
        <v>2.6649630000000002</v>
      </c>
      <c r="W57" s="1">
        <v>100</v>
      </c>
      <c r="X57" s="1">
        <v>68</v>
      </c>
      <c r="Y57" s="1">
        <v>46</v>
      </c>
      <c r="Z57" s="1">
        <v>1.0882000000000001</v>
      </c>
      <c r="AA57" s="1">
        <v>13.697602</v>
      </c>
      <c r="AB57" s="1">
        <v>0.83486700000000003</v>
      </c>
      <c r="AC57" s="1">
        <v>11.997144</v>
      </c>
      <c r="AD57" s="1">
        <v>51.398842999999999</v>
      </c>
      <c r="AE57" s="1">
        <v>3.1327530000000001</v>
      </c>
      <c r="AF57" s="1">
        <v>45.018047000000003</v>
      </c>
    </row>
    <row r="58" spans="1:32" ht="15.75" customHeight="1" x14ac:dyDescent="0.2">
      <c r="A58" s="1">
        <v>1.9103540000000001</v>
      </c>
      <c r="B58" s="1">
        <v>5.144088</v>
      </c>
      <c r="C58" s="1">
        <v>2.3099319999999999</v>
      </c>
      <c r="D58" s="5">
        <v>2.780977</v>
      </c>
      <c r="E58" s="1">
        <v>2.589016</v>
      </c>
      <c r="F58" s="20">
        <v>2.0831919999999999</v>
      </c>
      <c r="R58" s="1">
        <v>0.99099999999999999</v>
      </c>
      <c r="S58" s="1">
        <v>26.925747000000001</v>
      </c>
      <c r="T58" s="1">
        <v>272395012</v>
      </c>
      <c r="U58" s="1">
        <v>0.99123300000000003</v>
      </c>
      <c r="V58" s="1">
        <v>2.6925750000000002</v>
      </c>
      <c r="W58" s="1">
        <v>100</v>
      </c>
      <c r="X58" s="1">
        <v>72</v>
      </c>
      <c r="Y58" s="1">
        <v>50</v>
      </c>
      <c r="Z58" s="1">
        <v>1.0774999999999999</v>
      </c>
      <c r="AA58" s="1">
        <v>13.946535000000001</v>
      </c>
      <c r="AB58" s="1">
        <v>0.84378399999999998</v>
      </c>
      <c r="AC58" s="1">
        <v>12.012259</v>
      </c>
      <c r="AD58" s="1">
        <v>51.796280000000003</v>
      </c>
      <c r="AE58" s="1">
        <v>3.1337449999999998</v>
      </c>
      <c r="AF58" s="1">
        <v>44.612535999999999</v>
      </c>
    </row>
    <row r="59" spans="1:32" ht="15.75" customHeight="1" x14ac:dyDescent="0.2">
      <c r="A59" s="1">
        <v>1.9103540000000001</v>
      </c>
      <c r="B59" s="1">
        <v>5.5137510000000001</v>
      </c>
      <c r="C59" s="1">
        <v>2.4846170000000001</v>
      </c>
      <c r="D59" s="5">
        <v>2.8660700000000001</v>
      </c>
      <c r="E59" s="1">
        <v>2.6276999999999999</v>
      </c>
      <c r="F59" s="20">
        <v>2.1004179999999999</v>
      </c>
      <c r="R59" s="1">
        <v>0.99199999999999999</v>
      </c>
      <c r="S59" s="1">
        <v>27.662101</v>
      </c>
      <c r="T59" s="1">
        <v>282580089</v>
      </c>
      <c r="U59" s="1">
        <v>0.99221899999999996</v>
      </c>
      <c r="V59" s="1">
        <v>2.7662100000000001</v>
      </c>
      <c r="W59" s="1">
        <v>100</v>
      </c>
      <c r="X59" s="1">
        <v>79</v>
      </c>
      <c r="Y59" s="1">
        <v>55</v>
      </c>
      <c r="Z59" s="1">
        <v>1.0565</v>
      </c>
      <c r="AA59" s="1">
        <v>14.644335</v>
      </c>
      <c r="AB59" s="1">
        <v>0.85378600000000004</v>
      </c>
      <c r="AC59" s="1">
        <v>12.04528</v>
      </c>
      <c r="AD59" s="1">
        <v>52.940066000000002</v>
      </c>
      <c r="AE59" s="1">
        <v>3.0864820000000002</v>
      </c>
      <c r="AF59" s="1">
        <v>43.544342</v>
      </c>
    </row>
    <row r="60" spans="1:32" ht="15.75" customHeight="1" x14ac:dyDescent="0.2">
      <c r="A60" s="1">
        <v>1.937729</v>
      </c>
      <c r="B60" s="1">
        <v>6.1902410000000003</v>
      </c>
      <c r="C60" s="1">
        <v>2.7325840000000001</v>
      </c>
      <c r="D60" s="5">
        <v>2.911349</v>
      </c>
      <c r="E60" s="1">
        <v>2.68933</v>
      </c>
      <c r="F60" s="20">
        <v>2.1471529999999999</v>
      </c>
      <c r="R60" s="1">
        <v>0.99299999999999999</v>
      </c>
      <c r="S60" s="1">
        <v>28.173102</v>
      </c>
      <c r="T60" s="1">
        <v>292545525</v>
      </c>
      <c r="U60" s="1">
        <v>0.99314199999999997</v>
      </c>
      <c r="V60" s="1">
        <v>2.81731</v>
      </c>
      <c r="W60" s="1">
        <v>100</v>
      </c>
      <c r="X60" s="1">
        <v>88</v>
      </c>
      <c r="Y60" s="1">
        <v>61</v>
      </c>
      <c r="Z60" s="1">
        <v>1.0444</v>
      </c>
      <c r="AA60" s="1">
        <v>15.098039</v>
      </c>
      <c r="AB60" s="1">
        <v>0.88021899999999997</v>
      </c>
      <c r="AC60" s="1">
        <v>12.072478</v>
      </c>
      <c r="AD60" s="1">
        <v>53.590260000000001</v>
      </c>
      <c r="AE60" s="1">
        <v>3.124323</v>
      </c>
      <c r="AF60" s="1">
        <v>42.851075999999999</v>
      </c>
    </row>
    <row r="61" spans="1:32" ht="15.75" customHeight="1" x14ac:dyDescent="0.2">
      <c r="A61" s="1">
        <v>1.9897050000000001</v>
      </c>
      <c r="B61" s="1">
        <v>6.7941649999999996</v>
      </c>
      <c r="C61" s="1">
        <v>3.0795319999999999</v>
      </c>
      <c r="D61" s="5">
        <v>2.9878870000000002</v>
      </c>
      <c r="E61" s="1">
        <v>2.7562220000000002</v>
      </c>
      <c r="F61" s="20">
        <v>2.1612330000000002</v>
      </c>
      <c r="R61" s="1">
        <v>0.99399999999999999</v>
      </c>
      <c r="S61" s="1">
        <v>29.156155999999999</v>
      </c>
      <c r="T61" s="1">
        <v>307054685</v>
      </c>
      <c r="U61" s="1">
        <v>0.99409000000000003</v>
      </c>
      <c r="V61" s="1">
        <v>2.915616</v>
      </c>
      <c r="W61" s="1">
        <v>100</v>
      </c>
      <c r="X61" s="1">
        <v>99</v>
      </c>
      <c r="Y61" s="1">
        <v>68</v>
      </c>
      <c r="Z61" s="1">
        <v>1.0370999999999999</v>
      </c>
      <c r="AA61" s="1">
        <v>16.023524999999999</v>
      </c>
      <c r="AB61" s="1">
        <v>0.90077799999999997</v>
      </c>
      <c r="AC61" s="1">
        <v>12.113340000000001</v>
      </c>
      <c r="AD61" s="1">
        <v>54.957605000000001</v>
      </c>
      <c r="AE61" s="1">
        <v>3.0894940000000002</v>
      </c>
      <c r="AF61" s="1">
        <v>41.546422999999997</v>
      </c>
    </row>
    <row r="62" spans="1:32" ht="15.75" customHeight="1" x14ac:dyDescent="0.2">
      <c r="A62" s="1">
        <v>2.0251209999999999</v>
      </c>
      <c r="B62" s="1">
        <v>7.9095110000000002</v>
      </c>
      <c r="C62" s="1">
        <v>3.5925419999999999</v>
      </c>
      <c r="D62" s="5">
        <v>3.0806529999999999</v>
      </c>
      <c r="E62" s="1">
        <v>2.8262800000000001</v>
      </c>
      <c r="F62" s="20">
        <v>2.2299159999999998</v>
      </c>
      <c r="R62" s="1">
        <v>0.995</v>
      </c>
      <c r="S62" s="1">
        <v>30.228109</v>
      </c>
      <c r="T62" s="1">
        <v>325447433</v>
      </c>
      <c r="U62" s="1">
        <v>0.99505200000000005</v>
      </c>
      <c r="V62" s="1">
        <v>3.0228109999999999</v>
      </c>
      <c r="W62" s="1">
        <v>100</v>
      </c>
      <c r="X62" s="1">
        <v>116</v>
      </c>
      <c r="Y62" s="1">
        <v>81</v>
      </c>
      <c r="Z62" s="1">
        <v>1.0246999999999999</v>
      </c>
      <c r="AA62" s="1">
        <v>17.016718999999998</v>
      </c>
      <c r="AB62" s="1">
        <v>0.927122</v>
      </c>
      <c r="AC62" s="1">
        <v>12.163461</v>
      </c>
      <c r="AD62" s="1">
        <v>56.294356000000001</v>
      </c>
      <c r="AE62" s="1">
        <v>3.0670869999999999</v>
      </c>
      <c r="AF62" s="1">
        <v>40.238908000000002</v>
      </c>
    </row>
    <row r="63" spans="1:32" ht="14" x14ac:dyDescent="0.2">
      <c r="A63" s="1">
        <v>2.0863459999999998</v>
      </c>
      <c r="B63" s="1">
        <v>9.5834410000000005</v>
      </c>
      <c r="C63" s="1">
        <v>4.5692000000000004</v>
      </c>
      <c r="D63" s="5">
        <v>3.203862</v>
      </c>
      <c r="E63" s="1">
        <v>2.9458389999999999</v>
      </c>
      <c r="F63" s="20">
        <v>2.2662930000000001</v>
      </c>
      <c r="R63" s="1">
        <v>0.996</v>
      </c>
      <c r="S63" s="1">
        <v>31.856968999999999</v>
      </c>
      <c r="T63" s="1">
        <v>348003559</v>
      </c>
      <c r="U63" s="1">
        <v>0.99604300000000001</v>
      </c>
      <c r="V63" s="1">
        <v>3.1856969999999998</v>
      </c>
      <c r="W63" s="1">
        <v>100</v>
      </c>
      <c r="X63" s="1">
        <v>140</v>
      </c>
      <c r="Y63" s="1">
        <v>98</v>
      </c>
      <c r="Z63" s="1">
        <v>1.018</v>
      </c>
      <c r="AA63" s="1">
        <v>18.546800000000001</v>
      </c>
      <c r="AB63" s="1">
        <v>0.96172800000000003</v>
      </c>
      <c r="AC63" s="1">
        <v>12.227997</v>
      </c>
      <c r="AD63" s="1">
        <v>58.218971000000003</v>
      </c>
      <c r="AE63" s="1">
        <v>3.018894</v>
      </c>
      <c r="AF63" s="1">
        <v>38.384056000000001</v>
      </c>
    </row>
    <row r="64" spans="1:32" ht="14" x14ac:dyDescent="0.2">
      <c r="A64" s="1">
        <v>2.22207</v>
      </c>
      <c r="B64" s="1">
        <v>12.685750000000001</v>
      </c>
      <c r="C64" s="1">
        <v>6.5368630000000003</v>
      </c>
      <c r="D64" s="5">
        <v>3.381526</v>
      </c>
      <c r="E64" s="1">
        <v>3.0824340000000001</v>
      </c>
      <c r="F64" s="20">
        <v>2.3824339999999999</v>
      </c>
      <c r="R64" s="1">
        <v>0.997</v>
      </c>
      <c r="S64" s="1">
        <v>34.317891000000003</v>
      </c>
      <c r="T64" s="1">
        <v>384641678</v>
      </c>
      <c r="U64" s="1">
        <v>0.99702199999999996</v>
      </c>
      <c r="V64" s="1">
        <v>3.4317890000000002</v>
      </c>
      <c r="W64" s="1">
        <v>100</v>
      </c>
      <c r="X64" s="1">
        <v>181</v>
      </c>
      <c r="Y64" s="1">
        <v>126</v>
      </c>
      <c r="Z64" s="1">
        <v>1.0116000000000001</v>
      </c>
      <c r="AA64" s="1">
        <v>20.865183999999999</v>
      </c>
      <c r="AB64" s="1">
        <v>1.007185</v>
      </c>
      <c r="AC64" s="1">
        <v>12.326145</v>
      </c>
      <c r="AD64" s="1">
        <v>60.799726</v>
      </c>
      <c r="AE64" s="1">
        <v>2.9348700000000001</v>
      </c>
      <c r="AF64" s="1">
        <v>35.917546999999999</v>
      </c>
    </row>
    <row r="65" spans="1:33" ht="14" x14ac:dyDescent="0.2">
      <c r="A65" s="1">
        <v>2.3493469999999999</v>
      </c>
      <c r="B65" s="1">
        <v>20.456579999999999</v>
      </c>
      <c r="C65" s="1">
        <v>12.834493</v>
      </c>
      <c r="D65" s="5">
        <v>3.7252540000000001</v>
      </c>
      <c r="E65" s="1">
        <v>3.326314</v>
      </c>
      <c r="F65" s="5">
        <v>2.6412620000000002</v>
      </c>
      <c r="R65" s="1">
        <v>0.998</v>
      </c>
      <c r="S65" s="1">
        <v>38.288702999999998</v>
      </c>
      <c r="T65" s="1">
        <v>444563813</v>
      </c>
      <c r="U65" s="1">
        <v>0.99804499999999996</v>
      </c>
      <c r="V65" s="1">
        <v>3.8288700000000002</v>
      </c>
      <c r="W65" s="1">
        <v>100</v>
      </c>
      <c r="X65" s="1">
        <v>252</v>
      </c>
      <c r="Y65" s="1">
        <v>176</v>
      </c>
      <c r="Z65" s="1">
        <v>1.0065999999999999</v>
      </c>
      <c r="AA65" s="1">
        <v>24.623363000000001</v>
      </c>
      <c r="AB65" s="1">
        <v>1.0540050000000001</v>
      </c>
      <c r="AC65" s="1">
        <v>12.493732</v>
      </c>
      <c r="AD65" s="1">
        <v>64.309734000000006</v>
      </c>
      <c r="AE65" s="1">
        <v>2.7527840000000001</v>
      </c>
      <c r="AF65" s="1">
        <v>32.630333999999998</v>
      </c>
    </row>
    <row r="66" spans="1:33" ht="14" x14ac:dyDescent="0.2">
      <c r="A66" s="1">
        <v>2.3493469999999999</v>
      </c>
      <c r="B66" s="1">
        <v>23.040168000000001</v>
      </c>
      <c r="C66" s="1">
        <v>14.325468000000001</v>
      </c>
      <c r="D66" s="5">
        <v>3.7537479999999999</v>
      </c>
      <c r="E66" s="1">
        <v>3.399349</v>
      </c>
      <c r="F66" s="5">
        <v>2.6882290000000002</v>
      </c>
      <c r="R66" s="1">
        <v>0.999</v>
      </c>
      <c r="S66" s="1">
        <v>46.712949000000002</v>
      </c>
      <c r="T66" s="1">
        <v>561640824</v>
      </c>
      <c r="U66" s="1">
        <v>0.99895900000000004</v>
      </c>
      <c r="V66" s="1">
        <v>4.6712949999999998</v>
      </c>
      <c r="W66" s="1">
        <v>100</v>
      </c>
      <c r="X66" s="1">
        <v>400</v>
      </c>
      <c r="Y66" s="1">
        <v>280</v>
      </c>
      <c r="Z66" s="1">
        <v>1.0023</v>
      </c>
      <c r="AA66" s="1">
        <v>32.7333</v>
      </c>
      <c r="AB66" s="1">
        <v>1.087599</v>
      </c>
      <c r="AC66" s="1">
        <v>12.770125</v>
      </c>
      <c r="AD66" s="1">
        <v>70.07329</v>
      </c>
      <c r="AE66" s="1">
        <v>2.3282609999999999</v>
      </c>
      <c r="AF66" s="1">
        <v>27.337440999999998</v>
      </c>
    </row>
    <row r="67" spans="1:33" ht="14" x14ac:dyDescent="0.2">
      <c r="A67" s="1">
        <v>2.4612859999999999</v>
      </c>
      <c r="B67" s="1">
        <v>24.781527000000001</v>
      </c>
      <c r="C67" s="1">
        <v>16.188195</v>
      </c>
      <c r="D67" s="5">
        <v>3.7950140000000001</v>
      </c>
      <c r="E67" s="1">
        <v>3.449166</v>
      </c>
      <c r="F67" s="5">
        <v>2.7371789999999998</v>
      </c>
    </row>
    <row r="68" spans="1:33" ht="14" x14ac:dyDescent="0.2">
      <c r="A68" s="1">
        <v>2.4874459999999998</v>
      </c>
      <c r="B68" s="1">
        <v>28.316504999999999</v>
      </c>
      <c r="C68" s="1">
        <v>18.597033</v>
      </c>
      <c r="D68" s="5">
        <v>3.8884080000000001</v>
      </c>
      <c r="E68" s="1">
        <v>3.5176500000000002</v>
      </c>
      <c r="F68" s="5">
        <v>2.8053370000000002</v>
      </c>
      <c r="R68" s="1" t="s">
        <v>113</v>
      </c>
    </row>
    <row r="69" spans="1:33" ht="14" x14ac:dyDescent="0.2">
      <c r="A69" s="1">
        <v>2.5070790000000001</v>
      </c>
      <c r="B69" s="1">
        <v>31.423442000000001</v>
      </c>
      <c r="C69" s="1">
        <v>21.857592</v>
      </c>
      <c r="D69" s="5">
        <v>3.9441419999999998</v>
      </c>
      <c r="E69" s="1">
        <v>3.5659909999999999</v>
      </c>
      <c r="F69" s="5">
        <v>2.8959329999999999</v>
      </c>
      <c r="R69" s="3" t="s">
        <v>92</v>
      </c>
      <c r="S69" s="3" t="s">
        <v>93</v>
      </c>
      <c r="T69" s="3" t="s">
        <v>94</v>
      </c>
      <c r="U69" s="3" t="s">
        <v>95</v>
      </c>
      <c r="V69" s="3" t="s">
        <v>96</v>
      </c>
      <c r="W69" s="3" t="s">
        <v>8</v>
      </c>
      <c r="X69" s="1" t="s">
        <v>9</v>
      </c>
      <c r="Y69" s="3" t="s">
        <v>97</v>
      </c>
      <c r="Z69" s="3" t="s">
        <v>98</v>
      </c>
      <c r="AA69" s="3" t="s">
        <v>13</v>
      </c>
      <c r="AB69" s="3" t="s">
        <v>14</v>
      </c>
      <c r="AC69" s="3" t="s">
        <v>31</v>
      </c>
      <c r="AD69" s="3" t="s">
        <v>16</v>
      </c>
      <c r="AE69" s="3" t="s">
        <v>17</v>
      </c>
      <c r="AF69" s="3" t="s">
        <v>18</v>
      </c>
      <c r="AG69" s="1" t="s">
        <v>99</v>
      </c>
    </row>
    <row r="70" spans="1:33" ht="14" x14ac:dyDescent="0.2">
      <c r="A70" s="1">
        <v>2.5875729999999999</v>
      </c>
      <c r="B70" s="1">
        <v>37.356259999999999</v>
      </c>
      <c r="C70" s="1">
        <v>24.156068999999999</v>
      </c>
      <c r="D70" s="5">
        <v>4.0609640000000002</v>
      </c>
      <c r="E70" s="1">
        <v>3.626474</v>
      </c>
      <c r="F70" s="5">
        <v>2.9846360000000001</v>
      </c>
      <c r="R70" s="1">
        <v>0.9</v>
      </c>
      <c r="S70" s="1">
        <v>23.026698</v>
      </c>
      <c r="T70" s="1">
        <v>213359903</v>
      </c>
      <c r="U70" s="1">
        <v>0.90194200000000002</v>
      </c>
      <c r="V70" s="1">
        <v>2.30267</v>
      </c>
      <c r="W70" s="1">
        <v>100</v>
      </c>
      <c r="X70" s="1">
        <v>22</v>
      </c>
      <c r="Y70" s="1">
        <v>16</v>
      </c>
      <c r="Z70" s="1">
        <v>1.2768999999999999</v>
      </c>
      <c r="AA70" s="1">
        <v>10.418879</v>
      </c>
      <c r="AB70" s="1">
        <v>0.72993300000000005</v>
      </c>
      <c r="AC70" s="1">
        <v>11.758984</v>
      </c>
      <c r="AD70" s="1">
        <v>45.246954000000002</v>
      </c>
      <c r="AE70" s="1">
        <v>3.169943</v>
      </c>
      <c r="AF70" s="1">
        <v>51.066743000000002</v>
      </c>
    </row>
    <row r="71" spans="1:33" ht="14" x14ac:dyDescent="0.2">
      <c r="A71" s="1">
        <v>2.7494839999999998</v>
      </c>
      <c r="B71" s="1">
        <v>45.712980999999999</v>
      </c>
      <c r="C71" s="1">
        <v>33.024095000000003</v>
      </c>
      <c r="D71" s="5">
        <v>4.1424880000000002</v>
      </c>
      <c r="E71" s="1">
        <v>3.7425269999999999</v>
      </c>
      <c r="F71" s="5">
        <v>3.12384</v>
      </c>
      <c r="R71" s="1">
        <v>0.91</v>
      </c>
      <c r="S71" s="1">
        <v>23.298007999999999</v>
      </c>
      <c r="T71" s="1">
        <v>219088411</v>
      </c>
      <c r="U71" s="1">
        <v>0.91106600000000004</v>
      </c>
      <c r="V71" s="1">
        <v>2.3298009999999998</v>
      </c>
      <c r="W71" s="1">
        <v>100</v>
      </c>
      <c r="X71" s="1">
        <v>23</v>
      </c>
      <c r="Y71" s="1">
        <v>18</v>
      </c>
      <c r="Z71" s="1">
        <v>1.2544999999999999</v>
      </c>
      <c r="AA71" s="1">
        <v>10.681251</v>
      </c>
      <c r="AB71" s="1">
        <v>0.727742</v>
      </c>
      <c r="AC71" s="1">
        <v>11.771953</v>
      </c>
      <c r="AD71" s="1">
        <v>45.846196999999997</v>
      </c>
      <c r="AE71" s="1">
        <v>3.1236229999999998</v>
      </c>
      <c r="AF71" s="1">
        <v>50.527721999999997</v>
      </c>
    </row>
    <row r="72" spans="1:33" ht="14" x14ac:dyDescent="0.2">
      <c r="A72" s="1">
        <v>3.0028350000000001</v>
      </c>
      <c r="B72" s="1">
        <v>58.677211</v>
      </c>
      <c r="C72" s="1">
        <v>41.178753999999998</v>
      </c>
      <c r="D72" s="5">
        <v>4.3294980000000001</v>
      </c>
      <c r="E72" s="1">
        <v>3.89561</v>
      </c>
      <c r="F72" s="1">
        <v>3.3236910000000002</v>
      </c>
      <c r="R72" s="1">
        <v>0.92</v>
      </c>
      <c r="S72" s="1">
        <v>23.334164999999999</v>
      </c>
      <c r="T72" s="1">
        <v>222686047</v>
      </c>
      <c r="U72" s="1">
        <v>0.92028699999999997</v>
      </c>
      <c r="V72" s="1">
        <v>2.3334169999999999</v>
      </c>
      <c r="W72" s="1">
        <v>100</v>
      </c>
      <c r="X72" s="1">
        <v>24</v>
      </c>
      <c r="Y72" s="1">
        <v>19</v>
      </c>
      <c r="Z72" s="1">
        <v>1.2529999999999999</v>
      </c>
      <c r="AA72" s="1">
        <v>10.68721</v>
      </c>
      <c r="AB72" s="1">
        <v>0.72969600000000001</v>
      </c>
      <c r="AC72" s="1">
        <v>11.795586</v>
      </c>
      <c r="AD72" s="1">
        <v>45.800694999999997</v>
      </c>
      <c r="AE72" s="1">
        <v>3.1271559999999998</v>
      </c>
      <c r="AF72" s="1">
        <v>50.550708</v>
      </c>
    </row>
    <row r="73" spans="1:33" ht="14" x14ac:dyDescent="0.2">
      <c r="A73" s="1">
        <v>3.4501550000000001</v>
      </c>
      <c r="B73" s="1">
        <v>84.514150000000001</v>
      </c>
      <c r="C73" s="1">
        <v>69.208561000000003</v>
      </c>
      <c r="D73" s="5">
        <v>4.5881400000000001</v>
      </c>
      <c r="E73" s="1">
        <v>4.1685670000000004</v>
      </c>
      <c r="F73" s="1">
        <v>3.6323409999999998</v>
      </c>
      <c r="R73" s="1">
        <v>0.93</v>
      </c>
      <c r="S73" s="1">
        <v>23.493697000000001</v>
      </c>
      <c r="T73" s="1">
        <v>224305422</v>
      </c>
      <c r="U73" s="1">
        <v>0.93439099999999997</v>
      </c>
      <c r="V73" s="1">
        <v>2.34937</v>
      </c>
      <c r="W73" s="1">
        <v>100</v>
      </c>
      <c r="X73" s="1">
        <v>27</v>
      </c>
      <c r="Y73" s="1">
        <v>21</v>
      </c>
      <c r="Z73" s="1">
        <v>1.2827999999999999</v>
      </c>
      <c r="AA73" s="1">
        <v>10.829532</v>
      </c>
      <c r="AB73" s="1">
        <v>0.73402400000000001</v>
      </c>
      <c r="AC73" s="1">
        <v>11.812067000000001</v>
      </c>
      <c r="AD73" s="1">
        <v>46.095477000000002</v>
      </c>
      <c r="AE73" s="1">
        <v>3.1243460000000001</v>
      </c>
      <c r="AF73" s="1">
        <v>50.2776</v>
      </c>
    </row>
    <row r="74" spans="1:33" ht="14" x14ac:dyDescent="0.2">
      <c r="A74" s="1">
        <v>3.9272809999999998</v>
      </c>
      <c r="B74" s="1">
        <v>198.03089199999999</v>
      </c>
      <c r="C74" s="1">
        <v>132.77221900000001</v>
      </c>
      <c r="D74" s="5">
        <v>5.5299589999999998</v>
      </c>
      <c r="E74" s="1">
        <v>4.8967159999999996</v>
      </c>
      <c r="F74" s="1">
        <v>4.4598250000000004</v>
      </c>
      <c r="R74" s="1">
        <v>0.94</v>
      </c>
      <c r="S74" s="1">
        <v>23.632797</v>
      </c>
      <c r="T74" s="1">
        <v>228064508</v>
      </c>
      <c r="U74" s="1">
        <v>0.94178899999999999</v>
      </c>
      <c r="V74" s="1">
        <v>2.36328</v>
      </c>
      <c r="W74" s="1">
        <v>100</v>
      </c>
      <c r="X74" s="1">
        <v>28</v>
      </c>
      <c r="Y74" s="1">
        <v>21</v>
      </c>
      <c r="Z74" s="1">
        <v>1.2584</v>
      </c>
      <c r="AA74" s="1">
        <v>10.958795</v>
      </c>
      <c r="AB74" s="1">
        <v>0.73879600000000001</v>
      </c>
      <c r="AC74" s="1">
        <v>11.816832</v>
      </c>
      <c r="AD74" s="1">
        <v>46.371127999999999</v>
      </c>
      <c r="AE74" s="1">
        <v>3.1261489999999998</v>
      </c>
      <c r="AF74" s="1">
        <v>50.001834000000002</v>
      </c>
    </row>
    <row r="75" spans="1:33" ht="14" x14ac:dyDescent="0.2">
      <c r="D75" s="1" t="s">
        <v>86</v>
      </c>
      <c r="H75" s="1" t="s">
        <v>114</v>
      </c>
      <c r="R75" s="1">
        <v>0.95</v>
      </c>
      <c r="S75" s="1">
        <v>24.039581999999999</v>
      </c>
      <c r="T75" s="1">
        <v>237007422</v>
      </c>
      <c r="U75" s="1">
        <v>0.95021100000000003</v>
      </c>
      <c r="V75" s="1">
        <v>2.4039579999999998</v>
      </c>
      <c r="W75" s="1">
        <v>100</v>
      </c>
      <c r="X75" s="1">
        <v>30</v>
      </c>
      <c r="Y75" s="1">
        <v>24</v>
      </c>
      <c r="Z75" s="1">
        <v>1.2143999999999999</v>
      </c>
      <c r="AA75" s="1">
        <v>11.325098000000001</v>
      </c>
      <c r="AB75" s="1">
        <v>0.75199499999999997</v>
      </c>
      <c r="AC75" s="1">
        <v>11.845055</v>
      </c>
      <c r="AD75" s="1">
        <v>47.110213999999999</v>
      </c>
      <c r="AE75" s="1">
        <v>3.1281530000000002</v>
      </c>
      <c r="AF75" s="1">
        <v>49.273133000000001</v>
      </c>
    </row>
    <row r="76" spans="1:33" ht="14" x14ac:dyDescent="0.2">
      <c r="A76" s="1">
        <f t="shared" ref="A76:A94" si="2">D56 / A56</f>
        <v>1.4233613246550114</v>
      </c>
      <c r="C76" s="1">
        <f t="shared" ref="C76:D91" si="3">B56 / C56</f>
        <v>2.0305424046811531</v>
      </c>
      <c r="D76" s="1">
        <f t="shared" si="3"/>
        <v>0.80523948153890745</v>
      </c>
      <c r="E76" s="1">
        <f t="shared" ref="E76:E94" si="4">E56 / A56</f>
        <v>1.3298697518889169</v>
      </c>
      <c r="F76" s="1">
        <f t="shared" ref="F76:F94" si="5">F56 / A56</f>
        <v>1.0716762442981771</v>
      </c>
      <c r="H76" s="1">
        <f t="shared" ref="H76:H94" si="6">E56 / A56</f>
        <v>1.3298697518889169</v>
      </c>
      <c r="R76" s="1">
        <v>0.96</v>
      </c>
      <c r="S76" s="1">
        <v>24.451778999999998</v>
      </c>
      <c r="T76" s="1">
        <v>243489472</v>
      </c>
      <c r="U76" s="1">
        <v>0.96257700000000002</v>
      </c>
      <c r="V76" s="1">
        <v>2.4451779999999999</v>
      </c>
      <c r="W76" s="1">
        <v>100</v>
      </c>
      <c r="X76" s="1">
        <v>34</v>
      </c>
      <c r="Y76" s="1">
        <v>26</v>
      </c>
      <c r="Z76" s="1">
        <v>1.1999</v>
      </c>
      <c r="AA76" s="1">
        <v>11.704825</v>
      </c>
      <c r="AB76" s="1">
        <v>0.75498699999999996</v>
      </c>
      <c r="AC76" s="1">
        <v>11.872818000000001</v>
      </c>
      <c r="AD76" s="1">
        <v>47.869011</v>
      </c>
      <c r="AE76" s="1">
        <v>3.0876589999999999</v>
      </c>
      <c r="AF76" s="1">
        <v>48.556047999999997</v>
      </c>
    </row>
    <row r="77" spans="1:33" ht="14" x14ac:dyDescent="0.2">
      <c r="A77" s="1">
        <f t="shared" si="2"/>
        <v>1.4437496924653754</v>
      </c>
      <c r="C77" s="1">
        <f t="shared" si="3"/>
        <v>2.1549516643423661</v>
      </c>
      <c r="D77" s="1">
        <f t="shared" si="3"/>
        <v>0.80205817612514241</v>
      </c>
      <c r="E77" s="1">
        <f t="shared" si="4"/>
        <v>1.3454375471771201</v>
      </c>
      <c r="F77" s="1">
        <f t="shared" si="5"/>
        <v>1.082492040742187</v>
      </c>
      <c r="H77" s="1">
        <f t="shared" si="6"/>
        <v>1.3454375471771201</v>
      </c>
      <c r="R77" s="1">
        <v>0.97</v>
      </c>
      <c r="S77" s="1">
        <v>24.873670000000001</v>
      </c>
      <c r="T77" s="1">
        <v>249647219</v>
      </c>
      <c r="U77" s="1">
        <v>0.97115700000000005</v>
      </c>
      <c r="V77" s="1">
        <v>2.4873669999999999</v>
      </c>
      <c r="W77" s="1">
        <v>100</v>
      </c>
      <c r="X77" s="1">
        <v>38</v>
      </c>
      <c r="Y77" s="1">
        <v>30</v>
      </c>
      <c r="Z77" s="1">
        <v>1.1798999999999999</v>
      </c>
      <c r="AA77" s="1">
        <v>12.085938000000001</v>
      </c>
      <c r="AB77" s="1">
        <v>0.76731799999999994</v>
      </c>
      <c r="AC77" s="1">
        <v>11.901694000000001</v>
      </c>
      <c r="AD77" s="1">
        <v>48.589283999999999</v>
      </c>
      <c r="AE77" s="1">
        <v>3.0848589999999998</v>
      </c>
      <c r="AF77" s="1">
        <v>47.848565000000001</v>
      </c>
    </row>
    <row r="78" spans="1:33" ht="14" x14ac:dyDescent="0.2">
      <c r="A78" s="1">
        <f t="shared" si="2"/>
        <v>1.4557390933826924</v>
      </c>
      <c r="C78" s="1">
        <f t="shared" si="3"/>
        <v>2.226943477124002</v>
      </c>
      <c r="D78" s="1">
        <f t="shared" si="3"/>
        <v>0.83061887962395942</v>
      </c>
      <c r="E78" s="1">
        <f t="shared" si="4"/>
        <v>1.3552545758534804</v>
      </c>
      <c r="F78" s="1">
        <f t="shared" si="5"/>
        <v>1.0904743309355229</v>
      </c>
      <c r="H78" s="1">
        <f t="shared" si="6"/>
        <v>1.3552545758534804</v>
      </c>
      <c r="R78" s="1">
        <v>0.98</v>
      </c>
      <c r="S78" s="1">
        <v>25.663775999999999</v>
      </c>
      <c r="T78" s="1">
        <v>264944439</v>
      </c>
      <c r="U78" s="1">
        <v>0.980931</v>
      </c>
      <c r="V78" s="1">
        <v>2.5663779999999998</v>
      </c>
      <c r="W78" s="1">
        <v>100</v>
      </c>
      <c r="X78" s="1">
        <v>44</v>
      </c>
      <c r="Y78" s="1">
        <v>35</v>
      </c>
      <c r="Z78" s="1">
        <v>1.1273</v>
      </c>
      <c r="AA78" s="1">
        <v>12.813394000000001</v>
      </c>
      <c r="AB78" s="1">
        <v>0.77656499999999995</v>
      </c>
      <c r="AC78" s="1">
        <v>11.956343</v>
      </c>
      <c r="AD78" s="1">
        <v>49.927937</v>
      </c>
      <c r="AE78" s="1">
        <v>3.0259200000000002</v>
      </c>
      <c r="AF78" s="1">
        <v>46.5884</v>
      </c>
    </row>
    <row r="79" spans="1:33" ht="14" x14ac:dyDescent="0.2">
      <c r="A79" s="1">
        <f t="shared" si="2"/>
        <v>1.5002821466597289</v>
      </c>
      <c r="C79" s="1">
        <f t="shared" si="3"/>
        <v>2.2191553064315346</v>
      </c>
      <c r="D79" s="1">
        <f t="shared" si="3"/>
        <v>0.8669072981469399</v>
      </c>
      <c r="E79" s="1">
        <f t="shared" si="4"/>
        <v>1.3755042259183374</v>
      </c>
      <c r="F79" s="1">
        <f t="shared" si="5"/>
        <v>1.0994915078566589</v>
      </c>
      <c r="H79" s="1">
        <f t="shared" si="6"/>
        <v>1.3755042259183374</v>
      </c>
      <c r="R79" s="1">
        <v>0.99</v>
      </c>
      <c r="S79" s="1">
        <v>27.182454</v>
      </c>
      <c r="T79" s="1">
        <v>291029137</v>
      </c>
      <c r="U79" s="1">
        <v>0.99035799999999996</v>
      </c>
      <c r="V79" s="1">
        <v>2.718245</v>
      </c>
      <c r="W79" s="1">
        <v>100</v>
      </c>
      <c r="X79" s="1">
        <v>58</v>
      </c>
      <c r="Y79" s="1">
        <v>46</v>
      </c>
      <c r="Z79" s="1">
        <v>1.0568</v>
      </c>
      <c r="AA79" s="1">
        <v>14.214461999999999</v>
      </c>
      <c r="AB79" s="1">
        <v>0.81496599999999997</v>
      </c>
      <c r="AC79" s="1">
        <v>12.035848</v>
      </c>
      <c r="AD79" s="1">
        <v>52.292785000000002</v>
      </c>
      <c r="AE79" s="1">
        <v>2.9981339999999999</v>
      </c>
      <c r="AF79" s="1">
        <v>44.278005</v>
      </c>
    </row>
    <row r="80" spans="1:33" ht="14" x14ac:dyDescent="0.2">
      <c r="A80" s="1">
        <f t="shared" si="2"/>
        <v>1.5024541615468416</v>
      </c>
      <c r="C80" s="1">
        <f t="shared" si="3"/>
        <v>2.2653433526654623</v>
      </c>
      <c r="D80" s="1">
        <f t="shared" si="3"/>
        <v>0.93859719325989432</v>
      </c>
      <c r="E80" s="1">
        <f t="shared" si="4"/>
        <v>1.387877252185419</v>
      </c>
      <c r="F80" s="1">
        <f t="shared" si="5"/>
        <v>1.1080770324436491</v>
      </c>
      <c r="H80" s="1">
        <f t="shared" si="6"/>
        <v>1.387877252185419</v>
      </c>
      <c r="R80" s="1">
        <v>0.99099999999999999</v>
      </c>
      <c r="S80" s="1">
        <v>27.514703999999998</v>
      </c>
      <c r="T80" s="1">
        <v>297800088</v>
      </c>
      <c r="U80" s="1">
        <v>0.99132100000000001</v>
      </c>
      <c r="V80" s="1">
        <v>2.7514699999999999</v>
      </c>
      <c r="W80" s="1">
        <v>100</v>
      </c>
      <c r="X80" s="1">
        <v>60</v>
      </c>
      <c r="Y80" s="1">
        <v>48</v>
      </c>
      <c r="Z80" s="1">
        <v>1.0494000000000001</v>
      </c>
      <c r="AA80" s="1">
        <v>14.509212</v>
      </c>
      <c r="AB80" s="1">
        <v>0.81947599999999998</v>
      </c>
      <c r="AC80" s="1">
        <v>12.068415</v>
      </c>
      <c r="AD80" s="1">
        <v>52.732577999999997</v>
      </c>
      <c r="AE80" s="1">
        <v>2.9783200000000001</v>
      </c>
      <c r="AF80" s="1">
        <v>43.861694</v>
      </c>
    </row>
    <row r="81" spans="1:33" ht="14" x14ac:dyDescent="0.2">
      <c r="A81" s="1">
        <f t="shared" si="2"/>
        <v>1.5016733636393336</v>
      </c>
      <c r="C81" s="1">
        <f t="shared" si="3"/>
        <v>2.2062329600731538</v>
      </c>
      <c r="D81" s="1">
        <f t="shared" si="3"/>
        <v>1.0306721773614598</v>
      </c>
      <c r="E81" s="1">
        <f t="shared" si="4"/>
        <v>1.3852415307796886</v>
      </c>
      <c r="F81" s="1">
        <f t="shared" si="5"/>
        <v>1.0862077544158557</v>
      </c>
      <c r="H81" s="1">
        <f t="shared" si="6"/>
        <v>1.3852415307796886</v>
      </c>
      <c r="R81" s="1">
        <v>0.99199999999999999</v>
      </c>
      <c r="S81" s="1">
        <v>27.807523</v>
      </c>
      <c r="T81" s="1">
        <v>303774012</v>
      </c>
      <c r="U81" s="1">
        <v>0.99234599999999995</v>
      </c>
      <c r="V81" s="1">
        <v>2.7807520000000001</v>
      </c>
      <c r="W81" s="1">
        <v>100</v>
      </c>
      <c r="X81" s="1">
        <v>64</v>
      </c>
      <c r="Y81" s="1">
        <v>51</v>
      </c>
      <c r="Z81" s="1">
        <v>1.0442</v>
      </c>
      <c r="AA81" s="1">
        <v>14.764848000000001</v>
      </c>
      <c r="AB81" s="1">
        <v>0.83214900000000003</v>
      </c>
      <c r="AC81" s="1">
        <v>12.091502999999999</v>
      </c>
      <c r="AD81" s="1">
        <v>53.096594000000003</v>
      </c>
      <c r="AE81" s="1">
        <v>2.9925299999999999</v>
      </c>
      <c r="AF81" s="1">
        <v>43.482847999999997</v>
      </c>
    </row>
    <row r="82" spans="1:33" ht="14" x14ac:dyDescent="0.2">
      <c r="A82" s="1">
        <f t="shared" si="2"/>
        <v>1.5212192259129207</v>
      </c>
      <c r="C82" s="1">
        <f t="shared" si="3"/>
        <v>2.2016474685612586</v>
      </c>
      <c r="D82" s="1">
        <f t="shared" si="3"/>
        <v>1.1661624986650558</v>
      </c>
      <c r="E82" s="1">
        <f t="shared" si="4"/>
        <v>1.3956104351295553</v>
      </c>
      <c r="F82" s="1">
        <f t="shared" si="5"/>
        <v>1.1011272906655947</v>
      </c>
      <c r="H82" s="1">
        <f t="shared" si="6"/>
        <v>1.3956104351295553</v>
      </c>
      <c r="R82" s="1">
        <v>0.99299999999999999</v>
      </c>
      <c r="S82" s="1">
        <v>28.249860000000002</v>
      </c>
      <c r="T82" s="1">
        <v>308476539</v>
      </c>
      <c r="U82" s="1">
        <v>0.99306799999999995</v>
      </c>
      <c r="V82" s="1">
        <v>2.824986</v>
      </c>
      <c r="W82" s="1">
        <v>100</v>
      </c>
      <c r="X82" s="1">
        <v>68</v>
      </c>
      <c r="Y82" s="1">
        <v>53</v>
      </c>
      <c r="Z82" s="1">
        <v>1.0411999999999999</v>
      </c>
      <c r="AA82" s="1">
        <v>15.193307000000001</v>
      </c>
      <c r="AB82" s="1">
        <v>0.83895299999999995</v>
      </c>
      <c r="AC82" s="1">
        <v>12.101369999999999</v>
      </c>
      <c r="AD82" s="1">
        <v>53.781883999999998</v>
      </c>
      <c r="AE82" s="1">
        <v>2.9697619999999998</v>
      </c>
      <c r="AF82" s="1">
        <v>42.836919999999999</v>
      </c>
    </row>
    <row r="83" spans="1:33" ht="14" x14ac:dyDescent="0.2">
      <c r="A83" s="1">
        <f t="shared" si="2"/>
        <v>1.5356331116698765</v>
      </c>
      <c r="C83" s="1">
        <f t="shared" si="3"/>
        <v>2.0974002013481572</v>
      </c>
      <c r="D83" s="1">
        <f t="shared" si="3"/>
        <v>1.4261538106198084</v>
      </c>
      <c r="E83" s="1">
        <f t="shared" si="4"/>
        <v>1.4119609115650043</v>
      </c>
      <c r="F83" s="1">
        <f t="shared" si="5"/>
        <v>1.0862498358373924</v>
      </c>
      <c r="H83" s="1">
        <f t="shared" si="6"/>
        <v>1.4119609115650043</v>
      </c>
      <c r="R83" s="1">
        <v>0.99399999999999999</v>
      </c>
      <c r="S83" s="1">
        <v>28.959327999999999</v>
      </c>
      <c r="T83" s="1">
        <v>320825239</v>
      </c>
      <c r="U83" s="1">
        <v>0.99409499999999995</v>
      </c>
      <c r="V83" s="1">
        <v>2.8959329999999999</v>
      </c>
      <c r="W83" s="1">
        <v>100</v>
      </c>
      <c r="X83" s="1">
        <v>74</v>
      </c>
      <c r="Y83" s="1">
        <v>58</v>
      </c>
      <c r="Z83" s="1">
        <v>1.0326</v>
      </c>
      <c r="AA83" s="1">
        <v>15.855905</v>
      </c>
      <c r="AB83" s="1">
        <v>0.85449900000000001</v>
      </c>
      <c r="AC83" s="1">
        <v>12.134171</v>
      </c>
      <c r="AD83" s="1">
        <v>54.752322999999997</v>
      </c>
      <c r="AE83" s="1">
        <v>2.9506860000000001</v>
      </c>
      <c r="AF83" s="1">
        <v>41.900733000000002</v>
      </c>
    </row>
    <row r="84" spans="1:33" ht="14" x14ac:dyDescent="0.2">
      <c r="A84" s="1">
        <f t="shared" si="2"/>
        <v>1.5217909426795735</v>
      </c>
      <c r="C84" s="1">
        <f t="shared" si="3"/>
        <v>1.940647983597025</v>
      </c>
      <c r="D84" s="1">
        <f t="shared" si="3"/>
        <v>1.9331103767943822</v>
      </c>
      <c r="E84" s="1">
        <f t="shared" si="4"/>
        <v>1.3871903225370938</v>
      </c>
      <c r="F84" s="1">
        <f t="shared" si="5"/>
        <v>1.0721687435589338</v>
      </c>
      <c r="H84" s="1">
        <f t="shared" si="6"/>
        <v>1.3871903225370938</v>
      </c>
      <c r="R84" s="1">
        <v>0.995</v>
      </c>
      <c r="S84" s="1">
        <v>29.846361000000002</v>
      </c>
      <c r="T84" s="1">
        <v>337607676</v>
      </c>
      <c r="U84" s="1">
        <v>0.99501600000000001</v>
      </c>
      <c r="V84" s="1">
        <v>2.9846360000000001</v>
      </c>
      <c r="W84" s="1">
        <v>100</v>
      </c>
      <c r="X84" s="1">
        <v>84</v>
      </c>
      <c r="Y84" s="1">
        <v>66</v>
      </c>
      <c r="Z84" s="1">
        <v>1.0263</v>
      </c>
      <c r="AA84" s="1">
        <v>16.675920000000001</v>
      </c>
      <c r="AB84" s="1">
        <v>0.87596399999999996</v>
      </c>
      <c r="AC84" s="1">
        <v>12.178544</v>
      </c>
      <c r="AD84" s="1">
        <v>55.872543</v>
      </c>
      <c r="AE84" s="1">
        <v>2.934911</v>
      </c>
      <c r="AF84" s="1">
        <v>40.804116</v>
      </c>
    </row>
    <row r="85" spans="1:33" ht="14" x14ac:dyDescent="0.2">
      <c r="A85" s="1">
        <f t="shared" si="2"/>
        <v>1.5856550777726748</v>
      </c>
      <c r="C85" s="1">
        <f t="shared" si="3"/>
        <v>1.5938751924209238</v>
      </c>
      <c r="D85" s="1">
        <f t="shared" si="3"/>
        <v>3.445266550951962</v>
      </c>
      <c r="E85" s="1">
        <f t="shared" si="4"/>
        <v>1.4158461904520703</v>
      </c>
      <c r="F85" s="1">
        <f t="shared" si="5"/>
        <v>1.1242536755958146</v>
      </c>
      <c r="H85" s="1">
        <f t="shared" si="6"/>
        <v>1.4158461904520703</v>
      </c>
      <c r="R85" s="1">
        <v>0.996</v>
      </c>
      <c r="S85" s="1">
        <v>31.238396000000002</v>
      </c>
      <c r="T85" s="1">
        <v>362624318</v>
      </c>
      <c r="U85" s="1">
        <v>0.99607599999999996</v>
      </c>
      <c r="V85" s="1">
        <v>3.12384</v>
      </c>
      <c r="W85" s="1">
        <v>100</v>
      </c>
      <c r="X85" s="1">
        <v>100</v>
      </c>
      <c r="Y85" s="1">
        <v>80</v>
      </c>
      <c r="Z85" s="1">
        <v>1.0156000000000001</v>
      </c>
      <c r="AA85" s="1">
        <v>17.966737999999999</v>
      </c>
      <c r="AB85" s="1">
        <v>0.90615800000000002</v>
      </c>
      <c r="AC85" s="1">
        <v>12.248904</v>
      </c>
      <c r="AD85" s="1">
        <v>57.514921000000001</v>
      </c>
      <c r="AE85" s="1">
        <v>2.900782</v>
      </c>
      <c r="AF85" s="1">
        <v>39.211053</v>
      </c>
    </row>
    <row r="86" spans="1:33" ht="14" x14ac:dyDescent="0.2">
      <c r="A86" s="1">
        <f t="shared" si="2"/>
        <v>1.5977835543238186</v>
      </c>
      <c r="C86" s="1">
        <f t="shared" si="3"/>
        <v>1.6083361465049519</v>
      </c>
      <c r="D86" s="1">
        <f t="shared" si="3"/>
        <v>3.8163105248407727</v>
      </c>
      <c r="E86" s="1">
        <f t="shared" si="4"/>
        <v>1.446933552174285</v>
      </c>
      <c r="F86" s="1">
        <f t="shared" si="5"/>
        <v>1.1442451881310001</v>
      </c>
      <c r="H86" s="1">
        <f t="shared" si="6"/>
        <v>1.446933552174285</v>
      </c>
      <c r="R86" s="1">
        <v>0.997</v>
      </c>
      <c r="S86" s="1">
        <v>33.593904999999999</v>
      </c>
      <c r="T86" s="1">
        <v>395429548</v>
      </c>
      <c r="U86" s="1">
        <v>0.99703699999999995</v>
      </c>
      <c r="V86" s="1">
        <v>3.3593899999999999</v>
      </c>
      <c r="W86" s="1">
        <v>100</v>
      </c>
      <c r="X86" s="1">
        <v>129</v>
      </c>
      <c r="Y86" s="1">
        <v>103</v>
      </c>
      <c r="Z86" s="1">
        <v>1.0116000000000001</v>
      </c>
      <c r="AA86" s="1">
        <v>20.175160000000002</v>
      </c>
      <c r="AB86" s="1">
        <v>0.95673699999999995</v>
      </c>
      <c r="AC86" s="1">
        <v>12.342949000000001</v>
      </c>
      <c r="AD86" s="1">
        <v>60.056013</v>
      </c>
      <c r="AE86" s="1">
        <v>2.847947</v>
      </c>
      <c r="AF86" s="1">
        <v>36.741633</v>
      </c>
    </row>
    <row r="87" spans="1:33" ht="14" x14ac:dyDescent="0.2">
      <c r="A87" s="1">
        <f t="shared" si="2"/>
        <v>1.5418825768317865</v>
      </c>
      <c r="C87" s="1">
        <f t="shared" si="3"/>
        <v>1.5308394172420088</v>
      </c>
      <c r="D87" s="1">
        <f t="shared" si="3"/>
        <v>4.2656482953686075</v>
      </c>
      <c r="E87" s="1">
        <f t="shared" si="4"/>
        <v>1.4013674152455262</v>
      </c>
      <c r="F87" s="1">
        <f t="shared" si="5"/>
        <v>1.1120930277911629</v>
      </c>
      <c r="H87" s="1">
        <f t="shared" si="6"/>
        <v>1.4013674152455262</v>
      </c>
      <c r="R87" s="1">
        <v>0.998</v>
      </c>
      <c r="S87" s="1">
        <v>37.245199</v>
      </c>
      <c r="T87" s="1">
        <v>457474841</v>
      </c>
      <c r="U87" s="1">
        <v>0.99801700000000004</v>
      </c>
      <c r="V87" s="1">
        <v>3.7245200000000001</v>
      </c>
      <c r="W87" s="1">
        <v>100</v>
      </c>
      <c r="X87" s="1">
        <v>184</v>
      </c>
      <c r="Y87" s="1">
        <v>147</v>
      </c>
      <c r="Z87" s="1">
        <v>1.0045999999999999</v>
      </c>
      <c r="AA87" s="1">
        <v>23.623439999999999</v>
      </c>
      <c r="AB87" s="1">
        <v>1.010453</v>
      </c>
      <c r="AC87" s="1">
        <v>12.491923999999999</v>
      </c>
      <c r="AD87" s="1">
        <v>63.426805999999999</v>
      </c>
      <c r="AE87" s="1">
        <v>2.7129750000000001</v>
      </c>
      <c r="AF87" s="1">
        <v>33.53969</v>
      </c>
    </row>
    <row r="88" spans="1:33" ht="14" x14ac:dyDescent="0.2">
      <c r="A88" s="1">
        <f t="shared" si="2"/>
        <v>1.5632130305542313</v>
      </c>
      <c r="C88" s="1">
        <f t="shared" si="3"/>
        <v>1.5226356268766099</v>
      </c>
      <c r="D88" s="1">
        <f t="shared" si="3"/>
        <v>4.782685613238117</v>
      </c>
      <c r="E88" s="1">
        <f t="shared" si="4"/>
        <v>1.4141613526484598</v>
      </c>
      <c r="F88" s="1">
        <f t="shared" si="5"/>
        <v>1.1277981511960462</v>
      </c>
      <c r="H88" s="1">
        <f t="shared" si="6"/>
        <v>1.4141613526484598</v>
      </c>
      <c r="R88" s="1">
        <v>0.999</v>
      </c>
      <c r="S88" s="1">
        <v>45.182702999999997</v>
      </c>
      <c r="T88" s="1">
        <v>578295074</v>
      </c>
      <c r="U88" s="1">
        <v>0.99900699999999998</v>
      </c>
      <c r="V88" s="1">
        <v>4.5182700000000002</v>
      </c>
      <c r="W88" s="1">
        <v>100</v>
      </c>
      <c r="X88" s="1">
        <v>309</v>
      </c>
      <c r="Y88" s="1">
        <v>247</v>
      </c>
      <c r="Z88" s="1">
        <v>1.0036</v>
      </c>
      <c r="AA88" s="1">
        <v>31.178249999999998</v>
      </c>
      <c r="AB88" s="1">
        <v>1.086775</v>
      </c>
      <c r="AC88" s="1">
        <v>12.800845000000001</v>
      </c>
      <c r="AD88" s="1">
        <v>69.004836999999995</v>
      </c>
      <c r="AE88" s="1">
        <v>2.4052899999999999</v>
      </c>
      <c r="AF88" s="1">
        <v>28.331295999999998</v>
      </c>
    </row>
    <row r="89" spans="1:33" ht="14" x14ac:dyDescent="0.2">
      <c r="A89" s="1">
        <f t="shared" si="2"/>
        <v>1.5732021208745315</v>
      </c>
      <c r="C89" s="1">
        <f t="shared" si="3"/>
        <v>1.4376442748130718</v>
      </c>
      <c r="D89" s="1">
        <f t="shared" si="3"/>
        <v>5.5417862744292679</v>
      </c>
      <c r="E89" s="1">
        <f t="shared" si="4"/>
        <v>1.4223688204480194</v>
      </c>
      <c r="F89" s="1">
        <f t="shared" si="5"/>
        <v>1.1551024120101521</v>
      </c>
      <c r="H89" s="1">
        <f t="shared" si="6"/>
        <v>1.4223688204480194</v>
      </c>
    </row>
    <row r="90" spans="1:33" ht="14" x14ac:dyDescent="0.2">
      <c r="A90" s="1">
        <f t="shared" si="2"/>
        <v>1.5694104089044059</v>
      </c>
      <c r="C90" s="1">
        <f t="shared" si="3"/>
        <v>1.5464544334593513</v>
      </c>
      <c r="D90" s="1">
        <f t="shared" si="3"/>
        <v>5.9483583208321962</v>
      </c>
      <c r="E90" s="1">
        <f t="shared" si="4"/>
        <v>1.4014963056114746</v>
      </c>
      <c r="F90" s="1">
        <f t="shared" si="5"/>
        <v>1.1534499703003549</v>
      </c>
      <c r="H90" s="1">
        <f t="shared" si="6"/>
        <v>1.4014963056114746</v>
      </c>
      <c r="R90" s="21" t="s">
        <v>115</v>
      </c>
    </row>
    <row r="91" spans="1:33" ht="14" x14ac:dyDescent="0.2">
      <c r="A91" s="1">
        <f t="shared" si="2"/>
        <v>1.5066419735484915</v>
      </c>
      <c r="C91" s="1">
        <f t="shared" si="3"/>
        <v>1.3842311500133462</v>
      </c>
      <c r="D91" s="1">
        <f t="shared" si="3"/>
        <v>7.9720436124377434</v>
      </c>
      <c r="E91" s="1">
        <f t="shared" si="4"/>
        <v>1.3611743148896303</v>
      </c>
      <c r="F91" s="1">
        <f t="shared" si="5"/>
        <v>1.1361550021749536</v>
      </c>
      <c r="H91" s="1">
        <f t="shared" si="6"/>
        <v>1.3611743148896303</v>
      </c>
      <c r="R91" s="3" t="s">
        <v>92</v>
      </c>
      <c r="S91" s="3" t="s">
        <v>93</v>
      </c>
      <c r="T91" s="3" t="s">
        <v>94</v>
      </c>
      <c r="U91" s="3" t="s">
        <v>95</v>
      </c>
      <c r="V91" s="3" t="s">
        <v>96</v>
      </c>
      <c r="W91" s="3" t="s">
        <v>8</v>
      </c>
      <c r="X91" s="1" t="s">
        <v>9</v>
      </c>
      <c r="Y91" s="3" t="s">
        <v>97</v>
      </c>
      <c r="Z91" s="3" t="s">
        <v>98</v>
      </c>
      <c r="AA91" s="3" t="s">
        <v>13</v>
      </c>
      <c r="AB91" s="3" t="s">
        <v>14</v>
      </c>
      <c r="AC91" s="3" t="s">
        <v>31</v>
      </c>
      <c r="AD91" s="3" t="s">
        <v>16</v>
      </c>
      <c r="AE91" s="3" t="s">
        <v>17</v>
      </c>
      <c r="AF91" s="3" t="s">
        <v>18</v>
      </c>
      <c r="AG91" s="1" t="s">
        <v>99</v>
      </c>
    </row>
    <row r="92" spans="1:33" ht="14" x14ac:dyDescent="0.2">
      <c r="A92" s="1">
        <f t="shared" si="2"/>
        <v>1.4418034956965666</v>
      </c>
      <c r="C92" s="1">
        <f t="shared" ref="C92:D94" si="7">B72 / C72</f>
        <v>1.4249389624562221</v>
      </c>
      <c r="D92" s="1">
        <f t="shared" si="7"/>
        <v>9.5112075349151333</v>
      </c>
      <c r="E92" s="1">
        <f t="shared" si="4"/>
        <v>1.2973107080475617</v>
      </c>
      <c r="F92" s="1">
        <f t="shared" si="5"/>
        <v>1.1068510257806372</v>
      </c>
      <c r="H92" s="1">
        <f t="shared" si="6"/>
        <v>1.2973107080475617</v>
      </c>
      <c r="R92" s="5">
        <v>0.9</v>
      </c>
      <c r="S92" s="5">
        <v>19.415288</v>
      </c>
      <c r="T92" s="5">
        <v>110724505</v>
      </c>
      <c r="U92" s="5">
        <v>0.90081699999999998</v>
      </c>
      <c r="V92" s="5">
        <v>1.9415290000000001</v>
      </c>
      <c r="W92" s="5">
        <v>100</v>
      </c>
      <c r="X92" s="5">
        <v>32</v>
      </c>
      <c r="Y92" s="5">
        <v>3</v>
      </c>
      <c r="Z92" s="5">
        <v>3.0701000000000001</v>
      </c>
      <c r="AA92" s="5">
        <v>6.8189669999999998</v>
      </c>
      <c r="AB92" s="5">
        <v>0.98690199999999995</v>
      </c>
      <c r="AC92" s="5">
        <v>11.478396999999999</v>
      </c>
      <c r="AD92" s="5">
        <v>35.121636000000002</v>
      </c>
      <c r="AE92" s="5">
        <v>5.0831189999999999</v>
      </c>
      <c r="AF92" s="5">
        <v>59.120407</v>
      </c>
      <c r="AG92" s="1">
        <f t="shared" ref="AG92:AG110" si="8">Y92 * Z92</f>
        <v>9.2103000000000002</v>
      </c>
    </row>
    <row r="93" spans="1:33" ht="14" x14ac:dyDescent="0.2">
      <c r="A93" s="1">
        <f t="shared" si="2"/>
        <v>1.3298359059230673</v>
      </c>
      <c r="C93" s="1">
        <f t="shared" si="7"/>
        <v>1.2211516722620486</v>
      </c>
      <c r="D93" s="1">
        <f t="shared" si="7"/>
        <v>15.084230428888395</v>
      </c>
      <c r="E93" s="1">
        <f t="shared" si="4"/>
        <v>1.2082260072373561</v>
      </c>
      <c r="F93" s="1">
        <f t="shared" si="5"/>
        <v>1.052805163825973</v>
      </c>
      <c r="H93" s="1">
        <f t="shared" si="6"/>
        <v>1.2082260072373561</v>
      </c>
      <c r="R93" s="5">
        <v>0.91</v>
      </c>
      <c r="S93" s="5">
        <v>19.853794000000001</v>
      </c>
      <c r="T93" s="5">
        <v>109431289</v>
      </c>
      <c r="U93" s="5">
        <v>0.91103000000000001</v>
      </c>
      <c r="V93" s="5">
        <v>1.985379</v>
      </c>
      <c r="W93" s="5">
        <v>100</v>
      </c>
      <c r="X93" s="5">
        <v>39</v>
      </c>
      <c r="Y93" s="5">
        <v>3</v>
      </c>
      <c r="Z93" s="5">
        <v>3.1137000000000001</v>
      </c>
      <c r="AA93" s="5">
        <v>7.2498149999999999</v>
      </c>
      <c r="AB93" s="5">
        <v>1.000888</v>
      </c>
      <c r="AC93" s="5">
        <v>11.470711</v>
      </c>
      <c r="AD93" s="5">
        <v>36.516019</v>
      </c>
      <c r="AE93" s="5">
        <v>5.0412949999999999</v>
      </c>
      <c r="AF93" s="5">
        <v>57.775914</v>
      </c>
      <c r="AG93" s="1">
        <f t="shared" si="8"/>
        <v>9.3411000000000008</v>
      </c>
    </row>
    <row r="94" spans="1:33" ht="14" x14ac:dyDescent="0.2">
      <c r="A94" s="1">
        <f t="shared" si="2"/>
        <v>1.4080884459248015</v>
      </c>
      <c r="C94" s="1">
        <f t="shared" si="7"/>
        <v>1.4915084909441785</v>
      </c>
      <c r="D94" s="1">
        <f t="shared" si="7"/>
        <v>24.009620866990154</v>
      </c>
      <c r="E94" s="1">
        <f t="shared" si="4"/>
        <v>1.2468463550227245</v>
      </c>
      <c r="F94" s="1">
        <f t="shared" si="5"/>
        <v>1.1356011958400738</v>
      </c>
      <c r="H94" s="1">
        <f t="shared" si="6"/>
        <v>1.2468463550227245</v>
      </c>
      <c r="R94" s="5">
        <v>0.92</v>
      </c>
      <c r="S94" s="5">
        <v>20.031993</v>
      </c>
      <c r="T94" s="5">
        <v>125629053</v>
      </c>
      <c r="U94" s="5">
        <v>0.92075399999999996</v>
      </c>
      <c r="V94" s="5">
        <v>2.003199</v>
      </c>
      <c r="W94" s="5">
        <v>100</v>
      </c>
      <c r="X94" s="5">
        <v>36</v>
      </c>
      <c r="Y94" s="5">
        <v>7</v>
      </c>
      <c r="Z94" s="5">
        <v>2.4009</v>
      </c>
      <c r="AA94" s="5">
        <v>7.5530150000000003</v>
      </c>
      <c r="AB94" s="5">
        <v>0.84538199999999997</v>
      </c>
      <c r="AC94" s="5">
        <v>11.505894</v>
      </c>
      <c r="AD94" s="5">
        <v>37.704759000000003</v>
      </c>
      <c r="AE94" s="5">
        <v>4.2201610000000001</v>
      </c>
      <c r="AF94" s="5">
        <v>57.437590999999998</v>
      </c>
      <c r="AG94" s="1">
        <f t="shared" si="8"/>
        <v>16.8063</v>
      </c>
    </row>
    <row r="95" spans="1:33" ht="14" x14ac:dyDescent="0.2">
      <c r="R95" s="5">
        <v>0.93</v>
      </c>
      <c r="S95" s="5">
        <v>20.301656999999999</v>
      </c>
      <c r="T95" s="5">
        <v>136493883</v>
      </c>
      <c r="U95" s="5">
        <v>0.93081800000000003</v>
      </c>
      <c r="V95" s="5">
        <v>2.0301659999999999</v>
      </c>
      <c r="W95" s="5">
        <v>100</v>
      </c>
      <c r="X95" s="5">
        <v>36</v>
      </c>
      <c r="Y95" s="5">
        <v>10</v>
      </c>
      <c r="Z95" s="5">
        <v>2.0724999999999998</v>
      </c>
      <c r="AA95" s="5">
        <v>7.8228160000000004</v>
      </c>
      <c r="AB95" s="5">
        <v>0.81583300000000003</v>
      </c>
      <c r="AC95" s="5">
        <v>11.533683999999999</v>
      </c>
      <c r="AD95" s="5">
        <v>38.532895000000003</v>
      </c>
      <c r="AE95" s="5">
        <v>4.0185519999999997</v>
      </c>
      <c r="AF95" s="5">
        <v>56.811540999999998</v>
      </c>
      <c r="AG95" s="1">
        <f t="shared" si="8"/>
        <v>20.724999999999998</v>
      </c>
    </row>
    <row r="96" spans="1:33" ht="14" x14ac:dyDescent="0.2">
      <c r="A96" s="1">
        <f>GEOMEAN(A76:A94)</f>
        <v>1.4996731754887864</v>
      </c>
      <c r="C96" s="1">
        <f t="shared" ref="C96:F96" si="9">GEOMEAN(C76:C94)</f>
        <v>1.760024016492038</v>
      </c>
      <c r="D96" s="1">
        <f t="shared" si="9"/>
        <v>2.8168707121927374</v>
      </c>
      <c r="E96" s="1">
        <f t="shared" si="9"/>
        <v>1.366534870752971</v>
      </c>
      <c r="F96" s="1">
        <f t="shared" si="9"/>
        <v>1.1073327370461448</v>
      </c>
      <c r="H96" s="1">
        <f>GEOMEAN(H76:H94)</f>
        <v>1.366534870752971</v>
      </c>
      <c r="R96" s="5">
        <v>0.94</v>
      </c>
      <c r="S96" s="5">
        <v>20.661553999999999</v>
      </c>
      <c r="T96" s="5">
        <v>142673667</v>
      </c>
      <c r="U96" s="5">
        <v>0.94187100000000001</v>
      </c>
      <c r="V96" s="5">
        <v>2.0661550000000002</v>
      </c>
      <c r="W96" s="5">
        <v>100</v>
      </c>
      <c r="X96" s="5">
        <v>40</v>
      </c>
      <c r="Y96" s="5">
        <v>11</v>
      </c>
      <c r="Z96" s="5">
        <v>2.0026999999999999</v>
      </c>
      <c r="AA96" s="5">
        <v>8.1738809999999997</v>
      </c>
      <c r="AB96" s="5">
        <v>0.81223400000000001</v>
      </c>
      <c r="AC96" s="5">
        <v>11.545683</v>
      </c>
      <c r="AD96" s="5">
        <v>39.560822999999999</v>
      </c>
      <c r="AE96" s="5">
        <v>3.9311379999999998</v>
      </c>
      <c r="AF96" s="5">
        <v>55.880031000000002</v>
      </c>
      <c r="AG96" s="1">
        <f t="shared" si="8"/>
        <v>22.029699999999998</v>
      </c>
    </row>
    <row r="97" spans="1:33" ht="14" x14ac:dyDescent="0.2">
      <c r="A97" s="1">
        <f>AVERAGE(A76:A94)</f>
        <v>1.5012326133139855</v>
      </c>
      <c r="C97" s="1">
        <f t="shared" ref="C97:F97" si="10">AVERAGE(C76:C94)</f>
        <v>1.7949726413587803</v>
      </c>
      <c r="D97" s="1">
        <f t="shared" si="10"/>
        <v>4.9566672586856777</v>
      </c>
      <c r="E97" s="1">
        <f t="shared" si="10"/>
        <v>1.3678777670953537</v>
      </c>
      <c r="F97" s="1">
        <f t="shared" si="10"/>
        <v>1.1077010312315865</v>
      </c>
      <c r="R97" s="5">
        <v>0.95</v>
      </c>
      <c r="S97" s="5">
        <v>21.281092000000001</v>
      </c>
      <c r="T97" s="5">
        <v>147371916</v>
      </c>
      <c r="U97" s="5">
        <v>0.95191899999999996</v>
      </c>
      <c r="V97" s="5">
        <v>2.1281089999999998</v>
      </c>
      <c r="W97" s="5">
        <v>100</v>
      </c>
      <c r="X97" s="5">
        <v>47</v>
      </c>
      <c r="Y97" s="5">
        <v>14</v>
      </c>
      <c r="Z97" s="5">
        <v>1.9613</v>
      </c>
      <c r="AA97" s="5">
        <v>8.7932450000000006</v>
      </c>
      <c r="AB97" s="5">
        <v>0.81587100000000001</v>
      </c>
      <c r="AC97" s="5">
        <v>11.544764000000001</v>
      </c>
      <c r="AD97" s="5">
        <v>41.319521999999999</v>
      </c>
      <c r="AE97" s="5">
        <v>3.8337840000000001</v>
      </c>
      <c r="AF97" s="5">
        <v>54.248927999999999</v>
      </c>
      <c r="AG97" s="1">
        <f t="shared" si="8"/>
        <v>27.458200000000001</v>
      </c>
    </row>
    <row r="98" spans="1:33" ht="14" x14ac:dyDescent="0.2">
      <c r="R98" s="5">
        <v>0.96</v>
      </c>
      <c r="S98" s="5">
        <v>21.815090999999999</v>
      </c>
      <c r="T98" s="5">
        <v>162883973</v>
      </c>
      <c r="U98" s="5">
        <v>0.96004299999999998</v>
      </c>
      <c r="V98" s="5">
        <v>2.1815090000000001</v>
      </c>
      <c r="W98" s="5">
        <v>100</v>
      </c>
      <c r="X98" s="5">
        <v>46</v>
      </c>
      <c r="Y98" s="5">
        <v>18</v>
      </c>
      <c r="Z98" s="5">
        <v>1.8354999999999999</v>
      </c>
      <c r="AA98" s="5">
        <v>9.3012130000000006</v>
      </c>
      <c r="AB98" s="5">
        <v>0.79810000000000003</v>
      </c>
      <c r="AC98" s="5">
        <v>11.593007</v>
      </c>
      <c r="AD98" s="5">
        <v>42.636600000000001</v>
      </c>
      <c r="AE98" s="5">
        <v>3.6584789999999998</v>
      </c>
      <c r="AF98" s="5">
        <v>53.142144999999999</v>
      </c>
      <c r="AG98" s="1">
        <f t="shared" si="8"/>
        <v>33.039000000000001</v>
      </c>
    </row>
    <row r="99" spans="1:33" ht="14" x14ac:dyDescent="0.2">
      <c r="R99" s="5">
        <v>0.97</v>
      </c>
      <c r="S99" s="5">
        <v>22.646162</v>
      </c>
      <c r="T99" s="5">
        <v>173859574</v>
      </c>
      <c r="U99" s="5">
        <v>0.97132200000000002</v>
      </c>
      <c r="V99" s="5">
        <v>2.2646160000000002</v>
      </c>
      <c r="W99" s="5">
        <v>100</v>
      </c>
      <c r="X99" s="5">
        <v>58</v>
      </c>
      <c r="Y99" s="5">
        <v>23</v>
      </c>
      <c r="Z99" s="5">
        <v>1.6967000000000001</v>
      </c>
      <c r="AA99" s="5">
        <v>10.056445999999999</v>
      </c>
      <c r="AB99" s="5">
        <v>0.823986</v>
      </c>
      <c r="AC99" s="5">
        <v>11.643978000000001</v>
      </c>
      <c r="AD99" s="5">
        <v>44.406844</v>
      </c>
      <c r="AE99" s="5">
        <v>3.638522</v>
      </c>
      <c r="AF99" s="5">
        <v>51.417003999999999</v>
      </c>
      <c r="AG99" s="1">
        <f t="shared" si="8"/>
        <v>39.024100000000004</v>
      </c>
    </row>
    <row r="100" spans="1:33" ht="14" x14ac:dyDescent="0.2">
      <c r="R100" s="20">
        <v>0.98</v>
      </c>
      <c r="S100" s="20">
        <v>23.824335999999999</v>
      </c>
      <c r="T100" s="20">
        <v>200896314</v>
      </c>
      <c r="U100" s="20">
        <v>0.98039200000000004</v>
      </c>
      <c r="V100" s="20">
        <v>2.3824339999999999</v>
      </c>
      <c r="W100" s="5">
        <v>100</v>
      </c>
      <c r="X100" s="5">
        <v>62</v>
      </c>
      <c r="Y100" s="5">
        <v>30</v>
      </c>
      <c r="Z100" s="5">
        <v>1.4051</v>
      </c>
      <c r="AA100" s="5">
        <v>11.113713000000001</v>
      </c>
      <c r="AB100" s="5">
        <v>0.82744200000000001</v>
      </c>
      <c r="AC100" s="5">
        <v>11.762943</v>
      </c>
      <c r="AD100" s="5">
        <v>46.648575000000001</v>
      </c>
      <c r="AE100" s="5">
        <v>3.4730970000000001</v>
      </c>
      <c r="AF100" s="5">
        <v>49.373645000000003</v>
      </c>
      <c r="AG100" s="1">
        <f t="shared" si="8"/>
        <v>42.152999999999999</v>
      </c>
    </row>
    <row r="101" spans="1:33" ht="14" x14ac:dyDescent="0.2">
      <c r="R101" s="5">
        <v>0.99</v>
      </c>
      <c r="S101" s="5">
        <v>26.412618999999999</v>
      </c>
      <c r="T101" s="5">
        <v>252941100</v>
      </c>
      <c r="U101" s="5">
        <v>0.99019299999999999</v>
      </c>
      <c r="V101" s="5">
        <v>2.6412620000000002</v>
      </c>
      <c r="W101" s="5">
        <v>100</v>
      </c>
      <c r="X101" s="5">
        <v>85</v>
      </c>
      <c r="Y101" s="5">
        <v>51</v>
      </c>
      <c r="Z101" s="5">
        <v>1.0986</v>
      </c>
      <c r="AA101" s="5">
        <v>13.463685</v>
      </c>
      <c r="AB101" s="5">
        <v>0.88530600000000004</v>
      </c>
      <c r="AC101" s="5">
        <v>11.943079000000001</v>
      </c>
      <c r="AD101" s="5">
        <v>50.974442000000003</v>
      </c>
      <c r="AE101" s="5">
        <v>3.3518279999999998</v>
      </c>
      <c r="AF101" s="5">
        <v>45.217323999999998</v>
      </c>
      <c r="AG101" s="1">
        <f t="shared" si="8"/>
        <v>56.028600000000004</v>
      </c>
    </row>
    <row r="102" spans="1:33" ht="14" x14ac:dyDescent="0.2">
      <c r="R102" s="5">
        <v>0.99099999999999999</v>
      </c>
      <c r="S102" s="5">
        <v>26.882290999999999</v>
      </c>
      <c r="T102" s="5">
        <v>259839628</v>
      </c>
      <c r="U102" s="5">
        <v>0.99115699999999995</v>
      </c>
      <c r="V102" s="5">
        <v>2.6882290000000002</v>
      </c>
      <c r="W102" s="5">
        <v>100</v>
      </c>
      <c r="X102" s="5">
        <v>94</v>
      </c>
      <c r="Y102" s="5">
        <v>56</v>
      </c>
      <c r="Z102" s="5">
        <v>1.0778000000000001</v>
      </c>
      <c r="AA102" s="5">
        <v>13.888528000000001</v>
      </c>
      <c r="AB102" s="5">
        <v>0.90665799999999996</v>
      </c>
      <c r="AC102" s="5">
        <v>11.968267000000001</v>
      </c>
      <c r="AD102" s="5">
        <v>51.664226999999997</v>
      </c>
      <c r="AE102" s="5">
        <v>3.3726980000000002</v>
      </c>
      <c r="AF102" s="5">
        <v>44.521009999999997</v>
      </c>
      <c r="AG102" s="1">
        <f t="shared" si="8"/>
        <v>60.356800000000007</v>
      </c>
    </row>
    <row r="103" spans="1:33" ht="14" x14ac:dyDescent="0.2">
      <c r="R103" s="5">
        <v>0.99199999999999999</v>
      </c>
      <c r="S103" s="5">
        <v>27.371790000000001</v>
      </c>
      <c r="T103" s="5">
        <v>268504418</v>
      </c>
      <c r="U103" s="5">
        <v>0.99213200000000001</v>
      </c>
      <c r="V103" s="5">
        <v>2.7371789999999998</v>
      </c>
      <c r="W103" s="5">
        <v>100</v>
      </c>
      <c r="X103" s="5">
        <v>104</v>
      </c>
      <c r="Y103" s="5">
        <v>62</v>
      </c>
      <c r="Z103" s="5">
        <v>1.0609999999999999</v>
      </c>
      <c r="AA103" s="5">
        <v>14.336762</v>
      </c>
      <c r="AB103" s="5">
        <v>0.91383499999999995</v>
      </c>
      <c r="AC103" s="5">
        <v>11.999326</v>
      </c>
      <c r="AD103" s="5">
        <v>52.377876999999998</v>
      </c>
      <c r="AE103" s="5">
        <v>3.3386010000000002</v>
      </c>
      <c r="AF103" s="5">
        <v>43.838296</v>
      </c>
      <c r="AG103" s="1">
        <f t="shared" si="8"/>
        <v>65.781999999999996</v>
      </c>
    </row>
    <row r="104" spans="1:33" ht="14" x14ac:dyDescent="0.2">
      <c r="R104" s="5">
        <v>0.99299999999999999</v>
      </c>
      <c r="S104" s="5">
        <v>28.053366</v>
      </c>
      <c r="T104" s="5">
        <v>278209235</v>
      </c>
      <c r="U104" s="5">
        <v>0.99303399999999997</v>
      </c>
      <c r="V104" s="5">
        <v>2.8053370000000002</v>
      </c>
      <c r="W104" s="5">
        <v>100</v>
      </c>
      <c r="X104" s="5">
        <v>116</v>
      </c>
      <c r="Y104" s="5">
        <v>69</v>
      </c>
      <c r="Z104" s="5">
        <v>1.0469999999999999</v>
      </c>
      <c r="AA104" s="5">
        <v>14.966609999999999</v>
      </c>
      <c r="AB104" s="5">
        <v>0.93707700000000005</v>
      </c>
      <c r="AC104" s="5">
        <v>12.029455</v>
      </c>
      <c r="AD104" s="5">
        <v>53.350496</v>
      </c>
      <c r="AE104" s="5">
        <v>3.3403360000000002</v>
      </c>
      <c r="AF104" s="5">
        <v>42.880612999999997</v>
      </c>
      <c r="AG104" s="1">
        <f t="shared" si="8"/>
        <v>72.242999999999995</v>
      </c>
    </row>
    <row r="105" spans="1:33" ht="14" x14ac:dyDescent="0.2">
      <c r="R105" s="5">
        <v>0.99399999999999999</v>
      </c>
      <c r="S105" s="5">
        <v>28.959327999999999</v>
      </c>
      <c r="T105" s="5">
        <v>320825239</v>
      </c>
      <c r="U105" s="5">
        <v>0.99409499999999995</v>
      </c>
      <c r="V105" s="5">
        <v>2.8959329999999999</v>
      </c>
      <c r="W105" s="5">
        <v>100</v>
      </c>
      <c r="X105" s="5">
        <v>74</v>
      </c>
      <c r="Y105" s="5">
        <v>58</v>
      </c>
      <c r="Z105" s="5">
        <v>1.0326</v>
      </c>
      <c r="AA105" s="5">
        <v>15.855905</v>
      </c>
      <c r="AB105" s="5">
        <v>0.85449900000000001</v>
      </c>
      <c r="AC105" s="5">
        <v>12.134171</v>
      </c>
      <c r="AD105" s="5">
        <v>54.752322999999997</v>
      </c>
      <c r="AE105" s="5">
        <v>2.9506860000000001</v>
      </c>
      <c r="AF105" s="5">
        <v>41.900733000000002</v>
      </c>
      <c r="AG105" s="1">
        <f t="shared" si="8"/>
        <v>59.890799999999999</v>
      </c>
    </row>
    <row r="106" spans="1:33" ht="14" x14ac:dyDescent="0.2">
      <c r="R106" s="5">
        <v>0.995</v>
      </c>
      <c r="S106" s="5">
        <v>29.846361000000002</v>
      </c>
      <c r="T106" s="5">
        <v>337607676</v>
      </c>
      <c r="U106" s="5">
        <v>0.99501600000000001</v>
      </c>
      <c r="V106" s="5">
        <v>2.9846360000000001</v>
      </c>
      <c r="W106" s="5">
        <v>100</v>
      </c>
      <c r="X106" s="5">
        <v>84</v>
      </c>
      <c r="Y106" s="5">
        <v>66</v>
      </c>
      <c r="Z106" s="5">
        <v>1.0263</v>
      </c>
      <c r="AA106" s="5">
        <v>16.675920000000001</v>
      </c>
      <c r="AB106" s="5">
        <v>0.87596399999999996</v>
      </c>
      <c r="AC106" s="5">
        <v>12.178544</v>
      </c>
      <c r="AD106" s="5">
        <v>55.872543</v>
      </c>
      <c r="AE106" s="5">
        <v>2.934911</v>
      </c>
      <c r="AF106" s="5">
        <v>40.804116</v>
      </c>
      <c r="AG106" s="1">
        <f t="shared" si="8"/>
        <v>67.735799999999998</v>
      </c>
    </row>
    <row r="107" spans="1:33" ht="14" x14ac:dyDescent="0.2">
      <c r="R107" s="5">
        <v>0.996</v>
      </c>
      <c r="S107" s="5">
        <v>31.238396000000002</v>
      </c>
      <c r="T107" s="5">
        <v>362624318</v>
      </c>
      <c r="U107" s="5">
        <v>0.99607599999999996</v>
      </c>
      <c r="V107" s="5">
        <v>3.12384</v>
      </c>
      <c r="W107" s="5">
        <v>100</v>
      </c>
      <c r="X107" s="5">
        <v>100</v>
      </c>
      <c r="Y107" s="5">
        <v>80</v>
      </c>
      <c r="Z107" s="5">
        <v>1.0156000000000001</v>
      </c>
      <c r="AA107" s="5">
        <v>17.966737999999999</v>
      </c>
      <c r="AB107" s="5">
        <v>0.90615800000000002</v>
      </c>
      <c r="AC107" s="5">
        <v>12.248904</v>
      </c>
      <c r="AD107" s="5">
        <v>57.514921000000001</v>
      </c>
      <c r="AE107" s="5">
        <v>2.900782</v>
      </c>
      <c r="AF107" s="5">
        <v>39.211053</v>
      </c>
      <c r="AG107" s="1">
        <f t="shared" si="8"/>
        <v>81.248000000000005</v>
      </c>
    </row>
    <row r="108" spans="1:33" ht="14" x14ac:dyDescent="0.2">
      <c r="R108" s="14">
        <v>0.997</v>
      </c>
      <c r="S108" s="14">
        <v>33.236910000000002</v>
      </c>
      <c r="T108" s="1">
        <v>421074035</v>
      </c>
      <c r="U108" s="1">
        <v>0.99710900000000002</v>
      </c>
      <c r="V108" s="1">
        <v>3.3236910000000002</v>
      </c>
      <c r="W108" s="1">
        <v>100</v>
      </c>
      <c r="X108" s="1">
        <v>86</v>
      </c>
      <c r="Y108" s="1">
        <v>77</v>
      </c>
      <c r="Z108" s="1">
        <v>1.0121</v>
      </c>
      <c r="AA108" s="1">
        <v>19.869246</v>
      </c>
      <c r="AB108" s="1">
        <v>0.88970800000000005</v>
      </c>
      <c r="AC108" s="1">
        <v>12.358954000000001</v>
      </c>
      <c r="AD108" s="1">
        <v>59.780665999999997</v>
      </c>
      <c r="AE108" s="1">
        <v>2.6768679999999998</v>
      </c>
      <c r="AF108" s="1">
        <v>37.184424999999997</v>
      </c>
      <c r="AG108" s="1">
        <f t="shared" si="8"/>
        <v>77.931700000000006</v>
      </c>
    </row>
    <row r="109" spans="1:33" ht="14" x14ac:dyDescent="0.2">
      <c r="R109" s="1">
        <v>0.998</v>
      </c>
      <c r="S109" s="1">
        <v>36.323411</v>
      </c>
      <c r="T109" s="1">
        <v>480009270</v>
      </c>
      <c r="U109" s="1">
        <v>0.99800800000000001</v>
      </c>
      <c r="V109" s="1">
        <v>3.6323409999999998</v>
      </c>
      <c r="W109" s="1">
        <v>100</v>
      </c>
      <c r="X109" s="1">
        <v>118</v>
      </c>
      <c r="Y109" s="1">
        <v>105</v>
      </c>
      <c r="Z109" s="1">
        <v>1.0048999999999999</v>
      </c>
      <c r="AA109" s="1">
        <v>22.760335000000001</v>
      </c>
      <c r="AB109" s="1">
        <v>0.94010899999999997</v>
      </c>
      <c r="AC109" s="1">
        <v>12.503140999999999</v>
      </c>
      <c r="AD109" s="1">
        <v>62.660235</v>
      </c>
      <c r="AE109" s="1">
        <v>2.5881620000000001</v>
      </c>
      <c r="AF109" s="1">
        <v>34.421716000000004</v>
      </c>
      <c r="AG109" s="1">
        <f t="shared" si="8"/>
        <v>105.51449999999998</v>
      </c>
    </row>
    <row r="110" spans="1:33" ht="14" x14ac:dyDescent="0.2">
      <c r="R110" s="1">
        <v>0.999</v>
      </c>
      <c r="S110" s="1">
        <v>44.598252000000002</v>
      </c>
      <c r="T110" s="1">
        <v>620694678</v>
      </c>
      <c r="U110" s="1">
        <v>0.99901300000000004</v>
      </c>
      <c r="V110" s="1">
        <v>4.4598250000000004</v>
      </c>
      <c r="W110" s="1">
        <v>100</v>
      </c>
      <c r="X110" s="1">
        <v>193</v>
      </c>
      <c r="Y110" s="1">
        <v>172</v>
      </c>
      <c r="Z110" s="1">
        <v>1.0025999999999999</v>
      </c>
      <c r="AA110" s="1">
        <v>30.566375000000001</v>
      </c>
      <c r="AB110" s="1">
        <v>1.0708070000000001</v>
      </c>
      <c r="AC110" s="1">
        <v>12.843959999999999</v>
      </c>
      <c r="AD110" s="1">
        <v>68.537158000000005</v>
      </c>
      <c r="AE110" s="1">
        <v>2.401008</v>
      </c>
      <c r="AF110" s="1">
        <v>28.799244000000002</v>
      </c>
      <c r="AG110" s="1">
        <f t="shared" si="8"/>
        <v>172.44719999999998</v>
      </c>
    </row>
    <row r="112" spans="1:33" ht="14" x14ac:dyDescent="0.2">
      <c r="R112" s="1" t="s">
        <v>116</v>
      </c>
    </row>
    <row r="113" spans="18:33" ht="14" x14ac:dyDescent="0.2">
      <c r="R113" s="3" t="s">
        <v>92</v>
      </c>
      <c r="S113" s="3" t="s">
        <v>93</v>
      </c>
      <c r="T113" s="3" t="s">
        <v>94</v>
      </c>
      <c r="U113" s="3" t="s">
        <v>95</v>
      </c>
      <c r="V113" s="3" t="s">
        <v>96</v>
      </c>
      <c r="W113" s="3" t="s">
        <v>8</v>
      </c>
      <c r="X113" s="1" t="s">
        <v>9</v>
      </c>
      <c r="Y113" s="3" t="s">
        <v>97</v>
      </c>
      <c r="Z113" s="3" t="s">
        <v>98</v>
      </c>
      <c r="AA113" s="3" t="s">
        <v>13</v>
      </c>
      <c r="AB113" s="3" t="s">
        <v>14</v>
      </c>
      <c r="AC113" s="3" t="s">
        <v>31</v>
      </c>
      <c r="AD113" s="3" t="s">
        <v>16</v>
      </c>
      <c r="AE113" s="3" t="s">
        <v>17</v>
      </c>
      <c r="AF113" s="3" t="s">
        <v>18</v>
      </c>
      <c r="AG113" s="1" t="s">
        <v>99</v>
      </c>
    </row>
    <row r="114" spans="18:33" ht="14" x14ac:dyDescent="0.2">
      <c r="R114" s="1">
        <v>0.9</v>
      </c>
      <c r="S114" s="1">
        <v>19.415288</v>
      </c>
      <c r="T114" s="1">
        <v>110724505</v>
      </c>
      <c r="U114" s="1">
        <v>0.90081699999999998</v>
      </c>
      <c r="V114" s="1">
        <v>1.9415290000000001</v>
      </c>
      <c r="W114" s="1">
        <v>100</v>
      </c>
      <c r="X114" s="1">
        <v>32</v>
      </c>
      <c r="Y114" s="1">
        <v>3</v>
      </c>
      <c r="Z114" s="1">
        <v>3.0701000000000001</v>
      </c>
      <c r="AA114" s="1">
        <v>6.8189669999999998</v>
      </c>
      <c r="AB114" s="1">
        <v>0.98690199999999995</v>
      </c>
      <c r="AC114" s="1">
        <v>11.478396999999999</v>
      </c>
      <c r="AD114" s="1">
        <v>35.121636000000002</v>
      </c>
      <c r="AE114" s="1">
        <v>5.0831189999999999</v>
      </c>
      <c r="AF114" s="1">
        <v>59.120407</v>
      </c>
    </row>
    <row r="115" spans="18:33" ht="14" x14ac:dyDescent="0.2">
      <c r="R115" s="1">
        <v>0.91</v>
      </c>
      <c r="S115" s="1">
        <v>19.853794000000001</v>
      </c>
      <c r="T115" s="1">
        <v>109431289</v>
      </c>
      <c r="U115" s="1">
        <v>0.91103000000000001</v>
      </c>
      <c r="V115" s="1">
        <v>1.985379</v>
      </c>
      <c r="W115" s="1">
        <v>100</v>
      </c>
      <c r="X115" s="1">
        <v>39</v>
      </c>
      <c r="Y115" s="1">
        <v>3</v>
      </c>
      <c r="Z115" s="1">
        <v>3.1137000000000001</v>
      </c>
      <c r="AA115" s="1">
        <v>7.2498149999999999</v>
      </c>
      <c r="AB115" s="1">
        <v>1.000888</v>
      </c>
      <c r="AC115" s="1">
        <v>11.470711</v>
      </c>
      <c r="AD115" s="1">
        <v>36.516019</v>
      </c>
      <c r="AE115" s="1">
        <v>5.0412949999999999</v>
      </c>
      <c r="AF115" s="1">
        <v>57.775914</v>
      </c>
    </row>
    <row r="116" spans="18:33" ht="14" x14ac:dyDescent="0.2">
      <c r="R116" s="1">
        <v>0.92</v>
      </c>
      <c r="S116" s="1">
        <v>20.151143000000001</v>
      </c>
      <c r="T116" s="1">
        <v>112643887</v>
      </c>
      <c r="U116" s="1">
        <v>0.92008999999999996</v>
      </c>
      <c r="V116" s="1">
        <v>2.0151140000000001</v>
      </c>
      <c r="W116" s="1">
        <v>100</v>
      </c>
      <c r="X116" s="1">
        <v>46</v>
      </c>
      <c r="Y116" s="1">
        <v>4</v>
      </c>
      <c r="Z116" s="1">
        <v>2.9870000000000001</v>
      </c>
      <c r="AA116" s="1">
        <v>7.5996090000000001</v>
      </c>
      <c r="AB116" s="1">
        <v>0.96555800000000003</v>
      </c>
      <c r="AC116" s="1">
        <v>11.455149</v>
      </c>
      <c r="AD116" s="1">
        <v>37.713040999999997</v>
      </c>
      <c r="AE116" s="1">
        <v>4.7915809999999999</v>
      </c>
      <c r="AF116" s="1">
        <v>56.846150999999999</v>
      </c>
    </row>
    <row r="117" spans="18:33" ht="14" x14ac:dyDescent="0.2">
      <c r="R117" s="1">
        <v>0.93</v>
      </c>
      <c r="S117" s="1">
        <v>20.637270000000001</v>
      </c>
      <c r="T117" s="1">
        <v>117810458</v>
      </c>
      <c r="U117" s="1">
        <v>0.93118999999999996</v>
      </c>
      <c r="V117" s="1">
        <v>2.0637270000000001</v>
      </c>
      <c r="W117" s="1">
        <v>100</v>
      </c>
      <c r="X117" s="1">
        <v>60</v>
      </c>
      <c r="Y117" s="1">
        <v>6</v>
      </c>
      <c r="Z117" s="1">
        <v>2.7313999999999998</v>
      </c>
      <c r="AA117" s="1">
        <v>8.1040709999999994</v>
      </c>
      <c r="AB117" s="1">
        <v>0.94374499999999995</v>
      </c>
      <c r="AC117" s="1">
        <v>11.460758999999999</v>
      </c>
      <c r="AD117" s="1">
        <v>39.269105000000003</v>
      </c>
      <c r="AE117" s="1">
        <v>4.5730130000000004</v>
      </c>
      <c r="AF117" s="1">
        <v>55.534280000000003</v>
      </c>
    </row>
    <row r="118" spans="18:33" ht="14" x14ac:dyDescent="0.2">
      <c r="R118" s="1">
        <v>0.94</v>
      </c>
      <c r="S118" s="1">
        <v>21.344016</v>
      </c>
      <c r="T118" s="1">
        <v>124011417</v>
      </c>
      <c r="U118" s="1">
        <v>0.94016999999999995</v>
      </c>
      <c r="V118" s="1">
        <v>2.1344020000000001</v>
      </c>
      <c r="W118" s="1">
        <v>100</v>
      </c>
      <c r="X118" s="1">
        <v>90</v>
      </c>
      <c r="Y118" s="1">
        <v>8</v>
      </c>
      <c r="Z118" s="1">
        <v>2.3658999999999999</v>
      </c>
      <c r="AA118" s="1">
        <v>8.7949669999999998</v>
      </c>
      <c r="AB118" s="1">
        <v>0.95979499999999995</v>
      </c>
      <c r="AC118" s="1">
        <v>11.462509000000001</v>
      </c>
      <c r="AD118" s="1">
        <v>41.205776</v>
      </c>
      <c r="AE118" s="1">
        <v>4.4967860000000002</v>
      </c>
      <c r="AF118" s="1">
        <v>53.703620999999998</v>
      </c>
    </row>
    <row r="119" spans="18:33" ht="14" x14ac:dyDescent="0.2">
      <c r="R119" s="1">
        <v>0.95</v>
      </c>
      <c r="S119" s="1">
        <v>22.263179999999998</v>
      </c>
      <c r="T119" s="1">
        <v>132672222</v>
      </c>
      <c r="U119" s="1">
        <v>0.95023599999999997</v>
      </c>
      <c r="V119" s="1">
        <v>2.226318</v>
      </c>
      <c r="W119" s="1">
        <v>100</v>
      </c>
      <c r="X119" s="1">
        <v>130</v>
      </c>
      <c r="Y119" s="1">
        <v>12</v>
      </c>
      <c r="Z119" s="1">
        <v>2.101</v>
      </c>
      <c r="AA119" s="1">
        <v>9.6512370000000001</v>
      </c>
      <c r="AB119" s="1">
        <v>1.009965</v>
      </c>
      <c r="AC119" s="1">
        <v>11.476761</v>
      </c>
      <c r="AD119" s="1">
        <v>43.350667000000001</v>
      </c>
      <c r="AE119" s="1">
        <v>4.5364820000000003</v>
      </c>
      <c r="AF119" s="1">
        <v>51.550410999999997</v>
      </c>
    </row>
    <row r="120" spans="18:33" ht="14" x14ac:dyDescent="0.2">
      <c r="R120" s="1">
        <v>0.96</v>
      </c>
      <c r="S120" s="1">
        <v>23.382166000000002</v>
      </c>
      <c r="T120" s="1">
        <v>144588211</v>
      </c>
      <c r="U120" s="1">
        <v>0.96132899999999999</v>
      </c>
      <c r="V120" s="1">
        <v>2.3382170000000002</v>
      </c>
      <c r="W120" s="1">
        <v>100</v>
      </c>
      <c r="X120" s="1">
        <v>190</v>
      </c>
      <c r="Y120" s="1">
        <v>19</v>
      </c>
      <c r="Z120" s="1">
        <v>1.9697</v>
      </c>
      <c r="AA120" s="1">
        <v>10.692940999999999</v>
      </c>
      <c r="AB120" s="1">
        <v>1.054082</v>
      </c>
      <c r="AC120" s="1">
        <v>11.509475</v>
      </c>
      <c r="AD120" s="1">
        <v>45.731183000000001</v>
      </c>
      <c r="AE120" s="1">
        <v>4.5080580000000001</v>
      </c>
      <c r="AF120" s="1">
        <v>49.223305000000003</v>
      </c>
    </row>
    <row r="121" spans="18:33" ht="14" x14ac:dyDescent="0.2">
      <c r="R121" s="1">
        <v>0.97</v>
      </c>
      <c r="S121" s="1">
        <v>24.521599999999999</v>
      </c>
      <c r="T121" s="1">
        <v>157585842</v>
      </c>
      <c r="U121" s="1">
        <v>0.97008000000000005</v>
      </c>
      <c r="V121" s="1">
        <v>2.4521600000000001</v>
      </c>
      <c r="W121" s="1">
        <v>100</v>
      </c>
      <c r="X121" s="1">
        <v>260</v>
      </c>
      <c r="Y121" s="1">
        <v>25</v>
      </c>
      <c r="Z121" s="1">
        <v>1.8270999999999999</v>
      </c>
      <c r="AA121" s="1">
        <v>11.74574</v>
      </c>
      <c r="AB121" s="1">
        <v>1.08216</v>
      </c>
      <c r="AC121" s="1">
        <v>11.570990999999999</v>
      </c>
      <c r="AD121" s="1">
        <v>47.899566999999998</v>
      </c>
      <c r="AE121" s="1">
        <v>4.413087</v>
      </c>
      <c r="AF121" s="1">
        <v>47.186933000000003</v>
      </c>
    </row>
    <row r="122" spans="18:33" ht="14" x14ac:dyDescent="0.2">
      <c r="R122" s="1">
        <v>0.98</v>
      </c>
      <c r="S122" s="1">
        <v>26.610937</v>
      </c>
      <c r="T122" s="1">
        <v>180733456</v>
      </c>
      <c r="U122" s="1">
        <v>0.98002299999999998</v>
      </c>
      <c r="V122" s="1">
        <v>2.6610939999999998</v>
      </c>
      <c r="W122" s="1">
        <v>100</v>
      </c>
      <c r="X122" s="1">
        <v>396</v>
      </c>
      <c r="Y122" s="1">
        <v>39</v>
      </c>
      <c r="Z122" s="1">
        <v>1.55</v>
      </c>
      <c r="AA122" s="1">
        <v>13.69688</v>
      </c>
      <c r="AB122" s="1">
        <v>1.100857</v>
      </c>
      <c r="AC122" s="1">
        <v>11.692430999999999</v>
      </c>
      <c r="AD122" s="1">
        <v>51.470866999999998</v>
      </c>
      <c r="AE122" s="1">
        <v>4.1368609999999997</v>
      </c>
      <c r="AF122" s="1">
        <v>43.938443999999997</v>
      </c>
    </row>
    <row r="123" spans="18:33" ht="14" x14ac:dyDescent="0.2">
      <c r="R123" s="1">
        <v>0.99</v>
      </c>
      <c r="S123" s="1">
        <v>26.691247000000001</v>
      </c>
      <c r="T123" s="1">
        <v>182443807</v>
      </c>
      <c r="U123" s="1">
        <v>0.98047899999999999</v>
      </c>
      <c r="V123" s="1">
        <v>2.6691250000000002</v>
      </c>
      <c r="W123" s="1">
        <v>100</v>
      </c>
      <c r="X123" s="1">
        <v>400</v>
      </c>
      <c r="Y123" s="1">
        <v>40</v>
      </c>
      <c r="Z123" s="1">
        <v>1.532</v>
      </c>
      <c r="AA123" s="1">
        <v>13.786334</v>
      </c>
      <c r="AB123" s="1">
        <v>1.1012379999999999</v>
      </c>
      <c r="AC123" s="1">
        <v>11.680175999999999</v>
      </c>
      <c r="AD123" s="1">
        <v>51.651142</v>
      </c>
      <c r="AE123" s="1">
        <v>4.1258379999999999</v>
      </c>
      <c r="AF123" s="1">
        <v>43.760325000000002</v>
      </c>
    </row>
    <row r="124" spans="18:33" ht="14" x14ac:dyDescent="0.2">
      <c r="R124" s="1">
        <v>0.99099999999999999</v>
      </c>
      <c r="S124" s="1">
        <v>26.723168000000001</v>
      </c>
      <c r="T124" s="1">
        <v>182309327</v>
      </c>
      <c r="U124" s="1">
        <v>0.98058599999999996</v>
      </c>
      <c r="V124" s="1">
        <v>2.6723170000000001</v>
      </c>
      <c r="W124" s="1">
        <v>100</v>
      </c>
      <c r="X124" s="1">
        <v>400</v>
      </c>
      <c r="Y124" s="1">
        <v>40</v>
      </c>
      <c r="Z124" s="1">
        <v>1.5327</v>
      </c>
      <c r="AA124" s="1">
        <v>13.812061</v>
      </c>
      <c r="AB124" s="1">
        <v>1.1004659999999999</v>
      </c>
      <c r="AC124" s="1">
        <v>11.687199</v>
      </c>
      <c r="AD124" s="1">
        <v>51.685715000000002</v>
      </c>
      <c r="AE124" s="1">
        <v>4.1180240000000001</v>
      </c>
      <c r="AF124" s="1">
        <v>43.73433</v>
      </c>
    </row>
    <row r="125" spans="18:33" ht="14" x14ac:dyDescent="0.2">
      <c r="R125" s="1">
        <v>0.99199999999999999</v>
      </c>
      <c r="S125" s="1">
        <v>26.713989999999999</v>
      </c>
      <c r="T125" s="1">
        <v>182220897</v>
      </c>
      <c r="U125" s="1">
        <v>0.98061100000000001</v>
      </c>
      <c r="V125" s="1">
        <v>2.6713990000000001</v>
      </c>
      <c r="W125" s="1">
        <v>100</v>
      </c>
      <c r="X125" s="1">
        <v>400</v>
      </c>
      <c r="Y125" s="1">
        <v>40</v>
      </c>
      <c r="Z125" s="1">
        <v>1.5319</v>
      </c>
      <c r="AA125" s="1">
        <v>13.796373000000001</v>
      </c>
      <c r="AB125" s="1">
        <v>1.101194</v>
      </c>
      <c r="AC125" s="1">
        <v>11.692682</v>
      </c>
      <c r="AD125" s="1">
        <v>51.644750000000002</v>
      </c>
      <c r="AE125" s="1">
        <v>4.1221639999999997</v>
      </c>
      <c r="AF125" s="1">
        <v>43.769883</v>
      </c>
    </row>
    <row r="126" spans="18:33" ht="14" x14ac:dyDescent="0.2">
      <c r="R126" s="1">
        <v>0.99299999999999999</v>
      </c>
      <c r="S126" s="1">
        <v>26.710236999999999</v>
      </c>
      <c r="T126" s="1">
        <v>182292295</v>
      </c>
      <c r="U126" s="1">
        <v>0.98040499999999997</v>
      </c>
      <c r="V126" s="1">
        <v>2.6710240000000001</v>
      </c>
      <c r="W126" s="1">
        <v>100</v>
      </c>
      <c r="X126" s="1">
        <v>400</v>
      </c>
      <c r="Y126" s="1">
        <v>40</v>
      </c>
      <c r="Z126" s="1">
        <v>1.5263</v>
      </c>
      <c r="AA126" s="1">
        <v>13.788855999999999</v>
      </c>
      <c r="AB126" s="1">
        <v>1.1017399999999999</v>
      </c>
      <c r="AC126" s="1">
        <v>11.696306</v>
      </c>
      <c r="AD126" s="1">
        <v>51.623860999999998</v>
      </c>
      <c r="AE126" s="1">
        <v>4.1247870000000004</v>
      </c>
      <c r="AF126" s="1">
        <v>43.7896</v>
      </c>
    </row>
    <row r="127" spans="18:33" ht="14" x14ac:dyDescent="0.2">
      <c r="R127" s="1">
        <v>0.99399999999999999</v>
      </c>
      <c r="S127" s="1">
        <v>26.715081999999999</v>
      </c>
      <c r="T127" s="1">
        <v>182199120</v>
      </c>
      <c r="U127" s="1">
        <v>0.98049900000000001</v>
      </c>
      <c r="V127" s="1">
        <v>2.6715080000000002</v>
      </c>
      <c r="W127" s="1">
        <v>100</v>
      </c>
      <c r="X127" s="1">
        <v>400</v>
      </c>
      <c r="Y127" s="1">
        <v>40</v>
      </c>
      <c r="Z127" s="1">
        <v>1.5322</v>
      </c>
      <c r="AA127" s="1">
        <v>13.79996</v>
      </c>
      <c r="AB127" s="1">
        <v>1.101758</v>
      </c>
      <c r="AC127" s="1">
        <v>11.689149</v>
      </c>
      <c r="AD127" s="1">
        <v>51.656064999999998</v>
      </c>
      <c r="AE127" s="1">
        <v>4.1241050000000001</v>
      </c>
      <c r="AF127" s="1">
        <v>43.754869999999997</v>
      </c>
    </row>
    <row r="128" spans="18:33" ht="14" x14ac:dyDescent="0.2">
      <c r="R128" s="1">
        <v>0.995</v>
      </c>
      <c r="S128" s="1">
        <v>26.708915000000001</v>
      </c>
      <c r="T128" s="1">
        <v>182191557</v>
      </c>
      <c r="U128" s="1">
        <v>0.98042099999999999</v>
      </c>
      <c r="V128" s="1">
        <v>2.6708919999999998</v>
      </c>
      <c r="W128" s="1">
        <v>100</v>
      </c>
      <c r="X128" s="1">
        <v>400</v>
      </c>
      <c r="Y128" s="1">
        <v>40</v>
      </c>
      <c r="Z128" s="1">
        <v>1.5343</v>
      </c>
      <c r="AA128" s="1">
        <v>13.793635</v>
      </c>
      <c r="AB128" s="1">
        <v>1.1009910000000001</v>
      </c>
      <c r="AC128" s="1">
        <v>11.691473</v>
      </c>
      <c r="AD128" s="1">
        <v>51.644311999999999</v>
      </c>
      <c r="AE128" s="1">
        <v>4.122185</v>
      </c>
      <c r="AF128" s="1">
        <v>43.773674</v>
      </c>
    </row>
    <row r="129" spans="18:33" ht="14" x14ac:dyDescent="0.2">
      <c r="R129" s="1">
        <v>0.996</v>
      </c>
      <c r="S129" s="1">
        <v>26.708797000000001</v>
      </c>
      <c r="T129" s="1">
        <v>182367491</v>
      </c>
      <c r="U129" s="1">
        <v>0.98047600000000001</v>
      </c>
      <c r="V129" s="1">
        <v>2.6708799999999999</v>
      </c>
      <c r="W129" s="1">
        <v>100</v>
      </c>
      <c r="X129" s="1">
        <v>400</v>
      </c>
      <c r="Y129" s="1">
        <v>40</v>
      </c>
      <c r="Z129" s="1">
        <v>1.5286999999999999</v>
      </c>
      <c r="AA129" s="1">
        <v>13.797382000000001</v>
      </c>
      <c r="AB129" s="1">
        <v>1.102471</v>
      </c>
      <c r="AC129" s="1">
        <v>11.684774000000001</v>
      </c>
      <c r="AD129" s="1">
        <v>51.658566999999998</v>
      </c>
      <c r="AE129" s="1">
        <v>4.1277460000000001</v>
      </c>
      <c r="AF129" s="1">
        <v>43.748784999999998</v>
      </c>
    </row>
    <row r="130" spans="18:33" ht="14" x14ac:dyDescent="0.2">
      <c r="R130" s="1">
        <v>0.997</v>
      </c>
      <c r="S130" s="1">
        <v>26.713766</v>
      </c>
      <c r="T130" s="1">
        <v>182289054</v>
      </c>
      <c r="U130" s="1">
        <v>0.98043999999999998</v>
      </c>
      <c r="V130" s="1">
        <v>2.6713770000000001</v>
      </c>
      <c r="W130" s="1">
        <v>100</v>
      </c>
      <c r="X130" s="1">
        <v>400</v>
      </c>
      <c r="Y130" s="1">
        <v>40</v>
      </c>
      <c r="Z130" s="1">
        <v>1.5246</v>
      </c>
      <c r="AA130" s="1">
        <v>13.798477999999999</v>
      </c>
      <c r="AB130" s="1">
        <v>1.1020380000000001</v>
      </c>
      <c r="AC130" s="1">
        <v>11.690086000000001</v>
      </c>
      <c r="AD130" s="1">
        <v>51.653063000000003</v>
      </c>
      <c r="AE130" s="1">
        <v>4.1253570000000002</v>
      </c>
      <c r="AF130" s="1">
        <v>43.760531999999998</v>
      </c>
    </row>
    <row r="131" spans="18:33" ht="14" x14ac:dyDescent="0.2">
      <c r="R131" s="1">
        <v>0.998</v>
      </c>
      <c r="S131" s="1">
        <v>26.712782000000001</v>
      </c>
      <c r="T131" s="1">
        <v>182192577</v>
      </c>
      <c r="U131" s="1">
        <v>0.98052600000000001</v>
      </c>
      <c r="V131" s="1">
        <v>2.671278</v>
      </c>
      <c r="W131" s="1">
        <v>100</v>
      </c>
      <c r="X131" s="1">
        <v>400</v>
      </c>
      <c r="Y131" s="1">
        <v>40</v>
      </c>
      <c r="Z131" s="1">
        <v>1.5315000000000001</v>
      </c>
      <c r="AA131" s="1">
        <v>13.790717000000001</v>
      </c>
      <c r="AB131" s="1">
        <v>1.1037330000000001</v>
      </c>
      <c r="AC131" s="1">
        <v>11.694967</v>
      </c>
      <c r="AD131" s="1">
        <v>51.625911000000002</v>
      </c>
      <c r="AE131" s="1">
        <v>4.1318520000000003</v>
      </c>
      <c r="AF131" s="1">
        <v>43.780414</v>
      </c>
    </row>
    <row r="132" spans="18:33" ht="14" x14ac:dyDescent="0.2">
      <c r="R132" s="1">
        <v>0.999</v>
      </c>
      <c r="S132" s="1">
        <v>26.706078000000002</v>
      </c>
      <c r="T132" s="1">
        <v>182248791</v>
      </c>
      <c r="U132" s="1">
        <v>0.98047700000000004</v>
      </c>
      <c r="V132" s="1">
        <v>2.6706080000000001</v>
      </c>
      <c r="W132" s="1">
        <v>100</v>
      </c>
      <c r="X132" s="1">
        <v>400</v>
      </c>
      <c r="Y132" s="1">
        <v>40</v>
      </c>
      <c r="Z132" s="1">
        <v>1.5306999999999999</v>
      </c>
      <c r="AA132" s="1">
        <v>13.787709</v>
      </c>
      <c r="AB132" s="1">
        <v>1.1040049999999999</v>
      </c>
      <c r="AC132" s="1">
        <v>11.690276000000001</v>
      </c>
      <c r="AD132" s="1">
        <v>51.627608000000002</v>
      </c>
      <c r="AE132" s="1">
        <v>4.1339090000000001</v>
      </c>
      <c r="AF132" s="1">
        <v>43.77384</v>
      </c>
    </row>
    <row r="134" spans="18:33" ht="14" x14ac:dyDescent="0.2">
      <c r="R134" s="1" t="s">
        <v>117</v>
      </c>
    </row>
    <row r="135" spans="18:33" ht="14" x14ac:dyDescent="0.2">
      <c r="R135" s="3" t="s">
        <v>92</v>
      </c>
      <c r="S135" s="3" t="s">
        <v>93</v>
      </c>
      <c r="T135" s="3" t="s">
        <v>94</v>
      </c>
      <c r="U135" s="3" t="s">
        <v>95</v>
      </c>
      <c r="V135" s="3" t="s">
        <v>96</v>
      </c>
      <c r="W135" s="3" t="s">
        <v>8</v>
      </c>
      <c r="X135" s="1" t="s">
        <v>9</v>
      </c>
      <c r="Y135" s="3" t="s">
        <v>97</v>
      </c>
      <c r="Z135" s="3" t="s">
        <v>98</v>
      </c>
      <c r="AA135" s="3" t="s">
        <v>13</v>
      </c>
      <c r="AB135" s="3" t="s">
        <v>14</v>
      </c>
      <c r="AC135" s="3" t="s">
        <v>31</v>
      </c>
      <c r="AD135" s="3" t="s">
        <v>16</v>
      </c>
      <c r="AE135" s="3" t="s">
        <v>17</v>
      </c>
      <c r="AF135" s="3" t="s">
        <v>18</v>
      </c>
      <c r="AG135" s="1" t="s">
        <v>99</v>
      </c>
    </row>
    <row r="136" spans="18:33" ht="14" x14ac:dyDescent="0.2">
      <c r="R136" s="1">
        <v>0.9</v>
      </c>
      <c r="S136" s="1">
        <v>19.692209999999999</v>
      </c>
      <c r="T136" s="1">
        <v>123318278</v>
      </c>
      <c r="U136" s="1">
        <v>0.90282399999999996</v>
      </c>
      <c r="V136" s="1">
        <v>1.9692210000000001</v>
      </c>
      <c r="W136" s="1">
        <v>100</v>
      </c>
      <c r="X136" s="1">
        <v>30</v>
      </c>
      <c r="Y136" s="1">
        <v>6</v>
      </c>
      <c r="Z136" s="1">
        <v>2.5099999999999998</v>
      </c>
      <c r="AA136" s="1">
        <v>7.2337280000000002</v>
      </c>
      <c r="AB136" s="1">
        <v>0.83556799999999998</v>
      </c>
      <c r="AC136" s="1">
        <v>11.495459</v>
      </c>
      <c r="AD136" s="1">
        <v>36.733960000000003</v>
      </c>
      <c r="AE136" s="1">
        <v>4.2431380000000001</v>
      </c>
      <c r="AF136" s="1">
        <v>58.375666000000002</v>
      </c>
    </row>
    <row r="137" spans="18:33" ht="14" x14ac:dyDescent="0.2">
      <c r="R137" s="1">
        <v>0.91</v>
      </c>
      <c r="S137" s="1">
        <v>19.889797999999999</v>
      </c>
      <c r="T137" s="1">
        <v>122786748</v>
      </c>
      <c r="U137" s="1">
        <v>0.91031099999999998</v>
      </c>
      <c r="V137" s="1">
        <v>1.98898</v>
      </c>
      <c r="W137" s="1">
        <v>100</v>
      </c>
      <c r="X137" s="1">
        <v>33</v>
      </c>
      <c r="Y137" s="1">
        <v>6</v>
      </c>
      <c r="Z137" s="1">
        <v>2.5383</v>
      </c>
      <c r="AA137" s="1">
        <v>7.4195869999999999</v>
      </c>
      <c r="AB137" s="1">
        <v>0.84513000000000005</v>
      </c>
      <c r="AC137" s="1">
        <v>11.498129</v>
      </c>
      <c r="AD137" s="1">
        <v>37.303479000000003</v>
      </c>
      <c r="AE137" s="1">
        <v>4.2490610000000002</v>
      </c>
      <c r="AF137" s="1">
        <v>57.809178000000003</v>
      </c>
    </row>
    <row r="138" spans="18:33" ht="14" x14ac:dyDescent="0.2">
      <c r="R138" s="1">
        <v>0.92</v>
      </c>
      <c r="S138" s="1">
        <v>20.031993</v>
      </c>
      <c r="T138" s="1">
        <v>125629053</v>
      </c>
      <c r="U138" s="1">
        <v>0.92075399999999996</v>
      </c>
      <c r="V138" s="1">
        <v>2.003199</v>
      </c>
      <c r="W138" s="1">
        <v>100</v>
      </c>
      <c r="X138" s="1">
        <v>36</v>
      </c>
      <c r="Y138" s="1">
        <v>7</v>
      </c>
      <c r="Z138" s="1">
        <v>2.4009</v>
      </c>
      <c r="AA138" s="1">
        <v>7.5530150000000003</v>
      </c>
      <c r="AB138" s="1">
        <v>0.84538199999999997</v>
      </c>
      <c r="AC138" s="1">
        <v>11.505894</v>
      </c>
      <c r="AD138" s="1">
        <v>37.704759000000003</v>
      </c>
      <c r="AE138" s="1">
        <v>4.2201610000000001</v>
      </c>
      <c r="AF138" s="1">
        <v>57.437590999999998</v>
      </c>
    </row>
    <row r="139" spans="18:33" ht="14" x14ac:dyDescent="0.2">
      <c r="R139" s="1">
        <v>0.93</v>
      </c>
      <c r="S139" s="1">
        <v>20.413202999999999</v>
      </c>
      <c r="T139" s="1">
        <v>128111811</v>
      </c>
      <c r="U139" s="1">
        <v>0.93003499999999995</v>
      </c>
      <c r="V139" s="1">
        <v>2.0413199999999998</v>
      </c>
      <c r="W139" s="1">
        <v>100</v>
      </c>
      <c r="X139" s="1">
        <v>41</v>
      </c>
      <c r="Y139" s="1">
        <v>8</v>
      </c>
      <c r="Z139" s="1">
        <v>2.2810999999999999</v>
      </c>
      <c r="AA139" s="1">
        <v>7.9403509999999997</v>
      </c>
      <c r="AB139" s="1">
        <v>0.84489199999999998</v>
      </c>
      <c r="AC139" s="1">
        <v>11.501023</v>
      </c>
      <c r="AD139" s="1">
        <v>38.898116999999999</v>
      </c>
      <c r="AE139" s="1">
        <v>4.1389480000000001</v>
      </c>
      <c r="AF139" s="1">
        <v>56.341101000000002</v>
      </c>
    </row>
    <row r="140" spans="18:33" ht="14" x14ac:dyDescent="0.2">
      <c r="R140" s="1">
        <v>0.94</v>
      </c>
      <c r="S140" s="1">
        <v>20.885300000000001</v>
      </c>
      <c r="T140" s="1">
        <v>132909221</v>
      </c>
      <c r="U140" s="1">
        <v>0.94246600000000003</v>
      </c>
      <c r="V140" s="1">
        <v>2.08853</v>
      </c>
      <c r="W140" s="1">
        <v>100</v>
      </c>
      <c r="X140" s="1">
        <v>50</v>
      </c>
      <c r="Y140" s="1">
        <v>10</v>
      </c>
      <c r="Z140" s="1">
        <v>2.1353</v>
      </c>
      <c r="AA140" s="1">
        <v>8.4075550000000003</v>
      </c>
      <c r="AB140" s="1">
        <v>0.84829399999999999</v>
      </c>
      <c r="AC140" s="1">
        <v>11.501735999999999</v>
      </c>
      <c r="AD140" s="1">
        <v>40.255850000000002</v>
      </c>
      <c r="AE140" s="1">
        <v>4.0616779999999997</v>
      </c>
      <c r="AF140" s="1">
        <v>55.070965999999999</v>
      </c>
    </row>
    <row r="141" spans="18:33" ht="14" x14ac:dyDescent="0.2">
      <c r="R141" s="1">
        <v>0.95</v>
      </c>
      <c r="S141" s="1">
        <v>21.430371000000001</v>
      </c>
      <c r="T141" s="1">
        <v>136380149</v>
      </c>
      <c r="U141" s="1">
        <v>0.950021</v>
      </c>
      <c r="V141" s="1">
        <v>2.1430370000000001</v>
      </c>
      <c r="W141" s="1">
        <v>100</v>
      </c>
      <c r="X141" s="1">
        <v>63</v>
      </c>
      <c r="Y141" s="1">
        <v>12</v>
      </c>
      <c r="Z141" s="1">
        <v>2.0629</v>
      </c>
      <c r="AA141" s="1">
        <v>8.9181889999999999</v>
      </c>
      <c r="AB141" s="1">
        <v>0.87138499999999997</v>
      </c>
      <c r="AC141" s="1">
        <v>11.515412</v>
      </c>
      <c r="AD141" s="1">
        <v>41.614722</v>
      </c>
      <c r="AE141" s="1">
        <v>4.066122</v>
      </c>
      <c r="AF141" s="1">
        <v>53.734074999999997</v>
      </c>
    </row>
    <row r="142" spans="18:33" ht="14" x14ac:dyDescent="0.2">
      <c r="R142" s="1">
        <v>0.96</v>
      </c>
      <c r="S142" s="1">
        <v>22.281897000000001</v>
      </c>
      <c r="T142" s="1">
        <v>146686736</v>
      </c>
      <c r="U142" s="1">
        <v>0.96033299999999999</v>
      </c>
      <c r="V142" s="1">
        <v>2.2281900000000001</v>
      </c>
      <c r="W142" s="1">
        <v>100</v>
      </c>
      <c r="X142" s="1">
        <v>85</v>
      </c>
      <c r="Y142" s="1">
        <v>17</v>
      </c>
      <c r="Z142" s="1">
        <v>1.9367000000000001</v>
      </c>
      <c r="AA142" s="1">
        <v>9.7249090000000002</v>
      </c>
      <c r="AB142" s="1">
        <v>0.90450399999999997</v>
      </c>
      <c r="AC142" s="1">
        <v>11.527996999999999</v>
      </c>
      <c r="AD142" s="1">
        <v>43.644888999999999</v>
      </c>
      <c r="AE142" s="1">
        <v>4.0593680000000001</v>
      </c>
      <c r="AF142" s="1">
        <v>51.737051000000001</v>
      </c>
    </row>
    <row r="143" spans="18:33" ht="14" x14ac:dyDescent="0.2">
      <c r="R143" s="1">
        <v>0.97</v>
      </c>
      <c r="S143" s="1">
        <v>23.470061000000001</v>
      </c>
      <c r="T143" s="1">
        <v>160112564</v>
      </c>
      <c r="U143" s="1">
        <v>0.97041599999999995</v>
      </c>
      <c r="V143" s="1">
        <v>2.3470059999999999</v>
      </c>
      <c r="W143" s="1">
        <v>100</v>
      </c>
      <c r="X143" s="1">
        <v>125</v>
      </c>
      <c r="Y143" s="1">
        <v>25</v>
      </c>
      <c r="Z143" s="1">
        <v>1.7310000000000001</v>
      </c>
      <c r="AA143" s="1">
        <v>10.806003</v>
      </c>
      <c r="AB143" s="1">
        <v>0.95457800000000004</v>
      </c>
      <c r="AC143" s="1">
        <v>11.586499</v>
      </c>
      <c r="AD143" s="1">
        <v>46.041646999999998</v>
      </c>
      <c r="AE143" s="1">
        <v>4.0672170000000003</v>
      </c>
      <c r="AF143" s="1">
        <v>49.367142999999999</v>
      </c>
    </row>
    <row r="144" spans="18:33" ht="14" x14ac:dyDescent="0.2">
      <c r="R144" s="1">
        <v>0.98</v>
      </c>
      <c r="S144" s="1">
        <v>25.375343999999998</v>
      </c>
      <c r="T144" s="1">
        <v>182358341</v>
      </c>
      <c r="U144" s="1">
        <v>0.98042600000000002</v>
      </c>
      <c r="V144" s="1">
        <v>2.537534</v>
      </c>
      <c r="W144" s="1">
        <v>100</v>
      </c>
      <c r="X144" s="1">
        <v>195</v>
      </c>
      <c r="Y144" s="1">
        <v>38</v>
      </c>
      <c r="Z144" s="1">
        <v>1.3960999999999999</v>
      </c>
      <c r="AA144" s="1">
        <v>12.522824999999999</v>
      </c>
      <c r="AB144" s="1">
        <v>1.019779</v>
      </c>
      <c r="AC144" s="1">
        <v>11.711461999999999</v>
      </c>
      <c r="AD144" s="1">
        <v>49.350364999999996</v>
      </c>
      <c r="AE144" s="1">
        <v>4.0187790000000003</v>
      </c>
      <c r="AF144" s="1">
        <v>46.152918</v>
      </c>
    </row>
    <row r="145" spans="18:33" ht="14" x14ac:dyDescent="0.2">
      <c r="R145" s="1">
        <v>0.99</v>
      </c>
      <c r="S145" s="1">
        <v>29.565798999999998</v>
      </c>
      <c r="T145" s="1">
        <v>229791328</v>
      </c>
      <c r="U145" s="1">
        <v>0.99003300000000005</v>
      </c>
      <c r="V145" s="1">
        <v>2.9565800000000002</v>
      </c>
      <c r="W145" s="1">
        <v>100</v>
      </c>
      <c r="X145" s="1">
        <v>354</v>
      </c>
      <c r="Y145" s="1">
        <v>70</v>
      </c>
      <c r="Z145" s="1">
        <v>1.1048</v>
      </c>
      <c r="AA145" s="1">
        <v>16.457636000000001</v>
      </c>
      <c r="AB145" s="1">
        <v>1.0851059999999999</v>
      </c>
      <c r="AC145" s="1">
        <v>11.904598</v>
      </c>
      <c r="AD145" s="1">
        <v>55.664437</v>
      </c>
      <c r="AE145" s="1">
        <v>3.67014</v>
      </c>
      <c r="AF145" s="1">
        <v>40.264758999999998</v>
      </c>
    </row>
    <row r="146" spans="18:33" ht="14" x14ac:dyDescent="0.2">
      <c r="R146" s="1">
        <v>0.99099999999999999</v>
      </c>
      <c r="S146" s="1">
        <v>30.446103000000001</v>
      </c>
      <c r="T146" s="1">
        <v>239688505</v>
      </c>
      <c r="U146" s="1">
        <v>0.99117100000000002</v>
      </c>
      <c r="V146" s="1">
        <v>3.04461</v>
      </c>
      <c r="W146" s="1">
        <v>100</v>
      </c>
      <c r="X146" s="1">
        <v>388</v>
      </c>
      <c r="Y146" s="1">
        <v>77</v>
      </c>
      <c r="Z146" s="1">
        <v>1.0852999999999999</v>
      </c>
      <c r="AA146" s="1">
        <v>17.300720999999999</v>
      </c>
      <c r="AB146" s="1">
        <v>1.0863259999999999</v>
      </c>
      <c r="AC146" s="1">
        <v>11.939947</v>
      </c>
      <c r="AD146" s="1">
        <v>56.824091000000003</v>
      </c>
      <c r="AE146" s="1">
        <v>3.5680290000000001</v>
      </c>
      <c r="AF146" s="1">
        <v>39.216667999999999</v>
      </c>
    </row>
    <row r="147" spans="18:33" ht="14" x14ac:dyDescent="0.2">
      <c r="R147" s="1">
        <v>0.99199999999999999</v>
      </c>
      <c r="S147" s="1">
        <v>30.813091</v>
      </c>
      <c r="T147" s="1">
        <v>243907516</v>
      </c>
      <c r="U147" s="1">
        <v>0.99149600000000004</v>
      </c>
      <c r="V147" s="1">
        <v>3.0813090000000001</v>
      </c>
      <c r="W147" s="1">
        <v>100</v>
      </c>
      <c r="X147" s="1">
        <v>400</v>
      </c>
      <c r="Y147" s="1">
        <v>80</v>
      </c>
      <c r="Z147" s="1">
        <v>1.0798000000000001</v>
      </c>
      <c r="AA147" s="1">
        <v>17.658951999999999</v>
      </c>
      <c r="AB147" s="1">
        <v>1.086859</v>
      </c>
      <c r="AC147" s="1">
        <v>11.945925000000001</v>
      </c>
      <c r="AD147" s="1">
        <v>57.309901000000004</v>
      </c>
      <c r="AE147" s="1">
        <v>3.5272619999999999</v>
      </c>
      <c r="AF147" s="1">
        <v>38.768993000000002</v>
      </c>
    </row>
    <row r="148" spans="18:33" ht="14" x14ac:dyDescent="0.2">
      <c r="R148" s="1">
        <v>0.99299999999999999</v>
      </c>
      <c r="S148" s="1">
        <v>30.806730999999999</v>
      </c>
      <c r="T148" s="1">
        <v>243858947</v>
      </c>
      <c r="U148" s="1">
        <v>0.99153199999999997</v>
      </c>
      <c r="V148" s="1">
        <v>3.080673</v>
      </c>
      <c r="W148" s="1">
        <v>100</v>
      </c>
      <c r="X148" s="1">
        <v>400</v>
      </c>
      <c r="Y148" s="1">
        <v>80</v>
      </c>
      <c r="Z148" s="1">
        <v>1.0771999999999999</v>
      </c>
      <c r="AA148" s="1">
        <v>17.649934999999999</v>
      </c>
      <c r="AB148" s="1">
        <v>1.089</v>
      </c>
      <c r="AC148" s="1">
        <v>11.947061</v>
      </c>
      <c r="AD148" s="1">
        <v>57.292465</v>
      </c>
      <c r="AE148" s="1">
        <v>3.5349400000000002</v>
      </c>
      <c r="AF148" s="1">
        <v>38.780684000000001</v>
      </c>
    </row>
    <row r="149" spans="18:33" ht="14" x14ac:dyDescent="0.2">
      <c r="R149" s="1">
        <v>0.99399999999999999</v>
      </c>
      <c r="S149" s="1">
        <v>30.846402999999999</v>
      </c>
      <c r="T149" s="1">
        <v>244341556</v>
      </c>
      <c r="U149" s="1">
        <v>0.99152499999999999</v>
      </c>
      <c r="V149" s="1">
        <v>3.0846399999999998</v>
      </c>
      <c r="W149" s="1">
        <v>100</v>
      </c>
      <c r="X149" s="1">
        <v>400</v>
      </c>
      <c r="Y149" s="1">
        <v>80</v>
      </c>
      <c r="Z149" s="1">
        <v>1.0783</v>
      </c>
      <c r="AA149" s="1">
        <v>17.691369000000002</v>
      </c>
      <c r="AB149" s="1">
        <v>1.0886929999999999</v>
      </c>
      <c r="AC149" s="1">
        <v>11.944807000000001</v>
      </c>
      <c r="AD149" s="1">
        <v>57.353102999999997</v>
      </c>
      <c r="AE149" s="1">
        <v>3.529401</v>
      </c>
      <c r="AF149" s="1">
        <v>38.723498999999997</v>
      </c>
    </row>
    <row r="150" spans="18:33" ht="14" x14ac:dyDescent="0.2">
      <c r="R150" s="1">
        <v>0.995</v>
      </c>
      <c r="S150" s="1">
        <v>30.856221999999999</v>
      </c>
      <c r="T150" s="1">
        <v>244444280</v>
      </c>
      <c r="U150" s="1">
        <v>0.99154200000000003</v>
      </c>
      <c r="V150" s="1">
        <v>3.0856219999999999</v>
      </c>
      <c r="W150" s="1">
        <v>100</v>
      </c>
      <c r="X150" s="1">
        <v>400</v>
      </c>
      <c r="Y150" s="1">
        <v>80</v>
      </c>
      <c r="Z150" s="1">
        <v>1.0789</v>
      </c>
      <c r="AA150" s="1">
        <v>17.683263</v>
      </c>
      <c r="AB150" s="1">
        <v>1.087575</v>
      </c>
      <c r="AC150" s="1">
        <v>11.962683</v>
      </c>
      <c r="AD150" s="1">
        <v>57.308582000000001</v>
      </c>
      <c r="AE150" s="1">
        <v>3.5246529999999998</v>
      </c>
      <c r="AF150" s="1">
        <v>38.769112999999997</v>
      </c>
    </row>
    <row r="151" spans="18:33" ht="14" x14ac:dyDescent="0.2">
      <c r="R151" s="1">
        <v>0.996</v>
      </c>
      <c r="S151" s="1">
        <v>30.814912</v>
      </c>
      <c r="T151" s="1">
        <v>243895323</v>
      </c>
      <c r="U151" s="1">
        <v>0.99145899999999998</v>
      </c>
      <c r="V151" s="1">
        <v>3.0814910000000002</v>
      </c>
      <c r="W151" s="1">
        <v>100</v>
      </c>
      <c r="X151" s="1">
        <v>400</v>
      </c>
      <c r="Y151" s="1">
        <v>80</v>
      </c>
      <c r="Z151" s="1">
        <v>1.0791999999999999</v>
      </c>
      <c r="AA151" s="1">
        <v>17.658272</v>
      </c>
      <c r="AB151" s="1">
        <v>1.085912</v>
      </c>
      <c r="AC151" s="1">
        <v>11.948706</v>
      </c>
      <c r="AD151" s="1">
        <v>57.304307000000001</v>
      </c>
      <c r="AE151" s="1">
        <v>3.5239829999999999</v>
      </c>
      <c r="AF151" s="1">
        <v>38.775728000000001</v>
      </c>
    </row>
    <row r="152" spans="18:33" ht="14" x14ac:dyDescent="0.2">
      <c r="R152" s="1">
        <v>0.997</v>
      </c>
      <c r="S152" s="1">
        <v>30.814544999999999</v>
      </c>
      <c r="T152" s="1">
        <v>243768847</v>
      </c>
      <c r="U152" s="1">
        <v>0.99146500000000004</v>
      </c>
      <c r="V152" s="1">
        <v>3.0814539999999999</v>
      </c>
      <c r="W152" s="1">
        <v>100</v>
      </c>
      <c r="X152" s="1">
        <v>400</v>
      </c>
      <c r="Y152" s="1">
        <v>80</v>
      </c>
      <c r="Z152" s="1">
        <v>1.0772999999999999</v>
      </c>
      <c r="AA152" s="1">
        <v>17.658802000000001</v>
      </c>
      <c r="AB152" s="1">
        <v>1.086972</v>
      </c>
      <c r="AC152" s="1">
        <v>11.946049</v>
      </c>
      <c r="AD152" s="1">
        <v>57.306711999999997</v>
      </c>
      <c r="AE152" s="1">
        <v>3.5274649999999999</v>
      </c>
      <c r="AF152" s="1">
        <v>38.767567999999997</v>
      </c>
    </row>
    <row r="153" spans="18:33" ht="14" x14ac:dyDescent="0.2">
      <c r="R153" s="1">
        <v>0.998</v>
      </c>
      <c r="S153" s="1">
        <v>30.814623000000001</v>
      </c>
      <c r="T153" s="1">
        <v>243837784</v>
      </c>
      <c r="U153" s="1">
        <v>0.99141299999999999</v>
      </c>
      <c r="V153" s="1">
        <v>3.0814620000000001</v>
      </c>
      <c r="W153" s="1">
        <v>100</v>
      </c>
      <c r="X153" s="1">
        <v>400</v>
      </c>
      <c r="Y153" s="1">
        <v>80</v>
      </c>
      <c r="Z153" s="1">
        <v>1.0798000000000001</v>
      </c>
      <c r="AA153" s="1">
        <v>17.656872</v>
      </c>
      <c r="AB153" s="1">
        <v>1.0879380000000001</v>
      </c>
      <c r="AC153" s="1">
        <v>11.948836</v>
      </c>
      <c r="AD153" s="1">
        <v>57.300300999999997</v>
      </c>
      <c r="AE153" s="1">
        <v>3.5305909999999998</v>
      </c>
      <c r="AF153" s="1">
        <v>38.776513000000001</v>
      </c>
    </row>
    <row r="154" spans="18:33" ht="14" x14ac:dyDescent="0.2">
      <c r="R154" s="1">
        <v>0.999</v>
      </c>
      <c r="S154" s="1">
        <v>30.825471</v>
      </c>
      <c r="T154" s="1">
        <v>244454711</v>
      </c>
      <c r="U154" s="1">
        <v>0.99158500000000005</v>
      </c>
      <c r="V154" s="1">
        <v>3.0825469999999999</v>
      </c>
      <c r="W154" s="1">
        <v>100</v>
      </c>
      <c r="X154" s="1">
        <v>400</v>
      </c>
      <c r="Y154" s="1">
        <v>80</v>
      </c>
      <c r="Z154" s="1">
        <v>1.0799000000000001</v>
      </c>
      <c r="AA154" s="1">
        <v>17.675232000000001</v>
      </c>
      <c r="AB154" s="1">
        <v>1.0871519999999999</v>
      </c>
      <c r="AC154" s="1">
        <v>11.941874</v>
      </c>
      <c r="AD154" s="1">
        <v>57.339697999999999</v>
      </c>
      <c r="AE154" s="1">
        <v>3.5267979999999999</v>
      </c>
      <c r="AF154" s="1">
        <v>38.740279000000001</v>
      </c>
    </row>
    <row r="156" spans="18:33" ht="14" x14ac:dyDescent="0.2">
      <c r="R156" s="1" t="s">
        <v>118</v>
      </c>
    </row>
    <row r="157" spans="18:33" ht="14" x14ac:dyDescent="0.2">
      <c r="R157" s="3" t="s">
        <v>92</v>
      </c>
      <c r="S157" s="3" t="s">
        <v>93</v>
      </c>
      <c r="T157" s="3" t="s">
        <v>94</v>
      </c>
      <c r="U157" s="3" t="s">
        <v>95</v>
      </c>
      <c r="V157" s="3" t="s">
        <v>96</v>
      </c>
      <c r="W157" s="3" t="s">
        <v>8</v>
      </c>
      <c r="X157" s="1" t="s">
        <v>9</v>
      </c>
      <c r="Y157" s="3" t="s">
        <v>97</v>
      </c>
      <c r="Z157" s="3" t="s">
        <v>98</v>
      </c>
      <c r="AA157" s="3" t="s">
        <v>13</v>
      </c>
      <c r="AB157" s="3" t="s">
        <v>14</v>
      </c>
      <c r="AC157" s="3" t="s">
        <v>31</v>
      </c>
      <c r="AD157" s="3" t="s">
        <v>16</v>
      </c>
      <c r="AE157" s="3" t="s">
        <v>17</v>
      </c>
      <c r="AF157" s="3" t="s">
        <v>18</v>
      </c>
      <c r="AG157" s="1" t="s">
        <v>99</v>
      </c>
    </row>
    <row r="158" spans="18:33" ht="14" x14ac:dyDescent="0.2">
      <c r="R158" s="1">
        <v>0.9</v>
      </c>
      <c r="S158" s="1">
        <v>19.805890000000002</v>
      </c>
      <c r="T158" s="1">
        <v>131810996</v>
      </c>
      <c r="U158" s="1">
        <v>0.90438300000000005</v>
      </c>
      <c r="V158" s="1">
        <v>1.9805889999999999</v>
      </c>
      <c r="W158" s="1">
        <v>100</v>
      </c>
      <c r="X158" s="1">
        <v>28</v>
      </c>
      <c r="Y158" s="1">
        <v>8</v>
      </c>
      <c r="Z158" s="1">
        <v>2.1547999999999998</v>
      </c>
      <c r="AA158" s="1">
        <v>7.3546990000000001</v>
      </c>
      <c r="AB158" s="1">
        <v>0.79410499999999995</v>
      </c>
      <c r="AC158" s="1">
        <v>11.528276</v>
      </c>
      <c r="AD158" s="1">
        <v>37.133896999999997</v>
      </c>
      <c r="AE158" s="1">
        <v>4.0094399999999997</v>
      </c>
      <c r="AF158" s="1">
        <v>58.206302000000001</v>
      </c>
    </row>
    <row r="159" spans="18:33" ht="14" x14ac:dyDescent="0.2">
      <c r="R159" s="1">
        <v>0.91</v>
      </c>
      <c r="S159" s="1">
        <v>19.960929</v>
      </c>
      <c r="T159" s="1">
        <v>135048802</v>
      </c>
      <c r="U159" s="1">
        <v>0.913883</v>
      </c>
      <c r="V159" s="1">
        <v>1.9960929999999999</v>
      </c>
      <c r="W159" s="1">
        <v>100</v>
      </c>
      <c r="X159" s="1">
        <v>30</v>
      </c>
      <c r="Y159" s="1">
        <v>9</v>
      </c>
      <c r="Z159" s="1">
        <v>2.0844</v>
      </c>
      <c r="AA159" s="1">
        <v>7.5077740000000004</v>
      </c>
      <c r="AB159" s="1">
        <v>0.79613599999999995</v>
      </c>
      <c r="AC159" s="1">
        <v>11.528123000000001</v>
      </c>
      <c r="AD159" s="1">
        <v>37.612347</v>
      </c>
      <c r="AE159" s="1">
        <v>3.9884710000000001</v>
      </c>
      <c r="AF159" s="1">
        <v>57.753436999999998</v>
      </c>
    </row>
    <row r="160" spans="18:33" ht="14" x14ac:dyDescent="0.2">
      <c r="R160" s="1">
        <v>0.92</v>
      </c>
      <c r="S160" s="1">
        <v>19.890778999999998</v>
      </c>
      <c r="T160" s="1">
        <v>134016480</v>
      </c>
      <c r="U160" s="1">
        <v>0.92030400000000001</v>
      </c>
      <c r="V160" s="1">
        <v>1.9890779999999999</v>
      </c>
      <c r="W160" s="1">
        <v>100</v>
      </c>
      <c r="X160" s="1">
        <v>32</v>
      </c>
      <c r="Y160" s="1">
        <v>9</v>
      </c>
      <c r="Z160" s="1">
        <v>2.1082999999999998</v>
      </c>
      <c r="AA160" s="1">
        <v>7.4097239999999998</v>
      </c>
      <c r="AB160" s="1">
        <v>0.81088099999999996</v>
      </c>
      <c r="AC160" s="1">
        <v>11.540590999999999</v>
      </c>
      <c r="AD160" s="1">
        <v>37.252057000000001</v>
      </c>
      <c r="AE160" s="1">
        <v>4.0766660000000003</v>
      </c>
      <c r="AF160" s="1">
        <v>58.019803000000003</v>
      </c>
    </row>
    <row r="161" spans="18:32" ht="14" x14ac:dyDescent="0.2">
      <c r="R161" s="1">
        <v>0.93</v>
      </c>
      <c r="S161" s="1">
        <v>20.301656999999999</v>
      </c>
      <c r="T161" s="1">
        <v>136493883</v>
      </c>
      <c r="U161" s="1">
        <v>0.93081800000000003</v>
      </c>
      <c r="V161" s="1">
        <v>2.0301659999999999</v>
      </c>
      <c r="W161" s="1">
        <v>100</v>
      </c>
      <c r="X161" s="1">
        <v>36</v>
      </c>
      <c r="Y161" s="1">
        <v>10</v>
      </c>
      <c r="Z161" s="1">
        <v>2.0724999999999998</v>
      </c>
      <c r="AA161" s="1">
        <v>7.8228160000000004</v>
      </c>
      <c r="AB161" s="1">
        <v>0.81583300000000003</v>
      </c>
      <c r="AC161" s="1">
        <v>11.533683999999999</v>
      </c>
      <c r="AD161" s="1">
        <v>38.532895000000003</v>
      </c>
      <c r="AE161" s="1">
        <v>4.0185519999999997</v>
      </c>
      <c r="AF161" s="1">
        <v>56.811540999999998</v>
      </c>
    </row>
    <row r="162" spans="18:32" ht="14" x14ac:dyDescent="0.2">
      <c r="R162" s="1">
        <v>0.94</v>
      </c>
      <c r="S162" s="1">
        <v>20.661553999999999</v>
      </c>
      <c r="T162" s="1">
        <v>142673667</v>
      </c>
      <c r="U162" s="1">
        <v>0.94187100000000001</v>
      </c>
      <c r="V162" s="1">
        <v>2.0661550000000002</v>
      </c>
      <c r="W162" s="1">
        <v>100</v>
      </c>
      <c r="X162" s="1">
        <v>40</v>
      </c>
      <c r="Y162" s="1">
        <v>11</v>
      </c>
      <c r="Z162" s="1">
        <v>2.0026999999999999</v>
      </c>
      <c r="AA162" s="1">
        <v>8.1738809999999997</v>
      </c>
      <c r="AB162" s="1">
        <v>0.81223400000000001</v>
      </c>
      <c r="AC162" s="1">
        <v>11.545683</v>
      </c>
      <c r="AD162" s="1">
        <v>39.560822999999999</v>
      </c>
      <c r="AE162" s="1">
        <v>3.9311379999999998</v>
      </c>
      <c r="AF162" s="1">
        <v>55.880031000000002</v>
      </c>
    </row>
    <row r="163" spans="18:32" ht="14" x14ac:dyDescent="0.2">
      <c r="R163" s="1">
        <v>0.95</v>
      </c>
      <c r="S163" s="1">
        <v>21.281092000000001</v>
      </c>
      <c r="T163" s="1">
        <v>147371916</v>
      </c>
      <c r="U163" s="1">
        <v>0.95191899999999996</v>
      </c>
      <c r="V163" s="1">
        <v>2.1281089999999998</v>
      </c>
      <c r="W163" s="1">
        <v>100</v>
      </c>
      <c r="X163" s="1">
        <v>47</v>
      </c>
      <c r="Y163" s="1">
        <v>14</v>
      </c>
      <c r="Z163" s="1">
        <v>1.9613</v>
      </c>
      <c r="AA163" s="1">
        <v>8.7932450000000006</v>
      </c>
      <c r="AB163" s="1">
        <v>0.81587100000000001</v>
      </c>
      <c r="AC163" s="1">
        <v>11.544764000000001</v>
      </c>
      <c r="AD163" s="1">
        <v>41.319521999999999</v>
      </c>
      <c r="AE163" s="1">
        <v>3.8337840000000001</v>
      </c>
      <c r="AF163" s="1">
        <v>54.248927999999999</v>
      </c>
    </row>
    <row r="164" spans="18:32" ht="14" x14ac:dyDescent="0.2">
      <c r="R164" s="1">
        <v>0.96</v>
      </c>
      <c r="S164" s="1">
        <v>21.868932999999998</v>
      </c>
      <c r="T164" s="1">
        <v>153641579</v>
      </c>
      <c r="U164" s="1">
        <v>0.96142499999999997</v>
      </c>
      <c r="V164" s="1">
        <v>2.186893</v>
      </c>
      <c r="W164" s="1">
        <v>100</v>
      </c>
      <c r="X164" s="1">
        <v>57</v>
      </c>
      <c r="Y164" s="1">
        <v>17</v>
      </c>
      <c r="Z164" s="1">
        <v>1.9020999999999999</v>
      </c>
      <c r="AA164" s="1">
        <v>9.3453099999999996</v>
      </c>
      <c r="AB164" s="1">
        <v>0.84201400000000004</v>
      </c>
      <c r="AC164" s="1">
        <v>11.555272</v>
      </c>
      <c r="AD164" s="1">
        <v>42.733268000000002</v>
      </c>
      <c r="AE164" s="1">
        <v>3.850276</v>
      </c>
      <c r="AF164" s="1">
        <v>52.838755999999997</v>
      </c>
    </row>
    <row r="165" spans="18:32" ht="14" x14ac:dyDescent="0.2">
      <c r="R165" s="1">
        <v>0.97</v>
      </c>
      <c r="S165" s="1">
        <v>22.83135</v>
      </c>
      <c r="T165" s="1">
        <v>165478580</v>
      </c>
      <c r="U165" s="1">
        <v>0.97078900000000001</v>
      </c>
      <c r="V165" s="1">
        <v>2.2831350000000001</v>
      </c>
      <c r="W165" s="1">
        <v>100</v>
      </c>
      <c r="X165" s="1">
        <v>77</v>
      </c>
      <c r="Y165" s="1">
        <v>23</v>
      </c>
      <c r="Z165" s="1">
        <v>1.7255</v>
      </c>
      <c r="AA165" s="1">
        <v>10.225481</v>
      </c>
      <c r="AB165" s="1">
        <v>0.873394</v>
      </c>
      <c r="AC165" s="1">
        <v>11.608696999999999</v>
      </c>
      <c r="AD165" s="1">
        <v>44.787019000000001</v>
      </c>
      <c r="AE165" s="1">
        <v>3.8254130000000002</v>
      </c>
      <c r="AF165" s="1">
        <v>50.845424000000001</v>
      </c>
    </row>
    <row r="166" spans="18:32" ht="14" x14ac:dyDescent="0.2">
      <c r="R166" s="1">
        <v>0.98</v>
      </c>
      <c r="S166" s="1">
        <v>24.365852</v>
      </c>
      <c r="T166" s="1">
        <v>186784630</v>
      </c>
      <c r="U166" s="1">
        <v>0.98045800000000005</v>
      </c>
      <c r="V166" s="1">
        <v>2.436585</v>
      </c>
      <c r="W166" s="1">
        <v>100</v>
      </c>
      <c r="X166" s="1">
        <v>120</v>
      </c>
      <c r="Y166" s="1">
        <v>36</v>
      </c>
      <c r="Z166" s="1">
        <v>1.3692</v>
      </c>
      <c r="AA166" s="1">
        <v>11.564686999999999</v>
      </c>
      <c r="AB166" s="1">
        <v>0.94340100000000005</v>
      </c>
      <c r="AC166" s="1">
        <v>11.734246000000001</v>
      </c>
      <c r="AD166" s="1">
        <v>47.462684000000003</v>
      </c>
      <c r="AE166" s="1">
        <v>3.8718180000000002</v>
      </c>
      <c r="AF166" s="1">
        <v>48.158571999999999</v>
      </c>
    </row>
    <row r="167" spans="18:32" ht="14" x14ac:dyDescent="0.2">
      <c r="R167" s="1">
        <v>0.99</v>
      </c>
      <c r="S167" s="1">
        <v>28.013216</v>
      </c>
      <c r="T167" s="1">
        <v>229717672</v>
      </c>
      <c r="U167" s="1">
        <v>0.99000900000000003</v>
      </c>
      <c r="V167" s="1">
        <v>2.8013219999999999</v>
      </c>
      <c r="W167" s="1">
        <v>100</v>
      </c>
      <c r="X167" s="1">
        <v>223</v>
      </c>
      <c r="Y167" s="1">
        <v>66</v>
      </c>
      <c r="Z167" s="1">
        <v>1.099</v>
      </c>
      <c r="AA167" s="1">
        <v>14.935544999999999</v>
      </c>
      <c r="AB167" s="1">
        <v>1.0495080000000001</v>
      </c>
      <c r="AC167" s="1">
        <v>11.906942000000001</v>
      </c>
      <c r="AD167" s="1">
        <v>53.316065999999999</v>
      </c>
      <c r="AE167" s="1">
        <v>3.7464729999999999</v>
      </c>
      <c r="AF167" s="1">
        <v>42.504730000000002</v>
      </c>
    </row>
    <row r="168" spans="18:32" ht="14" x14ac:dyDescent="0.2">
      <c r="R168" s="1">
        <v>0.99099999999999999</v>
      </c>
      <c r="S168" s="1">
        <v>28.757572</v>
      </c>
      <c r="T168" s="1">
        <v>239537470</v>
      </c>
      <c r="U168" s="1">
        <v>0.99102299999999999</v>
      </c>
      <c r="V168" s="1">
        <v>2.8757570000000001</v>
      </c>
      <c r="W168" s="1">
        <v>100</v>
      </c>
      <c r="X168" s="1">
        <v>244</v>
      </c>
      <c r="Y168" s="1">
        <v>72</v>
      </c>
      <c r="Z168" s="1">
        <v>1.0779000000000001</v>
      </c>
      <c r="AA168" s="1">
        <v>15.630342000000001</v>
      </c>
      <c r="AB168" s="1">
        <v>1.0626420000000001</v>
      </c>
      <c r="AC168" s="1">
        <v>11.944108</v>
      </c>
      <c r="AD168" s="1">
        <v>54.352094999999998</v>
      </c>
      <c r="AE168" s="1">
        <v>3.6951719999999999</v>
      </c>
      <c r="AF168" s="1">
        <v>41.533785999999999</v>
      </c>
    </row>
    <row r="169" spans="18:32" ht="14" x14ac:dyDescent="0.2">
      <c r="R169" s="1">
        <v>0.99199999999999999</v>
      </c>
      <c r="S169" s="1">
        <v>29.695412000000001</v>
      </c>
      <c r="T169" s="1">
        <v>250142616</v>
      </c>
      <c r="U169" s="1">
        <v>0.99212599999999995</v>
      </c>
      <c r="V169" s="1">
        <v>2.969541</v>
      </c>
      <c r="W169" s="1">
        <v>100</v>
      </c>
      <c r="X169" s="1">
        <v>270</v>
      </c>
      <c r="Y169" s="1">
        <v>81</v>
      </c>
      <c r="Z169" s="1">
        <v>1.0645</v>
      </c>
      <c r="AA169" s="1">
        <v>16.531753999999999</v>
      </c>
      <c r="AB169" s="1">
        <v>1.0699080000000001</v>
      </c>
      <c r="AC169" s="1">
        <v>11.973106</v>
      </c>
      <c r="AD169" s="1">
        <v>55.671070999999998</v>
      </c>
      <c r="AE169" s="1">
        <v>3.6029420000000001</v>
      </c>
      <c r="AF169" s="1">
        <v>40.319716999999997</v>
      </c>
    </row>
    <row r="170" spans="18:32" ht="14" x14ac:dyDescent="0.2">
      <c r="R170" s="1">
        <v>0.99299999999999999</v>
      </c>
      <c r="S170" s="1">
        <v>30.748117000000001</v>
      </c>
      <c r="T170" s="1">
        <v>262307362</v>
      </c>
      <c r="U170" s="1">
        <v>0.99306300000000003</v>
      </c>
      <c r="V170" s="1">
        <v>3.0748120000000001</v>
      </c>
      <c r="W170" s="1">
        <v>100</v>
      </c>
      <c r="X170" s="1">
        <v>302</v>
      </c>
      <c r="Y170" s="1">
        <v>90</v>
      </c>
      <c r="Z170" s="1">
        <v>1.0494000000000001</v>
      </c>
      <c r="AA170" s="1">
        <v>17.533968999999999</v>
      </c>
      <c r="AB170" s="1">
        <v>1.082856</v>
      </c>
      <c r="AC170" s="1">
        <v>12.009592</v>
      </c>
      <c r="AD170" s="1">
        <v>57.024529000000001</v>
      </c>
      <c r="AE170" s="1">
        <v>3.5217000000000001</v>
      </c>
      <c r="AF170" s="1">
        <v>39.057974999999999</v>
      </c>
    </row>
    <row r="171" spans="18:32" ht="14" x14ac:dyDescent="0.2">
      <c r="R171" s="1">
        <v>0.99399999999999999</v>
      </c>
      <c r="S171" s="1">
        <v>32.14629</v>
      </c>
      <c r="T171" s="1">
        <v>279057361</v>
      </c>
      <c r="U171" s="1">
        <v>0.99404599999999999</v>
      </c>
      <c r="V171" s="1">
        <v>3.214629</v>
      </c>
      <c r="W171" s="1">
        <v>100</v>
      </c>
      <c r="X171" s="1">
        <v>344</v>
      </c>
      <c r="Y171" s="1">
        <v>103</v>
      </c>
      <c r="Z171" s="1">
        <v>1.0381</v>
      </c>
      <c r="AA171" s="1">
        <v>18.870797</v>
      </c>
      <c r="AB171" s="1">
        <v>1.0874189999999999</v>
      </c>
      <c r="AC171" s="1">
        <v>12.063682999999999</v>
      </c>
      <c r="AD171" s="1">
        <v>58.702879000000003</v>
      </c>
      <c r="AE171" s="1">
        <v>3.3827189999999998</v>
      </c>
      <c r="AF171" s="1">
        <v>37.527450999999999</v>
      </c>
    </row>
    <row r="172" spans="18:32" ht="14" x14ac:dyDescent="0.2">
      <c r="R172" s="1">
        <v>0.995</v>
      </c>
      <c r="S172" s="1">
        <v>33.879565999999997</v>
      </c>
      <c r="T172" s="1">
        <v>298031101</v>
      </c>
      <c r="U172" s="1">
        <v>0.995</v>
      </c>
      <c r="V172" s="1">
        <v>3.3879570000000001</v>
      </c>
      <c r="W172" s="1">
        <v>100</v>
      </c>
      <c r="X172" s="1">
        <v>396</v>
      </c>
      <c r="Y172" s="1">
        <v>118</v>
      </c>
      <c r="Z172" s="1">
        <v>1.0291999999999999</v>
      </c>
      <c r="AA172" s="1">
        <v>20.551687000000001</v>
      </c>
      <c r="AB172" s="1">
        <v>1.0923</v>
      </c>
      <c r="AC172" s="1">
        <v>12.113667</v>
      </c>
      <c r="AD172" s="1">
        <v>60.661009999999997</v>
      </c>
      <c r="AE172" s="1">
        <v>3.2240679999999999</v>
      </c>
      <c r="AF172" s="1">
        <v>35.755082999999999</v>
      </c>
    </row>
    <row r="173" spans="18:32" ht="14" x14ac:dyDescent="0.2">
      <c r="R173" s="1">
        <v>0.996</v>
      </c>
      <c r="S173" s="1">
        <v>34.054392</v>
      </c>
      <c r="T173" s="1">
        <v>300286194</v>
      </c>
      <c r="U173" s="1">
        <v>0.99507999999999996</v>
      </c>
      <c r="V173" s="1">
        <v>3.4054389999999999</v>
      </c>
      <c r="W173" s="1">
        <v>100</v>
      </c>
      <c r="X173" s="1">
        <v>400</v>
      </c>
      <c r="Y173" s="1">
        <v>120</v>
      </c>
      <c r="Z173" s="1">
        <v>1.0271999999999999</v>
      </c>
      <c r="AA173" s="1">
        <v>20.707321</v>
      </c>
      <c r="AB173" s="1">
        <v>1.09642</v>
      </c>
      <c r="AC173" s="1">
        <v>12.12515</v>
      </c>
      <c r="AD173" s="1">
        <v>60.806607</v>
      </c>
      <c r="AE173" s="1">
        <v>3.2196150000000001</v>
      </c>
      <c r="AF173" s="1">
        <v>35.605246999999999</v>
      </c>
    </row>
    <row r="174" spans="18:32" ht="14" x14ac:dyDescent="0.2">
      <c r="R174" s="1">
        <v>0.997</v>
      </c>
      <c r="S174" s="1">
        <v>34.063597000000001</v>
      </c>
      <c r="T174" s="1">
        <v>300461398</v>
      </c>
      <c r="U174" s="1">
        <v>0.994973</v>
      </c>
      <c r="V174" s="1">
        <v>3.4063599999999998</v>
      </c>
      <c r="W174" s="1">
        <v>100</v>
      </c>
      <c r="X174" s="1">
        <v>400</v>
      </c>
      <c r="Y174" s="1">
        <v>120</v>
      </c>
      <c r="Z174" s="1">
        <v>1.0286999999999999</v>
      </c>
      <c r="AA174" s="1">
        <v>20.724050999999999</v>
      </c>
      <c r="AB174" s="1">
        <v>1.0969249999999999</v>
      </c>
      <c r="AC174" s="1">
        <v>12.117217999999999</v>
      </c>
      <c r="AD174" s="1">
        <v>60.839292</v>
      </c>
      <c r="AE174" s="1">
        <v>3.220227</v>
      </c>
      <c r="AF174" s="1">
        <v>35.572339999999997</v>
      </c>
    </row>
    <row r="175" spans="18:32" ht="14" x14ac:dyDescent="0.2">
      <c r="R175" s="1">
        <v>0.998</v>
      </c>
      <c r="S175" s="1">
        <v>34.067478000000001</v>
      </c>
      <c r="T175" s="1">
        <v>300518823</v>
      </c>
      <c r="U175" s="1">
        <v>0.995062</v>
      </c>
      <c r="V175" s="1">
        <v>3.4067479999999999</v>
      </c>
      <c r="W175" s="1">
        <v>100</v>
      </c>
      <c r="X175" s="1">
        <v>400</v>
      </c>
      <c r="Y175" s="1">
        <v>120</v>
      </c>
      <c r="Z175" s="1">
        <v>1.0285</v>
      </c>
      <c r="AA175" s="1">
        <v>20.728186000000001</v>
      </c>
      <c r="AB175" s="1">
        <v>1.096957</v>
      </c>
      <c r="AC175" s="1">
        <v>12.117948</v>
      </c>
      <c r="AD175" s="1">
        <v>60.844498000000002</v>
      </c>
      <c r="AE175" s="1">
        <v>3.219954</v>
      </c>
      <c r="AF175" s="1">
        <v>35.570430000000002</v>
      </c>
    </row>
    <row r="176" spans="18:32" ht="14" x14ac:dyDescent="0.2">
      <c r="R176" s="1">
        <v>0.999</v>
      </c>
      <c r="S176" s="1">
        <v>34.079372999999997</v>
      </c>
      <c r="T176" s="1">
        <v>300435519</v>
      </c>
      <c r="U176" s="1">
        <v>0.99498799999999998</v>
      </c>
      <c r="V176" s="1">
        <v>3.407937</v>
      </c>
      <c r="W176" s="1">
        <v>100</v>
      </c>
      <c r="X176" s="1">
        <v>400</v>
      </c>
      <c r="Y176" s="1">
        <v>120</v>
      </c>
      <c r="Z176" s="1">
        <v>1.0296000000000001</v>
      </c>
      <c r="AA176" s="1">
        <v>20.734463999999999</v>
      </c>
      <c r="AB176" s="1">
        <v>1.0951500000000001</v>
      </c>
      <c r="AC176" s="1">
        <v>12.125344999999999</v>
      </c>
      <c r="AD176" s="1">
        <v>60.841681999999999</v>
      </c>
      <c r="AE176" s="1">
        <v>3.2135289999999999</v>
      </c>
      <c r="AF176" s="1">
        <v>35.579718</v>
      </c>
    </row>
    <row r="178" spans="18:33" ht="14" x14ac:dyDescent="0.2">
      <c r="R178" s="1" t="s">
        <v>119</v>
      </c>
    </row>
    <row r="179" spans="18:33" ht="14" x14ac:dyDescent="0.2">
      <c r="R179" s="3" t="s">
        <v>92</v>
      </c>
      <c r="S179" s="3" t="s">
        <v>93</v>
      </c>
      <c r="T179" s="3" t="s">
        <v>94</v>
      </c>
      <c r="U179" s="3" t="s">
        <v>95</v>
      </c>
      <c r="V179" s="3" t="s">
        <v>96</v>
      </c>
      <c r="W179" s="3" t="s">
        <v>8</v>
      </c>
      <c r="X179" s="1" t="s">
        <v>9</v>
      </c>
      <c r="Y179" s="3" t="s">
        <v>97</v>
      </c>
      <c r="Z179" s="3" t="s">
        <v>98</v>
      </c>
      <c r="AA179" s="3" t="s">
        <v>13</v>
      </c>
      <c r="AB179" s="3" t="s">
        <v>14</v>
      </c>
      <c r="AC179" s="3" t="s">
        <v>31</v>
      </c>
      <c r="AD179" s="3" t="s">
        <v>16</v>
      </c>
      <c r="AE179" s="3" t="s">
        <v>17</v>
      </c>
      <c r="AF179" s="3" t="s">
        <v>18</v>
      </c>
      <c r="AG179" s="1" t="s">
        <v>99</v>
      </c>
    </row>
    <row r="180" spans="18:33" ht="14" x14ac:dyDescent="0.2">
      <c r="R180" s="1">
        <v>0.9</v>
      </c>
      <c r="S180" s="1">
        <v>20.167957999999999</v>
      </c>
      <c r="T180" s="1">
        <v>141469236</v>
      </c>
      <c r="U180" s="1">
        <v>0.90428500000000001</v>
      </c>
      <c r="V180" s="1">
        <v>2.0167959999999998</v>
      </c>
      <c r="W180" s="1">
        <v>100</v>
      </c>
      <c r="X180" s="1">
        <v>27</v>
      </c>
      <c r="Y180" s="1">
        <v>10</v>
      </c>
      <c r="Z180" s="1">
        <v>1.9814000000000001</v>
      </c>
      <c r="AA180" s="1">
        <v>7.68093</v>
      </c>
      <c r="AB180" s="1">
        <v>0.76610199999999995</v>
      </c>
      <c r="AC180" s="1">
        <v>11.598148</v>
      </c>
      <c r="AD180" s="1">
        <v>38.084819000000003</v>
      </c>
      <c r="AE180" s="1">
        <v>3.7986110000000002</v>
      </c>
      <c r="AF180" s="1">
        <v>57.507795000000002</v>
      </c>
    </row>
    <row r="181" spans="18:33" ht="14" x14ac:dyDescent="0.2">
      <c r="R181" s="1">
        <v>0.91</v>
      </c>
      <c r="S181" s="1">
        <v>20.301112</v>
      </c>
      <c r="T181" s="1">
        <v>144824446</v>
      </c>
      <c r="U181" s="1">
        <v>0.91329700000000003</v>
      </c>
      <c r="V181" s="1">
        <v>2.0301110000000002</v>
      </c>
      <c r="W181" s="1">
        <v>100</v>
      </c>
      <c r="X181" s="1">
        <v>28</v>
      </c>
      <c r="Y181" s="1">
        <v>10</v>
      </c>
      <c r="Z181" s="1">
        <v>1.9559</v>
      </c>
      <c r="AA181" s="1">
        <v>7.8039839999999998</v>
      </c>
      <c r="AB181" s="1">
        <v>0.768289</v>
      </c>
      <c r="AC181" s="1">
        <v>11.605847000000001</v>
      </c>
      <c r="AD181" s="1">
        <v>38.441163000000003</v>
      </c>
      <c r="AE181" s="1">
        <v>3.7844679999999999</v>
      </c>
      <c r="AF181" s="1">
        <v>57.168526999999997</v>
      </c>
    </row>
    <row r="182" spans="18:33" ht="14" x14ac:dyDescent="0.2">
      <c r="R182" s="1">
        <v>0.92</v>
      </c>
      <c r="S182" s="1">
        <v>20.444814999999998</v>
      </c>
      <c r="T182" s="1">
        <v>148159412</v>
      </c>
      <c r="U182" s="1">
        <v>0.92222300000000001</v>
      </c>
      <c r="V182" s="1">
        <v>2.0444819999999999</v>
      </c>
      <c r="W182" s="1">
        <v>100</v>
      </c>
      <c r="X182" s="1">
        <v>30</v>
      </c>
      <c r="Y182" s="1">
        <v>12</v>
      </c>
      <c r="Z182" s="1">
        <v>1.9368000000000001</v>
      </c>
      <c r="AA182" s="1">
        <v>7.9745489999999997</v>
      </c>
      <c r="AB182" s="1">
        <v>0.77438399999999996</v>
      </c>
      <c r="AC182" s="1">
        <v>11.57198</v>
      </c>
      <c r="AD182" s="1">
        <v>39.005240000000001</v>
      </c>
      <c r="AE182" s="1">
        <v>3.7876789999999998</v>
      </c>
      <c r="AF182" s="1">
        <v>56.601049000000003</v>
      </c>
    </row>
    <row r="183" spans="18:33" ht="14" x14ac:dyDescent="0.2">
      <c r="R183" s="1">
        <v>0.93</v>
      </c>
      <c r="S183" s="1">
        <v>20.777681999999999</v>
      </c>
      <c r="T183" s="1">
        <v>150581053</v>
      </c>
      <c r="U183" s="1">
        <v>0.93210999999999999</v>
      </c>
      <c r="V183" s="1">
        <v>2.0777679999999998</v>
      </c>
      <c r="W183" s="1">
        <v>100</v>
      </c>
      <c r="X183" s="1">
        <v>33</v>
      </c>
      <c r="Y183" s="1">
        <v>13</v>
      </c>
      <c r="Z183" s="1">
        <v>1.9315</v>
      </c>
      <c r="AA183" s="1">
        <v>8.3066709999999997</v>
      </c>
      <c r="AB183" s="1">
        <v>0.77617700000000001</v>
      </c>
      <c r="AC183" s="1">
        <v>11.571552000000001</v>
      </c>
      <c r="AD183" s="1">
        <v>39.978813000000002</v>
      </c>
      <c r="AE183" s="1">
        <v>3.7356289999999999</v>
      </c>
      <c r="AF183" s="1">
        <v>55.692214999999997</v>
      </c>
    </row>
    <row r="184" spans="18:33" ht="14" x14ac:dyDescent="0.2">
      <c r="R184" s="1">
        <v>0.94</v>
      </c>
      <c r="S184" s="1">
        <v>20.903286000000001</v>
      </c>
      <c r="T184" s="1">
        <v>152657144</v>
      </c>
      <c r="U184" s="1">
        <v>0.94140999999999997</v>
      </c>
      <c r="V184" s="1">
        <v>2.0903290000000001</v>
      </c>
      <c r="W184" s="1">
        <v>100</v>
      </c>
      <c r="X184" s="1">
        <v>36</v>
      </c>
      <c r="Y184" s="1">
        <v>14</v>
      </c>
      <c r="Z184" s="1">
        <v>1.925</v>
      </c>
      <c r="AA184" s="1">
        <v>8.4175780000000007</v>
      </c>
      <c r="AB184" s="1">
        <v>0.78837800000000002</v>
      </c>
      <c r="AC184" s="1">
        <v>11.573596</v>
      </c>
      <c r="AD184" s="1">
        <v>40.269159999999999</v>
      </c>
      <c r="AE184" s="1">
        <v>3.77155</v>
      </c>
      <c r="AF184" s="1">
        <v>55.367351999999997</v>
      </c>
    </row>
    <row r="185" spans="18:33" ht="14" x14ac:dyDescent="0.2">
      <c r="R185" s="1">
        <v>0.95</v>
      </c>
      <c r="S185" s="1">
        <v>21.286944999999999</v>
      </c>
      <c r="T185" s="1">
        <v>158443514</v>
      </c>
      <c r="U185" s="1">
        <v>0.95145000000000002</v>
      </c>
      <c r="V185" s="1">
        <v>2.1286939999999999</v>
      </c>
      <c r="W185" s="1">
        <v>100</v>
      </c>
      <c r="X185" s="1">
        <v>40</v>
      </c>
      <c r="Y185" s="1">
        <v>15</v>
      </c>
      <c r="Z185" s="1">
        <v>1.8828</v>
      </c>
      <c r="AA185" s="1">
        <v>8.7697830000000003</v>
      </c>
      <c r="AB185" s="1">
        <v>0.79443299999999994</v>
      </c>
      <c r="AC185" s="1">
        <v>11.597196</v>
      </c>
      <c r="AD185" s="1">
        <v>41.197940000000003</v>
      </c>
      <c r="AE185" s="1">
        <v>3.7320190000000002</v>
      </c>
      <c r="AF185" s="1">
        <v>54.480321000000004</v>
      </c>
    </row>
    <row r="186" spans="18:33" ht="14" x14ac:dyDescent="0.2">
      <c r="R186" s="1">
        <v>0.96</v>
      </c>
      <c r="S186" s="1">
        <v>21.815090999999999</v>
      </c>
      <c r="T186" s="1">
        <v>162883973</v>
      </c>
      <c r="U186" s="1">
        <v>0.96004299999999998</v>
      </c>
      <c r="V186" s="1">
        <v>2.1815090000000001</v>
      </c>
      <c r="W186" s="1">
        <v>100</v>
      </c>
      <c r="X186" s="1">
        <v>46</v>
      </c>
      <c r="Y186" s="1">
        <v>18</v>
      </c>
      <c r="Z186" s="1">
        <v>1.8354999999999999</v>
      </c>
      <c r="AA186" s="1">
        <v>9.3012130000000006</v>
      </c>
      <c r="AB186" s="1">
        <v>0.79810000000000003</v>
      </c>
      <c r="AC186" s="1">
        <v>11.593007</v>
      </c>
      <c r="AD186" s="1">
        <v>42.636600000000001</v>
      </c>
      <c r="AE186" s="1">
        <v>3.6584789999999998</v>
      </c>
      <c r="AF186" s="1">
        <v>53.142144999999999</v>
      </c>
    </row>
    <row r="187" spans="18:33" ht="14" x14ac:dyDescent="0.2">
      <c r="R187" s="1">
        <v>0.97</v>
      </c>
      <c r="S187" s="1">
        <v>22.646162</v>
      </c>
      <c r="T187" s="1">
        <v>173859574</v>
      </c>
      <c r="U187" s="1">
        <v>0.97132200000000002</v>
      </c>
      <c r="V187" s="1">
        <v>2.2646160000000002</v>
      </c>
      <c r="W187" s="1">
        <v>100</v>
      </c>
      <c r="X187" s="1">
        <v>58</v>
      </c>
      <c r="Y187" s="1">
        <v>23</v>
      </c>
      <c r="Z187" s="1">
        <v>1.6967000000000001</v>
      </c>
      <c r="AA187" s="1">
        <v>10.056445999999999</v>
      </c>
      <c r="AB187" s="1">
        <v>0.823986</v>
      </c>
      <c r="AC187" s="1">
        <v>11.643978000000001</v>
      </c>
      <c r="AD187" s="1">
        <v>44.406844</v>
      </c>
      <c r="AE187" s="1">
        <v>3.638522</v>
      </c>
      <c r="AF187" s="1">
        <v>51.417003999999999</v>
      </c>
    </row>
    <row r="188" spans="18:33" ht="14" x14ac:dyDescent="0.2">
      <c r="R188" s="1">
        <v>0.98</v>
      </c>
      <c r="S188" s="1">
        <v>23.863651000000001</v>
      </c>
      <c r="T188" s="1">
        <v>192484427</v>
      </c>
      <c r="U188" s="1">
        <v>0.980263</v>
      </c>
      <c r="V188" s="1">
        <v>2.3863650000000001</v>
      </c>
      <c r="W188" s="1">
        <v>100</v>
      </c>
      <c r="X188" s="1">
        <v>80</v>
      </c>
      <c r="Y188" s="1">
        <v>32</v>
      </c>
      <c r="Z188" s="1">
        <v>1.4093</v>
      </c>
      <c r="AA188" s="1">
        <v>11.127186</v>
      </c>
      <c r="AB188" s="1">
        <v>0.86537299999999995</v>
      </c>
      <c r="AC188" s="1">
        <v>11.747868</v>
      </c>
      <c r="AD188" s="1">
        <v>46.62818</v>
      </c>
      <c r="AE188" s="1">
        <v>3.626322</v>
      </c>
      <c r="AF188" s="1">
        <v>49.229132</v>
      </c>
    </row>
    <row r="189" spans="18:33" ht="14" x14ac:dyDescent="0.2">
      <c r="R189" s="1">
        <v>0.99</v>
      </c>
      <c r="S189" s="1">
        <v>27.363712</v>
      </c>
      <c r="T189" s="1">
        <v>236094139</v>
      </c>
      <c r="U189" s="1">
        <v>0.99015799999999998</v>
      </c>
      <c r="V189" s="1">
        <v>2.7363710000000001</v>
      </c>
      <c r="W189" s="1">
        <v>100</v>
      </c>
      <c r="X189" s="1">
        <v>155</v>
      </c>
      <c r="Y189" s="1">
        <v>61</v>
      </c>
      <c r="Z189" s="1">
        <v>1.0898000000000001</v>
      </c>
      <c r="AA189" s="1">
        <v>14.335939</v>
      </c>
      <c r="AB189" s="1">
        <v>0.97798300000000005</v>
      </c>
      <c r="AC189" s="1">
        <v>11.931355999999999</v>
      </c>
      <c r="AD189" s="1">
        <v>52.390329999999999</v>
      </c>
      <c r="AE189" s="1">
        <v>3.574014</v>
      </c>
      <c r="AF189" s="1">
        <v>43.602840999999998</v>
      </c>
    </row>
    <row r="190" spans="18:33" ht="14" x14ac:dyDescent="0.2">
      <c r="R190" s="1">
        <v>0.99099999999999999</v>
      </c>
      <c r="S190" s="1">
        <v>27.969159999999999</v>
      </c>
      <c r="T190" s="1">
        <v>244990240</v>
      </c>
      <c r="U190" s="1">
        <v>0.99113600000000002</v>
      </c>
      <c r="V190" s="1">
        <v>2.796916</v>
      </c>
      <c r="W190" s="1">
        <v>100</v>
      </c>
      <c r="X190" s="1">
        <v>170</v>
      </c>
      <c r="Y190" s="1">
        <v>67</v>
      </c>
      <c r="Z190" s="1">
        <v>1.0711999999999999</v>
      </c>
      <c r="AA190" s="1">
        <v>14.886167</v>
      </c>
      <c r="AB190" s="1">
        <v>1.001444</v>
      </c>
      <c r="AC190" s="1">
        <v>11.961299</v>
      </c>
      <c r="AD190" s="1">
        <v>53.223503999999998</v>
      </c>
      <c r="AE190" s="1">
        <v>3.5805280000000002</v>
      </c>
      <c r="AF190" s="1">
        <v>42.766027999999999</v>
      </c>
    </row>
    <row r="191" spans="18:33" ht="14" x14ac:dyDescent="0.2">
      <c r="R191" s="1">
        <v>0.99199999999999999</v>
      </c>
      <c r="S191" s="1">
        <v>28.631976999999999</v>
      </c>
      <c r="T191" s="1">
        <v>253951834</v>
      </c>
      <c r="U191" s="1">
        <v>0.99203200000000002</v>
      </c>
      <c r="V191" s="1">
        <v>2.8631980000000001</v>
      </c>
      <c r="W191" s="1">
        <v>100</v>
      </c>
      <c r="X191" s="1">
        <v>188</v>
      </c>
      <c r="Y191" s="1">
        <v>75</v>
      </c>
      <c r="Z191" s="1">
        <v>1.0606</v>
      </c>
      <c r="AA191" s="1">
        <v>15.527702</v>
      </c>
      <c r="AB191" s="1">
        <v>1.006623</v>
      </c>
      <c r="AC191" s="1">
        <v>11.978381000000001</v>
      </c>
      <c r="AD191" s="1">
        <v>54.232030000000002</v>
      </c>
      <c r="AE191" s="1">
        <v>3.5157280000000002</v>
      </c>
      <c r="AF191" s="1">
        <v>41.835673999999997</v>
      </c>
    </row>
    <row r="192" spans="18:33" ht="14" x14ac:dyDescent="0.2">
      <c r="R192" s="1">
        <v>0.99299999999999999</v>
      </c>
      <c r="S192" s="1">
        <v>29.672875000000001</v>
      </c>
      <c r="T192" s="1">
        <v>266465316</v>
      </c>
      <c r="U192" s="1">
        <v>0.99311199999999999</v>
      </c>
      <c r="V192" s="1">
        <v>2.9672879999999999</v>
      </c>
      <c r="W192" s="1">
        <v>100</v>
      </c>
      <c r="X192" s="1">
        <v>213</v>
      </c>
      <c r="Y192" s="1">
        <v>85</v>
      </c>
      <c r="Z192" s="1">
        <v>1.0498000000000001</v>
      </c>
      <c r="AA192" s="1">
        <v>16.502195</v>
      </c>
      <c r="AB192" s="1">
        <v>1.037841</v>
      </c>
      <c r="AC192" s="1">
        <v>12.015534000000001</v>
      </c>
      <c r="AD192" s="1">
        <v>55.613739000000002</v>
      </c>
      <c r="AE192" s="1">
        <v>3.4976090000000002</v>
      </c>
      <c r="AF192" s="1">
        <v>40.493324999999999</v>
      </c>
    </row>
    <row r="193" spans="18:32" ht="14" x14ac:dyDescent="0.2">
      <c r="R193" s="1">
        <v>0.99399999999999999</v>
      </c>
      <c r="S193" s="1">
        <v>30.726542999999999</v>
      </c>
      <c r="T193" s="1">
        <v>279933227</v>
      </c>
      <c r="U193" s="1">
        <v>0.99400500000000003</v>
      </c>
      <c r="V193" s="1">
        <v>3.072654</v>
      </c>
      <c r="W193" s="1">
        <v>100</v>
      </c>
      <c r="X193" s="1">
        <v>240</v>
      </c>
      <c r="Y193" s="1">
        <v>96</v>
      </c>
      <c r="Z193" s="1">
        <v>1.0367999999999999</v>
      </c>
      <c r="AA193" s="1">
        <v>17.501719000000001</v>
      </c>
      <c r="AB193" s="1">
        <v>1.0504</v>
      </c>
      <c r="AC193" s="1">
        <v>12.055491</v>
      </c>
      <c r="AD193" s="1">
        <v>56.959608000000003</v>
      </c>
      <c r="AE193" s="1">
        <v>3.4185430000000001</v>
      </c>
      <c r="AF193" s="1">
        <v>39.234777999999999</v>
      </c>
    </row>
    <row r="194" spans="18:32" ht="14" x14ac:dyDescent="0.2">
      <c r="R194" s="1">
        <v>0.995</v>
      </c>
      <c r="S194" s="1">
        <v>32.428854000000001</v>
      </c>
      <c r="T194" s="1">
        <v>299655829</v>
      </c>
      <c r="U194" s="1">
        <v>0.99502000000000002</v>
      </c>
      <c r="V194" s="1">
        <v>3.2428849999999998</v>
      </c>
      <c r="W194" s="1">
        <v>100</v>
      </c>
      <c r="X194" s="1">
        <v>281</v>
      </c>
      <c r="Y194" s="1">
        <v>112</v>
      </c>
      <c r="Z194" s="1">
        <v>1.0286</v>
      </c>
      <c r="AA194" s="1">
        <v>19.129881000000001</v>
      </c>
      <c r="AB194" s="1">
        <v>1.0693680000000001</v>
      </c>
      <c r="AC194" s="1">
        <v>12.114826000000001</v>
      </c>
      <c r="AD194" s="1">
        <v>58.990307999999999</v>
      </c>
      <c r="AE194" s="1">
        <v>3.2975810000000001</v>
      </c>
      <c r="AF194" s="1">
        <v>37.358168999999997</v>
      </c>
    </row>
    <row r="195" spans="18:32" ht="14" x14ac:dyDescent="0.2">
      <c r="R195" s="1">
        <v>0.996</v>
      </c>
      <c r="S195" s="1">
        <v>34.717351999999998</v>
      </c>
      <c r="T195" s="1">
        <v>327726807</v>
      </c>
      <c r="U195" s="1">
        <v>0.99602100000000005</v>
      </c>
      <c r="V195" s="1">
        <v>3.4717349999999998</v>
      </c>
      <c r="W195" s="1">
        <v>100</v>
      </c>
      <c r="X195" s="1">
        <v>338</v>
      </c>
      <c r="Y195" s="1">
        <v>135</v>
      </c>
      <c r="Z195" s="1">
        <v>1.0209999999999999</v>
      </c>
      <c r="AA195" s="1">
        <v>21.320188000000002</v>
      </c>
      <c r="AB195" s="1">
        <v>1.085029</v>
      </c>
      <c r="AC195" s="1">
        <v>12.196947</v>
      </c>
      <c r="AD195" s="1">
        <v>61.410755000000002</v>
      </c>
      <c r="AE195" s="1">
        <v>3.125321</v>
      </c>
      <c r="AF195" s="1">
        <v>35.132136000000003</v>
      </c>
    </row>
    <row r="196" spans="18:32" ht="14" x14ac:dyDescent="0.2">
      <c r="R196" s="1">
        <v>0.997</v>
      </c>
      <c r="S196" s="1">
        <v>37.186821999999999</v>
      </c>
      <c r="T196" s="1">
        <v>356572356</v>
      </c>
      <c r="U196" s="1">
        <v>0.99678599999999995</v>
      </c>
      <c r="V196" s="1">
        <v>3.7186819999999998</v>
      </c>
      <c r="W196" s="1">
        <v>100</v>
      </c>
      <c r="X196" s="1">
        <v>400</v>
      </c>
      <c r="Y196" s="1">
        <v>160</v>
      </c>
      <c r="Z196" s="1">
        <v>1.016</v>
      </c>
      <c r="AA196" s="1">
        <v>23.707782999999999</v>
      </c>
      <c r="AB196" s="1">
        <v>1.087197</v>
      </c>
      <c r="AC196" s="1">
        <v>12.273178</v>
      </c>
      <c r="AD196" s="1">
        <v>63.753183</v>
      </c>
      <c r="AE196" s="1">
        <v>2.9236080000000002</v>
      </c>
      <c r="AF196" s="1">
        <v>33.004103999999998</v>
      </c>
    </row>
    <row r="197" spans="18:32" ht="14" x14ac:dyDescent="0.2">
      <c r="R197" s="1">
        <v>0.998</v>
      </c>
      <c r="S197" s="1">
        <v>37.185765000000004</v>
      </c>
      <c r="T197" s="1">
        <v>356735379</v>
      </c>
      <c r="U197" s="1">
        <v>0.99678</v>
      </c>
      <c r="V197" s="1">
        <v>3.7185769999999998</v>
      </c>
      <c r="W197" s="1">
        <v>100</v>
      </c>
      <c r="X197" s="1">
        <v>400</v>
      </c>
      <c r="Y197" s="1">
        <v>160</v>
      </c>
      <c r="Z197" s="1">
        <v>1.0144</v>
      </c>
      <c r="AA197" s="1">
        <v>23.706603999999999</v>
      </c>
      <c r="AB197" s="1">
        <v>1.0879669999999999</v>
      </c>
      <c r="AC197" s="1">
        <v>12.273358</v>
      </c>
      <c r="AD197" s="1">
        <v>63.751826000000001</v>
      </c>
      <c r="AE197" s="1">
        <v>2.9257610000000001</v>
      </c>
      <c r="AF197" s="1">
        <v>33.005529000000003</v>
      </c>
    </row>
    <row r="198" spans="18:32" ht="14" x14ac:dyDescent="0.2">
      <c r="R198" s="1">
        <v>0.999</v>
      </c>
      <c r="S198" s="1">
        <v>37.188127000000001</v>
      </c>
      <c r="T198" s="1">
        <v>356720711</v>
      </c>
      <c r="U198" s="1">
        <v>0.99682099999999996</v>
      </c>
      <c r="V198" s="1">
        <v>3.7188129999999999</v>
      </c>
      <c r="W198" s="1">
        <v>100</v>
      </c>
      <c r="X198" s="1">
        <v>400</v>
      </c>
      <c r="Y198" s="1">
        <v>160</v>
      </c>
      <c r="Z198" s="1">
        <v>1.0129999999999999</v>
      </c>
      <c r="AA198" s="1">
        <v>23.708082000000001</v>
      </c>
      <c r="AB198" s="1">
        <v>1.08755</v>
      </c>
      <c r="AC198" s="1">
        <v>12.275009000000001</v>
      </c>
      <c r="AD198" s="1">
        <v>63.751750999999999</v>
      </c>
      <c r="AE198" s="1">
        <v>2.924455</v>
      </c>
      <c r="AF198" s="1">
        <v>33.007871999999999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E2731-20A1-D94E-86B3-7E082E7779D8}">
  <sheetPr>
    <outlinePr summaryBelow="0" summaryRight="0"/>
  </sheetPr>
  <dimension ref="A1:G9"/>
  <sheetViews>
    <sheetView workbookViewId="0"/>
  </sheetViews>
  <sheetFormatPr baseColWidth="10" defaultColWidth="12.6640625" defaultRowHeight="15" customHeight="1" x14ac:dyDescent="0.2"/>
  <cols>
    <col min="1" max="16384" width="12.6640625" style="33"/>
  </cols>
  <sheetData>
    <row r="1" spans="1:7" ht="15" customHeight="1" x14ac:dyDescent="0.2">
      <c r="A1" s="35" t="s">
        <v>181</v>
      </c>
      <c r="B1" s="35" t="s">
        <v>19</v>
      </c>
      <c r="D1" s="35"/>
      <c r="E1" s="35" t="s">
        <v>22</v>
      </c>
    </row>
    <row r="2" spans="1:7" ht="15" customHeight="1" x14ac:dyDescent="0.2">
      <c r="A2" s="35"/>
      <c r="B2" s="35" t="s">
        <v>182</v>
      </c>
      <c r="C2" s="35" t="s">
        <v>25</v>
      </c>
      <c r="D2" s="35" t="s">
        <v>58</v>
      </c>
      <c r="E2" s="35" t="s">
        <v>182</v>
      </c>
      <c r="F2" s="35" t="s">
        <v>25</v>
      </c>
      <c r="G2" s="35" t="s">
        <v>58</v>
      </c>
    </row>
    <row r="3" spans="1:7" ht="15" customHeight="1" x14ac:dyDescent="0.2">
      <c r="A3" s="35">
        <v>1</v>
      </c>
      <c r="B3" s="35" t="s">
        <v>183</v>
      </c>
      <c r="C3" s="36" t="s">
        <v>184</v>
      </c>
      <c r="D3" s="35">
        <v>1</v>
      </c>
      <c r="E3" s="35" t="s">
        <v>185</v>
      </c>
      <c r="F3" s="36" t="s">
        <v>186</v>
      </c>
      <c r="G3" s="35">
        <v>1</v>
      </c>
    </row>
    <row r="4" spans="1:7" ht="15" customHeight="1" x14ac:dyDescent="0.2">
      <c r="A4" s="35">
        <v>2</v>
      </c>
      <c r="B4" s="35" t="s">
        <v>187</v>
      </c>
      <c r="C4" s="36" t="s">
        <v>188</v>
      </c>
      <c r="D4" s="35">
        <v>2.2112832928423698</v>
      </c>
      <c r="E4" s="35" t="s">
        <v>189</v>
      </c>
      <c r="F4" s="36" t="s">
        <v>190</v>
      </c>
      <c r="G4" s="35">
        <v>2.5097793807565756</v>
      </c>
    </row>
    <row r="5" spans="1:7" ht="15" customHeight="1" x14ac:dyDescent="0.2">
      <c r="A5" s="35">
        <v>4</v>
      </c>
      <c r="B5" s="35" t="s">
        <v>191</v>
      </c>
      <c r="C5" s="36" t="s">
        <v>192</v>
      </c>
      <c r="D5" s="35">
        <v>4.5086504860476957</v>
      </c>
      <c r="E5" s="35" t="s">
        <v>193</v>
      </c>
      <c r="F5" s="36" t="s">
        <v>194</v>
      </c>
      <c r="G5" s="35">
        <v>5.4643931689912515</v>
      </c>
    </row>
    <row r="6" spans="1:7" ht="15" customHeight="1" x14ac:dyDescent="0.2">
      <c r="A6" s="35">
        <v>8</v>
      </c>
      <c r="B6" s="35" t="s">
        <v>195</v>
      </c>
      <c r="C6" s="36" t="s">
        <v>196</v>
      </c>
      <c r="D6" s="35">
        <v>9.0127964160052869</v>
      </c>
      <c r="E6" s="35" t="s">
        <v>197</v>
      </c>
      <c r="F6" s="36" t="s">
        <v>198</v>
      </c>
      <c r="G6" s="35">
        <v>10.982366404408108</v>
      </c>
    </row>
    <row r="7" spans="1:7" ht="15" customHeight="1" x14ac:dyDescent="0.2">
      <c r="A7" s="35">
        <v>16</v>
      </c>
      <c r="B7" s="35" t="s">
        <v>199</v>
      </c>
      <c r="C7" s="36" t="s">
        <v>200</v>
      </c>
      <c r="D7" s="35">
        <v>15.431022314852019</v>
      </c>
      <c r="E7" s="35" t="s">
        <v>201</v>
      </c>
      <c r="F7" s="36" t="s">
        <v>202</v>
      </c>
      <c r="G7" s="35">
        <v>17.747388882311583</v>
      </c>
    </row>
    <row r="8" spans="1:7" ht="15" customHeight="1" x14ac:dyDescent="0.2">
      <c r="A8" s="35">
        <v>32</v>
      </c>
      <c r="B8" s="35" t="s">
        <v>203</v>
      </c>
      <c r="C8" s="36" t="s">
        <v>204</v>
      </c>
      <c r="D8" s="35">
        <v>19.343098602251565</v>
      </c>
      <c r="E8" s="35" t="s">
        <v>205</v>
      </c>
      <c r="F8" s="36" t="s">
        <v>206</v>
      </c>
      <c r="G8" s="35">
        <v>23.882955529943263</v>
      </c>
    </row>
    <row r="9" spans="1:7" ht="15" customHeight="1" x14ac:dyDescent="0.2">
      <c r="A9" s="35">
        <v>64</v>
      </c>
      <c r="B9" s="35" t="s">
        <v>207</v>
      </c>
      <c r="C9" s="36" t="s">
        <v>208</v>
      </c>
      <c r="D9" s="35">
        <v>18.742997986970789</v>
      </c>
      <c r="E9" s="35" t="s">
        <v>209</v>
      </c>
      <c r="F9" s="36" t="s">
        <v>210</v>
      </c>
      <c r="G9" s="35">
        <v>19.912109678264969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319D5-498A-204C-99EF-9A3E57A1312B}">
  <sheetPr>
    <outlinePr summaryBelow="0" summaryRight="0"/>
  </sheetPr>
  <dimension ref="A1:M33"/>
  <sheetViews>
    <sheetView workbookViewId="0"/>
  </sheetViews>
  <sheetFormatPr baseColWidth="10" defaultColWidth="12.6640625" defaultRowHeight="15" customHeight="1" x14ac:dyDescent="0.2"/>
  <cols>
    <col min="1" max="16384" width="12.6640625" style="33"/>
  </cols>
  <sheetData>
    <row r="1" spans="1:13" ht="15" customHeight="1" x14ac:dyDescent="0.2">
      <c r="A1" s="35" t="s">
        <v>1</v>
      </c>
      <c r="B1" s="35" t="s">
        <v>153</v>
      </c>
    </row>
    <row r="2" spans="1:13" ht="15" customHeight="1" x14ac:dyDescent="0.2">
      <c r="A2" s="35" t="s">
        <v>154</v>
      </c>
      <c r="B2" s="35" t="s">
        <v>24</v>
      </c>
      <c r="C2" s="35" t="s">
        <v>95</v>
      </c>
      <c r="D2" s="35" t="s">
        <v>27</v>
      </c>
    </row>
    <row r="3" spans="1:13" ht="15" customHeight="1" x14ac:dyDescent="0.2">
      <c r="A3" s="35" t="s">
        <v>155</v>
      </c>
      <c r="B3" s="35">
        <v>53.226675</v>
      </c>
      <c r="C3" s="35">
        <v>0.99987700000000002</v>
      </c>
      <c r="D3" s="35">
        <v>5.3226680000000002</v>
      </c>
    </row>
    <row r="4" spans="1:13" ht="15" customHeight="1" x14ac:dyDescent="0.2">
      <c r="A4" s="35" t="s">
        <v>156</v>
      </c>
      <c r="B4" s="35">
        <v>8.726089</v>
      </c>
      <c r="C4" s="35">
        <v>0.51817199999999997</v>
      </c>
      <c r="D4" s="35">
        <v>0.87260899999999997</v>
      </c>
    </row>
    <row r="6" spans="1:13" ht="15" customHeight="1" x14ac:dyDescent="0.2">
      <c r="A6" s="35" t="s">
        <v>19</v>
      </c>
      <c r="B6" s="35" t="s">
        <v>153</v>
      </c>
    </row>
    <row r="7" spans="1:13" ht="15" customHeight="1" x14ac:dyDescent="0.2">
      <c r="A7" s="35" t="s">
        <v>154</v>
      </c>
      <c r="B7" s="35" t="s">
        <v>24</v>
      </c>
      <c r="C7" s="35" t="s">
        <v>95</v>
      </c>
      <c r="D7" s="35" t="s">
        <v>27</v>
      </c>
    </row>
    <row r="8" spans="1:13" ht="15" customHeight="1" x14ac:dyDescent="0.2">
      <c r="A8" s="35" t="s">
        <v>155</v>
      </c>
      <c r="B8" s="35">
        <v>11.550654</v>
      </c>
      <c r="C8" s="35">
        <v>0.99987000000000004</v>
      </c>
      <c r="D8" s="35">
        <v>11.550654</v>
      </c>
    </row>
    <row r="9" spans="1:13" ht="15" customHeight="1" x14ac:dyDescent="0.2">
      <c r="A9" s="35" t="s">
        <v>156</v>
      </c>
      <c r="B9" s="35">
        <v>7.2493860000000003</v>
      </c>
      <c r="C9" s="35">
        <v>0.36354999999999998</v>
      </c>
      <c r="D9" s="35">
        <v>7.2493860000000003</v>
      </c>
    </row>
    <row r="11" spans="1:13" ht="15" customHeight="1" x14ac:dyDescent="0.2">
      <c r="A11" s="35" t="s">
        <v>20</v>
      </c>
      <c r="B11" s="35" t="s">
        <v>153</v>
      </c>
    </row>
    <row r="12" spans="1:13" ht="15" customHeight="1" x14ac:dyDescent="0.2">
      <c r="A12" s="35" t="s">
        <v>154</v>
      </c>
      <c r="B12" s="35" t="s">
        <v>24</v>
      </c>
      <c r="C12" s="35" t="s">
        <v>95</v>
      </c>
      <c r="D12" s="35" t="s">
        <v>27</v>
      </c>
      <c r="F12" s="35" t="s">
        <v>157</v>
      </c>
      <c r="G12" s="35" t="s">
        <v>155</v>
      </c>
      <c r="H12" s="35" t="s">
        <v>2</v>
      </c>
      <c r="I12" s="35">
        <v>501.36970200000002</v>
      </c>
      <c r="J12" s="35" t="s">
        <v>158</v>
      </c>
      <c r="K12" s="35">
        <v>0.99978</v>
      </c>
      <c r="L12" s="35" t="s">
        <v>48</v>
      </c>
      <c r="M12" s="35">
        <v>50.136969999999998</v>
      </c>
    </row>
    <row r="13" spans="1:13" ht="15" customHeight="1" x14ac:dyDescent="0.2">
      <c r="A13" s="35" t="s">
        <v>155</v>
      </c>
      <c r="B13" s="35">
        <v>501.36970200000002</v>
      </c>
      <c r="C13" s="35">
        <v>0.99978</v>
      </c>
      <c r="D13" s="35">
        <v>50.136969999999998</v>
      </c>
      <c r="F13" s="35" t="s">
        <v>157</v>
      </c>
      <c r="G13" s="35" t="s">
        <v>156</v>
      </c>
      <c r="H13" s="35" t="s">
        <v>2</v>
      </c>
      <c r="I13" s="35">
        <v>57.949829999999999</v>
      </c>
      <c r="J13" s="35" t="s">
        <v>158</v>
      </c>
      <c r="K13" s="35">
        <v>0.62183900000000003</v>
      </c>
      <c r="L13" s="35" t="s">
        <v>48</v>
      </c>
      <c r="M13" s="35">
        <v>5.7949830000000002</v>
      </c>
    </row>
    <row r="14" spans="1:13" ht="15" customHeight="1" x14ac:dyDescent="0.2">
      <c r="A14" s="35" t="s">
        <v>156</v>
      </c>
      <c r="B14" s="35">
        <v>57.949829999999999</v>
      </c>
      <c r="C14" s="35">
        <v>0.62183900000000003</v>
      </c>
      <c r="D14" s="35">
        <v>5.7949830000000002</v>
      </c>
    </row>
    <row r="16" spans="1:13" ht="15" customHeight="1" x14ac:dyDescent="0.2">
      <c r="A16" s="35" t="s">
        <v>21</v>
      </c>
      <c r="B16" s="35" t="s">
        <v>153</v>
      </c>
    </row>
    <row r="17" spans="1:5" ht="15" customHeight="1" x14ac:dyDescent="0.2">
      <c r="A17" s="35" t="s">
        <v>154</v>
      </c>
      <c r="B17" s="35" t="s">
        <v>24</v>
      </c>
      <c r="C17" s="35" t="s">
        <v>95</v>
      </c>
      <c r="D17" s="35" t="s">
        <v>27</v>
      </c>
    </row>
    <row r="18" spans="1:5" ht="15" customHeight="1" x14ac:dyDescent="0.2">
      <c r="A18" s="35" t="s">
        <v>155</v>
      </c>
      <c r="B18" s="35" t="s">
        <v>159</v>
      </c>
    </row>
    <row r="19" spans="1:5" ht="15" customHeight="1" x14ac:dyDescent="0.2">
      <c r="A19" s="35" t="s">
        <v>156</v>
      </c>
    </row>
    <row r="21" spans="1:5" ht="15" customHeight="1" x14ac:dyDescent="0.2">
      <c r="A21" s="35" t="s">
        <v>22</v>
      </c>
      <c r="B21" s="35" t="s">
        <v>153</v>
      </c>
    </row>
    <row r="22" spans="1:5" ht="15" customHeight="1" x14ac:dyDescent="0.2">
      <c r="A22" s="35" t="s">
        <v>154</v>
      </c>
      <c r="B22" s="35" t="s">
        <v>24</v>
      </c>
      <c r="C22" s="35" t="s">
        <v>95</v>
      </c>
      <c r="D22" s="35" t="s">
        <v>27</v>
      </c>
    </row>
    <row r="23" spans="1:5" ht="15" customHeight="1" x14ac:dyDescent="0.2">
      <c r="A23" s="35" t="s">
        <v>155</v>
      </c>
      <c r="B23" s="35" t="s">
        <v>160</v>
      </c>
    </row>
    <row r="24" spans="1:5" ht="15" customHeight="1" x14ac:dyDescent="0.2">
      <c r="A24" s="35" t="s">
        <v>156</v>
      </c>
    </row>
    <row r="27" spans="1:5" ht="15" customHeight="1" x14ac:dyDescent="0.2">
      <c r="A27" s="35" t="s">
        <v>161</v>
      </c>
      <c r="B27" s="35" t="s">
        <v>162</v>
      </c>
      <c r="D27" s="35" t="s">
        <v>163</v>
      </c>
    </row>
    <row r="28" spans="1:5" ht="15" customHeight="1" x14ac:dyDescent="0.2">
      <c r="A28" s="35"/>
      <c r="B28" s="35" t="s">
        <v>164</v>
      </c>
      <c r="C28" s="35" t="s">
        <v>165</v>
      </c>
      <c r="D28" s="35" t="s">
        <v>164</v>
      </c>
      <c r="E28" s="35" t="s">
        <v>165</v>
      </c>
    </row>
    <row r="29" spans="1:5" ht="15" customHeight="1" x14ac:dyDescent="0.2">
      <c r="A29" s="35" t="s">
        <v>1</v>
      </c>
      <c r="B29" s="58">
        <v>0.51817199999999997</v>
      </c>
      <c r="C29" s="58">
        <v>0.87260899999999997</v>
      </c>
      <c r="D29" s="59">
        <v>0.90953200000000001</v>
      </c>
      <c r="E29" s="59">
        <v>0.60654399999999997</v>
      </c>
    </row>
    <row r="30" spans="1:5" ht="15" customHeight="1" x14ac:dyDescent="0.2">
      <c r="A30" s="35" t="s">
        <v>19</v>
      </c>
      <c r="B30" s="58">
        <v>0.36354999999999998</v>
      </c>
      <c r="C30" s="58">
        <v>7.2493860000000003</v>
      </c>
      <c r="D30" s="59">
        <v>0.90212000000000003</v>
      </c>
      <c r="E30" s="59">
        <v>1.2055709999999999</v>
      </c>
    </row>
    <row r="31" spans="1:5" ht="15" customHeight="1" x14ac:dyDescent="0.2">
      <c r="A31" s="35" t="s">
        <v>20</v>
      </c>
      <c r="B31" s="58">
        <v>0.62183900000000003</v>
      </c>
      <c r="C31" s="58">
        <v>5.7949830000000002</v>
      </c>
      <c r="D31" s="59">
        <v>0.90172799999999997</v>
      </c>
      <c r="E31" s="59">
        <v>0.95857599999999998</v>
      </c>
    </row>
    <row r="32" spans="1:5" ht="15" customHeight="1" x14ac:dyDescent="0.2">
      <c r="A32" s="35" t="s">
        <v>21</v>
      </c>
      <c r="B32" s="35" t="s">
        <v>166</v>
      </c>
      <c r="C32" s="35" t="s">
        <v>166</v>
      </c>
      <c r="D32" s="59">
        <v>0.90179699999999996</v>
      </c>
      <c r="E32" s="59">
        <v>2.0018600000000002</v>
      </c>
    </row>
    <row r="33" spans="1:5" ht="15" customHeight="1" x14ac:dyDescent="0.2">
      <c r="A33" s="35" t="s">
        <v>22</v>
      </c>
      <c r="B33" s="35" t="s">
        <v>166</v>
      </c>
      <c r="C33" s="35" t="s">
        <v>166</v>
      </c>
      <c r="D33" s="59">
        <v>0.931149</v>
      </c>
      <c r="E33" s="59">
        <v>1.9103540000000001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1BFF5-089C-F240-AA20-EC65E737F46C}">
  <sheetPr>
    <outlinePr summaryBelow="0" summaryRight="0"/>
  </sheetPr>
  <dimension ref="A1:R35"/>
  <sheetViews>
    <sheetView workbookViewId="0"/>
  </sheetViews>
  <sheetFormatPr baseColWidth="10" defaultColWidth="12.6640625" defaultRowHeight="15" customHeight="1" x14ac:dyDescent="0.2"/>
  <cols>
    <col min="1" max="1" width="10.6640625" style="33" customWidth="1"/>
    <col min="2" max="2" width="9.33203125" style="33" customWidth="1"/>
    <col min="3" max="3" width="10.5" style="33" customWidth="1"/>
    <col min="4" max="4" width="8" style="33" customWidth="1"/>
    <col min="5" max="5" width="11.1640625" style="33" customWidth="1"/>
    <col min="6" max="6" width="8.83203125" style="33" customWidth="1"/>
    <col min="7" max="7" width="8.1640625" style="33" customWidth="1"/>
    <col min="8" max="8" width="8" style="33" customWidth="1"/>
    <col min="9" max="9" width="6.1640625" style="33" customWidth="1"/>
    <col min="10" max="10" width="3.6640625" style="33" customWidth="1"/>
    <col min="11" max="11" width="9.6640625" style="33" customWidth="1"/>
    <col min="12" max="14" width="8" style="33" customWidth="1"/>
    <col min="15" max="15" width="8.6640625" style="33" customWidth="1"/>
    <col min="16" max="16" width="8.83203125" style="33" customWidth="1"/>
    <col min="17" max="16384" width="12.6640625" style="33"/>
  </cols>
  <sheetData>
    <row r="1" spans="1:18" ht="15" customHeight="1" x14ac:dyDescent="0.2">
      <c r="A1" s="37" t="s">
        <v>147</v>
      </c>
    </row>
    <row r="2" spans="1:18" ht="15" customHeight="1" x14ac:dyDescent="0.2">
      <c r="A2" s="35" t="s">
        <v>70</v>
      </c>
    </row>
    <row r="3" spans="1:18" ht="15" customHeight="1" x14ac:dyDescent="0.2">
      <c r="A3" s="32" t="s">
        <v>63</v>
      </c>
      <c r="B3" s="32" t="s">
        <v>2</v>
      </c>
      <c r="C3" s="32" t="s">
        <v>3</v>
      </c>
      <c r="D3" s="32" t="s">
        <v>4</v>
      </c>
      <c r="E3" s="32" t="s">
        <v>5</v>
      </c>
      <c r="F3" s="32" t="s">
        <v>6</v>
      </c>
      <c r="G3" s="32" t="s">
        <v>7</v>
      </c>
      <c r="H3" s="32" t="s">
        <v>8</v>
      </c>
      <c r="I3" s="32" t="s">
        <v>9</v>
      </c>
      <c r="J3" s="32" t="s">
        <v>10</v>
      </c>
      <c r="K3" s="32" t="s">
        <v>12</v>
      </c>
      <c r="L3" s="35" t="s">
        <v>148</v>
      </c>
      <c r="M3" s="32" t="s">
        <v>149</v>
      </c>
      <c r="N3" s="32" t="s">
        <v>150</v>
      </c>
      <c r="O3" s="32" t="s">
        <v>151</v>
      </c>
      <c r="P3" s="32" t="s">
        <v>152</v>
      </c>
      <c r="Q3" s="32"/>
      <c r="R3" s="32"/>
    </row>
    <row r="4" spans="1:18" ht="15" customHeight="1" x14ac:dyDescent="0.2">
      <c r="B4" s="35">
        <v>31.941996</v>
      </c>
      <c r="C4" s="35">
        <v>404350346</v>
      </c>
      <c r="D4" s="35">
        <v>0.99905699999999997</v>
      </c>
      <c r="E4" s="35">
        <v>3.1941999999999999</v>
      </c>
      <c r="F4" s="35">
        <v>6.0362309999999999</v>
      </c>
      <c r="G4" s="35">
        <v>4.5271730000000003</v>
      </c>
      <c r="H4" s="35">
        <v>108</v>
      </c>
      <c r="I4" s="35">
        <v>108</v>
      </c>
      <c r="J4" s="35">
        <v>39</v>
      </c>
      <c r="K4" s="35">
        <v>1.0476000000000001</v>
      </c>
      <c r="L4" s="35">
        <v>3.5300250000000002</v>
      </c>
      <c r="M4" s="35">
        <v>3.604889</v>
      </c>
      <c r="N4" s="35">
        <v>3.811121</v>
      </c>
      <c r="O4" s="35">
        <v>9.2380049999999994</v>
      </c>
      <c r="P4" s="35">
        <v>15.538931</v>
      </c>
    </row>
    <row r="5" spans="1:18" ht="15" customHeight="1" x14ac:dyDescent="0.2">
      <c r="A5" s="35"/>
    </row>
    <row r="6" spans="1:18" ht="15" customHeight="1" x14ac:dyDescent="0.2">
      <c r="A6" s="35" t="s">
        <v>72</v>
      </c>
    </row>
    <row r="7" spans="1:18" ht="15" customHeight="1" x14ac:dyDescent="0.2">
      <c r="A7" s="32" t="s">
        <v>63</v>
      </c>
      <c r="B7" s="32" t="s">
        <v>2</v>
      </c>
      <c r="C7" s="32" t="s">
        <v>3</v>
      </c>
      <c r="D7" s="32" t="s">
        <v>4</v>
      </c>
      <c r="E7" s="32" t="s">
        <v>5</v>
      </c>
      <c r="F7" s="32" t="s">
        <v>6</v>
      </c>
      <c r="G7" s="32" t="s">
        <v>7</v>
      </c>
      <c r="H7" s="32" t="s">
        <v>8</v>
      </c>
      <c r="I7" s="32" t="s">
        <v>9</v>
      </c>
      <c r="J7" s="32" t="s">
        <v>10</v>
      </c>
      <c r="K7" s="32" t="s">
        <v>12</v>
      </c>
      <c r="L7" s="35" t="s">
        <v>148</v>
      </c>
      <c r="M7" s="32" t="s">
        <v>149</v>
      </c>
      <c r="N7" s="32" t="s">
        <v>150</v>
      </c>
      <c r="O7" s="32" t="s">
        <v>151</v>
      </c>
      <c r="P7" s="32" t="s">
        <v>152</v>
      </c>
    </row>
    <row r="8" spans="1:18" ht="15" customHeight="1" x14ac:dyDescent="0.2">
      <c r="B8" s="35">
        <v>39.723083000000003</v>
      </c>
      <c r="C8" s="35">
        <v>746562579</v>
      </c>
      <c r="D8" s="35">
        <v>0.99905900000000003</v>
      </c>
      <c r="E8" s="35">
        <v>3.972308</v>
      </c>
      <c r="F8" s="35">
        <v>6.7213209999999997</v>
      </c>
      <c r="G8" s="35">
        <v>5.040991</v>
      </c>
      <c r="H8" s="35">
        <v>104</v>
      </c>
      <c r="I8" s="35">
        <v>104</v>
      </c>
      <c r="J8" s="35">
        <v>112</v>
      </c>
      <c r="K8" s="35">
        <v>1.0006999999999999</v>
      </c>
      <c r="L8" s="35">
        <v>4.3318269999999997</v>
      </c>
      <c r="M8" s="35">
        <v>4.4498439999999997</v>
      </c>
      <c r="N8" s="35">
        <v>4.7018529999999998</v>
      </c>
      <c r="O8" s="35">
        <v>11.083841</v>
      </c>
      <c r="P8" s="35">
        <v>15.007019</v>
      </c>
    </row>
    <row r="10" spans="1:18" ht="15" customHeight="1" x14ac:dyDescent="0.2">
      <c r="A10" s="35" t="s">
        <v>21</v>
      </c>
    </row>
    <row r="11" spans="1:18" ht="15" customHeight="1" x14ac:dyDescent="0.2">
      <c r="A11" s="35" t="s">
        <v>27</v>
      </c>
      <c r="B11" s="35" t="s">
        <v>148</v>
      </c>
      <c r="C11" s="32" t="s">
        <v>149</v>
      </c>
      <c r="D11" s="32" t="s">
        <v>150</v>
      </c>
      <c r="E11" s="32" t="s">
        <v>151</v>
      </c>
      <c r="F11" s="32" t="s">
        <v>152</v>
      </c>
    </row>
    <row r="12" spans="1:18" ht="15" customHeight="1" x14ac:dyDescent="0.2">
      <c r="A12" s="36">
        <v>2.905459</v>
      </c>
      <c r="B12" s="35">
        <v>3.5300250000000002</v>
      </c>
      <c r="C12" s="35">
        <v>3.604889</v>
      </c>
      <c r="D12" s="35">
        <v>3.811121</v>
      </c>
      <c r="E12" s="35">
        <v>9.2380049999999994</v>
      </c>
      <c r="F12" s="35">
        <v>15.538931</v>
      </c>
      <c r="G12" s="35">
        <f t="shared" ref="G12:K12" si="0">B12 / $A12</f>
        <v>1.2149629370092643</v>
      </c>
      <c r="H12" s="35">
        <f t="shared" si="0"/>
        <v>1.2407296058901536</v>
      </c>
      <c r="I12" s="35">
        <f t="shared" si="0"/>
        <v>1.3117104732849441</v>
      </c>
      <c r="J12" s="35">
        <f t="shared" si="0"/>
        <v>3.1795337672980413</v>
      </c>
      <c r="K12" s="35">
        <f t="shared" si="0"/>
        <v>5.348184572558071</v>
      </c>
    </row>
    <row r="13" spans="1:18" ht="15" customHeight="1" x14ac:dyDescent="0.2">
      <c r="A13" s="35" t="s">
        <v>22</v>
      </c>
    </row>
    <row r="14" spans="1:18" ht="15" customHeight="1" x14ac:dyDescent="0.2">
      <c r="A14" s="35" t="s">
        <v>27</v>
      </c>
      <c r="B14" s="35" t="s">
        <v>148</v>
      </c>
      <c r="C14" s="32" t="s">
        <v>149</v>
      </c>
      <c r="D14" s="32" t="s">
        <v>150</v>
      </c>
      <c r="E14" s="32" t="s">
        <v>151</v>
      </c>
      <c r="F14" s="32" t="s">
        <v>152</v>
      </c>
    </row>
    <row r="15" spans="1:18" ht="15" customHeight="1" x14ac:dyDescent="0.2">
      <c r="A15" s="36">
        <v>3.9272809999999998</v>
      </c>
      <c r="B15" s="35">
        <v>4.3318269999999997</v>
      </c>
      <c r="C15" s="35">
        <v>4.4498439999999997</v>
      </c>
      <c r="D15" s="35">
        <v>4.7018529999999998</v>
      </c>
      <c r="E15" s="35">
        <v>11.083841</v>
      </c>
      <c r="F15" s="35">
        <v>15.007019</v>
      </c>
      <c r="G15" s="35">
        <f t="shared" ref="G15:K15" si="1">B15 / $A15</f>
        <v>1.1030091811612155</v>
      </c>
      <c r="H15" s="35">
        <f t="shared" si="1"/>
        <v>1.1330597428602638</v>
      </c>
      <c r="I15" s="35">
        <f t="shared" si="1"/>
        <v>1.1972285660231596</v>
      </c>
      <c r="J15" s="35">
        <f t="shared" si="1"/>
        <v>2.8222683836476179</v>
      </c>
      <c r="K15" s="35">
        <f t="shared" si="1"/>
        <v>3.8212236404779798</v>
      </c>
    </row>
    <row r="17" spans="1:12" ht="15" customHeight="1" x14ac:dyDescent="0.2">
      <c r="A17" s="37" t="s">
        <v>84</v>
      </c>
    </row>
    <row r="18" spans="1:12" ht="15" customHeight="1" x14ac:dyDescent="0.2">
      <c r="A18" s="35" t="s">
        <v>21</v>
      </c>
    </row>
    <row r="19" spans="1:12" ht="15" customHeight="1" x14ac:dyDescent="0.2">
      <c r="A19" s="32" t="s">
        <v>134</v>
      </c>
      <c r="B19" s="32" t="s">
        <v>2</v>
      </c>
      <c r="C19" s="32" t="s">
        <v>47</v>
      </c>
      <c r="D19" s="32" t="s">
        <v>4</v>
      </c>
      <c r="E19" s="32" t="s">
        <v>48</v>
      </c>
      <c r="F19" s="32" t="s">
        <v>28</v>
      </c>
      <c r="G19" s="32" t="s">
        <v>49</v>
      </c>
      <c r="H19" s="35" t="s">
        <v>148</v>
      </c>
      <c r="I19" s="32" t="s">
        <v>149</v>
      </c>
      <c r="J19" s="32" t="s">
        <v>150</v>
      </c>
      <c r="K19" s="32" t="s">
        <v>151</v>
      </c>
      <c r="L19" s="32" t="s">
        <v>152</v>
      </c>
    </row>
    <row r="20" spans="1:12" ht="15" customHeight="1" x14ac:dyDescent="0.2">
      <c r="A20" s="35">
        <v>0.999</v>
      </c>
      <c r="B20" s="35">
        <v>486.68104</v>
      </c>
      <c r="C20" s="35">
        <v>328115162</v>
      </c>
      <c r="D20" s="35">
        <v>0.99900100000000003</v>
      </c>
      <c r="E20" s="35">
        <v>48.668104</v>
      </c>
      <c r="F20" s="35">
        <v>1039</v>
      </c>
      <c r="G20" s="35">
        <v>1041.3907999999999</v>
      </c>
      <c r="H20" s="35">
        <v>71.333320000000001</v>
      </c>
      <c r="I20" s="35">
        <v>77.843818999999996</v>
      </c>
      <c r="J20" s="35">
        <v>87.557457999999997</v>
      </c>
      <c r="K20" s="35">
        <v>91.047447000000005</v>
      </c>
      <c r="L20" s="35">
        <v>100.181348</v>
      </c>
    </row>
    <row r="22" spans="1:12" ht="15" customHeight="1" x14ac:dyDescent="0.2">
      <c r="A22" s="35" t="s">
        <v>22</v>
      </c>
    </row>
    <row r="23" spans="1:12" ht="15" customHeight="1" x14ac:dyDescent="0.2">
      <c r="A23" s="32" t="s">
        <v>134</v>
      </c>
      <c r="B23" s="32" t="s">
        <v>2</v>
      </c>
      <c r="C23" s="32" t="s">
        <v>47</v>
      </c>
      <c r="D23" s="32" t="s">
        <v>4</v>
      </c>
      <c r="E23" s="32" t="s">
        <v>48</v>
      </c>
      <c r="F23" s="32" t="s">
        <v>28</v>
      </c>
      <c r="G23" s="32" t="s">
        <v>49</v>
      </c>
      <c r="H23" s="35" t="s">
        <v>148</v>
      </c>
      <c r="I23" s="32" t="s">
        <v>149</v>
      </c>
      <c r="J23" s="32" t="s">
        <v>150</v>
      </c>
      <c r="K23" s="32" t="s">
        <v>151</v>
      </c>
      <c r="L23" s="32" t="s">
        <v>152</v>
      </c>
    </row>
    <row r="24" spans="1:12" ht="15" customHeight="1" x14ac:dyDescent="0.2">
      <c r="A24" s="35">
        <v>0.999</v>
      </c>
      <c r="B24" s="35">
        <v>1930.8630680000001</v>
      </c>
      <c r="C24" s="35">
        <v>861985819</v>
      </c>
      <c r="D24" s="35">
        <v>0.99899700000000002</v>
      </c>
      <c r="E24" s="35">
        <v>193.08630700000001</v>
      </c>
      <c r="F24" s="35">
        <v>4410</v>
      </c>
      <c r="G24" s="35">
        <v>4411.598</v>
      </c>
      <c r="H24" s="35">
        <v>242.176174</v>
      </c>
      <c r="I24" s="35">
        <v>256.87872700000003</v>
      </c>
      <c r="J24" s="35">
        <v>284.72102000000001</v>
      </c>
      <c r="K24" s="35">
        <v>296.35945099999998</v>
      </c>
      <c r="L24" s="35">
        <v>319.345372</v>
      </c>
    </row>
    <row r="26" spans="1:12" ht="15" customHeight="1" x14ac:dyDescent="0.2">
      <c r="A26" s="35" t="s">
        <v>21</v>
      </c>
    </row>
    <row r="27" spans="1:12" ht="15" customHeight="1" x14ac:dyDescent="0.2">
      <c r="A27" s="35" t="s">
        <v>27</v>
      </c>
      <c r="B27" s="35" t="s">
        <v>148</v>
      </c>
      <c r="C27" s="32" t="s">
        <v>149</v>
      </c>
      <c r="D27" s="32" t="s">
        <v>150</v>
      </c>
      <c r="E27" s="32" t="s">
        <v>151</v>
      </c>
      <c r="F27" s="32" t="s">
        <v>152</v>
      </c>
    </row>
    <row r="28" spans="1:12" ht="15" customHeight="1" x14ac:dyDescent="0.2">
      <c r="A28" s="36">
        <v>34.460244000000003</v>
      </c>
      <c r="B28" s="35">
        <v>71.333320000000001</v>
      </c>
      <c r="C28" s="35">
        <v>77.843818999999996</v>
      </c>
      <c r="D28" s="35">
        <v>87.557457999999997</v>
      </c>
      <c r="E28" s="35">
        <v>91.047447000000005</v>
      </c>
      <c r="F28" s="35">
        <v>100.181348</v>
      </c>
      <c r="G28" s="35">
        <f t="shared" ref="G28:K28" si="2">B28 / $A28</f>
        <v>2.0700178443309918</v>
      </c>
      <c r="H28" s="35">
        <f t="shared" si="2"/>
        <v>2.2589456708431892</v>
      </c>
      <c r="I28" s="35">
        <f t="shared" si="2"/>
        <v>2.5408252477840838</v>
      </c>
      <c r="J28" s="35">
        <f t="shared" si="2"/>
        <v>2.6421010541887049</v>
      </c>
      <c r="K28" s="35">
        <f t="shared" si="2"/>
        <v>2.9071572447368621</v>
      </c>
    </row>
    <row r="29" spans="1:12" ht="15" customHeight="1" x14ac:dyDescent="0.2">
      <c r="A29" s="35" t="s">
        <v>22</v>
      </c>
    </row>
    <row r="30" spans="1:12" ht="15" customHeight="1" x14ac:dyDescent="0.2">
      <c r="A30" s="35" t="s">
        <v>27</v>
      </c>
      <c r="B30" s="35" t="s">
        <v>148</v>
      </c>
      <c r="C30" s="32" t="s">
        <v>149</v>
      </c>
      <c r="D30" s="32" t="s">
        <v>150</v>
      </c>
      <c r="E30" s="32" t="s">
        <v>151</v>
      </c>
      <c r="F30" s="32" t="s">
        <v>152</v>
      </c>
    </row>
    <row r="31" spans="1:12" ht="15" customHeight="1" x14ac:dyDescent="0.2">
      <c r="A31" s="36">
        <v>148.443206</v>
      </c>
      <c r="B31" s="35">
        <v>242.176174</v>
      </c>
      <c r="C31" s="35">
        <v>256.87872700000003</v>
      </c>
      <c r="D31" s="35">
        <v>284.72102000000001</v>
      </c>
      <c r="E31" s="35">
        <v>296.35945099999998</v>
      </c>
      <c r="F31" s="35">
        <v>319.345372</v>
      </c>
      <c r="G31" s="35">
        <f t="shared" ref="G31:K31" si="3">B31 / $A31</f>
        <v>1.6314399326568034</v>
      </c>
      <c r="H31" s="35">
        <f t="shared" si="3"/>
        <v>1.7304849034316869</v>
      </c>
      <c r="I31" s="35">
        <f t="shared" si="3"/>
        <v>1.9180468252619121</v>
      </c>
      <c r="J31" s="35">
        <f t="shared" si="3"/>
        <v>1.9964500834076568</v>
      </c>
      <c r="K31" s="35">
        <f t="shared" si="3"/>
        <v>2.1512966514614349</v>
      </c>
    </row>
    <row r="35" spans="4:4" ht="15" customHeight="1" x14ac:dyDescent="0.2">
      <c r="D35" s="35">
        <f>(D12 - A12) / A12</f>
        <v>0.31171047328494395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query_throughput_081621</vt:lpstr>
      <vt:lpstr>Sheet11</vt:lpstr>
      <vt:lpstr>PSS_v5_Path-Wise_every_step_042</vt:lpstr>
      <vt:lpstr>PSSv5_no_staged_Latency_DEEP100</vt:lpstr>
      <vt:lpstr>NSG-OMP_edge-wise_sync_overhead</vt:lpstr>
      <vt:lpstr>PSSv5_adaptive_update_pos_Laten</vt:lpstr>
      <vt:lpstr>Cache_for_superlinear_GIST1M_DE</vt:lpstr>
      <vt:lpstr>Faiss_GPU_052221 (2)</vt:lpstr>
      <vt:lpstr>PSS_&amp;_NSG_percentile_051921 (2)</vt:lpstr>
      <vt:lpstr>DEEP1B_@BG7_051221 (2)</vt:lpstr>
      <vt:lpstr>Breakdown_@KNL_32T_022621</vt:lpstr>
      <vt:lpstr>Top-M_Scale-M_@KNL_32T_022421</vt:lpstr>
      <vt:lpstr>NSG_Omp_@KNL_32T_022421</vt:lpstr>
      <vt:lpstr>PSS_v5_dt_Scale_022421</vt:lpstr>
      <vt:lpstr>PSS_v5_dt_Runtime_022421</vt:lpstr>
      <vt:lpstr>Faiss_GPU_052221</vt:lpstr>
      <vt:lpstr>PSS_&amp;_NSG_percentile_051921</vt:lpstr>
      <vt:lpstr>DEEP1B_@BG7_051221</vt:lpstr>
      <vt:lpstr>HNSW_013021</vt:lpstr>
      <vt:lpstr>NSG_Seq_021821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 Peng</dc:creator>
  <cp:lastModifiedBy>Zhen Peng</cp:lastModifiedBy>
  <dcterms:created xsi:type="dcterms:W3CDTF">2022-06-10T15:45:54Z</dcterms:created>
  <dcterms:modified xsi:type="dcterms:W3CDTF">2022-11-14T18:31:38Z</dcterms:modified>
</cp:coreProperties>
</file>