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<sst xmlns="http://schemas.openxmlformats.org/spreadsheetml/2006/main" count="162" uniqueCount="71">
  <si>
    <t>email lđ</t>
  </si>
  <si>
    <t>tên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</si>
  <si>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</si>
  <si>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</si>
  <si>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</si>
  <si>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</si>
  <si>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</si>
  <si>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</si>
  <si>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</si>
  <si>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</si>
  <si>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chữ kí lđ</t>
  </si>
  <si>
    <t>Công việc lđ</t>
  </si>
  <si>
    <t>email công ty</t>
  </si>
  <si>
    <t>sđt công ty</t>
  </si>
  <si>
    <t>tên công ty</t>
  </si>
  <si>
    <t>mst</t>
  </si>
  <si>
    <t>địa chỉ công ty</t>
  </si>
  <si>
    <t>chữ kí người đại diện</t>
  </si>
  <si>
    <t>tên người đại diện</t>
  </si>
  <si>
    <t>ngày kí</t>
  </si>
  <si>
    <t>ngày kí bằng chữ</t>
  </si>
  <si>
    <t>ngày kí hđlđ</t>
  </si>
  <si>
    <t>mức lương</t>
  </si>
  <si>
    <t>tỉnh kí hđ</t>
  </si>
  <si>
    <t>phòng/ban</t>
  </si>
  <si>
    <t>mức lương2</t>
  </si>
  <si>
    <t>tháng lương</t>
  </si>
  <si>
    <t>phụ cấp</t>
  </si>
  <si>
    <t>lương thêm giờ</t>
  </si>
  <si>
    <t>công tác phí</t>
  </si>
  <si>
    <t>thưởng</t>
  </si>
  <si>
    <t>tổng thu nhập</t>
  </si>
  <si>
    <t>Loại hđlđ</t>
  </si>
  <si>
    <t>logo công ty</t>
  </si>
  <si>
    <t>Thuế Thu Nhập Cá Nhân</t>
  </si>
  <si>
    <t>Bảo hiểm xã hội (8%)</t>
  </si>
  <si>
    <t>Bảo hiểm y tế (1,5%)</t>
  </si>
  <si>
    <t>Bảo hiểm thất nghiệp (1%)</t>
  </si>
  <si>
    <t>Truy thu</t>
  </si>
  <si>
    <t>tổng trừ</t>
  </si>
  <si>
    <t>Tổng Số Tiền Lương Nhận Được</t>
  </si>
  <si>
    <t>template</t>
  </si>
  <si>
    <t>dangthiyen97@gmail.com</t>
  </si>
  <si>
    <t>ĐẶNG THỊ YÊN</t>
  </si>
  <si>
    <t>01/07/1997</t>
  </si>
  <si>
    <t xml:space="preserve">187701029 </t>
  </si>
  <si>
    <t xml:space="preserve">17/10/2014  </t>
  </si>
  <si>
    <t xml:space="preserve">Công an Nghệ An </t>
  </si>
  <si>
    <t>040197010098</t>
  </si>
  <si>
    <t>Xã Đại Sơn, huyện Đô Lương, tỉnh Nghệ An</t>
  </si>
  <si>
    <t>Vũ công</t>
  </si>
  <si>
    <t>tamtamtai</t>
  </si>
  <si>
    <r>
      <rPr>
        <sz val="12"/>
        <color theme="1"/>
        <rFont val="Times New Roman"/>
        <charset val="134"/>
      </rPr>
      <t>Công ty Cổ phần Tâm – Tầm - Tài</t>
    </r>
  </si>
  <si>
    <t>Số 410, đường Nguyễn Trãi, xóm 1, xã Nghi Phú, Thành phố Vinh, Nghệ An</t>
  </si>
  <si>
    <t>Nguyễn Quốc Huy</t>
  </si>
  <si>
    <t>ngày 15 tháng 11 năm 2018</t>
  </si>
  <si>
    <t>15/11/2018</t>
  </si>
  <si>
    <t>Vinh</t>
  </si>
  <si>
    <t>Khoa đào tạo nghệ thuật</t>
  </si>
  <si>
    <t>09/2023</t>
  </si>
  <si>
    <t>Vô thời hạn</t>
  </si>
  <si>
    <t>PL-02</t>
  </si>
  <si>
    <t>10/2023</t>
  </si>
  <si>
    <t>11/2023</t>
  </si>
  <si>
    <t>20 tháng 11 năm 2020</t>
  </si>
  <si>
    <t>20/11/2020</t>
  </si>
  <si>
    <t>CKNT</t>
  </si>
  <si>
    <t>ngày 26 tháng 10 năm 2023</t>
  </si>
  <si>
    <t>26/10/2023</t>
  </si>
  <si>
    <t>ĐXNP-02</t>
  </si>
  <si>
    <t>XNCV-01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</si>
</sst>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0"/>
      <name val="Times New Roman"/>
      <charset val="134"/>
    </font>
    <font>
      <u/>
      <sz val="11"/>
      <color rgb="FF800080"/>
      <name val="Times New Roman"/>
      <charset val="0"/>
    </font>
    <font>
      <sz val="12"/>
      <color theme="1"/>
      <name val="Times New Roman"/>
      <charset val="134"/>
    </font>
    <font>
      <sz val="12"/>
      <color rgb="FF37415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/>
    <xf numFmtId="0" fontId="3" fillId="0" borderId="0" xfId="6" applyFont="1">
      <alignment vertical="center"/>
    </xf>
    <xf numFmtId="49" fontId="4" fillId="0" borderId="0" xfId="0" applyNumberFormat="1" applyFont="1" applyAlignment="1">
      <alignment horizontal="justify" vertical="center"/>
    </xf>
    <xf numFmtId="58" fontId="4" fillId="0" borderId="0" xfId="0" applyNumberFormat="1" applyFont="1" applyAlignment="1">
      <alignment horizontal="justify" vertical="center" indent="2"/>
    </xf>
    <xf numFmtId="0" fontId="1" fillId="0" borderId="0" xfId="6" applyFont="1">
      <alignment vertical="center"/>
    </xf>
    <xf numFmtId="49" fontId="1" fillId="0" borderId="0" xfId="0" applyNumberFormat="1" applyFont="1" applyAlignment="1">
      <alignment horizontal="justify" vertical="center"/>
    </xf>
    <xf numFmtId="58" fontId="1" fillId="0" borderId="0" xfId="0" applyNumberFormat="1" applyFont="1" applyAlignment="1">
      <alignment horizontal="justify" vertical="center" indent="2"/>
    </xf>
    <xf numFmtId="0" fontId="2" fillId="2" borderId="2" xfId="0" applyFont="1" applyFill="1" applyBorder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/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9" fontId="1" fillId="0" borderId="0" xfId="0" applyNumberFormat="1" applyFont="1">
      <alignment vertical="center"/>
    </xf>
    <xf numFmtId="8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1" fillId="3" borderId="3" xfId="0" applyFont="1" applyFill="1" applyBorder="1">
      <alignment vertical="center"/>
    </xf>
    <xf numFmtId="0" fontId="1" fillId="0" borderId="0" xfId="0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Times New Roman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267968C8-6FFD-4C36-ACC1-9EA1FD1885CA}">
      <tableStyleElement type="headerRow" dxfId="57"/>
      <tableStyleElement type="totalRow" dxfId="56"/>
      <tableStyleElement type="firstRowStripe" dxfId="55"/>
      <tableStyleElement type="firstColumnStripe" dxfId="54"/>
      <tableStyleElement type="firstSubtotalRow" dxfId="53"/>
      <tableStyleElement type="secondSubtotalRow" dxfId="52"/>
      <tableStyleElement type="firstRowSubheading" dxfId="51"/>
      <tableStyleElement type="secondRowSubheading" dxfId="50"/>
      <tableStyleElement type="pageFieldLabels" dxfId="49"/>
      <tableStyleElement type="pageFieldValues" dxfId="4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P7" totalsRowShown="0">
  <autoFilter ref="A1:AP7"/>
  <tableColumns count="42">
    <tableColumn id="1" name="email lđ" dataDxfId="0"/>
    <tableColumn id="2" name="tên lđ" dataDxfId="1"/>
    <tableColumn id="3" name="Ngày sinh lđ" dataDxfId="2"/>
    <tableColumn id="4" name="CMT lđ" dataDxfId="3"/>
    <tableColumn id="5" name="Ngày cấp CMT lđ" dataDxfId="4"/>
    <tableColumn id="6" name="Nơi cấp CMT lđ" dataDxfId="5"/>
    <tableColumn id="7" name="CCCD lđ" dataDxfId="6"/>
    <tableColumn id="8" name="Ngày cấp CCCD" dataDxfId="7"/>
    <tableColumn id="9" name="Địa chỉ lđ hiện tại" dataDxfId="8"/>
    <tableColumn id="10" name="Nơi sinh lđ" dataDxfId="9"/>
    <tableColumn id="11" name="chữ kí lđ" dataDxfId="10"/>
    <tableColumn id="12" name="Công việc lđ" dataDxfId="11"/>
    <tableColumn id="13" name="email công ty" dataDxfId="12"/>
    <tableColumn id="42" name="sđt công ty"/>
    <tableColumn id="14" name="tên công ty" dataDxfId="13"/>
    <tableColumn id="15" name="mst" dataDxfId="14"/>
    <tableColumn id="16" name="địa chỉ công ty" dataDxfId="15"/>
    <tableColumn id="17" name="chữ kí người đại diện" dataDxfId="16"/>
    <tableColumn id="18" name="tên người đại diện" dataDxfId="17"/>
    <tableColumn id="19" name="ngày kí" dataDxfId="18"/>
    <tableColumn id="20" name="ngày kí bằng chữ" dataDxfId="19"/>
    <tableColumn id="21" name="ngày kí hđlđ" dataDxfId="20"/>
    <tableColumn id="22" name="mức lương" dataDxfId="21"/>
    <tableColumn id="23" name="tỉnh kí hđ" dataDxfId="22"/>
    <tableColumn id="24" name="phòng/ban" dataDxfId="23"/>
    <tableColumn id="25" name="mức lương2" dataDxfId="24"/>
    <tableColumn id="26" name="tháng lương" dataDxfId="25"/>
    <tableColumn id="27" name="phụ cấp" dataDxfId="26"/>
    <tableColumn id="28" name="lương thêm giờ" dataDxfId="27"/>
    <tableColumn id="29" name="công tác phí" dataDxfId="28"/>
    <tableColumn id="30" name="thưởng" dataDxfId="29"/>
    <tableColumn id="31" name="tổng thu nhập" dataDxfId="30"/>
    <tableColumn id="32" name="Loại hđlđ" dataDxfId="31"/>
    <tableColumn id="33" name="logo công ty" dataDxfId="32"/>
    <tableColumn id="34" name="Thuế Thu Nhập Cá Nhân" dataDxfId="33"/>
    <tableColumn id="35" name="Bảo hiểm xã hội (8%)" dataDxfId="34"/>
    <tableColumn id="36" name="Bảo hiểm y tế (1,5%)" dataDxfId="35"/>
    <tableColumn id="37" name="Bảo hiểm thất nghiệp (1%)" dataDxfId="36"/>
    <tableColumn id="38" name="Truy thu" dataDxfId="37"/>
    <tableColumn id="39" name="tổng trừ" dataDxfId="38"/>
    <tableColumn id="40" name="Tổng Số Tiền Lương Nhận Được" dataDxfId="39"/>
    <tableColumn id="41" name="template" dataDxfId="40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angthiyen97@gmail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"/>
  <sheetViews>
    <sheetView tabSelected="1" topLeftCell="V1" workbookViewId="0">
      <selection activeCell="X1" sqref="X1"/>
    </sheetView>
  </sheetViews>
  <sheetFormatPr defaultColWidth="9.14285714285714" defaultRowHeight="15"/>
  <cols>
    <col min="1" max="3" width="9.14285714285714" style="1"/>
    <col min="4" max="4" width="33.4285714285714" style="1"/>
    <col min="5" max="7" width="9.14285714285714" style="1"/>
    <col min="8" max="8" width="17.8571428571429" style="1" customWidth="1"/>
    <col min="9" max="9" width="11.5714285714286" style="1" customWidth="1"/>
    <col min="10" max="10" width="12.5714285714286" style="1" customWidth="1"/>
    <col min="11" max="12" width="11.4285714285714" style="1" customWidth="1"/>
    <col min="13" max="13" width="14.7142857142857" style="1" customWidth="1"/>
    <col min="14" max="14" width="19.2857142857143" style="1" customWidth="1"/>
    <col min="15" max="15" width="13.2857142857143" style="1" customWidth="1"/>
    <col min="16" max="16" width="13.2857142857143" style="1"/>
    <col min="17" max="21" width="9.14285714285714" style="1"/>
    <col min="22" max="22" width="14.7142857142857" style="1"/>
    <col min="23" max="23" width="11.7142857142857" style="1"/>
    <col min="24" max="24" width="9.14285714285714" style="1"/>
    <col min="25" max="25" width="10.8571428571429" style="1"/>
    <col min="26" max="26" width="10.4285714285714" style="1"/>
    <col min="27" max="27" width="9.71428571428571" style="1"/>
    <col min="28" max="28" width="10" style="1"/>
    <col min="29" max="29" width="9.71428571428571" style="1"/>
    <col min="30" max="30" width="9.42857142857143" style="1"/>
    <col min="31" max="31" width="10.8571428571429" style="1"/>
    <col min="32" max="32" width="10.4285714285714" style="1"/>
    <col min="33" max="33" width="42.4285714285714" style="1" customWidth="1"/>
    <col min="34" max="34" width="9.14285714285714" style="1"/>
    <col min="35" max="36" width="10.5714285714286" style="1"/>
    <col min="37" max="37" width="9.14285714285714" style="1"/>
    <col min="38" max="39" width="10.5714285714286" style="1"/>
    <col min="40" max="41" width="11.7142857142857" style="1"/>
    <col min="42" max="16384" width="9.14285714285714" style="1"/>
  </cols>
  <sheetData>
    <row r="1" spans="1:4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15.75" spans="1:42">
      <c r="A2" s="3" t="s">
        <v>42</v>
      </c>
      <c r="B2" s="1" t="s">
        <v>43</v>
      </c>
      <c r="C2" s="23" t="s">
        <v>44</v>
      </c>
      <c r="D2" s="4" t="s">
        <v>45</v>
      </c>
      <c r="E2" s="1" t="s">
        <v>46</v>
      </c>
      <c r="F2" s="1" t="s">
        <v>47</v>
      </c>
      <c r="G2" s="23" t="s">
        <v>48</v>
      </c>
      <c r="H2" s="5">
        <v>44477</v>
      </c>
      <c r="I2" s="1" t="s">
        <v>49</v>
      </c>
      <c r="K2" s="1" t="str">
        <f t="shared" ref="K2:K7" si="0">PROPER(B2)</f>
        <v>Đặng Thị Yên</v>
      </c>
      <c r="L2" s="1" t="s">
        <v>50</v>
      </c>
      <c r="M2" s="1" t="s">
        <v>51</v>
      </c>
      <c r="O2" s="10" t="s">
        <v>52</v>
      </c>
      <c r="P2" s="11">
        <v>2901274472</v>
      </c>
      <c r="Q2" s="13" t="s">
        <v>53</v>
      </c>
      <c r="R2" s="1" t="str">
        <f t="shared" ref="R2:R7" si="1">S2</f>
        <v>Nguyễn Quốc Huy</v>
      </c>
      <c r="S2" s="1" t="s">
        <v>54</v>
      </c>
      <c r="U2" s="1" t="s">
        <v>55</v>
      </c>
      <c r="V2" s="1" t="s">
        <v>56</v>
      </c>
      <c r="W2" s="15">
        <v>17000000</v>
      </c>
      <c r="X2" s="1" t="s">
        <v>57</v>
      </c>
      <c r="Y2" s="17" t="s">
        <v>58</v>
      </c>
      <c r="Z2" s="20">
        <v>17000000</v>
      </c>
      <c r="AA2" s="21" t="s">
        <v>59</v>
      </c>
      <c r="AB2" s="20">
        <v>3000000</v>
      </c>
      <c r="AC2" s="20">
        <v>3000000</v>
      </c>
      <c r="AD2" s="20">
        <v>1250000</v>
      </c>
      <c r="AE2" s="20">
        <v>500000</v>
      </c>
      <c r="AF2" s="20">
        <f t="shared" ref="AF2:AF7" si="2">SUM(Z2,AB2:AE2)</f>
        <v>24750000</v>
      </c>
      <c r="AG2" s="1" t="s">
        <v>60</v>
      </c>
      <c r="AH2" s="1" t="str">
        <f t="shared" ref="AH2:AH7" si="3">UPPER(O2)</f>
        <v>CÔNG TY CỔ PHẦN TÂM – TẦM - TÀI</v>
      </c>
      <c r="AI2" s="15">
        <v>922688</v>
      </c>
      <c r="AJ2" s="15">
        <f t="shared" ref="AJ2:AJ7" si="4">AF2*8%</f>
        <v>1980000</v>
      </c>
      <c r="AK2" s="15">
        <f t="shared" ref="AK2:AK7" si="5">Z2*1.5%</f>
        <v>255000</v>
      </c>
      <c r="AL2" s="15">
        <f t="shared" ref="AL2:AL7" si="6">Z2*1%</f>
        <v>170000</v>
      </c>
      <c r="AM2" s="15">
        <f t="shared" ref="AM2:AM7" si="7">SUM(AJ2:AL2)</f>
        <v>2405000</v>
      </c>
      <c r="AN2" s="15">
        <f t="shared" ref="AN2:AN7" si="8">SUM(AI2:AL2)</f>
        <v>3327688</v>
      </c>
      <c r="AO2" s="15">
        <f t="shared" ref="AO2:AO7" si="9">SUM(AF2,(-AN2))</f>
        <v>21422312</v>
      </c>
      <c r="AP2" s="1" t="s">
        <v>61</v>
      </c>
    </row>
    <row r="3" ht="15.75" spans="1:42">
      <c r="A3" s="3" t="s">
        <v>42</v>
      </c>
      <c r="B3" s="1" t="s">
        <v>43</v>
      </c>
      <c r="C3" s="23" t="s">
        <v>44</v>
      </c>
      <c r="D3" s="4" t="s">
        <v>45</v>
      </c>
      <c r="E3" s="1" t="s">
        <v>46</v>
      </c>
      <c r="F3" s="1" t="s">
        <v>47</v>
      </c>
      <c r="G3" s="23" t="s">
        <v>48</v>
      </c>
      <c r="H3" s="5">
        <v>44477</v>
      </c>
      <c r="I3" s="1" t="s">
        <v>49</v>
      </c>
      <c r="K3" s="1" t="str">
        <f t="shared" si="0"/>
        <v>Đặng Thị Yên</v>
      </c>
      <c r="L3" s="1" t="s">
        <v>50</v>
      </c>
      <c r="M3" s="1" t="s">
        <v>51</v>
      </c>
      <c r="O3" s="10" t="s">
        <v>52</v>
      </c>
      <c r="P3" s="11">
        <v>2901274472</v>
      </c>
      <c r="Q3" s="13" t="s">
        <v>53</v>
      </c>
      <c r="R3" s="1" t="str">
        <f t="shared" si="1"/>
        <v>Nguyễn Quốc Huy</v>
      </c>
      <c r="S3" s="1" t="s">
        <v>54</v>
      </c>
      <c r="U3" s="1" t="s">
        <v>55</v>
      </c>
      <c r="V3" s="1" t="s">
        <v>56</v>
      </c>
      <c r="W3" s="15">
        <v>17000000</v>
      </c>
      <c r="X3" s="1" t="s">
        <v>57</v>
      </c>
      <c r="Y3" s="17" t="s">
        <v>58</v>
      </c>
      <c r="Z3" s="20">
        <v>17000000</v>
      </c>
      <c r="AA3" s="21" t="s">
        <v>62</v>
      </c>
      <c r="AB3" s="20">
        <v>3000000</v>
      </c>
      <c r="AC3" s="20">
        <v>1200000</v>
      </c>
      <c r="AD3" s="20">
        <v>570000</v>
      </c>
      <c r="AE3" s="20">
        <v>300000</v>
      </c>
      <c r="AF3" s="20">
        <f t="shared" si="2"/>
        <v>22070000</v>
      </c>
      <c r="AG3" s="1" t="s">
        <v>60</v>
      </c>
      <c r="AH3" s="1" t="str">
        <f t="shared" si="3"/>
        <v>CÔNG TY CỔ PHẦN TÂM – TẦM - TÀI</v>
      </c>
      <c r="AI3" s="15">
        <v>446265</v>
      </c>
      <c r="AJ3" s="15">
        <f t="shared" si="4"/>
        <v>1765600</v>
      </c>
      <c r="AK3" s="15">
        <f t="shared" si="5"/>
        <v>255000</v>
      </c>
      <c r="AL3" s="15">
        <f t="shared" si="6"/>
        <v>170000</v>
      </c>
      <c r="AM3" s="15">
        <f t="shared" si="7"/>
        <v>2190600</v>
      </c>
      <c r="AN3" s="15">
        <f t="shared" si="8"/>
        <v>2636865</v>
      </c>
      <c r="AO3" s="15">
        <f t="shared" si="9"/>
        <v>19433135</v>
      </c>
      <c r="AP3" s="1" t="s">
        <v>61</v>
      </c>
    </row>
    <row r="4" ht="15.75" spans="1:42">
      <c r="A4" s="3" t="s">
        <v>42</v>
      </c>
      <c r="B4" s="1" t="s">
        <v>43</v>
      </c>
      <c r="C4" s="23" t="s">
        <v>44</v>
      </c>
      <c r="D4" s="4" t="s">
        <v>45</v>
      </c>
      <c r="E4" s="1" t="s">
        <v>46</v>
      </c>
      <c r="F4" s="1" t="s">
        <v>47</v>
      </c>
      <c r="G4" s="23" t="s">
        <v>48</v>
      </c>
      <c r="H4" s="5">
        <v>44477</v>
      </c>
      <c r="I4" s="1" t="s">
        <v>49</v>
      </c>
      <c r="K4" s="1" t="str">
        <f t="shared" si="0"/>
        <v>Đặng Thị Yên</v>
      </c>
      <c r="L4" s="1" t="s">
        <v>50</v>
      </c>
      <c r="M4" s="1" t="s">
        <v>51</v>
      </c>
      <c r="O4" s="10" t="s">
        <v>52</v>
      </c>
      <c r="P4" s="11">
        <v>2901274472</v>
      </c>
      <c r="Q4" s="13" t="s">
        <v>53</v>
      </c>
      <c r="R4" s="1" t="str">
        <f t="shared" si="1"/>
        <v>Nguyễn Quốc Huy</v>
      </c>
      <c r="S4" s="1" t="s">
        <v>54</v>
      </c>
      <c r="U4" s="1" t="s">
        <v>55</v>
      </c>
      <c r="V4" s="1" t="s">
        <v>56</v>
      </c>
      <c r="W4" s="15">
        <v>17000000</v>
      </c>
      <c r="X4" s="1" t="s">
        <v>57</v>
      </c>
      <c r="Y4" s="17" t="s">
        <v>58</v>
      </c>
      <c r="Z4" s="20">
        <v>17000000</v>
      </c>
      <c r="AA4" s="21" t="s">
        <v>63</v>
      </c>
      <c r="AB4" s="20">
        <v>3000000</v>
      </c>
      <c r="AC4" s="20">
        <v>2350000</v>
      </c>
      <c r="AD4" s="20">
        <v>765000</v>
      </c>
      <c r="AE4" s="20">
        <v>560000</v>
      </c>
      <c r="AF4" s="20">
        <f t="shared" si="2"/>
        <v>23675000</v>
      </c>
      <c r="AG4" s="1" t="s">
        <v>60</v>
      </c>
      <c r="AH4" s="22" t="str">
        <f t="shared" si="3"/>
        <v>CÔNG TY CỔ PHẦN TÂM – TẦM - TÀI</v>
      </c>
      <c r="AI4" s="15">
        <v>778369</v>
      </c>
      <c r="AJ4" s="15">
        <f t="shared" si="4"/>
        <v>1894000</v>
      </c>
      <c r="AK4" s="15">
        <f t="shared" si="5"/>
        <v>255000</v>
      </c>
      <c r="AL4" s="15">
        <f t="shared" si="6"/>
        <v>170000</v>
      </c>
      <c r="AM4" s="15">
        <f t="shared" si="7"/>
        <v>2319000</v>
      </c>
      <c r="AN4" s="15">
        <f t="shared" si="8"/>
        <v>3097369</v>
      </c>
      <c r="AO4" s="15">
        <f t="shared" si="9"/>
        <v>20577631</v>
      </c>
      <c r="AP4" s="1" t="s">
        <v>61</v>
      </c>
    </row>
    <row r="5" ht="15.75" spans="1:42">
      <c r="A5" s="6" t="s">
        <v>42</v>
      </c>
      <c r="B5" s="1" t="s">
        <v>43</v>
      </c>
      <c r="C5" s="23" t="s">
        <v>44</v>
      </c>
      <c r="D5" s="7" t="s">
        <v>45</v>
      </c>
      <c r="E5" s="1" t="s">
        <v>46</v>
      </c>
      <c r="F5" s="1" t="s">
        <v>47</v>
      </c>
      <c r="G5" s="23" t="s">
        <v>48</v>
      </c>
      <c r="H5" s="8">
        <v>44477</v>
      </c>
      <c r="I5" s="1" t="s">
        <v>49</v>
      </c>
      <c r="K5" s="1" t="str">
        <f t="shared" si="0"/>
        <v>Đặng Thị Yên</v>
      </c>
      <c r="L5" s="1" t="s">
        <v>50</v>
      </c>
      <c r="M5" s="1" t="s">
        <v>51</v>
      </c>
      <c r="O5" s="1" t="s">
        <v>52</v>
      </c>
      <c r="P5" s="12">
        <v>2901274472</v>
      </c>
      <c r="Q5" s="16" t="s">
        <v>53</v>
      </c>
      <c r="R5" s="1" t="str">
        <f t="shared" si="1"/>
        <v>Nguyễn Quốc Huy</v>
      </c>
      <c r="S5" s="1" t="s">
        <v>54</v>
      </c>
      <c r="U5" s="1" t="s">
        <v>64</v>
      </c>
      <c r="V5" s="1" t="s">
        <v>65</v>
      </c>
      <c r="W5" s="15">
        <v>17000000</v>
      </c>
      <c r="X5" s="1" t="s">
        <v>57</v>
      </c>
      <c r="Y5" s="1" t="s">
        <v>58</v>
      </c>
      <c r="Z5" s="20">
        <v>17000000</v>
      </c>
      <c r="AA5" s="21" t="s">
        <v>63</v>
      </c>
      <c r="AB5" s="20">
        <v>3000000</v>
      </c>
      <c r="AC5" s="20">
        <v>2350000</v>
      </c>
      <c r="AD5" s="20">
        <v>765000</v>
      </c>
      <c r="AE5" s="20">
        <v>560000</v>
      </c>
      <c r="AF5" s="20">
        <f t="shared" si="2"/>
        <v>23675000</v>
      </c>
      <c r="AG5" s="1" t="s">
        <v>60</v>
      </c>
      <c r="AH5" s="22" t="str">
        <f t="shared" si="3"/>
        <v>CÔNG TY CỔ PHẦN TÂM – TẦM - TÀI</v>
      </c>
      <c r="AI5" s="15">
        <v>778369</v>
      </c>
      <c r="AJ5" s="15">
        <f t="shared" si="4"/>
        <v>1894000</v>
      </c>
      <c r="AK5" s="15">
        <f t="shared" si="5"/>
        <v>255000</v>
      </c>
      <c r="AL5" s="15">
        <f t="shared" si="6"/>
        <v>170000</v>
      </c>
      <c r="AM5" s="15">
        <f t="shared" si="7"/>
        <v>2319000</v>
      </c>
      <c r="AN5" s="15">
        <f t="shared" si="8"/>
        <v>3097369</v>
      </c>
      <c r="AO5" s="15">
        <f t="shared" si="9"/>
        <v>20577631</v>
      </c>
      <c r="AP5" s="1" t="s">
        <v>66</v>
      </c>
    </row>
    <row r="6" ht="15.75" spans="1:42">
      <c r="A6" s="6" t="s">
        <v>42</v>
      </c>
      <c r="B6" s="1" t="s">
        <v>43</v>
      </c>
      <c r="C6" s="23" t="s">
        <v>44</v>
      </c>
      <c r="D6" s="7" t="s">
        <v>45</v>
      </c>
      <c r="E6" s="1" t="s">
        <v>46</v>
      </c>
      <c r="F6" s="1" t="s">
        <v>47</v>
      </c>
      <c r="G6" s="23" t="s">
        <v>48</v>
      </c>
      <c r="H6" s="8">
        <v>44477</v>
      </c>
      <c r="I6" s="1" t="s">
        <v>49</v>
      </c>
      <c r="K6" s="1" t="str">
        <f t="shared" si="0"/>
        <v>Đặng Thị Yên</v>
      </c>
      <c r="L6" s="1" t="s">
        <v>50</v>
      </c>
      <c r="M6" s="1" t="s">
        <v>51</v>
      </c>
      <c r="O6" s="1" t="s">
        <v>52</v>
      </c>
      <c r="P6" s="12">
        <v>2901274472</v>
      </c>
      <c r="Q6" s="16" t="s">
        <v>53</v>
      </c>
      <c r="R6" s="1" t="str">
        <f t="shared" si="1"/>
        <v>Nguyễn Quốc Huy</v>
      </c>
      <c r="S6" s="1" t="s">
        <v>54</v>
      </c>
      <c r="U6" s="1" t="s">
        <v>67</v>
      </c>
      <c r="V6" s="1" t="s">
        <v>68</v>
      </c>
      <c r="W6" s="15">
        <v>17000000</v>
      </c>
      <c r="X6" s="1" t="s">
        <v>57</v>
      </c>
      <c r="Y6" s="1" t="s">
        <v>58</v>
      </c>
      <c r="Z6" s="20">
        <v>17000000</v>
      </c>
      <c r="AA6" s="21" t="s">
        <v>63</v>
      </c>
      <c r="AB6" s="20">
        <v>3000000</v>
      </c>
      <c r="AC6" s="20">
        <v>2350000</v>
      </c>
      <c r="AD6" s="20">
        <v>765000</v>
      </c>
      <c r="AE6" s="20">
        <v>560000</v>
      </c>
      <c r="AF6" s="20">
        <f t="shared" si="2"/>
        <v>23675000</v>
      </c>
      <c r="AG6" s="1" t="s">
        <v>60</v>
      </c>
      <c r="AH6" s="22" t="str">
        <f t="shared" si="3"/>
        <v>CÔNG TY CỔ PHẦN TÂM – TẦM - TÀI</v>
      </c>
      <c r="AI6" s="15">
        <v>778369</v>
      </c>
      <c r="AJ6" s="15">
        <f t="shared" si="4"/>
        <v>1894000</v>
      </c>
      <c r="AK6" s="15">
        <f t="shared" si="5"/>
        <v>255000</v>
      </c>
      <c r="AL6" s="15">
        <f t="shared" si="6"/>
        <v>170000</v>
      </c>
      <c r="AM6" s="15">
        <f t="shared" si="7"/>
        <v>2319000</v>
      </c>
      <c r="AN6" s="15">
        <f t="shared" si="8"/>
        <v>3097369</v>
      </c>
      <c r="AO6" s="15">
        <f t="shared" si="9"/>
        <v>20577631</v>
      </c>
      <c r="AP6" s="1" t="s">
        <v>69</v>
      </c>
    </row>
    <row r="7" ht="15.75" spans="1:42">
      <c r="A7" s="6" t="s">
        <v>42</v>
      </c>
      <c r="B7" s="1" t="s">
        <v>43</v>
      </c>
      <c r="C7" s="23" t="s">
        <v>44</v>
      </c>
      <c r="D7" s="7" t="s">
        <v>45</v>
      </c>
      <c r="E7" s="1" t="s">
        <v>46</v>
      </c>
      <c r="F7" s="1" t="s">
        <v>47</v>
      </c>
      <c r="G7" s="23" t="s">
        <v>48</v>
      </c>
      <c r="H7" s="8">
        <v>44477</v>
      </c>
      <c r="I7" s="1" t="s">
        <v>49</v>
      </c>
      <c r="K7" s="1" t="str">
        <f t="shared" si="0"/>
        <v>Đặng Thị Yên</v>
      </c>
      <c r="L7" s="1" t="s">
        <v>50</v>
      </c>
      <c r="M7" s="1" t="s">
        <v>51</v>
      </c>
      <c r="N7" s="10">
        <v>267534421</v>
      </c>
      <c r="O7" s="1" t="s">
        <v>52</v>
      </c>
      <c r="P7" s="12">
        <v>2901274472</v>
      </c>
      <c r="Q7" s="16" t="s">
        <v>53</v>
      </c>
      <c r="R7" s="1" t="str">
        <f t="shared" si="1"/>
        <v>Nguyễn Quốc Huy</v>
      </c>
      <c r="S7" s="1" t="s">
        <v>54</v>
      </c>
      <c r="U7" s="1" t="s">
        <v>67</v>
      </c>
      <c r="V7" s="1" t="s">
        <v>68</v>
      </c>
      <c r="W7" s="15">
        <v>17000000</v>
      </c>
      <c r="X7" s="1" t="s">
        <v>57</v>
      </c>
      <c r="Y7" s="1" t="s">
        <v>58</v>
      </c>
      <c r="Z7" s="20">
        <v>17000000</v>
      </c>
      <c r="AA7" s="21" t="s">
        <v>63</v>
      </c>
      <c r="AB7" s="20">
        <v>3000000</v>
      </c>
      <c r="AC7" s="20">
        <v>2350000</v>
      </c>
      <c r="AD7" s="20">
        <v>765000</v>
      </c>
      <c r="AE7" s="20">
        <v>560000</v>
      </c>
      <c r="AF7" s="20">
        <f t="shared" si="2"/>
        <v>23675000</v>
      </c>
      <c r="AG7" s="1" t="s">
        <v>60</v>
      </c>
      <c r="AH7" s="22" t="str">
        <f t="shared" si="3"/>
        <v>CÔNG TY CỔ PHẦN TÂM – TẦM - TÀI</v>
      </c>
      <c r="AI7" s="15">
        <v>778369</v>
      </c>
      <c r="AJ7" s="15">
        <f t="shared" si="4"/>
        <v>1894000</v>
      </c>
      <c r="AK7" s="15">
        <f t="shared" si="5"/>
        <v>255000</v>
      </c>
      <c r="AL7" s="15">
        <f t="shared" si="6"/>
        <v>170000</v>
      </c>
      <c r="AM7" s="15">
        <f t="shared" si="7"/>
        <v>2319000</v>
      </c>
      <c r="AN7" s="15">
        <f t="shared" si="8"/>
        <v>3097369</v>
      </c>
      <c r="AO7" s="15">
        <f t="shared" si="9"/>
        <v>20577631</v>
      </c>
      <c r="AP7" s="1" t="s">
        <v>70</v>
      </c>
    </row>
    <row r="8" ht="15.75" spans="1:40">
      <c r="A8" s="3"/>
      <c r="D8" s="4"/>
      <c r="H8" s="5"/>
      <c r="N8" s="10"/>
      <c r="O8" s="11"/>
      <c r="P8" s="13"/>
      <c r="V8" s="15"/>
      <c r="X8" s="17"/>
      <c r="Y8" s="20"/>
      <c r="Z8" s="21"/>
      <c r="AA8" s="20"/>
      <c r="AB8" s="20"/>
      <c r="AC8" s="20"/>
      <c r="AD8" s="20"/>
      <c r="AE8" s="20"/>
      <c r="AG8" s="22"/>
      <c r="AH8" s="15"/>
      <c r="AI8" s="15"/>
      <c r="AJ8" s="15"/>
      <c r="AK8" s="15"/>
      <c r="AL8" s="15"/>
      <c r="AM8" s="15"/>
      <c r="AN8" s="15"/>
    </row>
    <row r="10" spans="24:24">
      <c r="X10" s="18"/>
    </row>
    <row r="11" spans="28:28">
      <c r="AB11" s="18"/>
    </row>
    <row r="13" spans="24:24">
      <c r="X13" s="19"/>
    </row>
    <row r="17" spans="26:27">
      <c r="Z17" s="18"/>
      <c r="AA17" s="18"/>
    </row>
    <row r="19" spans="27:27">
      <c r="AA19" s="18"/>
    </row>
  </sheetData>
  <hyperlinks>
    <hyperlink ref="A2" r:id="rId2" display="dangthiyen97@gmail.com" tooltip="mailto:dangthiyen97@gmail.com"/>
    <hyperlink ref="A3" r:id="rId2" display="dangthiyen97@gmail.com" tooltip="mailto:dangthiyen97@gmail.com"/>
    <hyperlink ref="A4" r:id="rId2" display="dangthiyen97@gmail.com" tooltip="mailto:dangthiyen97@gmail.com"/>
    <hyperlink ref="A5" r:id="rId2" display="dangthiyen97@gmail.com" tooltip="mailto:dangthiyen97@gmail.com"/>
    <hyperlink ref="A6" r:id="rId2" display="dangthiyen97@gmail.com" tooltip="mailto:dangthiyen97@gmail.com"/>
    <hyperlink ref="A7" r:id="rId2" display="dangthiyen97@gmail.com" tooltip="mailto:dangthiyen97@gmail.com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2023-10-25T14:29:00Z</dcterms:created>
  <dcterms:modified xsi:type="dcterms:W3CDTF">2023-10-27T09:35:29Z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B7215F7D51C042559864AA89B4970D20_11</vt:lpwstr>
  </property>
  <property fmtid="{D5CDD505-2E9C-101B-9397-08002B2CF9AE}" pid="3" name="KSOProductBuildVer">
    <vt:lpwstr>1033-12.2.0.13266</vt:lpwstr>
  </property>
</Properties>
</file>