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<sst xmlns="http://schemas.openxmlformats.org/spreadsheetml/2006/main" count="323" uniqueCount="99">
  <si>
    <t>tên lđ</t>
  </si>
  <si>
    <t>giới tính</t>
  </si>
  <si>
    <t>sđt lđ</t>
  </si>
  <si>
    <t>email lđ</t>
  </si>
  <si>
    <t>Ngày sinh lđ</t>
  </si>
  <si>
    <t>CMT lđ</t>
  </si>
  <si>
    <t>Ngày cấp CMT lđ</t>
  </si>
  <si>
    <t>Nơi cấp CMT lđ</t>
  </si>
  <si>
    <t>CCCD lđ</t>
  </si>
  <si>
    <t>Ngày cấp CCCD</t>
  </si>
  <si>
    <t>Địa chỉ lđ hiện tại</t>
  </si>
  <si>
    <t>Nơi sinh lđ</t>
  </si>
  <si>
    <t>chữ kí lđ</t>
  </si>
  <si>
    <t>tỉnh kí hđ</t>
  </si>
  <si>
    <t>ngày kí bằng chữ</t>
  </si>
  <si>
    <t>số hđlđ</t>
  </si>
  <si>
    <t>tên công ty</t>
  </si>
  <si>
    <t>tên công ty camp</t>
  </si>
  <si>
    <t>địa chỉ công ty</t>
  </si>
  <si>
    <t>mst</t>
  </si>
  <si>
    <t>tên người đại diện</t>
  </si>
  <si>
    <t>chữ kí người đại diện</t>
  </si>
  <si>
    <t>Công việc lđ</t>
  </si>
  <si>
    <t>Loại hđlđ</t>
  </si>
  <si>
    <t>mức lương</t>
  </si>
  <si>
    <t>phòng/ban</t>
  </si>
  <si>
    <t>mức lương 1</t>
  </si>
  <si>
    <t>mức lương 2</t>
  </si>
  <si>
    <t>chức vụ mới</t>
  </si>
  <si>
    <t>số bổ nhiệm</t>
  </si>
  <si>
    <t>ngày bổ nhiệm/tăng lương</t>
  </si>
  <si>
    <t>luật doanh nghiệp năm</t>
  </si>
  <si>
    <r>
      <rPr>
        <sz val="12"/>
        <color theme="1"/>
        <rFont val="Times New Roman"/>
        <charset val="134"/>
      </rPr>
      <t>Số ngày công</t>
    </r>
  </si>
  <si>
    <r>
      <rPr>
        <sz val="12"/>
        <color theme="1"/>
        <rFont val="Times New Roman"/>
        <charset val="134"/>
      </rPr>
      <t>lương thêm giờ</t>
    </r>
  </si>
  <si>
    <r>
      <rPr>
        <sz val="12"/>
        <color theme="1"/>
        <rFont val="Times New Roman"/>
        <charset val="134"/>
      </rPr>
      <t>thưởng</t>
    </r>
  </si>
  <si>
    <r>
      <rPr>
        <sz val="12"/>
        <color theme="1"/>
        <rFont val="Times New Roman"/>
        <charset val="134"/>
      </rPr>
      <t>phụ cấp</t>
    </r>
  </si>
  <si>
    <t>công tác phí</t>
  </si>
  <si>
    <r>
      <rPr>
        <sz val="12"/>
        <color theme="1"/>
        <rFont val="Times New Roman"/>
        <charset val="134"/>
      </rPr>
      <t>tổng thu nhập</t>
    </r>
  </si>
  <si>
    <r>
      <rPr>
        <sz val="12"/>
        <color theme="1"/>
        <rFont val="Times New Roman"/>
        <charset val="134"/>
      </rPr>
      <t>BHXH (7%)</t>
    </r>
  </si>
  <si>
    <r>
      <rPr>
        <sz val="12"/>
        <color theme="1"/>
        <rFont val="Times New Roman"/>
        <charset val="134"/>
      </rPr>
      <t>BHYT (1.5%)</t>
    </r>
  </si>
  <si>
    <r>
      <rPr>
        <sz val="12"/>
        <color theme="1"/>
        <rFont val="Times New Roman"/>
        <charset val="134"/>
      </rPr>
      <t>BHTN (1%)</t>
    </r>
  </si>
  <si>
    <r>
      <rPr>
        <sz val="12"/>
        <color theme="1"/>
        <rFont val="Times New Roman"/>
        <charset val="134"/>
      </rPr>
      <t>Truy thu</t>
    </r>
  </si>
  <si>
    <r>
      <rPr>
        <sz val="12"/>
        <color theme="1"/>
        <rFont val="Times New Roman"/>
        <charset val="134"/>
      </rPr>
      <t>Thuế TNCN</t>
    </r>
  </si>
  <si>
    <r>
      <rPr>
        <sz val="12"/>
        <color theme="1"/>
        <rFont val="Times New Roman"/>
        <charset val="134"/>
      </rPr>
      <t>Tổng trừ</t>
    </r>
  </si>
  <si>
    <t>Thực lĩnh</t>
  </si>
  <si>
    <t>tháng lương</t>
  </si>
  <si>
    <t>template</t>
  </si>
  <si>
    <t>HOÀNG VĂN ƠN</t>
  </si>
  <si>
    <t>Nam</t>
  </si>
  <si>
    <t>15/10/1978</t>
  </si>
  <si>
    <t>186209681</t>
  </si>
  <si>
    <t>28/10/2008</t>
  </si>
  <si>
    <t>Công an tỉnh Nghệ An</t>
  </si>
  <si>
    <t>Xóm 8, Bảo Thành, Yên Thành, Nghệ An</t>
  </si>
  <si>
    <t>NGUYỄN THỊ QUY</t>
  </si>
  <si>
    <t>Nữ</t>
  </si>
  <si>
    <t xml:space="preserve">01/09/1984 </t>
  </si>
  <si>
    <t>186818137</t>
  </si>
  <si>
    <t>21/09/2006</t>
  </si>
  <si>
    <t>Cục cảnh sát</t>
  </si>
  <si>
    <t>040184005388</t>
  </si>
  <si>
    <t>Nghệ An</t>
  </si>
  <si>
    <t>Ngày 15 tháng 06 năm 2008</t>
  </si>
  <si>
    <t>15/2008-HĐLĐ</t>
  </si>
  <si>
    <t>CÔNG TY CP GẠCH, NGÓI VÀ XÂY LẮP DIỄN CHÂU</t>
  </si>
  <si>
    <r>
      <rPr>
        <sz val="13"/>
        <color rgb="FF000000"/>
        <rFont val="Times New Roman"/>
        <charset val="134"/>
      </rPr>
      <t>Xóm 6 - Xã Diễn Phú - Huyện Diễn Châu - Nghệ An.</t>
    </r>
  </si>
  <si>
    <t>2900324561</t>
  </si>
  <si>
    <r>
      <rPr>
        <sz val="13"/>
        <color rgb="FF000000"/>
        <rFont val="Times New Roman"/>
        <charset val="134"/>
      </rPr>
      <t>Nguyễn Hồng Sơn</t>
    </r>
  </si>
  <si>
    <t>Nhân viên tài chính</t>
  </si>
  <si>
    <t>8.000.000</t>
  </si>
  <si>
    <t>Phòng tài chính</t>
  </si>
  <si>
    <t>15.000.000</t>
  </si>
  <si>
    <t>Phó phòng tài chính</t>
  </si>
  <si>
    <t>02/2013-QĐBN</t>
  </si>
  <si>
    <t>ngày 20 tháng 10 năm 2013</t>
  </si>
  <si>
    <t>năm 2005</t>
  </si>
  <si>
    <r>
      <rPr>
        <sz val="13"/>
        <color rgb="FF000000"/>
        <rFont val="Times New Roman"/>
        <charset val="134"/>
      </rPr>
      <t>Xóm 8, Bảo Thành, Yên Thành, Nghệ An</t>
    </r>
  </si>
  <si>
    <t>10.000.000</t>
  </si>
  <si>
    <t>QĐBN-02</t>
  </si>
  <si>
    <t>17.000.000</t>
  </si>
  <si>
    <t>20.250.000</t>
  </si>
  <si>
    <t>Trưởng phòng tài chính</t>
  </si>
  <si>
    <t>05/2019-QĐBN</t>
  </si>
  <si>
    <t>ngày 10 tháng 08 năm 2019</t>
  </si>
  <si>
    <t>năm 2017</t>
  </si>
  <si>
    <t>01/2010-QĐTL</t>
  </si>
  <si>
    <t>ngày 05 tháng 03 năm 2010</t>
  </si>
  <si>
    <t>QĐTL-02</t>
  </si>
  <si>
    <t>09/2016-QĐTL</t>
  </si>
  <si>
    <t>ngày 17 tháng 09 năm 2016</t>
  </si>
  <si>
    <t>25.350.000</t>
  </si>
  <si>
    <t>02/2021-QĐTL</t>
  </si>
  <si>
    <t>ngày 22 tháng 01 năm 2021</t>
  </si>
  <si>
    <t>Ngày 02 tháng 11 năm 2023</t>
  </si>
  <si>
    <t>XNCT</t>
  </si>
  <si>
    <t>08/2023</t>
  </si>
  <si>
    <t>PL-01</t>
  </si>
  <si>
    <t>09/2023</t>
  </si>
  <si>
    <t>10/2023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</si>
</sst>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);[Red]\(0\)"/>
  </numFmts>
  <fonts count="29">
    <font>
      <sz val="11"/>
      <color theme="1"/>
      <name val="Calibri"/>
      <charset val="134"/>
      <scheme val="minor"/>
    </font>
    <font>
      <b/>
      <sz val="11"/>
      <color rgb="FFFFFF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rgb="FF000000"/>
      <name val="Times New Roman"/>
      <charset val="134"/>
    </font>
    <font>
      <sz val="13"/>
      <color rgb="FF000000"/>
      <name val="Times New Roman"/>
      <charset val="134"/>
    </font>
    <font>
      <i/>
      <sz val="12"/>
      <name val="Times New Roman"/>
      <charset val="134"/>
    </font>
    <font>
      <sz val="11"/>
      <name val="Calibri"/>
      <charset val="134"/>
      <scheme val="minor"/>
    </font>
    <font>
      <sz val="12"/>
      <name val="Times New Roman"/>
      <charset val="134"/>
    </font>
    <font>
      <b/>
      <sz val="12"/>
      <name val="Times New Roman"/>
      <charset val="134"/>
    </font>
    <font>
      <sz val="12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 tint="0.399975585192419"/>
      </bottom>
      <diagonal/>
    </border>
    <border>
      <left/>
      <right/>
      <top style="thin">
        <color theme="4"/>
      </top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1" fillId="9" borderId="8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2" borderId="1" xfId="0" applyFont="1" applyFill="1" applyBorder="1" applyAlignment="1"/>
    <xf numFmtId="0" fontId="2" fillId="2" borderId="2" xfId="0" applyFont="1" applyFill="1" applyBorder="1" applyAlignment="1"/>
    <xf numFmtId="49" fontId="2" fillId="2" borderId="2" xfId="0" applyNumberFormat="1" applyFont="1" applyFill="1" applyBorder="1" applyAlignment="1"/>
    <xf numFmtId="0" fontId="3" fillId="0" borderId="0" xfId="0" applyFont="1"/>
    <xf numFmtId="0" fontId="4" fillId="0" borderId="0" xfId="0" applyFont="1"/>
    <xf numFmtId="0" fontId="5" fillId="3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0" fontId="7" fillId="3" borderId="0" xfId="0" applyFont="1" applyFill="1" applyAlignment="1">
      <alignment horizontal="justify"/>
    </xf>
    <xf numFmtId="0" fontId="4" fillId="0" borderId="0" xfId="0" applyFont="1"/>
    <xf numFmtId="0" fontId="2" fillId="4" borderId="2" xfId="0" applyFont="1" applyFill="1" applyBorder="1" applyAlignment="1"/>
    <xf numFmtId="0" fontId="2" fillId="5" borderId="0" xfId="0" applyFont="1" applyFill="1"/>
    <xf numFmtId="178" fontId="0" fillId="0" borderId="0" xfId="0" applyNumberFormat="1"/>
    <xf numFmtId="0" fontId="9" fillId="0" borderId="0" xfId="0" applyFont="1"/>
    <xf numFmtId="17" fontId="0" fillId="0" borderId="0" xfId="0" applyNumberFormat="1"/>
    <xf numFmtId="0" fontId="0" fillId="0" borderId="0" xfId="0" quotePrefix="1"/>
    <xf numFmtId="0" fontId="4" fillId="0" borderId="0" xfId="0" applyFont="1" quotePrefix="1"/>
    <xf numFmtId="0" fontId="4" fillId="0" borderId="0" xfId="0" applyFont="1" quotePrefix="1"/>
    <xf numFmtId="17" fontId="0" fillId="0" borderId="0" xfId="0" applyNumberFormat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AU18" totalsRowShown="0">
  <autoFilter ref="A1:AU18"/>
  <tableColumns count="47">
    <tableColumn id="1" name="tên lđ"/>
    <tableColumn id="2" name="giới tính"/>
    <tableColumn id="3" name="sđt lđ"/>
    <tableColumn id="4" name="email lđ"/>
    <tableColumn id="5" name="Ngày sinh lđ"/>
    <tableColumn id="6" name="CMT lđ"/>
    <tableColumn id="7" name="Ngày cấp CMT lđ"/>
    <tableColumn id="8" name="Nơi cấp CMT lđ"/>
    <tableColumn id="9" name="CCCD lđ"/>
    <tableColumn id="10" name="Ngày cấp CCCD"/>
    <tableColumn id="11" name="Địa chỉ lđ hiện tại"/>
    <tableColumn id="12" name="Nơi sinh lđ"/>
    <tableColumn id="13" name="chữ kí lđ"/>
    <tableColumn id="14" name="tỉnh kí hđ"/>
    <tableColumn id="15" name="ngày kí bằng chữ"/>
    <tableColumn id="16" name="số hđlđ"/>
    <tableColumn id="17" name="tên công ty"/>
    <tableColumn id="18" name="tên công ty camp"/>
    <tableColumn id="19" name="địa chỉ công ty"/>
    <tableColumn id="20" name="mst"/>
    <tableColumn id="21" name="tên người đại diện"/>
    <tableColumn id="22" name="chữ kí người đại diện"/>
    <tableColumn id="23" name="Công việc lđ"/>
    <tableColumn id="24" name="Loại hđlđ"/>
    <tableColumn id="25" name="mức lương"/>
    <tableColumn id="26" name="phòng/ban"/>
    <tableColumn id="27" name="mức lương 1"/>
    <tableColumn id="47" name="mức lương 2"/>
    <tableColumn id="28" name="chức vụ mới"/>
    <tableColumn id="29" name="số bổ nhiệm"/>
    <tableColumn id="30" name="ngày bổ nhiệm/tăng lương"/>
    <tableColumn id="31" name="luật doanh nghiệp năm"/>
    <tableColumn id="33" name="Số ngày công"/>
    <tableColumn id="34" name="lương thêm giờ"/>
    <tableColumn id="35" name="thưởng"/>
    <tableColumn id="36" name="phụ cấp"/>
    <tableColumn id="38" name="công tác phí"/>
    <tableColumn id="39" name="tổng thu nhập"/>
    <tableColumn id="40" name="BHXH (7%)"/>
    <tableColumn id="41" name="BHYT (1.5%)"/>
    <tableColumn id="42" name="BHTN (1%)"/>
    <tableColumn id="43" name="Truy thu"/>
    <tableColumn id="32" name="Thuế TNCN"/>
    <tableColumn id="44" name="Tổng trừ"/>
    <tableColumn id="45" name="Thực lĩnh"/>
    <tableColumn id="46" name="tháng lương"/>
    <tableColumn id="37" name="templ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18"/>
  <sheetViews>
    <sheetView tabSelected="1" workbookViewId="0">
      <selection activeCell="K5" sqref="K5"/>
    </sheetView>
  </sheetViews>
  <sheetFormatPr defaultColWidth="9" defaultRowHeight="15"/>
  <cols>
    <col min="13" max="13" width="16.2857142857143" customWidth="1"/>
    <col min="27" max="27" width="13.4285714285714" customWidth="1"/>
    <col min="28" max="29" width="12.8571428571429" customWidth="1"/>
    <col min="30" max="30" width="12.7142857142857" customWidth="1"/>
    <col min="31" max="31" width="27.1428571428571" customWidth="1"/>
    <col min="32" max="32" width="23.2857142857143" customWidth="1"/>
    <col min="35" max="36" width="11.7142857142857"/>
    <col min="37" max="37" width="10.5714285714286"/>
    <col min="38" max="38" width="10"/>
    <col min="45" max="45" width="10"/>
  </cols>
  <sheetData>
    <row r="1" ht="15.75" spans="1:4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6" t="s">
        <v>13</v>
      </c>
      <c r="O1" s="7" t="s">
        <v>14</v>
      </c>
      <c r="P1" s="8" t="s">
        <v>15</v>
      </c>
      <c r="Q1" s="7" t="s">
        <v>16</v>
      </c>
      <c r="R1" s="7" t="s">
        <v>17</v>
      </c>
      <c r="S1" s="7" t="s">
        <v>18</v>
      </c>
      <c r="T1" s="8" t="s">
        <v>19</v>
      </c>
      <c r="U1" s="7" t="s">
        <v>20</v>
      </c>
      <c r="V1" s="7" t="s">
        <v>21</v>
      </c>
      <c r="W1" s="9" t="s">
        <v>22</v>
      </c>
      <c r="X1" s="10" t="s">
        <v>23</v>
      </c>
      <c r="Y1" s="7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3" t="s">
        <v>29</v>
      </c>
      <c r="AE1" s="13" t="s">
        <v>30</v>
      </c>
      <c r="AF1" s="13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t="s">
        <v>44</v>
      </c>
      <c r="AT1" t="s">
        <v>45</v>
      </c>
      <c r="AU1" t="s">
        <v>46</v>
      </c>
    </row>
    <row r="2" ht="16.5" spans="1:13">
      <c r="A2" s="4" t="s">
        <v>47</v>
      </c>
      <c r="B2" t="s">
        <v>48</v>
      </c>
      <c r="E2" s="17" t="s">
        <v>49</v>
      </c>
      <c r="F2" s="17" t="s">
        <v>50</v>
      </c>
      <c r="G2" s="17" t="s">
        <v>51</v>
      </c>
      <c r="H2" t="s">
        <v>52</v>
      </c>
      <c r="K2" t="s">
        <v>53</v>
      </c>
      <c r="L2" t="s">
        <v>53</v>
      </c>
      <c r="M2" t="str">
        <f>PROPER(A2)</f>
        <v>Hoàng Văn Ơn</v>
      </c>
    </row>
    <row r="3" ht="16.5" spans="1:32">
      <c r="A3" s="4" t="s">
        <v>54</v>
      </c>
      <c r="B3" t="s">
        <v>55</v>
      </c>
      <c r="E3" s="17" t="s">
        <v>56</v>
      </c>
      <c r="F3" s="17" t="s">
        <v>57</v>
      </c>
      <c r="G3" s="18" t="s">
        <v>58</v>
      </c>
      <c r="H3" t="s">
        <v>59</v>
      </c>
      <c r="I3" s="17" t="s">
        <v>60</v>
      </c>
      <c r="K3" s="5" t="s">
        <v>53</v>
      </c>
      <c r="M3" t="str">
        <f>PROPER(A3)</f>
        <v>Nguyễn Thị Quy</v>
      </c>
      <c r="N3" t="s">
        <v>61</v>
      </c>
      <c r="O3" t="s">
        <v>62</v>
      </c>
      <c r="P3" t="s">
        <v>63</v>
      </c>
      <c r="Q3" t="s">
        <v>64</v>
      </c>
      <c r="R3" t="str">
        <f t="shared" ref="R3:R13" si="0">PROPER(Q3)</f>
        <v>Công Ty Cp Gạch, Ngói Và Xây Lắp Diễn Châu</v>
      </c>
      <c r="S3" s="11" t="s">
        <v>65</v>
      </c>
      <c r="T3" s="19" t="s">
        <v>66</v>
      </c>
      <c r="U3" s="11" t="s">
        <v>67</v>
      </c>
      <c r="V3" s="11" t="s">
        <v>67</v>
      </c>
      <c r="W3" s="11" t="s">
        <v>68</v>
      </c>
      <c r="Y3" t="s">
        <v>69</v>
      </c>
      <c r="Z3" t="s">
        <v>70</v>
      </c>
      <c r="AA3" t="s">
        <v>71</v>
      </c>
      <c r="AC3" t="s">
        <v>72</v>
      </c>
      <c r="AD3" t="s">
        <v>73</v>
      </c>
      <c r="AE3" t="s">
        <v>74</v>
      </c>
      <c r="AF3" t="s">
        <v>75</v>
      </c>
    </row>
    <row r="4" ht="16.5" spans="1:47">
      <c r="A4" s="4" t="s">
        <v>54</v>
      </c>
      <c r="B4" t="s">
        <v>55</v>
      </c>
      <c r="E4" s="17" t="s">
        <v>56</v>
      </c>
      <c r="F4" s="17" t="s">
        <v>57</v>
      </c>
      <c r="G4" s="18" t="s">
        <v>58</v>
      </c>
      <c r="H4" t="s">
        <v>59</v>
      </c>
      <c r="I4" s="17" t="s">
        <v>60</v>
      </c>
      <c r="K4" s="5" t="s">
        <v>76</v>
      </c>
      <c r="M4" t="str">
        <f t="shared" ref="M4:M13" si="1">PROPER(A4)</f>
        <v>Nguyễn Thị Quy</v>
      </c>
      <c r="N4" t="s">
        <v>61</v>
      </c>
      <c r="O4" t="s">
        <v>62</v>
      </c>
      <c r="P4" t="s">
        <v>63</v>
      </c>
      <c r="Q4" t="s">
        <v>64</v>
      </c>
      <c r="R4" t="str">
        <f t="shared" si="0"/>
        <v>Công Ty Cp Gạch, Ngói Và Xây Lắp Diễn Châu</v>
      </c>
      <c r="S4" s="11" t="s">
        <v>65</v>
      </c>
      <c r="T4" s="19" t="s">
        <v>66</v>
      </c>
      <c r="U4" s="11" t="s">
        <v>67</v>
      </c>
      <c r="V4" s="11" t="s">
        <v>67</v>
      </c>
      <c r="W4" s="11" t="s">
        <v>68</v>
      </c>
      <c r="Y4" t="s">
        <v>77</v>
      </c>
      <c r="Z4" t="s">
        <v>70</v>
      </c>
      <c r="AA4" t="s">
        <v>71</v>
      </c>
      <c r="AC4" t="s">
        <v>72</v>
      </c>
      <c r="AD4" t="s">
        <v>73</v>
      </c>
      <c r="AE4" t="s">
        <v>74</v>
      </c>
      <c r="AF4" t="s">
        <v>75</v>
      </c>
      <c r="AU4" t="s">
        <v>78</v>
      </c>
    </row>
    <row r="5" ht="16.5" spans="1:47">
      <c r="A5" s="4" t="s">
        <v>54</v>
      </c>
      <c r="B5" t="s">
        <v>55</v>
      </c>
      <c r="E5" s="17" t="s">
        <v>56</v>
      </c>
      <c r="F5" s="17" t="s">
        <v>57</v>
      </c>
      <c r="G5" s="18" t="s">
        <v>58</v>
      </c>
      <c r="H5" t="s">
        <v>59</v>
      </c>
      <c r="I5" s="17" t="s">
        <v>60</v>
      </c>
      <c r="K5" s="5" t="s">
        <v>53</v>
      </c>
      <c r="M5" t="str">
        <f t="shared" si="1"/>
        <v>Nguyễn Thị Quy</v>
      </c>
      <c r="N5" t="s">
        <v>61</v>
      </c>
      <c r="O5" t="s">
        <v>62</v>
      </c>
      <c r="P5" t="s">
        <v>63</v>
      </c>
      <c r="Q5" t="s">
        <v>64</v>
      </c>
      <c r="R5" t="str">
        <f t="shared" si="0"/>
        <v>Công Ty Cp Gạch, Ngói Và Xây Lắp Diễn Châu</v>
      </c>
      <c r="S5" s="11" t="s">
        <v>65</v>
      </c>
      <c r="T5" s="19" t="s">
        <v>66</v>
      </c>
      <c r="U5" s="11" t="s">
        <v>67</v>
      </c>
      <c r="V5" s="11" t="s">
        <v>67</v>
      </c>
      <c r="W5" s="11" t="s">
        <v>68</v>
      </c>
      <c r="Y5" t="s">
        <v>79</v>
      </c>
      <c r="Z5" t="s">
        <v>70</v>
      </c>
      <c r="AA5" t="s">
        <v>80</v>
      </c>
      <c r="AC5" t="s">
        <v>81</v>
      </c>
      <c r="AD5" t="s">
        <v>82</v>
      </c>
      <c r="AE5" t="s">
        <v>83</v>
      </c>
      <c r="AF5" t="s">
        <v>84</v>
      </c>
      <c r="AU5" t="s">
        <v>78</v>
      </c>
    </row>
    <row r="6" ht="16.5" spans="1:47">
      <c r="A6" s="4" t="s">
        <v>54</v>
      </c>
      <c r="B6" t="s">
        <v>55</v>
      </c>
      <c r="E6" s="17" t="s">
        <v>56</v>
      </c>
      <c r="F6" s="17" t="s">
        <v>57</v>
      </c>
      <c r="G6" s="18" t="s">
        <v>58</v>
      </c>
      <c r="H6" t="s">
        <v>59</v>
      </c>
      <c r="I6" s="17" t="s">
        <v>60</v>
      </c>
      <c r="K6" s="5" t="s">
        <v>76</v>
      </c>
      <c r="M6" t="str">
        <f t="shared" si="1"/>
        <v>Nguyễn Thị Quy</v>
      </c>
      <c r="N6" t="s">
        <v>61</v>
      </c>
      <c r="O6" t="s">
        <v>62</v>
      </c>
      <c r="P6" t="s">
        <v>63</v>
      </c>
      <c r="Q6" t="s">
        <v>64</v>
      </c>
      <c r="R6" t="str">
        <f t="shared" si="0"/>
        <v>Công Ty Cp Gạch, Ngói Và Xây Lắp Diễn Châu</v>
      </c>
      <c r="S6" s="11" t="s">
        <v>65</v>
      </c>
      <c r="T6" s="19" t="s">
        <v>66</v>
      </c>
      <c r="U6" s="11" t="s">
        <v>67</v>
      </c>
      <c r="V6" s="11" t="s">
        <v>67</v>
      </c>
      <c r="W6" s="11" t="s">
        <v>68</v>
      </c>
      <c r="Y6" t="s">
        <v>69</v>
      </c>
      <c r="Z6" t="s">
        <v>70</v>
      </c>
      <c r="AA6" t="s">
        <v>77</v>
      </c>
      <c r="AC6" t="s">
        <v>81</v>
      </c>
      <c r="AD6" t="s">
        <v>85</v>
      </c>
      <c r="AE6" t="s">
        <v>86</v>
      </c>
      <c r="AF6"/>
      <c r="AU6" t="s">
        <v>87</v>
      </c>
    </row>
    <row r="7" ht="16.5" spans="1:47">
      <c r="A7" s="4" t="s">
        <v>54</v>
      </c>
      <c r="B7" t="s">
        <v>55</v>
      </c>
      <c r="E7" s="17" t="s">
        <v>56</v>
      </c>
      <c r="F7" s="17" t="s">
        <v>57</v>
      </c>
      <c r="G7" s="18" t="s">
        <v>58</v>
      </c>
      <c r="H7" t="s">
        <v>59</v>
      </c>
      <c r="I7" s="17" t="s">
        <v>60</v>
      </c>
      <c r="K7" s="5" t="s">
        <v>76</v>
      </c>
      <c r="M7" t="str">
        <f t="shared" si="1"/>
        <v>Nguyễn Thị Quy</v>
      </c>
      <c r="N7" t="s">
        <v>61</v>
      </c>
      <c r="O7" t="s">
        <v>62</v>
      </c>
      <c r="P7" t="s">
        <v>63</v>
      </c>
      <c r="Q7" t="s">
        <v>64</v>
      </c>
      <c r="R7" t="str">
        <f t="shared" si="0"/>
        <v>Công Ty Cp Gạch, Ngói Và Xây Lắp Diễn Châu</v>
      </c>
      <c r="S7" s="11" t="s">
        <v>65</v>
      </c>
      <c r="T7" s="19" t="s">
        <v>66</v>
      </c>
      <c r="U7" s="11" t="s">
        <v>67</v>
      </c>
      <c r="V7" s="11" t="s">
        <v>67</v>
      </c>
      <c r="W7" s="11" t="s">
        <v>68</v>
      </c>
      <c r="Y7" t="s">
        <v>71</v>
      </c>
      <c r="Z7" t="s">
        <v>70</v>
      </c>
      <c r="AA7" t="s">
        <v>79</v>
      </c>
      <c r="AC7" t="s">
        <v>81</v>
      </c>
      <c r="AD7" t="s">
        <v>88</v>
      </c>
      <c r="AE7" t="s">
        <v>89</v>
      </c>
      <c r="AF7"/>
      <c r="AU7" t="s">
        <v>87</v>
      </c>
    </row>
    <row r="8" ht="16.5" spans="1:47">
      <c r="A8" s="4" t="s">
        <v>54</v>
      </c>
      <c r="B8" t="s">
        <v>55</v>
      </c>
      <c r="E8" s="17" t="s">
        <v>56</v>
      </c>
      <c r="F8" s="17" t="s">
        <v>57</v>
      </c>
      <c r="G8" s="18" t="s">
        <v>58</v>
      </c>
      <c r="H8" t="s">
        <v>59</v>
      </c>
      <c r="I8" s="17" t="s">
        <v>60</v>
      </c>
      <c r="K8" s="5" t="s">
        <v>76</v>
      </c>
      <c r="M8" t="str">
        <f t="shared" si="1"/>
        <v>Nguyễn Thị Quy</v>
      </c>
      <c r="N8" t="s">
        <v>61</v>
      </c>
      <c r="O8" t="s">
        <v>62</v>
      </c>
      <c r="P8" t="s">
        <v>63</v>
      </c>
      <c r="Q8" t="s">
        <v>64</v>
      </c>
      <c r="R8" t="str">
        <f t="shared" si="0"/>
        <v>Công Ty Cp Gạch, Ngói Và Xây Lắp Diễn Châu</v>
      </c>
      <c r="S8" s="11" t="s">
        <v>65</v>
      </c>
      <c r="T8" s="19" t="s">
        <v>66</v>
      </c>
      <c r="U8" s="11" t="s">
        <v>67</v>
      </c>
      <c r="V8" s="11" t="s">
        <v>67</v>
      </c>
      <c r="W8" s="11" t="s">
        <v>68</v>
      </c>
      <c r="Y8" t="s">
        <v>80</v>
      </c>
      <c r="Z8" t="s">
        <v>70</v>
      </c>
      <c r="AA8" t="s">
        <v>90</v>
      </c>
      <c r="AC8" t="s">
        <v>81</v>
      </c>
      <c r="AD8" t="s">
        <v>91</v>
      </c>
      <c r="AE8" t="s">
        <v>92</v>
      </c>
      <c r="AF8"/>
      <c r="AU8" t="s">
        <v>87</v>
      </c>
    </row>
    <row r="9" ht="16.5" spans="1:47">
      <c r="A9" s="4" t="s">
        <v>54</v>
      </c>
      <c r="B9" t="s">
        <v>55</v>
      </c>
      <c r="E9" s="17" t="s">
        <v>56</v>
      </c>
      <c r="F9" s="17" t="s">
        <v>57</v>
      </c>
      <c r="G9" s="18" t="s">
        <v>58</v>
      </c>
      <c r="H9" t="s">
        <v>59</v>
      </c>
      <c r="I9" s="17" t="s">
        <v>60</v>
      </c>
      <c r="K9" s="5" t="s">
        <v>76</v>
      </c>
      <c r="M9" t="str">
        <f t="shared" si="1"/>
        <v>Nguyễn Thị Quy</v>
      </c>
      <c r="N9" t="s">
        <v>61</v>
      </c>
      <c r="O9" t="s">
        <v>93</v>
      </c>
      <c r="P9" t="s">
        <v>63</v>
      </c>
      <c r="Q9" t="s">
        <v>64</v>
      </c>
      <c r="R9" t="str">
        <f t="shared" si="0"/>
        <v>Công Ty Cp Gạch, Ngói Và Xây Lắp Diễn Châu</v>
      </c>
      <c r="S9" s="11" t="s">
        <v>65</v>
      </c>
      <c r="T9" s="19" t="s">
        <v>66</v>
      </c>
      <c r="U9" s="11" t="s">
        <v>67</v>
      </c>
      <c r="V9" s="11" t="s">
        <v>67</v>
      </c>
      <c r="W9" s="11" t="s">
        <v>68</v>
      </c>
      <c r="Y9" t="s">
        <v>80</v>
      </c>
      <c r="Z9" t="s">
        <v>70</v>
      </c>
      <c r="AA9" t="s">
        <v>90</v>
      </c>
      <c r="AC9" t="s">
        <v>81</v>
      </c>
      <c r="AD9" t="s">
        <v>91</v>
      </c>
      <c r="AE9" t="s">
        <v>92</v>
      </c>
      <c r="AF9"/>
      <c r="AU9" t="s">
        <v>94</v>
      </c>
    </row>
    <row r="10" ht="16.5" spans="1:31">
      <c r="A10" s="4" t="s">
        <v>54</v>
      </c>
      <c r="B10" t="s">
        <v>55</v>
      </c>
      <c r="E10" s="17" t="s">
        <v>56</v>
      </c>
      <c r="F10" s="17" t="s">
        <v>57</v>
      </c>
      <c r="G10" s="18" t="s">
        <v>58</v>
      </c>
      <c r="H10" t="s">
        <v>59</v>
      </c>
      <c r="I10" s="17" t="s">
        <v>60</v>
      </c>
      <c r="K10" s="5" t="s">
        <v>76</v>
      </c>
      <c r="M10" t="str">
        <f t="shared" si="1"/>
        <v>Nguyễn Thị Quy</v>
      </c>
      <c r="N10" t="s">
        <v>61</v>
      </c>
      <c r="O10" t="s">
        <v>93</v>
      </c>
      <c r="P10" t="s">
        <v>63</v>
      </c>
      <c r="Q10" t="s">
        <v>64</v>
      </c>
      <c r="R10" t="str">
        <f t="shared" si="0"/>
        <v>Công Ty Cp Gạch, Ngói Và Xây Lắp Diễn Châu</v>
      </c>
      <c r="S10" s="11" t="s">
        <v>65</v>
      </c>
      <c r="T10" s="19" t="s">
        <v>66</v>
      </c>
      <c r="U10" s="11" t="s">
        <v>67</v>
      </c>
      <c r="V10" s="11" t="s">
        <v>67</v>
      </c>
      <c r="W10" s="11" t="s">
        <v>68</v>
      </c>
      <c r="Y10" t="s">
        <v>80</v>
      </c>
      <c r="Z10" t="s">
        <v>70</v>
      </c>
      <c r="AA10" t="s">
        <v>90</v>
      </c>
      <c r="AB10" s="14">
        <v>25350000</v>
      </c>
      <c r="AC10" t="s">
        <v>81</v>
      </c>
      <c r="AD10" t="s">
        <v>91</v>
      </c>
      <c r="AE10" t="s">
        <v>92</v>
      </c>
    </row>
    <row r="11" ht="16.5" spans="1:47">
      <c r="A11" s="4" t="s">
        <v>54</v>
      </c>
      <c r="B11" t="s">
        <v>55</v>
      </c>
      <c r="E11" s="17" t="s">
        <v>56</v>
      </c>
      <c r="F11" s="17" t="s">
        <v>57</v>
      </c>
      <c r="G11" s="18" t="s">
        <v>58</v>
      </c>
      <c r="H11" t="s">
        <v>59</v>
      </c>
      <c r="I11" s="17" t="s">
        <v>60</v>
      </c>
      <c r="K11" s="5" t="s">
        <v>76</v>
      </c>
      <c r="M11" t="str">
        <f t="shared" si="1"/>
        <v>Nguyễn Thị Quy</v>
      </c>
      <c r="N11" t="s">
        <v>61</v>
      </c>
      <c r="O11" t="s">
        <v>93</v>
      </c>
      <c r="P11" t="s">
        <v>63</v>
      </c>
      <c r="Q11" t="s">
        <v>64</v>
      </c>
      <c r="R11" t="str">
        <f t="shared" si="0"/>
        <v>Công Ty Cp Gạch, Ngói Và Xây Lắp Diễn Châu</v>
      </c>
      <c r="S11" s="11" t="s">
        <v>65</v>
      </c>
      <c r="T11" s="19" t="s">
        <v>66</v>
      </c>
      <c r="U11" s="11" t="s">
        <v>67</v>
      </c>
      <c r="V11" s="11" t="s">
        <v>67</v>
      </c>
      <c r="W11" s="11" t="s">
        <v>68</v>
      </c>
      <c r="Y11" t="s">
        <v>80</v>
      </c>
      <c r="Z11" t="s">
        <v>70</v>
      </c>
      <c r="AA11" t="s">
        <v>90</v>
      </c>
      <c r="AB11" s="14">
        <v>25350000</v>
      </c>
      <c r="AC11" t="s">
        <v>81</v>
      </c>
      <c r="AD11" t="s">
        <v>91</v>
      </c>
      <c r="AE11" t="s">
        <v>92</v>
      </c>
      <c r="AF11"/>
      <c r="AG11" s="14">
        <v>26</v>
      </c>
      <c r="AH11" s="14">
        <v>4320000</v>
      </c>
      <c r="AI11" s="14">
        <v>7000000</v>
      </c>
      <c r="AJ11" s="14">
        <v>3500000</v>
      </c>
      <c r="AK11" s="14">
        <v>2870000</v>
      </c>
      <c r="AL11" s="14">
        <f>SUM(AH11:AK11,AB11)</f>
        <v>43040000</v>
      </c>
      <c r="AM11" s="14">
        <f t="shared" ref="AM11:AM13" si="2">AL11*7%</f>
        <v>3012800</v>
      </c>
      <c r="AN11" s="14">
        <f t="shared" ref="AN11:AN13" si="3">AL11*1.5%</f>
        <v>645600</v>
      </c>
      <c r="AO11" s="14">
        <f t="shared" ref="AO11:AO13" si="4">AL11*1%</f>
        <v>430400</v>
      </c>
      <c r="AP11" s="14">
        <f t="shared" ref="AP11:AP13" si="5">SUM(AM11:AO11)</f>
        <v>4088800</v>
      </c>
      <c r="AQ11" s="14">
        <v>3917000</v>
      </c>
      <c r="AR11" s="14">
        <f t="shared" ref="AR11:AR13" si="6">SUM(AP11:AQ11)</f>
        <v>8005800</v>
      </c>
      <c r="AS11" s="14">
        <f t="shared" ref="AS11:AS13" si="7">SUM(AL11,-AR11)</f>
        <v>35034200</v>
      </c>
      <c r="AT11" s="20" t="s">
        <v>95</v>
      </c>
      <c r="AU11" t="s">
        <v>96</v>
      </c>
    </row>
    <row r="12" ht="16.5" spans="1:47">
      <c r="A12" s="4" t="s">
        <v>54</v>
      </c>
      <c r="B12" t="s">
        <v>55</v>
      </c>
      <c r="E12" s="17" t="s">
        <v>56</v>
      </c>
      <c r="F12" s="17" t="s">
        <v>57</v>
      </c>
      <c r="G12" s="18" t="s">
        <v>58</v>
      </c>
      <c r="H12" t="s">
        <v>59</v>
      </c>
      <c r="I12" s="17" t="s">
        <v>60</v>
      </c>
      <c r="K12" s="5" t="s">
        <v>76</v>
      </c>
      <c r="M12" t="str">
        <f t="shared" si="1"/>
        <v>Nguyễn Thị Quy</v>
      </c>
      <c r="N12" t="s">
        <v>61</v>
      </c>
      <c r="O12" t="s">
        <v>93</v>
      </c>
      <c r="P12" t="s">
        <v>63</v>
      </c>
      <c r="Q12" t="s">
        <v>64</v>
      </c>
      <c r="R12" t="str">
        <f t="shared" si="0"/>
        <v>Công Ty Cp Gạch, Ngói Và Xây Lắp Diễn Châu</v>
      </c>
      <c r="S12" s="11" t="s">
        <v>65</v>
      </c>
      <c r="T12" s="19" t="s">
        <v>66</v>
      </c>
      <c r="U12" s="11" t="s">
        <v>67</v>
      </c>
      <c r="V12" s="11" t="s">
        <v>67</v>
      </c>
      <c r="W12" s="11" t="s">
        <v>68</v>
      </c>
      <c r="Y12" t="s">
        <v>80</v>
      </c>
      <c r="Z12" t="s">
        <v>70</v>
      </c>
      <c r="AA12" t="s">
        <v>90</v>
      </c>
      <c r="AB12" s="14">
        <v>25350000</v>
      </c>
      <c r="AC12" t="s">
        <v>81</v>
      </c>
      <c r="AD12" t="s">
        <v>91</v>
      </c>
      <c r="AE12" t="s">
        <v>92</v>
      </c>
      <c r="AF12"/>
      <c r="AG12" s="14">
        <v>26</v>
      </c>
      <c r="AH12" s="14">
        <v>5163000</v>
      </c>
      <c r="AI12" s="14">
        <v>6575000</v>
      </c>
      <c r="AJ12" s="14">
        <v>3500000</v>
      </c>
      <c r="AK12" s="14">
        <v>6320000</v>
      </c>
      <c r="AL12" s="14">
        <f>SUM(AH12:AK12,AB12)</f>
        <v>46908000</v>
      </c>
      <c r="AM12" s="14">
        <f>AL12*7%</f>
        <v>3283560</v>
      </c>
      <c r="AN12" s="14">
        <f>AL12*1.5%</f>
        <v>703620</v>
      </c>
      <c r="AO12" s="14">
        <f>AL12*1%</f>
        <v>469080</v>
      </c>
      <c r="AP12" s="14">
        <f>SUM(AM12:AO12)</f>
        <v>4456260</v>
      </c>
      <c r="AQ12" s="14">
        <v>4754730</v>
      </c>
      <c r="AR12" s="14">
        <f>SUM(AP12:AQ12)</f>
        <v>9210990</v>
      </c>
      <c r="AS12" s="14">
        <f>SUM(AL12,-AR12)</f>
        <v>37697010</v>
      </c>
      <c r="AT12" s="17" t="s">
        <v>97</v>
      </c>
      <c r="AU12" t="s">
        <v>96</v>
      </c>
    </row>
    <row r="13" ht="16.5" spans="1:47">
      <c r="A13" s="4" t="s">
        <v>54</v>
      </c>
      <c r="B13" t="s">
        <v>55</v>
      </c>
      <c r="E13" s="17" t="s">
        <v>56</v>
      </c>
      <c r="F13" s="17" t="s">
        <v>57</v>
      </c>
      <c r="G13" s="18" t="s">
        <v>58</v>
      </c>
      <c r="H13" t="s">
        <v>59</v>
      </c>
      <c r="I13" s="17" t="s">
        <v>60</v>
      </c>
      <c r="K13" s="5" t="s">
        <v>76</v>
      </c>
      <c r="M13" t="str">
        <f t="shared" si="1"/>
        <v>Nguyễn Thị Quy</v>
      </c>
      <c r="N13" t="s">
        <v>61</v>
      </c>
      <c r="O13" t="s">
        <v>93</v>
      </c>
      <c r="P13" t="s">
        <v>63</v>
      </c>
      <c r="Q13" t="s">
        <v>64</v>
      </c>
      <c r="R13" t="str">
        <f t="shared" si="0"/>
        <v>Công Ty Cp Gạch, Ngói Và Xây Lắp Diễn Châu</v>
      </c>
      <c r="S13" s="11" t="s">
        <v>65</v>
      </c>
      <c r="T13" s="19" t="s">
        <v>66</v>
      </c>
      <c r="U13" s="11" t="s">
        <v>67</v>
      </c>
      <c r="V13" s="11" t="s">
        <v>67</v>
      </c>
      <c r="W13" s="11" t="s">
        <v>68</v>
      </c>
      <c r="Y13" t="s">
        <v>80</v>
      </c>
      <c r="Z13" t="s">
        <v>70</v>
      </c>
      <c r="AA13" t="s">
        <v>90</v>
      </c>
      <c r="AB13" s="14">
        <v>25350000</v>
      </c>
      <c r="AC13" t="s">
        <v>81</v>
      </c>
      <c r="AD13" t="s">
        <v>91</v>
      </c>
      <c r="AE13" t="s">
        <v>92</v>
      </c>
      <c r="AF13"/>
      <c r="AG13" s="14">
        <v>26</v>
      </c>
      <c r="AH13" s="14">
        <v>3126000</v>
      </c>
      <c r="AI13" s="14">
        <v>5575000</v>
      </c>
      <c r="AJ13" s="14">
        <v>3500000</v>
      </c>
      <c r="AK13" s="14">
        <v>4500000</v>
      </c>
      <c r="AL13" s="14">
        <f>SUM(AH13:AK13,AB13)</f>
        <v>42051000</v>
      </c>
      <c r="AM13" s="14">
        <f>AL13*7%</f>
        <v>2943570</v>
      </c>
      <c r="AN13" s="14">
        <f>AL13*1.5%</f>
        <v>630765</v>
      </c>
      <c r="AO13" s="14">
        <f>AL13*1%</f>
        <v>420510</v>
      </c>
      <c r="AP13" s="14">
        <f>SUM(AM13:AO13)</f>
        <v>3994845</v>
      </c>
      <c r="AQ13" s="14">
        <v>3792098</v>
      </c>
      <c r="AR13" s="14">
        <f>SUM(AP13:AQ13)</f>
        <v>7786943</v>
      </c>
      <c r="AS13" s="14">
        <f>SUM(AL13,-AR13)</f>
        <v>34264057</v>
      </c>
      <c r="AT13" s="17" t="s">
        <v>98</v>
      </c>
      <c r="AU13" t="s">
        <v>96</v>
      </c>
    </row>
    <row r="14" spans="28:45">
      <c r="AB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</row>
    <row r="15" spans="28:45">
      <c r="AB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</row>
    <row r="16" spans="28:45">
      <c r="AB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</row>
    <row r="17" spans="28:45">
      <c r="AB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</row>
    <row r="18" spans="28:45">
      <c r="AB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Anna Yen</cp:lastModifiedBy>
  <dcterms:created xsi:type="dcterms:W3CDTF">2023-10-29T12:36:00Z</dcterms:created>
  <dcterms:modified xsi:type="dcterms:W3CDTF">2023-11-04T13:25:46Z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BC5EB726886448F8ACE410BC0E65FD1C_12</vt:lpwstr>
  </property>
  <property fmtid="{D5CDD505-2E9C-101B-9397-08002B2CF9AE}" pid="3" name="KSOProductBuildVer">
    <vt:lpwstr>1033-12.2.0.13266</vt:lpwstr>
  </property>
</Properties>
</file>