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<sst xmlns="http://schemas.openxmlformats.org/spreadsheetml/2006/main" count="412" uniqueCount="138">
  <si>
    <t>tên lđ</t>
  </si>
  <si>
    <t>giới tính</t>
  </si>
  <si>
    <t>sđt lđ</t>
  </si>
  <si>
    <t>email lđ</t>
  </si>
  <si>
    <t>Ngày sinh lđ</t>
  </si>
  <si>
    <t>CMT lđ</t>
  </si>
  <si>
    <t>Ngày cấp CMT lđ</t>
  </si>
  <si>
    <t>Nơi cấp CMT lđ</t>
  </si>
  <si>
    <t>CCCD lđ</t>
  </si>
  <si>
    <t>Ngày cấp CCCD</t>
  </si>
  <si>
    <t>Địa chỉ lđ hiện tại</t>
  </si>
  <si>
    <t>Nơi sinh lđ</t>
  </si>
  <si>
    <t>chữ kí lđ</t>
  </si>
  <si>
    <t>Công việc lđ</t>
  </si>
  <si>
    <t>phòng/ban</t>
  </si>
  <si>
    <t>mức lương</t>
  </si>
  <si>
    <t>mức lương 1</t>
  </si>
  <si>
    <t>mức lương 2</t>
  </si>
  <si>
    <t>mức lương 3</t>
  </si>
  <si>
    <t>chức vụ mới</t>
  </si>
  <si>
    <t>tên công ty</t>
  </si>
  <si>
    <t>địa chỉ công ty</t>
  </si>
  <si>
    <t>tên công ty camp</t>
  </si>
  <si>
    <t>sđt công ty</t>
  </si>
  <si>
    <t>mst</t>
  </si>
  <si>
    <t>tên người đại diện</t>
  </si>
  <si>
    <t>chữ kí người đại diện</t>
  </si>
  <si>
    <t>số hđlđ</t>
  </si>
  <si>
    <t>tỉnh kí hđ</t>
  </si>
  <si>
    <t>ngày kí hđlđ</t>
  </si>
  <si>
    <t>ngày kí bằng chữ</t>
  </si>
  <si>
    <t>Loại hđlđ</t>
  </si>
  <si>
    <t>ngày bổ nhiệm/tăng lương</t>
  </si>
  <si>
    <t>số bổ nhiệm</t>
  </si>
  <si>
    <t>luật doanh nghiệp năm</t>
  </si>
  <si>
    <t>số khen thưởng</t>
  </si>
  <si>
    <t>tháng lương</t>
  </si>
  <si>
    <t>mã nv</t>
  </si>
  <si>
    <t>Số ngày công làm việc</t>
  </si>
  <si>
    <t>Phụ cấp trách nhiệm quản lý</t>
  </si>
  <si>
    <t>Thưởng kiểm soát năng suất sản phẩm</t>
  </si>
  <si>
    <t>THU NHẬP NGOÀI GIỜ phải chịu THUẾ THU NHẬP CÁ NHÂN</t>
  </si>
  <si>
    <t>Phụ cấp độc hại, nặng nhọc, nuôi con</t>
  </si>
  <si>
    <t>Phụ cấp (xăng xe) đi lại</t>
  </si>
  <si>
    <t>Phụ cấp điện thoại</t>
  </si>
  <si>
    <t>Thưởng chuyên cần</t>
  </si>
  <si>
    <t>Phụ cấp tiền ăn theo ca</t>
  </si>
  <si>
    <t>TỔNG TIỀN LƯƠNG</t>
  </si>
  <si>
    <t>Tổng số giờ tăng ca</t>
  </si>
  <si>
    <t>TỔNG THU NHẬP/ THÁNG</t>
  </si>
  <si>
    <t>10.5% - trích trừ lương Người Lao Động (BHXH 8%, BHYT 1.5%,BHTN 1%)</t>
  </si>
  <si>
    <t>Phí Công đoàn - trích trừ lương Người Lao Động</t>
  </si>
  <si>
    <t>Thuế thu nhập cá nhân - trích trừ lương Người Lao Động</t>
  </si>
  <si>
    <t>Thu nhập thực nhận sau khi trừ các khoản bắt buộc của NLĐ</t>
  </si>
  <si>
    <t>số hđtđ</t>
  </si>
  <si>
    <t>ngày kí</t>
  </si>
  <si>
    <t>ngày kí bằng chữ2</t>
  </si>
  <si>
    <t>địa chỉ đất</t>
  </si>
  <si>
    <t>tên người thuê</t>
  </si>
  <si>
    <t>ngày sinh người thuê</t>
  </si>
  <si>
    <t>CMT người thuê</t>
  </si>
  <si>
    <t>Ngày cấp CMT người thuê</t>
  </si>
  <si>
    <t>địa chỉ người thuê</t>
  </si>
  <si>
    <t>địa chỉ người thuê2</t>
  </si>
  <si>
    <t>diện tích</t>
  </si>
  <si>
    <t>diện tích bằng chữ</t>
  </si>
  <si>
    <t>tờ trích lục bản đồ địa chính</t>
  </si>
  <si>
    <t>tỷ lệ</t>
  </si>
  <si>
    <t>ngày lập</t>
  </si>
  <si>
    <t>cơ quan thẩm định</t>
  </si>
  <si>
    <t>thời hạn thuê</t>
  </si>
  <si>
    <t>thời hạn thuê bằng chữ</t>
  </si>
  <si>
    <t>ngày thuê bằng chữ</t>
  </si>
  <si>
    <t>hạn thuê bằng chữ</t>
  </si>
  <si>
    <t>mục đích</t>
  </si>
  <si>
    <t>giá thuê 1 m2</t>
  </si>
  <si>
    <t>giá thuê bằng chữ</t>
  </si>
  <si>
    <t>chữ kí người thuê đất</t>
  </si>
  <si>
    <t>bộ luật lđ số</t>
  </si>
  <si>
    <t>bộ luật lđ ngày</t>
  </si>
  <si>
    <t>luật dân sự số</t>
  </si>
  <si>
    <t>luật dân sự ngày</t>
  </si>
  <si>
    <t>Column3</t>
  </si>
  <si>
    <t>Column4</t>
  </si>
  <si>
    <t>Column2</t>
  </si>
  <si>
    <t>Column1</t>
  </si>
  <si>
    <t>template</t>
  </si>
  <si>
    <r>
      <rPr>
        <b/>
        <sz val="13"/>
        <color theme="1"/>
        <rFont val="Times New Roman"/>
        <charset val="134"/>
      </rPr>
      <t>LÊ QUANG HÒA</t>
    </r>
  </si>
  <si>
    <t>Nam</t>
  </si>
  <si>
    <t>0878998675</t>
  </si>
  <si>
    <t>hoalq80</t>
  </si>
  <si>
    <t>15/08/1980</t>
  </si>
  <si>
    <t xml:space="preserve"> 183175747</t>
  </si>
  <si>
    <t>Công an Hà Tĩnh</t>
  </si>
  <si>
    <t>42080005944</t>
  </si>
  <si>
    <t>12/05/2022</t>
  </si>
  <si>
    <t>Thôn Tân Thượng, xã Cương Gián, Nghi Xuân, Hà Tĩnh</t>
  </si>
  <si>
    <t>Kỹ sư xây dựng</t>
  </si>
  <si>
    <t>Đội thi công số 2</t>
  </si>
  <si>
    <r>
      <rPr>
        <b/>
        <sz val="13"/>
        <color theme="1"/>
        <rFont val="Times New Roman"/>
        <charset val="134"/>
      </rPr>
      <t>CÔNG TY TNHH TRƯỜNG THÀNH</t>
    </r>
  </si>
  <si>
    <r>
      <rPr>
        <sz val="13"/>
        <color theme="1"/>
        <rFont val="Times New Roman"/>
        <charset val="134"/>
      </rPr>
      <t>Số 8, đường Hồ Tông Thốc, Xã Nghi Phú, Thành phố Vinh, Tỉnh Nghệ An, Việt Nam</t>
    </r>
  </si>
  <si>
    <t>0913273525</t>
  </si>
  <si>
    <t>02900461335</t>
  </si>
  <si>
    <t>Nguyễn Đình Trường</t>
  </si>
  <si>
    <r>
      <rPr>
        <sz val="13"/>
        <color theme="1"/>
        <rFont val="Times New Roman"/>
        <charset val="134"/>
      </rPr>
      <t>Nguyễn Đình Trường</t>
    </r>
  </si>
  <si>
    <t>37-2009/HĐLĐ</t>
  </si>
  <si>
    <t>Nghệ An</t>
  </si>
  <si>
    <t>12/05/2009</t>
  </si>
  <si>
    <t>ngày 12 tháng 05 năm 2009</t>
  </si>
  <si>
    <t>Vô thời hạn</t>
  </si>
  <si>
    <t>2009037</t>
  </si>
  <si>
    <t>-</t>
  </si>
  <si>
    <t>84/2007/QH11</t>
  </si>
  <si>
    <t>ngày 02 tháng 04 năm 2007</t>
  </si>
  <si>
    <t>33/2005/QH11</t>
  </si>
  <si>
    <t>ngày 14 tháng 06 năm 2005</t>
  </si>
  <si>
    <t>HĐLĐ-01</t>
  </si>
  <si>
    <t>Ban chỉ huy công trường 2</t>
  </si>
  <si>
    <t>ngày 20 tháng 10 năm 2013</t>
  </si>
  <si>
    <t>05-2013/QĐBN</t>
  </si>
  <si>
    <t>ngày 29 tháng 11 năm 2005</t>
  </si>
  <si>
    <t>QĐBN-02</t>
  </si>
  <si>
    <t xml:space="preserve"> Phó phòng thi công xây dựng</t>
  </si>
  <si>
    <t>ngày 12 tháng 11 năm 2018</t>
  </si>
  <si>
    <t>15-2018/QĐBN</t>
  </si>
  <si>
    <t>ngày 12 tháng 6 năm 2017</t>
  </si>
  <si>
    <t>Phó phòng thi công xây dựng</t>
  </si>
  <si>
    <t>ngày 10 tháng 04 năm 2020</t>
  </si>
  <si>
    <t>03-2020/QĐTL</t>
  </si>
  <si>
    <t>QĐTL-02</t>
  </si>
  <si>
    <t>ngày 28 tháng 06 năm 2022</t>
  </si>
  <si>
    <t>06-2022/QĐTL</t>
  </si>
  <si>
    <t>ngày 17 tháng 6 năm 2020</t>
  </si>
  <si>
    <t>09/2023</t>
  </si>
  <si>
    <t>Lương-01</t>
  </si>
  <si>
    <t>10/2023</t>
  </si>
  <si>
    <t>XNCV-01</t>
  </si>
  <si>
    <t>ĐXNP-03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</si>
</sst>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1"/>
      <color rgb="FFFFFF00"/>
      <name val="Calibri"/>
      <charset val="134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3"/>
      <color rgb="FF000000"/>
      <name val="Times New Roman"/>
      <charset val="134"/>
    </font>
    <font>
      <sz val="13"/>
      <color rgb="FF000000"/>
      <name val="Times New Roman"/>
      <charset val="134"/>
    </font>
    <font>
      <b/>
      <i/>
      <sz val="13"/>
      <color rgb="FF000000"/>
      <name val="Times New Roman"/>
      <charset val="134"/>
    </font>
    <font>
      <i/>
      <sz val="13"/>
      <color rgb="FF000000"/>
      <name val="Times New Roman"/>
      <charset val="134"/>
    </font>
    <font>
      <i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49" fontId="0" fillId="0" borderId="0" xfId="0" applyNumberFormat="1" applyFill="1" applyAlignment="1"/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8" fontId="0" fillId="0" borderId="0" xfId="0" applyNumberFormat="1" applyFill="1" applyAlignment="1"/>
    <xf numFmtId="177" fontId="0" fillId="0" borderId="0" xfId="0" applyNumberFormat="1" applyFill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58" fontId="0" fillId="0" borderId="0" xfId="0" applyNumberForma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3" fontId="5" fillId="0" borderId="0" xfId="0" applyNumberFormat="1" applyFont="1" applyFill="1" applyAlignment="1"/>
    <xf numFmtId="17" fontId="4" fillId="0" borderId="0" xfId="0" applyNumberFormat="1" applyFont="1" applyFill="1" applyAlignment="1"/>
    <xf numFmtId="3" fontId="4" fillId="0" borderId="0" xfId="0" applyNumberFormat="1" applyFont="1" applyFill="1" applyAlignment="1"/>
    <xf numFmtId="0" fontId="3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1" fillId="0" borderId="0" xfId="0" applyFont="1">
      <alignment vertical="center"/>
    </xf>
    <xf numFmtId="0" fontId="8" fillId="0" borderId="0" xfId="0" applyFont="1">
      <alignment vertical="center"/>
    </xf>
    <xf numFmtId="3" fontId="3" fillId="0" borderId="0" xfId="0" applyNumberFormat="1" applyFont="1" applyFill="1" applyAlignment="1"/>
    <xf numFmtId="3" fontId="6" fillId="0" borderId="0" xfId="0" applyNumberFormat="1" applyFont="1" applyFill="1" applyAlignment="1"/>
    <xf numFmtId="3" fontId="7" fillId="0" borderId="0" xfId="0" applyNumberFormat="1" applyFont="1" applyFill="1" applyAlignment="1"/>
    <xf numFmtId="0" fontId="9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Fill="1" applyAlignment="1" quotePrefix="1"/>
    <xf numFmtId="0" fontId="2" fillId="0" borderId="0" xfId="0" applyFont="1" quotePrefix="1">
      <alignment vertical="center"/>
    </xf>
    <xf numFmtId="49" fontId="0" fillId="0" borderId="0" xfId="0" applyNumberFormat="1" applyFill="1" applyAlignment="1" quotePrefix="1"/>
    <xf numFmtId="0" fontId="3" fillId="0" borderId="0" xfId="0" applyFont="1" quotePrefix="1">
      <alignment vertical="center"/>
    </xf>
    <xf numFmtId="58" fontId="0" fillId="0" borderId="0" xfId="0" applyNumberFormat="1" applyFill="1" applyAlignment="1" quotePrefix="1"/>
    <xf numFmtId="0" fontId="0" fillId="0" borderId="0" xfId="0" quotePrefix="1">
      <alignment vertical="center"/>
    </xf>
    <xf numFmtId="17" fontId="4" fillId="0" borderId="0" xfId="0" applyNumberFormat="1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">
    <dxf>
      <numFmt numFmtId="49" formatCode="@"/>
    </dxf>
    <dxf>
      <numFmt numFmtId="177" formatCode="_ * #,##0_ ;_ * \-#,##0_ ;_ * &quot;-&quot;_ ;_ @_ "/>
    </dxf>
    <dxf>
      <numFmt numFmtId="177" formatCode="_ * #,##0_ ;_ * \-#,##0_ ;_ * &quot;-&quot;_ ;_ @_ "/>
    </dxf>
    <dxf>
      <numFmt numFmtId="177" formatCode="_ * #,##0_ ;_ * \-#,##0_ ;_ * &quot;-&quot;_ ;_ @_ "/>
    </dxf>
    <dxf>
      <numFmt numFmtId="177" formatCode="_ * #,##0_ ;_ * \-#,##0_ ;_ * &quot;-&quot;_ ;_ @_ 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  <tableStyle name="PivotStylePreset2_Accent1" table="0" count="10" xr9:uid="{267968C8-6FFD-4C36-ACC1-9EA1FD1885CA}">
      <tableStyleElement type="headerRow" dxfId="36"/>
      <tableStyleElement type="totalRow" dxfId="35"/>
      <tableStyleElement type="firstRowStripe" dxfId="34"/>
      <tableStyleElement type="firstColumnStripe" dxfId="33"/>
      <tableStyleElement type="firstSubtotalRow" dxfId="32"/>
      <tableStyleElement type="secondSubtotalRow" dxfId="31"/>
      <tableStyleElement type="firstRowSubheading" dxfId="30"/>
      <tableStyleElement type="secondRowSubheading" dxfId="29"/>
      <tableStyleElement type="pageFieldLabels" dxfId="28"/>
      <tableStyleElement type="pageFieldValues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CI13" totalsRowShown="0">
  <autoFilter ref="A1:CI13"/>
  <tableColumns count="87">
    <tableColumn id="1" name="tên lđ"/>
    <tableColumn id="2" name="giới tính"/>
    <tableColumn id="3" name="sđt lđ"/>
    <tableColumn id="4" name="email lđ"/>
    <tableColumn id="5" name="Ngày sinh lđ"/>
    <tableColumn id="6" name="CMT lđ" dataDxfId="0"/>
    <tableColumn id="7" name="Ngày cấp CMT lđ"/>
    <tableColumn id="8" name="Nơi cấp CMT lđ"/>
    <tableColumn id="9" name="CCCD lđ"/>
    <tableColumn id="10" name="Ngày cấp CCCD"/>
    <tableColumn id="11" name="Địa chỉ lđ hiện tại"/>
    <tableColumn id="12" name="Nơi sinh lđ"/>
    <tableColumn id="13" name="chữ kí lđ"/>
    <tableColumn id="14" name="Công việc lđ"/>
    <tableColumn id="15" name="phòng/ban"/>
    <tableColumn id="16" name="mức lương" dataDxfId="1"/>
    <tableColumn id="17" name="mức lương 1" dataDxfId="2"/>
    <tableColumn id="18" name="mức lương 2" dataDxfId="3"/>
    <tableColumn id="19" name="mức lương 3" dataDxfId="4"/>
    <tableColumn id="20" name="chức vụ mới"/>
    <tableColumn id="21" name="tên công ty"/>
    <tableColumn id="83" name="địa chỉ công ty"/>
    <tableColumn id="22" name="tên công ty camp"/>
    <tableColumn id="23" name="sđt công ty"/>
    <tableColumn id="24" name="mst"/>
    <tableColumn id="25" name="tên người đại diện"/>
    <tableColumn id="26" name="chữ kí người đại diện"/>
    <tableColumn id="27" name="số hđlđ"/>
    <tableColumn id="28" name="tỉnh kí hđ"/>
    <tableColumn id="29" name="ngày kí hđlđ"/>
    <tableColumn id="30" name="ngày kí bằng chữ"/>
    <tableColumn id="31" name="Loại hđlđ"/>
    <tableColumn id="32" name="ngày bổ nhiệm/tăng lương"/>
    <tableColumn id="79" name="số bổ nhiệm"/>
    <tableColumn id="80" name="luật doanh nghiệp năm"/>
    <tableColumn id="33" name="số khen thưởng"/>
    <tableColumn id="34" name="tháng lương"/>
    <tableColumn id="35" name="mã nv"/>
    <tableColumn id="36" name="Số ngày công làm việc"/>
    <tableColumn id="37" name="Phụ cấp trách nhiệm quản lý" dataDxfId="5"/>
    <tableColumn id="38" name="Thưởng kiểm soát năng suất sản phẩm" dataDxfId="6"/>
    <tableColumn id="39" name="THU NHẬP NGOÀI GIỜ phải chịu THUẾ THU NHẬP CÁ NHÂN" dataDxfId="7"/>
    <tableColumn id="40" name="Phụ cấp độc hại, nặng nhọc, nuôi con" dataDxfId="8"/>
    <tableColumn id="41" name="Phụ cấp (xăng xe) đi lại" dataDxfId="9"/>
    <tableColumn id="42" name="Phụ cấp điện thoại" dataDxfId="10"/>
    <tableColumn id="43" name="Thưởng chuyên cần" dataDxfId="11"/>
    <tableColumn id="44" name="Phụ cấp tiền ăn theo ca" dataDxfId="12"/>
    <tableColumn id="45" name="TỔNG TIỀN LƯƠNG" dataDxfId="13"/>
    <tableColumn id="46" name="Tổng số giờ tăng ca" dataDxfId="14"/>
    <tableColumn id="47" name="TỔNG THU NHẬP/ THÁNG" dataDxfId="15"/>
    <tableColumn id="48" name="10.5% - trích trừ lương Người Lao Động (BHXH 8%, BHYT 1.5%,BHTN 1%)" dataDxfId="16"/>
    <tableColumn id="49" name="Phí Công đoàn - trích trừ lương Người Lao Động" dataDxfId="17"/>
    <tableColumn id="50" name="Thuế thu nhập cá nhân - trích trừ lương Người Lao Động" dataDxfId="18"/>
    <tableColumn id="51" name="Thu nhập thực nhận sau khi trừ các khoản bắt buộc của NLĐ" dataDxfId="19"/>
    <tableColumn id="52" name="số hđtđ"/>
    <tableColumn id="53" name="ngày kí"/>
    <tableColumn id="54" name="ngày kí bằng chữ2"/>
    <tableColumn id="55" name="địa chỉ đất"/>
    <tableColumn id="56" name="tên người thuê"/>
    <tableColumn id="57" name="ngày sinh người thuê"/>
    <tableColumn id="58" name="CMT người thuê"/>
    <tableColumn id="59" name="Ngày cấp CMT người thuê"/>
    <tableColumn id="60" name="địa chỉ người thuê"/>
    <tableColumn id="61" name="địa chỉ người thuê2"/>
    <tableColumn id="62" name="diện tích"/>
    <tableColumn id="63" name="diện tích bằng chữ"/>
    <tableColumn id="64" name="tờ trích lục bản đồ địa chính"/>
    <tableColumn id="65" name="tỷ lệ"/>
    <tableColumn id="66" name="ngày lập"/>
    <tableColumn id="67" name="cơ quan thẩm định"/>
    <tableColumn id="68" name="thời hạn thuê"/>
    <tableColumn id="69" name="thời hạn thuê bằng chữ"/>
    <tableColumn id="70" name="ngày thuê bằng chữ"/>
    <tableColumn id="71" name="hạn thuê bằng chữ"/>
    <tableColumn id="72" name="mục đích"/>
    <tableColumn id="73" name="giá thuê 1 m2"/>
    <tableColumn id="74" name="giá thuê bằng chữ"/>
    <tableColumn id="75" name="chữ kí người thuê đất"/>
    <tableColumn id="76" name="bộ luật lđ số"/>
    <tableColumn id="77" name="bộ luật lđ ngày"/>
    <tableColumn id="81" name="luật dân sự số"/>
    <tableColumn id="84" name="luật dân sự ngày"/>
    <tableColumn id="86" name="Column3"/>
    <tableColumn id="87" name="Column4"/>
    <tableColumn id="85" name="Column2"/>
    <tableColumn id="82" name="Column1"/>
    <tableColumn id="78" name="templat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3"/>
  <sheetViews>
    <sheetView tabSelected="1" topLeftCell="BQ1" workbookViewId="0">
      <selection activeCell="CK7" sqref="CK7"/>
    </sheetView>
  </sheetViews>
  <sheetFormatPr defaultColWidth="9.14285714285714" defaultRowHeight="15"/>
  <cols>
    <col min="6" max="6" width="9.14285714285714" style="1"/>
    <col min="16" max="19" width="11.7142857142857"/>
    <col min="30" max="30" width="10.2857142857143"/>
    <col min="33" max="33" width="11.4285714285714"/>
    <col min="40" max="43" width="11.8571428571429"/>
    <col min="44" max="45" width="9.85714285714286"/>
    <col min="46" max="46" width="11.8571428571429"/>
    <col min="47" max="47" width="9.85714285714286"/>
    <col min="48" max="48" width="13.4285714285714"/>
    <col min="50" max="50" width="13.4285714285714"/>
    <col min="51" max="51" width="12.4285714285714"/>
    <col min="53" max="53" width="12.4285714285714"/>
    <col min="54" max="54" width="13.4285714285714"/>
  </cols>
  <sheetData>
    <row r="1" ht="16.5" spans="1:8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3" t="s">
        <v>36</v>
      </c>
      <c r="AL1" s="3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3" t="s">
        <v>47</v>
      </c>
      <c r="AW1" s="14" t="s">
        <v>48</v>
      </c>
      <c r="AX1" s="18" t="s">
        <v>49</v>
      </c>
      <c r="AY1" s="19" t="s">
        <v>50</v>
      </c>
      <c r="AZ1" s="20" t="s">
        <v>51</v>
      </c>
      <c r="BA1" s="20" t="s">
        <v>52</v>
      </c>
      <c r="BB1" s="14" t="s">
        <v>53</v>
      </c>
      <c r="BC1" s="21" t="s">
        <v>54</v>
      </c>
      <c r="BD1" s="22" t="s">
        <v>55</v>
      </c>
      <c r="BE1" s="22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26" t="s">
        <v>66</v>
      </c>
      <c r="BP1" t="s">
        <v>67</v>
      </c>
      <c r="BQ1" t="s">
        <v>68</v>
      </c>
      <c r="BR1" s="26" t="s">
        <v>69</v>
      </c>
      <c r="BS1" s="26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s="22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</row>
    <row r="2" ht="16.5" spans="1:87">
      <c r="A2" s="5" t="s">
        <v>87</v>
      </c>
      <c r="B2" s="3" t="s">
        <v>88</v>
      </c>
      <c r="C2" s="28" t="s">
        <v>89</v>
      </c>
      <c r="D2" s="3" t="s">
        <v>90</v>
      </c>
      <c r="E2" s="29" t="s">
        <v>91</v>
      </c>
      <c r="F2" s="30" t="s">
        <v>92</v>
      </c>
      <c r="G2" s="3"/>
      <c r="H2" s="3" t="s">
        <v>93</v>
      </c>
      <c r="I2" s="31" t="s">
        <v>94</v>
      </c>
      <c r="J2" s="28" t="s">
        <v>95</v>
      </c>
      <c r="K2" s="3" t="s">
        <v>96</v>
      </c>
      <c r="L2" s="7" t="s">
        <v>96</v>
      </c>
      <c r="M2" s="3" t="str">
        <f t="shared" ref="M2:M11" si="0">PROPER(A2)</f>
        <v>Lê Quang Hòa</v>
      </c>
      <c r="N2" s="6" t="s">
        <v>97</v>
      </c>
      <c r="O2" s="6" t="s">
        <v>98</v>
      </c>
      <c r="P2" s="8">
        <v>8000000</v>
      </c>
      <c r="Q2" s="9"/>
      <c r="R2" s="9"/>
      <c r="S2" s="9"/>
      <c r="T2" s="3"/>
      <c r="U2" s="10" t="s">
        <v>99</v>
      </c>
      <c r="V2" s="11" t="s">
        <v>100</v>
      </c>
      <c r="W2" s="3" t="str">
        <f t="shared" ref="W2:W11" si="1">PROPER(U2)</f>
        <v>Công Ty Tnhh Trường Thành</v>
      </c>
      <c r="X2" s="31" t="s">
        <v>101</v>
      </c>
      <c r="Y2" s="31" t="s">
        <v>102</v>
      </c>
      <c r="Z2" s="7" t="s">
        <v>103</v>
      </c>
      <c r="AA2" s="7" t="s">
        <v>104</v>
      </c>
      <c r="AB2" s="28" t="s">
        <v>105</v>
      </c>
      <c r="AC2" s="3" t="s">
        <v>106</v>
      </c>
      <c r="AD2" s="32" t="s">
        <v>107</v>
      </c>
      <c r="AE2" s="3" t="s">
        <v>108</v>
      </c>
      <c r="AF2" s="3" t="s">
        <v>109</v>
      </c>
      <c r="AG2" s="3"/>
      <c r="AH2" s="3"/>
      <c r="AI2" s="3"/>
      <c r="AJ2" s="3"/>
      <c r="AK2" s="13"/>
      <c r="AL2" s="28" t="s">
        <v>110</v>
      </c>
      <c r="AM2" s="14"/>
      <c r="AN2" s="15">
        <v>1000000</v>
      </c>
      <c r="AO2" s="15">
        <v>5000000</v>
      </c>
      <c r="AP2" s="15" t="s">
        <v>111</v>
      </c>
      <c r="AQ2" s="15" t="s">
        <v>111</v>
      </c>
      <c r="AR2" s="15">
        <v>500000</v>
      </c>
      <c r="AS2" s="15">
        <v>300000</v>
      </c>
      <c r="AT2" s="15">
        <v>3000000</v>
      </c>
      <c r="AU2" s="15">
        <v>400000</v>
      </c>
      <c r="AV2" s="17">
        <f t="shared" ref="AV2:AV11" si="2">SUM(P2,AN2:AU2)</f>
        <v>18200000</v>
      </c>
      <c r="AW2" s="15"/>
      <c r="AX2" s="23"/>
      <c r="AY2" s="24"/>
      <c r="AZ2" s="25"/>
      <c r="BA2" s="25"/>
      <c r="BB2" s="15"/>
      <c r="BX2" s="27"/>
      <c r="CA2" s="33" t="s">
        <v>112</v>
      </c>
      <c r="CB2" t="s">
        <v>113</v>
      </c>
      <c r="CC2" s="33" t="s">
        <v>114</v>
      </c>
      <c r="CD2" t="s">
        <v>115</v>
      </c>
      <c r="CI2" t="s">
        <v>116</v>
      </c>
    </row>
    <row r="3" ht="16.5" spans="1:87">
      <c r="A3" s="5" t="s">
        <v>87</v>
      </c>
      <c r="B3" s="3" t="s">
        <v>88</v>
      </c>
      <c r="C3" s="28" t="s">
        <v>89</v>
      </c>
      <c r="D3" s="3" t="s">
        <v>90</v>
      </c>
      <c r="E3" s="29" t="s">
        <v>91</v>
      </c>
      <c r="F3" s="30" t="s">
        <v>92</v>
      </c>
      <c r="G3" s="3"/>
      <c r="H3" s="3" t="s">
        <v>93</v>
      </c>
      <c r="I3" s="31" t="s">
        <v>94</v>
      </c>
      <c r="J3" s="28" t="s">
        <v>95</v>
      </c>
      <c r="K3" s="3" t="s">
        <v>96</v>
      </c>
      <c r="L3" s="7" t="s">
        <v>96</v>
      </c>
      <c r="M3" s="3" t="str">
        <f t="shared" si="0"/>
        <v>Lê Quang Hòa</v>
      </c>
      <c r="N3" s="6" t="s">
        <v>97</v>
      </c>
      <c r="O3" s="6" t="s">
        <v>98</v>
      </c>
      <c r="P3" s="8">
        <v>8000000</v>
      </c>
      <c r="Q3" s="9">
        <v>12000000</v>
      </c>
      <c r="R3" s="9"/>
      <c r="S3" s="9"/>
      <c r="T3" s="3" t="s">
        <v>117</v>
      </c>
      <c r="U3" s="10" t="s">
        <v>99</v>
      </c>
      <c r="V3" s="11" t="s">
        <v>100</v>
      </c>
      <c r="W3" s="3" t="str">
        <f t="shared" si="1"/>
        <v>Công Ty Tnhh Trường Thành</v>
      </c>
      <c r="X3" s="31" t="s">
        <v>101</v>
      </c>
      <c r="Y3" s="31" t="s">
        <v>102</v>
      </c>
      <c r="Z3" s="7" t="s">
        <v>103</v>
      </c>
      <c r="AA3" s="7" t="s">
        <v>104</v>
      </c>
      <c r="AB3" s="28" t="s">
        <v>105</v>
      </c>
      <c r="AC3" s="3" t="s">
        <v>106</v>
      </c>
      <c r="AD3" s="32" t="s">
        <v>107</v>
      </c>
      <c r="AE3" s="3" t="s">
        <v>108</v>
      </c>
      <c r="AF3" s="3" t="s">
        <v>109</v>
      </c>
      <c r="AG3" s="3" t="s">
        <v>118</v>
      </c>
      <c r="AH3" s="3" t="s">
        <v>119</v>
      </c>
      <c r="AI3" s="3" t="s">
        <v>120</v>
      </c>
      <c r="AJ3" s="3"/>
      <c r="AK3" s="13"/>
      <c r="AL3" s="28" t="s">
        <v>110</v>
      </c>
      <c r="AM3" s="14"/>
      <c r="AN3" s="15">
        <v>1000000</v>
      </c>
      <c r="AO3" s="15">
        <v>5000000</v>
      </c>
      <c r="AP3" s="15" t="s">
        <v>111</v>
      </c>
      <c r="AQ3" s="15" t="s">
        <v>111</v>
      </c>
      <c r="AR3" s="15">
        <v>500000</v>
      </c>
      <c r="AS3" s="15">
        <v>300000</v>
      </c>
      <c r="AT3" s="15">
        <v>3000000</v>
      </c>
      <c r="AU3" s="15">
        <v>400000</v>
      </c>
      <c r="AV3" s="17">
        <f t="shared" si="2"/>
        <v>18200000</v>
      </c>
      <c r="AW3" s="15"/>
      <c r="AX3" s="23"/>
      <c r="AY3" s="24"/>
      <c r="AZ3" s="25"/>
      <c r="BA3" s="25"/>
      <c r="BB3" s="15"/>
      <c r="BX3" s="27"/>
      <c r="CI3" t="s">
        <v>121</v>
      </c>
    </row>
    <row r="4" ht="16.5" spans="1:87">
      <c r="A4" s="5" t="s">
        <v>87</v>
      </c>
      <c r="B4" s="3" t="s">
        <v>88</v>
      </c>
      <c r="C4" s="28" t="s">
        <v>89</v>
      </c>
      <c r="D4" s="3" t="s">
        <v>90</v>
      </c>
      <c r="E4" s="29" t="s">
        <v>91</v>
      </c>
      <c r="F4" s="30" t="s">
        <v>92</v>
      </c>
      <c r="G4" s="3"/>
      <c r="H4" s="3" t="s">
        <v>93</v>
      </c>
      <c r="I4" s="31" t="s">
        <v>94</v>
      </c>
      <c r="J4" s="28" t="s">
        <v>95</v>
      </c>
      <c r="K4" s="3" t="s">
        <v>96</v>
      </c>
      <c r="L4" s="7" t="s">
        <v>96</v>
      </c>
      <c r="M4" s="3" t="str">
        <f t="shared" si="0"/>
        <v>Lê Quang Hòa</v>
      </c>
      <c r="N4" s="6" t="s">
        <v>97</v>
      </c>
      <c r="O4" s="6" t="s">
        <v>98</v>
      </c>
      <c r="P4" s="8">
        <v>12000000</v>
      </c>
      <c r="Q4" s="9">
        <v>16000000</v>
      </c>
      <c r="R4" s="9"/>
      <c r="S4" s="9"/>
      <c r="T4" s="3" t="s">
        <v>122</v>
      </c>
      <c r="U4" s="10" t="s">
        <v>99</v>
      </c>
      <c r="V4" s="11" t="s">
        <v>100</v>
      </c>
      <c r="W4" s="3" t="str">
        <f t="shared" si="1"/>
        <v>Công Ty Tnhh Trường Thành</v>
      </c>
      <c r="X4" s="31" t="s">
        <v>101</v>
      </c>
      <c r="Y4" s="31" t="s">
        <v>102</v>
      </c>
      <c r="Z4" s="7" t="s">
        <v>103</v>
      </c>
      <c r="AA4" s="7" t="s">
        <v>104</v>
      </c>
      <c r="AB4" s="28" t="s">
        <v>105</v>
      </c>
      <c r="AC4" s="3" t="s">
        <v>106</v>
      </c>
      <c r="AD4" s="32" t="s">
        <v>107</v>
      </c>
      <c r="AE4" s="3" t="s">
        <v>108</v>
      </c>
      <c r="AF4" s="3" t="s">
        <v>109</v>
      </c>
      <c r="AG4" s="12" t="s">
        <v>123</v>
      </c>
      <c r="AH4" s="3" t="s">
        <v>124</v>
      </c>
      <c r="AI4" s="3" t="s">
        <v>125</v>
      </c>
      <c r="AJ4" s="3"/>
      <c r="AK4" s="13"/>
      <c r="AL4" s="28" t="s">
        <v>110</v>
      </c>
      <c r="AM4" s="14"/>
      <c r="AN4" s="15">
        <v>1000000</v>
      </c>
      <c r="AO4" s="15">
        <v>5000000</v>
      </c>
      <c r="AP4" s="15" t="s">
        <v>111</v>
      </c>
      <c r="AQ4" s="15" t="s">
        <v>111</v>
      </c>
      <c r="AR4" s="15">
        <v>500000</v>
      </c>
      <c r="AS4" s="15">
        <v>300000</v>
      </c>
      <c r="AT4" s="15">
        <v>3000000</v>
      </c>
      <c r="AU4" s="15">
        <v>400000</v>
      </c>
      <c r="AV4" s="17">
        <f t="shared" si="2"/>
        <v>22200000</v>
      </c>
      <c r="AW4" s="15"/>
      <c r="AX4" s="23"/>
      <c r="AY4" s="24"/>
      <c r="AZ4" s="25"/>
      <c r="BA4" s="25"/>
      <c r="BB4" s="15"/>
      <c r="BX4" s="27"/>
      <c r="CI4" t="s">
        <v>121</v>
      </c>
    </row>
    <row r="5" ht="16.5" spans="1:87">
      <c r="A5" s="5" t="s">
        <v>87</v>
      </c>
      <c r="B5" s="3" t="s">
        <v>88</v>
      </c>
      <c r="C5" s="28" t="s">
        <v>89</v>
      </c>
      <c r="D5" s="3" t="s">
        <v>90</v>
      </c>
      <c r="E5" s="29" t="s">
        <v>91</v>
      </c>
      <c r="F5" s="30" t="s">
        <v>92</v>
      </c>
      <c r="G5" s="3"/>
      <c r="H5" s="3" t="s">
        <v>93</v>
      </c>
      <c r="I5" s="31" t="s">
        <v>94</v>
      </c>
      <c r="J5" s="28" t="s">
        <v>95</v>
      </c>
      <c r="K5" s="3" t="s">
        <v>96</v>
      </c>
      <c r="L5" s="7" t="s">
        <v>96</v>
      </c>
      <c r="M5" s="3" t="str">
        <f t="shared" si="0"/>
        <v>Lê Quang Hòa</v>
      </c>
      <c r="N5" s="6" t="s">
        <v>97</v>
      </c>
      <c r="O5" s="6" t="s">
        <v>98</v>
      </c>
      <c r="P5" s="9">
        <v>16000000</v>
      </c>
      <c r="Q5" s="9">
        <v>18000000</v>
      </c>
      <c r="R5" s="9"/>
      <c r="S5" s="9"/>
      <c r="T5" s="3" t="s">
        <v>126</v>
      </c>
      <c r="U5" s="10" t="s">
        <v>99</v>
      </c>
      <c r="V5" s="11" t="s">
        <v>100</v>
      </c>
      <c r="W5" s="3" t="str">
        <f t="shared" si="1"/>
        <v>Công Ty Tnhh Trường Thành</v>
      </c>
      <c r="X5" s="31" t="s">
        <v>101</v>
      </c>
      <c r="Y5" s="31" t="s">
        <v>102</v>
      </c>
      <c r="Z5" s="7" t="s">
        <v>103</v>
      </c>
      <c r="AA5" s="7" t="s">
        <v>104</v>
      </c>
      <c r="AB5" s="28" t="s">
        <v>105</v>
      </c>
      <c r="AC5" s="3" t="s">
        <v>106</v>
      </c>
      <c r="AD5" s="32" t="s">
        <v>107</v>
      </c>
      <c r="AE5" s="3" t="s">
        <v>108</v>
      </c>
      <c r="AF5" s="3" t="s">
        <v>109</v>
      </c>
      <c r="AG5" s="12" t="s">
        <v>127</v>
      </c>
      <c r="AH5" s="3" t="s">
        <v>128</v>
      </c>
      <c r="AI5" s="3" t="s">
        <v>125</v>
      </c>
      <c r="AJ5" s="3"/>
      <c r="AK5" s="13"/>
      <c r="AL5" s="28" t="s">
        <v>110</v>
      </c>
      <c r="AM5" s="14"/>
      <c r="AN5" s="15">
        <v>1000000</v>
      </c>
      <c r="AO5" s="15">
        <v>5000000</v>
      </c>
      <c r="AP5" s="15" t="s">
        <v>111</v>
      </c>
      <c r="AQ5" s="15" t="s">
        <v>111</v>
      </c>
      <c r="AR5" s="15">
        <v>500000</v>
      </c>
      <c r="AS5" s="15">
        <v>300000</v>
      </c>
      <c r="AT5" s="15">
        <v>3000000</v>
      </c>
      <c r="AU5" s="15">
        <v>400000</v>
      </c>
      <c r="AV5" s="17">
        <f t="shared" si="2"/>
        <v>26200000</v>
      </c>
      <c r="AW5" s="15"/>
      <c r="AX5" s="23"/>
      <c r="AY5" s="24"/>
      <c r="AZ5" s="25"/>
      <c r="BA5" s="25"/>
      <c r="BB5" s="15"/>
      <c r="BX5" s="27"/>
      <c r="CI5" t="s">
        <v>129</v>
      </c>
    </row>
    <row r="6" ht="16.5" spans="1:87">
      <c r="A6" s="5" t="s">
        <v>87</v>
      </c>
      <c r="B6" s="3" t="s">
        <v>88</v>
      </c>
      <c r="C6" s="28" t="s">
        <v>89</v>
      </c>
      <c r="D6" s="3" t="s">
        <v>90</v>
      </c>
      <c r="E6" s="29" t="s">
        <v>91</v>
      </c>
      <c r="F6" s="30" t="s">
        <v>92</v>
      </c>
      <c r="G6" s="3"/>
      <c r="H6" s="3" t="s">
        <v>93</v>
      </c>
      <c r="I6" s="31" t="s">
        <v>94</v>
      </c>
      <c r="J6" s="28" t="s">
        <v>95</v>
      </c>
      <c r="K6" s="3" t="s">
        <v>96</v>
      </c>
      <c r="L6" s="7" t="s">
        <v>96</v>
      </c>
      <c r="M6" s="3" t="str">
        <f t="shared" si="0"/>
        <v>Lê Quang Hòa</v>
      </c>
      <c r="N6" s="6" t="s">
        <v>97</v>
      </c>
      <c r="O6" s="6" t="s">
        <v>98</v>
      </c>
      <c r="P6" s="9">
        <v>18000000</v>
      </c>
      <c r="Q6" s="9">
        <v>20000000</v>
      </c>
      <c r="R6" s="9"/>
      <c r="S6" s="9"/>
      <c r="T6" s="3" t="s">
        <v>126</v>
      </c>
      <c r="U6" s="10" t="s">
        <v>99</v>
      </c>
      <c r="V6" s="11" t="s">
        <v>100</v>
      </c>
      <c r="W6" s="3" t="str">
        <f t="shared" si="1"/>
        <v>Công Ty Tnhh Trường Thành</v>
      </c>
      <c r="X6" s="31" t="s">
        <v>101</v>
      </c>
      <c r="Y6" s="31" t="s">
        <v>102</v>
      </c>
      <c r="Z6" s="7" t="s">
        <v>103</v>
      </c>
      <c r="AA6" s="7" t="s">
        <v>104</v>
      </c>
      <c r="AB6" s="28" t="s">
        <v>105</v>
      </c>
      <c r="AC6" s="3" t="s">
        <v>106</v>
      </c>
      <c r="AD6" s="32" t="s">
        <v>107</v>
      </c>
      <c r="AE6" s="3" t="s">
        <v>108</v>
      </c>
      <c r="AF6" s="3" t="s">
        <v>109</v>
      </c>
      <c r="AG6" s="12" t="s">
        <v>130</v>
      </c>
      <c r="AH6" s="3" t="s">
        <v>131</v>
      </c>
      <c r="AI6" s="3" t="s">
        <v>132</v>
      </c>
      <c r="AJ6" s="3"/>
      <c r="AK6" s="13"/>
      <c r="AL6" s="28" t="s">
        <v>110</v>
      </c>
      <c r="AM6" s="14"/>
      <c r="AN6" s="15">
        <v>1000000</v>
      </c>
      <c r="AO6" s="15">
        <v>5000000</v>
      </c>
      <c r="AP6" s="15" t="s">
        <v>111</v>
      </c>
      <c r="AQ6" s="15" t="s">
        <v>111</v>
      </c>
      <c r="AR6" s="15">
        <v>500000</v>
      </c>
      <c r="AS6" s="15">
        <v>300000</v>
      </c>
      <c r="AT6" s="15">
        <v>3000000</v>
      </c>
      <c r="AU6" s="15">
        <v>400000</v>
      </c>
      <c r="AV6" s="17">
        <f t="shared" si="2"/>
        <v>28200000</v>
      </c>
      <c r="AW6" s="15"/>
      <c r="AX6" s="23"/>
      <c r="AY6" s="24"/>
      <c r="AZ6" s="25"/>
      <c r="BA6" s="25"/>
      <c r="BB6" s="15"/>
      <c r="BX6" s="27"/>
      <c r="CI6" t="s">
        <v>129</v>
      </c>
    </row>
    <row r="7" ht="16.5" spans="1:87">
      <c r="A7" s="5" t="s">
        <v>87</v>
      </c>
      <c r="B7" s="3" t="s">
        <v>88</v>
      </c>
      <c r="C7" s="28" t="s">
        <v>89</v>
      </c>
      <c r="D7" s="3" t="s">
        <v>90</v>
      </c>
      <c r="E7" s="29" t="s">
        <v>91</v>
      </c>
      <c r="F7" s="30" t="s">
        <v>92</v>
      </c>
      <c r="G7" s="3"/>
      <c r="H7" s="3" t="s">
        <v>93</v>
      </c>
      <c r="I7" s="31" t="s">
        <v>94</v>
      </c>
      <c r="J7" s="28" t="s">
        <v>95</v>
      </c>
      <c r="K7" s="3" t="s">
        <v>96</v>
      </c>
      <c r="L7" s="7" t="s">
        <v>96</v>
      </c>
      <c r="M7" s="3" t="str">
        <f t="shared" si="0"/>
        <v>Lê Quang Hòa</v>
      </c>
      <c r="N7" s="6" t="s">
        <v>97</v>
      </c>
      <c r="O7" s="6" t="s">
        <v>98</v>
      </c>
      <c r="P7" s="9">
        <v>20000000</v>
      </c>
      <c r="Q7" s="9">
        <v>20000000</v>
      </c>
      <c r="R7" s="9"/>
      <c r="S7" s="9"/>
      <c r="T7" s="3" t="s">
        <v>126</v>
      </c>
      <c r="U7" s="10" t="s">
        <v>99</v>
      </c>
      <c r="V7" s="11" t="s">
        <v>100</v>
      </c>
      <c r="W7" s="3" t="str">
        <f t="shared" si="1"/>
        <v>Công Ty Tnhh Trường Thành</v>
      </c>
      <c r="X7" s="31" t="s">
        <v>101</v>
      </c>
      <c r="Y7" s="31" t="s">
        <v>102</v>
      </c>
      <c r="Z7" s="7" t="s">
        <v>103</v>
      </c>
      <c r="AA7" s="7" t="s">
        <v>104</v>
      </c>
      <c r="AB7" s="28" t="s">
        <v>105</v>
      </c>
      <c r="AC7" s="3" t="s">
        <v>106</v>
      </c>
      <c r="AD7" s="32" t="s">
        <v>107</v>
      </c>
      <c r="AE7" s="3" t="s">
        <v>108</v>
      </c>
      <c r="AF7" s="3" t="s">
        <v>109</v>
      </c>
      <c r="AG7" s="12" t="s">
        <v>130</v>
      </c>
      <c r="AH7" s="3" t="s">
        <v>131</v>
      </c>
      <c r="AI7" s="3" t="s">
        <v>132</v>
      </c>
      <c r="AJ7" s="3"/>
      <c r="AK7" s="34" t="s">
        <v>133</v>
      </c>
      <c r="AL7" s="28" t="s">
        <v>110</v>
      </c>
      <c r="AM7" s="14">
        <v>26</v>
      </c>
      <c r="AN7" s="15">
        <v>1000000</v>
      </c>
      <c r="AO7" s="15">
        <v>5000000</v>
      </c>
      <c r="AP7" s="15" t="s">
        <v>111</v>
      </c>
      <c r="AQ7" s="15" t="s">
        <v>111</v>
      </c>
      <c r="AR7" s="15">
        <v>500000</v>
      </c>
      <c r="AS7" s="15">
        <v>300000</v>
      </c>
      <c r="AT7" s="15">
        <v>3000000</v>
      </c>
      <c r="AU7" s="15">
        <v>400000</v>
      </c>
      <c r="AV7" s="17">
        <f t="shared" si="2"/>
        <v>30200000</v>
      </c>
      <c r="AW7" s="15">
        <v>13</v>
      </c>
      <c r="AX7" s="23">
        <f>ROUNDUP(SUM(AV7,(P7/26)*150%*(AW7/8)),0)</f>
        <v>32075000</v>
      </c>
      <c r="AY7" s="24">
        <f>AX7*10.5%</f>
        <v>3367875</v>
      </c>
      <c r="AZ7" s="25">
        <v>50000</v>
      </c>
      <c r="BA7" s="25">
        <v>1906069</v>
      </c>
      <c r="BB7" s="15">
        <f>SUM(AX7,-AY7,-AZ7,-BA7)</f>
        <v>26751056</v>
      </c>
      <c r="BX7" s="27"/>
      <c r="CI7" t="s">
        <v>134</v>
      </c>
    </row>
    <row r="8" ht="16.5" spans="1:87">
      <c r="A8" s="5" t="s">
        <v>87</v>
      </c>
      <c r="B8" s="3" t="s">
        <v>88</v>
      </c>
      <c r="C8" s="28" t="s">
        <v>89</v>
      </c>
      <c r="D8" s="3" t="s">
        <v>90</v>
      </c>
      <c r="E8" s="29" t="s">
        <v>91</v>
      </c>
      <c r="F8" s="30" t="s">
        <v>92</v>
      </c>
      <c r="G8" s="3"/>
      <c r="H8" s="3" t="s">
        <v>93</v>
      </c>
      <c r="I8" s="31" t="s">
        <v>94</v>
      </c>
      <c r="J8" s="28" t="s">
        <v>95</v>
      </c>
      <c r="K8" s="3" t="s">
        <v>96</v>
      </c>
      <c r="L8" s="7" t="s">
        <v>96</v>
      </c>
      <c r="M8" s="3" t="str">
        <f t="shared" si="0"/>
        <v>Lê Quang Hòa</v>
      </c>
      <c r="N8" s="6" t="s">
        <v>97</v>
      </c>
      <c r="O8" s="6" t="s">
        <v>98</v>
      </c>
      <c r="P8" s="9">
        <v>20000000</v>
      </c>
      <c r="Q8" s="9">
        <v>20000000</v>
      </c>
      <c r="R8" s="9"/>
      <c r="S8" s="9"/>
      <c r="T8" s="3" t="s">
        <v>126</v>
      </c>
      <c r="U8" s="10" t="s">
        <v>99</v>
      </c>
      <c r="V8" s="11" t="s">
        <v>100</v>
      </c>
      <c r="W8" s="3" t="str">
        <f t="shared" si="1"/>
        <v>Công Ty Tnhh Trường Thành</v>
      </c>
      <c r="X8" s="31" t="s">
        <v>101</v>
      </c>
      <c r="Y8" s="31" t="s">
        <v>102</v>
      </c>
      <c r="Z8" s="7" t="s">
        <v>103</v>
      </c>
      <c r="AA8" s="7" t="s">
        <v>104</v>
      </c>
      <c r="AB8" s="28" t="s">
        <v>105</v>
      </c>
      <c r="AC8" s="3" t="s">
        <v>106</v>
      </c>
      <c r="AD8" s="32" t="s">
        <v>107</v>
      </c>
      <c r="AE8" s="3" t="s">
        <v>108</v>
      </c>
      <c r="AF8" s="3" t="s">
        <v>109</v>
      </c>
      <c r="AG8" s="12" t="s">
        <v>130</v>
      </c>
      <c r="AH8" s="3" t="s">
        <v>131</v>
      </c>
      <c r="AI8" s="3" t="s">
        <v>132</v>
      </c>
      <c r="AJ8" s="3"/>
      <c r="AK8" s="34" t="s">
        <v>135</v>
      </c>
      <c r="AL8" s="28" t="s">
        <v>110</v>
      </c>
      <c r="AM8" s="14">
        <v>26</v>
      </c>
      <c r="AN8" s="15">
        <v>1000000</v>
      </c>
      <c r="AO8" s="15">
        <v>7500000</v>
      </c>
      <c r="AP8" s="15" t="s">
        <v>111</v>
      </c>
      <c r="AQ8" s="15" t="s">
        <v>111</v>
      </c>
      <c r="AR8" s="15">
        <v>500000</v>
      </c>
      <c r="AS8" s="15">
        <v>300000</v>
      </c>
      <c r="AT8" s="15">
        <v>2350000</v>
      </c>
      <c r="AU8" s="15">
        <v>400000</v>
      </c>
      <c r="AV8" s="17">
        <f t="shared" si="2"/>
        <v>32050000</v>
      </c>
      <c r="AW8" s="15">
        <v>7</v>
      </c>
      <c r="AX8" s="23">
        <f>ROUNDUP(SUM(AV8,(P8/26)*150%*(AW8/8)),0)</f>
        <v>33059616</v>
      </c>
      <c r="AY8" s="24">
        <f>AX8*10.5%</f>
        <v>3471259.68</v>
      </c>
      <c r="AZ8" s="25">
        <v>50000</v>
      </c>
      <c r="BA8" s="25">
        <v>2067671</v>
      </c>
      <c r="BB8" s="15">
        <f>SUM(AX8,-AY8,-AZ8,-BA8)</f>
        <v>27470685.32</v>
      </c>
      <c r="BX8" s="27"/>
      <c r="CI8" t="s">
        <v>134</v>
      </c>
    </row>
    <row r="9" ht="16.5" spans="1:87">
      <c r="A9" s="5" t="s">
        <v>87</v>
      </c>
      <c r="B9" s="3" t="s">
        <v>88</v>
      </c>
      <c r="C9" s="28" t="s">
        <v>89</v>
      </c>
      <c r="D9" s="3" t="s">
        <v>90</v>
      </c>
      <c r="E9" s="29" t="s">
        <v>91</v>
      </c>
      <c r="F9" s="30" t="s">
        <v>92</v>
      </c>
      <c r="G9" s="3"/>
      <c r="H9" s="3" t="s">
        <v>93</v>
      </c>
      <c r="I9" s="31" t="s">
        <v>94</v>
      </c>
      <c r="J9" s="28" t="s">
        <v>95</v>
      </c>
      <c r="K9" s="3" t="s">
        <v>96</v>
      </c>
      <c r="L9" s="7" t="s">
        <v>96</v>
      </c>
      <c r="M9" s="3" t="str">
        <f t="shared" si="0"/>
        <v>Lê Quang Hòa</v>
      </c>
      <c r="N9" s="6" t="s">
        <v>97</v>
      </c>
      <c r="O9" s="6" t="s">
        <v>98</v>
      </c>
      <c r="P9" s="9">
        <v>20000000</v>
      </c>
      <c r="Q9" s="9">
        <v>20000000</v>
      </c>
      <c r="R9" s="9"/>
      <c r="S9" s="9"/>
      <c r="T9" s="3" t="s">
        <v>126</v>
      </c>
      <c r="U9" s="10" t="s">
        <v>99</v>
      </c>
      <c r="V9" s="11" t="s">
        <v>100</v>
      </c>
      <c r="W9" s="3" t="str">
        <f t="shared" si="1"/>
        <v>Công Ty Tnhh Trường Thành</v>
      </c>
      <c r="X9" s="31" t="s">
        <v>101</v>
      </c>
      <c r="Y9" s="31" t="s">
        <v>102</v>
      </c>
      <c r="Z9" s="7" t="s">
        <v>103</v>
      </c>
      <c r="AA9" s="7" t="s">
        <v>104</v>
      </c>
      <c r="AB9" s="28" t="s">
        <v>105</v>
      </c>
      <c r="AC9" s="3" t="s">
        <v>106</v>
      </c>
      <c r="AD9" s="32" t="s">
        <v>107</v>
      </c>
      <c r="AE9" s="3" t="s">
        <v>108</v>
      </c>
      <c r="AF9" s="3" t="s">
        <v>109</v>
      </c>
      <c r="AG9" s="12" t="s">
        <v>130</v>
      </c>
      <c r="AH9" s="3" t="s">
        <v>131</v>
      </c>
      <c r="AI9" s="3" t="s">
        <v>132</v>
      </c>
      <c r="AJ9" s="3"/>
      <c r="AK9" s="34" t="s">
        <v>135</v>
      </c>
      <c r="AL9" s="28" t="s">
        <v>110</v>
      </c>
      <c r="AM9" s="14">
        <v>26</v>
      </c>
      <c r="AN9" s="15">
        <v>1000000</v>
      </c>
      <c r="AO9" s="15">
        <v>8900000</v>
      </c>
      <c r="AP9" s="15" t="s">
        <v>111</v>
      </c>
      <c r="AQ9" s="15" t="s">
        <v>111</v>
      </c>
      <c r="AR9" s="15">
        <v>500000</v>
      </c>
      <c r="AS9" s="15">
        <v>300000</v>
      </c>
      <c r="AT9" s="15">
        <v>1000000</v>
      </c>
      <c r="AU9" s="15">
        <v>400000</v>
      </c>
      <c r="AV9" s="17">
        <f t="shared" si="2"/>
        <v>32100000</v>
      </c>
      <c r="AW9" s="15">
        <v>3.5</v>
      </c>
      <c r="AX9" s="23">
        <f>ROUNDUP(SUM(AV9,(P9/26)*150%*(AW9/8)),0)</f>
        <v>32604808</v>
      </c>
      <c r="AY9" s="24">
        <f>AX9*10.5%</f>
        <v>3423504.84</v>
      </c>
      <c r="AZ9" s="25">
        <v>50000</v>
      </c>
      <c r="BA9" s="25">
        <v>1986619</v>
      </c>
      <c r="BB9" s="15">
        <f>SUM(AX9,-AY9,-AZ9,-BA9)</f>
        <v>27144684.16</v>
      </c>
      <c r="BX9" s="27"/>
      <c r="CI9" t="s">
        <v>134</v>
      </c>
    </row>
    <row r="10" ht="16.5" spans="1:87">
      <c r="A10" s="5" t="s">
        <v>87</v>
      </c>
      <c r="B10" s="3" t="s">
        <v>88</v>
      </c>
      <c r="C10" s="28" t="s">
        <v>89</v>
      </c>
      <c r="D10" s="3" t="s">
        <v>90</v>
      </c>
      <c r="E10" s="29" t="s">
        <v>91</v>
      </c>
      <c r="F10" s="30" t="s">
        <v>92</v>
      </c>
      <c r="G10" s="3"/>
      <c r="H10" s="3" t="s">
        <v>93</v>
      </c>
      <c r="I10" s="31" t="s">
        <v>94</v>
      </c>
      <c r="J10" s="28" t="s">
        <v>95</v>
      </c>
      <c r="K10" s="3" t="s">
        <v>96</v>
      </c>
      <c r="L10" s="7" t="s">
        <v>96</v>
      </c>
      <c r="M10" s="3" t="str">
        <f t="shared" si="0"/>
        <v>Lê Quang Hòa</v>
      </c>
      <c r="N10" s="6" t="s">
        <v>97</v>
      </c>
      <c r="O10" s="6" t="s">
        <v>98</v>
      </c>
      <c r="P10" s="9">
        <v>20000000</v>
      </c>
      <c r="Q10" s="9">
        <v>20000000</v>
      </c>
      <c r="R10" s="9"/>
      <c r="S10" s="9"/>
      <c r="T10" s="3" t="s">
        <v>126</v>
      </c>
      <c r="U10" s="10" t="s">
        <v>99</v>
      </c>
      <c r="V10" s="11" t="s">
        <v>100</v>
      </c>
      <c r="W10" s="3" t="str">
        <f t="shared" si="1"/>
        <v>Công Ty Tnhh Trường Thành</v>
      </c>
      <c r="X10" s="31" t="s">
        <v>101</v>
      </c>
      <c r="Y10" s="31" t="s">
        <v>102</v>
      </c>
      <c r="Z10" s="7" t="s">
        <v>103</v>
      </c>
      <c r="AA10" s="7" t="s">
        <v>104</v>
      </c>
      <c r="AB10" s="28" t="s">
        <v>105</v>
      </c>
      <c r="AC10" s="3" t="s">
        <v>106</v>
      </c>
      <c r="AD10" s="32" t="s">
        <v>107</v>
      </c>
      <c r="AE10" s="3" t="s">
        <v>108</v>
      </c>
      <c r="AF10" s="3" t="s">
        <v>109</v>
      </c>
      <c r="AG10" s="12" t="s">
        <v>130</v>
      </c>
      <c r="AH10" s="3" t="s">
        <v>131</v>
      </c>
      <c r="AI10" s="3" t="s">
        <v>132</v>
      </c>
      <c r="AJ10" s="3"/>
      <c r="AK10" s="34" t="s">
        <v>135</v>
      </c>
      <c r="AL10" s="28" t="s">
        <v>110</v>
      </c>
      <c r="AM10" s="14">
        <v>26</v>
      </c>
      <c r="AN10" s="15">
        <v>1000000</v>
      </c>
      <c r="AO10" s="15">
        <v>8900000</v>
      </c>
      <c r="AP10" s="15" t="s">
        <v>111</v>
      </c>
      <c r="AQ10" s="15" t="s">
        <v>111</v>
      </c>
      <c r="AR10" s="15">
        <v>500000</v>
      </c>
      <c r="AS10" s="15">
        <v>300000</v>
      </c>
      <c r="AT10" s="15">
        <v>1000000</v>
      </c>
      <c r="AU10" s="15">
        <v>400000</v>
      </c>
      <c r="AV10" s="17">
        <f t="shared" si="2"/>
        <v>32100000</v>
      </c>
      <c r="AW10" s="15">
        <v>3.5</v>
      </c>
      <c r="AX10" s="23">
        <f>ROUNDUP(SUM(AV10,(P10/26)*150%*(AW10/8)),0)</f>
        <v>32604808</v>
      </c>
      <c r="AY10" s="24">
        <f>AX10*10.5%</f>
        <v>3423504.84</v>
      </c>
      <c r="AZ10" s="25">
        <v>50000</v>
      </c>
      <c r="BA10" s="25">
        <v>1986619</v>
      </c>
      <c r="BB10" s="15">
        <f>SUM(AX10,-AY10,-AZ10,-BA10)</f>
        <v>27144684.16</v>
      </c>
      <c r="BX10" s="27"/>
      <c r="CI10" t="s">
        <v>136</v>
      </c>
    </row>
    <row r="11" ht="16.5" spans="1:87">
      <c r="A11" s="5" t="s">
        <v>87</v>
      </c>
      <c r="B11" s="3" t="s">
        <v>88</v>
      </c>
      <c r="C11" s="28" t="s">
        <v>89</v>
      </c>
      <c r="D11" s="3" t="s">
        <v>90</v>
      </c>
      <c r="E11" s="29" t="s">
        <v>91</v>
      </c>
      <c r="F11" s="30" t="s">
        <v>92</v>
      </c>
      <c r="G11" s="3"/>
      <c r="H11" s="3" t="s">
        <v>93</v>
      </c>
      <c r="I11" s="31" t="s">
        <v>94</v>
      </c>
      <c r="J11" s="28" t="s">
        <v>95</v>
      </c>
      <c r="K11" s="3" t="s">
        <v>96</v>
      </c>
      <c r="L11" s="7" t="s">
        <v>96</v>
      </c>
      <c r="M11" s="3" t="str">
        <f t="shared" si="0"/>
        <v>Lê Quang Hòa</v>
      </c>
      <c r="N11" s="6" t="s">
        <v>97</v>
      </c>
      <c r="O11" s="6" t="s">
        <v>98</v>
      </c>
      <c r="P11" s="9">
        <v>20000000</v>
      </c>
      <c r="Q11" s="9">
        <v>20000000</v>
      </c>
      <c r="R11" s="9"/>
      <c r="S11" s="9"/>
      <c r="T11" s="3" t="s">
        <v>126</v>
      </c>
      <c r="U11" s="10" t="s">
        <v>99</v>
      </c>
      <c r="V11" s="11" t="s">
        <v>100</v>
      </c>
      <c r="W11" s="3" t="str">
        <f t="shared" si="1"/>
        <v>Công Ty Tnhh Trường Thành</v>
      </c>
      <c r="X11" s="31" t="s">
        <v>101</v>
      </c>
      <c r="Y11" s="31" t="s">
        <v>102</v>
      </c>
      <c r="Z11" s="7" t="s">
        <v>103</v>
      </c>
      <c r="AA11" s="7" t="s">
        <v>104</v>
      </c>
      <c r="AB11" s="28" t="s">
        <v>105</v>
      </c>
      <c r="AC11" s="3" t="s">
        <v>106</v>
      </c>
      <c r="AD11" s="32" t="s">
        <v>107</v>
      </c>
      <c r="AE11" s="3" t="s">
        <v>108</v>
      </c>
      <c r="AF11" s="3" t="s">
        <v>109</v>
      </c>
      <c r="AG11" s="12" t="s">
        <v>130</v>
      </c>
      <c r="AH11" s="3" t="s">
        <v>131</v>
      </c>
      <c r="AI11" s="3" t="s">
        <v>132</v>
      </c>
      <c r="AJ11" s="3"/>
      <c r="AK11" s="34" t="s">
        <v>135</v>
      </c>
      <c r="AL11" s="28" t="s">
        <v>110</v>
      </c>
      <c r="AM11" s="14">
        <v>26</v>
      </c>
      <c r="AN11" s="15">
        <v>1000000</v>
      </c>
      <c r="AO11" s="15">
        <v>8900000</v>
      </c>
      <c r="AP11" s="15" t="s">
        <v>111</v>
      </c>
      <c r="AQ11" s="15" t="s">
        <v>111</v>
      </c>
      <c r="AR11" s="15">
        <v>500000</v>
      </c>
      <c r="AS11" s="15">
        <v>300000</v>
      </c>
      <c r="AT11" s="15">
        <v>1000000</v>
      </c>
      <c r="AU11" s="15">
        <v>400000</v>
      </c>
      <c r="AV11" s="17">
        <f t="shared" si="2"/>
        <v>32100000</v>
      </c>
      <c r="AW11" s="15">
        <v>3.5</v>
      </c>
      <c r="AX11" s="23">
        <f>ROUNDUP(SUM(AV11,(P11/26)*150%*(AW11/8)),0)</f>
        <v>32604808</v>
      </c>
      <c r="AY11" s="24">
        <f>AX11*10.5%</f>
        <v>3423504.84</v>
      </c>
      <c r="AZ11" s="25">
        <v>50000</v>
      </c>
      <c r="BA11" s="25">
        <v>1986619</v>
      </c>
      <c r="BB11" s="15">
        <f>SUM(AX11,-AY11,-AZ11,-BA11)</f>
        <v>27144684.16</v>
      </c>
      <c r="BX11" s="27"/>
      <c r="CI11" t="s">
        <v>137</v>
      </c>
    </row>
    <row r="12" ht="16.5" spans="1:76">
      <c r="A12" s="5"/>
      <c r="B12" s="3"/>
      <c r="C12" s="3"/>
      <c r="D12" s="3"/>
      <c r="E12" s="6"/>
      <c r="F12" s="4"/>
      <c r="G12" s="3"/>
      <c r="H12" s="3"/>
      <c r="I12" s="7"/>
      <c r="J12" s="3"/>
      <c r="K12" s="3"/>
      <c r="L12" s="7"/>
      <c r="M12" s="3"/>
      <c r="N12" s="6"/>
      <c r="O12" s="6"/>
      <c r="P12" s="9"/>
      <c r="Q12" s="9"/>
      <c r="R12" s="9"/>
      <c r="S12" s="9"/>
      <c r="T12" s="3"/>
      <c r="U12" s="10"/>
      <c r="V12" s="3"/>
      <c r="W12" s="3"/>
      <c r="X12" s="7"/>
      <c r="Y12" s="7"/>
      <c r="Z12" s="7"/>
      <c r="AA12" s="7"/>
      <c r="AB12" s="3"/>
      <c r="AC12" s="3"/>
      <c r="AD12" s="12"/>
      <c r="AE12" s="3"/>
      <c r="AF12" s="3"/>
      <c r="AG12" s="12"/>
      <c r="AH12" s="3"/>
      <c r="AI12" s="3"/>
      <c r="AJ12" s="3"/>
      <c r="AK12" s="13"/>
      <c r="AL12" s="3"/>
      <c r="AM12" s="14"/>
      <c r="AN12" s="15"/>
      <c r="AO12" s="15"/>
      <c r="AP12" s="15"/>
      <c r="AQ12" s="15"/>
      <c r="AR12" s="15"/>
      <c r="AS12" s="15"/>
      <c r="AT12" s="15"/>
      <c r="AU12" s="15"/>
      <c r="AV12" s="17"/>
      <c r="AW12" s="15"/>
      <c r="AX12" s="23"/>
      <c r="AY12" s="24"/>
      <c r="AZ12" s="25"/>
      <c r="BA12" s="25"/>
      <c r="BB12" s="15"/>
      <c r="BX12" s="27"/>
    </row>
    <row r="13" ht="16.5" spans="1:76">
      <c r="A13" s="5"/>
      <c r="B13" s="3"/>
      <c r="C13" s="3"/>
      <c r="D13" s="3"/>
      <c r="E13" s="6"/>
      <c r="F13" s="4"/>
      <c r="G13" s="3"/>
      <c r="H13" s="3"/>
      <c r="I13" s="7"/>
      <c r="J13" s="3"/>
      <c r="K13" s="3"/>
      <c r="L13" s="7"/>
      <c r="M13" s="3"/>
      <c r="N13" s="6"/>
      <c r="O13" s="6"/>
      <c r="P13" s="9"/>
      <c r="Q13" s="9"/>
      <c r="R13" s="9"/>
      <c r="S13" s="9"/>
      <c r="T13" s="3"/>
      <c r="U13" s="10"/>
      <c r="V13" s="3"/>
      <c r="W13" s="3"/>
      <c r="X13" s="7"/>
      <c r="Y13" s="7"/>
      <c r="Z13" s="7"/>
      <c r="AA13" s="7"/>
      <c r="AB13" s="3"/>
      <c r="AC13" s="3"/>
      <c r="AD13" s="12"/>
      <c r="AE13" s="3"/>
      <c r="AF13" s="3"/>
      <c r="AG13" s="12"/>
      <c r="AH13" s="3"/>
      <c r="AI13" s="3"/>
      <c r="AJ13" s="3"/>
      <c r="AK13" s="13"/>
      <c r="AL13" s="3"/>
      <c r="AM13" s="14"/>
      <c r="AN13" s="15"/>
      <c r="AO13" s="15"/>
      <c r="AP13" s="15"/>
      <c r="AQ13" s="15"/>
      <c r="AR13" s="15"/>
      <c r="AS13" s="15"/>
      <c r="AT13" s="15"/>
      <c r="AU13" s="15"/>
      <c r="AV13" s="17"/>
      <c r="AW13" s="15"/>
      <c r="AX13" s="23"/>
      <c r="AY13" s="24"/>
      <c r="AZ13" s="25"/>
      <c r="BA13" s="25"/>
      <c r="BB13" s="15"/>
      <c r="BX13" s="27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2023-10-27T08:52:00Z</dcterms:created>
  <dcterms:modified xsi:type="dcterms:W3CDTF">2023-10-29T08:33:52Z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61337EC6E8D34ED2BF74505E876F8661_11</vt:lpwstr>
  </property>
  <property fmtid="{D5CDD505-2E9C-101B-9397-08002B2CF9AE}" pid="3" name="KSOProductBuildVer">
    <vt:lpwstr>1033-12.2.0.13266</vt:lpwstr>
  </property>
</Properties>
</file>