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<sst xmlns="http://schemas.openxmlformats.org/spreadsheetml/2006/main" count="460" uniqueCount="154">
  <si>
    <t>tên lđ</t>
  </si>
  <si>
    <t>Column14</t>
  </si>
  <si>
    <t>Column6</t>
  </si>
  <si>
    <t>Column7</t>
  </si>
  <si>
    <t>Ngày sinh lđ</t>
  </si>
  <si>
    <t>CMT lđ</t>
  </si>
  <si>
    <t>Ngày cấp CMT lđ</t>
  </si>
  <si>
    <t>Nơi cấp CMT lđ</t>
  </si>
  <si>
    <t>CCCD lđ</t>
  </si>
  <si>
    <t>Ngày cấp CCCD</t>
  </si>
  <si>
    <t>Địa chỉ lđ hiện tại</t>
  </si>
  <si>
    <t>Nơi sinh lđ</t>
  </si>
  <si>
    <t>Công việc lđ</t>
  </si>
  <si>
    <t>tên công ty</t>
  </si>
  <si>
    <t>Column9</t>
  </si>
  <si>
    <t>Column1</t>
  </si>
  <si>
    <t>Column2</t>
  </si>
  <si>
    <t>Column3</t>
  </si>
  <si>
    <t>Column4</t>
  </si>
  <si>
    <t>mst</t>
  </si>
  <si>
    <t>địa chỉ công ty</t>
  </si>
  <si>
    <t>tên người đại diện</t>
  </si>
  <si>
    <t>Column5</t>
  </si>
  <si>
    <t>ngày kí hđlđ</t>
  </si>
  <si>
    <t>mức lương</t>
  </si>
  <si>
    <t>Column8</t>
  </si>
  <si>
    <t>chữ kí lđ</t>
  </si>
  <si>
    <t>Column13</t>
  </si>
  <si>
    <t>chữ kí người đại diện</t>
  </si>
  <si>
    <t>tên công ty camp</t>
  </si>
  <si>
    <t>Column10</t>
  </si>
  <si>
    <t>tỉnh kí hđ</t>
  </si>
  <si>
    <t>năm tăng lương</t>
  </si>
  <si>
    <t>Column12</t>
  </si>
  <si>
    <t>Column11</t>
  </si>
  <si>
    <t>chức vụ mới</t>
  </si>
  <si>
    <t>số hđlđ</t>
  </si>
  <si>
    <t>ngày bổ nhiệm/tăng lương</t>
  </si>
  <si>
    <t>phòng/ban</t>
  </si>
  <si>
    <t>sđt công ty</t>
  </si>
  <si>
    <t>Loại hđlđ</t>
  </si>
  <si>
    <t>tên người thuê đất</t>
  </si>
  <si>
    <t>ngày sinh người thuê đất</t>
  </si>
  <si>
    <t>CMT người thuê đất</t>
  </si>
  <si>
    <t>ngày cấp cmt người thuê đất</t>
  </si>
  <si>
    <t>địa chỉ người thuê đất</t>
  </si>
  <si>
    <t>nghề nghiệp người thuê đất</t>
  </si>
  <si>
    <t>diện tích</t>
  </si>
  <si>
    <t>loại đất</t>
  </si>
  <si>
    <t>thửa đất số</t>
  </si>
  <si>
    <t>tờ bản đồ</t>
  </si>
  <si>
    <t>giấy chứng nhận quyền sd</t>
  </si>
  <si>
    <t>hạng đất</t>
  </si>
  <si>
    <t>tài sản gắn liền</t>
  </si>
  <si>
    <t>thời hạn thuê</t>
  </si>
  <si>
    <t>tiền thuê</t>
  </si>
  <si>
    <t>tiền thuê bằng chữ</t>
  </si>
  <si>
    <t>ngày thanh toán</t>
  </si>
  <si>
    <t>ngày bàn giao</t>
  </si>
  <si>
    <t>tháng lương</t>
  </si>
  <si>
    <t>mã nv</t>
  </si>
  <si>
    <t>Số ngày công làm việc</t>
  </si>
  <si>
    <t>Phụ cấp trách nhiệm quản lý</t>
  </si>
  <si>
    <t>Thưởng kiểm soát năng suất sản phẩm</t>
  </si>
  <si>
    <t>THU NHẬP NGOÀI GIỜ phải chịu THUẾ THU NHẬP CÁ NHÂN</t>
  </si>
  <si>
    <t>Phụ cấp độc hại, nặng nhọc, nuôi con</t>
  </si>
  <si>
    <t>Phụ cấp (xăng xe) đi lại</t>
  </si>
  <si>
    <t>Phụ cấp điện thoại</t>
  </si>
  <si>
    <t>Thưởng chuyên cần</t>
  </si>
  <si>
    <t>Phụ cấp tiền ăn theo ca</t>
  </si>
  <si>
    <t>TỔNG TIỀN LƯƠNG</t>
  </si>
  <si>
    <t>Tổng số giờ tăng ca</t>
  </si>
  <si>
    <t>THU NHẬP NGOÀI GIỜ không chịu THUẾ THU NHẬP CÁ NHÂN</t>
  </si>
  <si>
    <t>TỔNG THU NHẬP/ THÁNG</t>
  </si>
  <si>
    <t>10.5% - trích trừ lương Người Lao Động (BHXH 8%, BHYT 1.5%,BHTN 1%)</t>
  </si>
  <si>
    <t>Phí Công đoàn - trích trừ lương Người Lao Động</t>
  </si>
  <si>
    <t>Thuế thu nhập cá nhân - trích trừ lương Người Lao Động</t>
  </si>
  <si>
    <t>Thu nhập thực nhận sau khi trừ các khoản bắt buộc của NLĐ</t>
  </si>
  <si>
    <t>ngày kí bằng chữ</t>
  </si>
  <si>
    <t>template</t>
  </si>
  <si>
    <t>NGUYỄN HUY XÔ</t>
  </si>
  <si>
    <t>23/08/1985</t>
  </si>
  <si>
    <t>10/8/2019</t>
  </si>
  <si>
    <t>Công An tỉnh Nghệ An</t>
  </si>
  <si>
    <t>19/04/2021</t>
  </si>
  <si>
    <t>Khối 1, P. Nghi Tân, Thị xã Cửa Lò, Nghệ An</t>
  </si>
  <si>
    <t>Nhân viên cơ khí</t>
  </si>
  <si>
    <t>CÔNG TY TNHH CƠ KHÍ THƯƠNG MẠI TUẤN HÙNG</t>
  </si>
  <si>
    <t>Xóm 3 - Phường Nghi Hương - Thị xã Cửa Lò - Nghệ An</t>
  </si>
  <si>
    <t>HOÀNG KHẮC TUẤN</t>
  </si>
  <si>
    <t>11/4/2011</t>
  </si>
  <si>
    <t>Nguyễn Huy Xô</t>
  </si>
  <si>
    <t>Hoàng Khắc Tuấn</t>
  </si>
  <si>
    <t>Nghệ An</t>
  </si>
  <si>
    <t>12/HĐLĐ</t>
  </si>
  <si>
    <t>Phòng kỹ thuật</t>
  </si>
  <si>
    <t>0383951786</t>
  </si>
  <si>
    <t>Vô thời hạn</t>
  </si>
  <si>
    <t>Nguyễn Hồng Ngọc</t>
  </si>
  <si>
    <t>20/11/1980</t>
  </si>
  <si>
    <t>21/06/2015</t>
  </si>
  <si>
    <t>Kinh doanh đồ gỗ</t>
  </si>
  <si>
    <t>ngày 11 tháng 04 năm 2011</t>
  </si>
  <si>
    <t>HĐLĐ-2011</t>
  </si>
  <si>
    <t>16/08/2013</t>
  </si>
  <si>
    <t>ngày 01 tháng 06 năm 2013</t>
  </si>
  <si>
    <t>QĐTL-01</t>
  </si>
  <si>
    <t>ngày 01 tháng 03 năm 2016</t>
  </si>
  <si>
    <t>ngày 01 tháng 07 năm 2020</t>
  </si>
  <si>
    <t>Kỹ sư cơ khí</t>
  </si>
  <si>
    <t>22/12/2018</t>
  </si>
  <si>
    <t>ngày 01 tháng 06 năm 2018</t>
  </si>
  <si>
    <t>QĐBN-TL-01</t>
  </si>
  <si>
    <t>ngày 24 tháng 10 năm 2023</t>
  </si>
  <si>
    <t>XNCV-01</t>
  </si>
  <si>
    <t>190 m2</t>
  </si>
  <si>
    <t>Đất ở</t>
  </si>
  <si>
    <t>Ngày cấp 15, tháng 6, năm 2015, do Sở Tài Nguyên và Môi Trường cấp.</t>
  </si>
  <si>
    <r>
      <rPr>
        <sz val="12"/>
        <color rgb="FF374151"/>
        <rFont val="Segoe UI"/>
        <charset val="134"/>
      </rPr>
      <t>Đất sử dụng công nghiệp</t>
    </r>
  </si>
  <si>
    <t>Không có tài sản gắn liền với đất</t>
  </si>
  <si>
    <t>01, tháng 12, năm 2017 đến ngày 01, tháng 12, năm 2024</t>
  </si>
  <si>
    <t>Ba trăm nghìn trên một mét vuông trên một năm</t>
  </si>
  <si>
    <t xml:space="preserve"> Hàng tháng vào ngày 5 của mỗi tháng</t>
  </si>
  <si>
    <t>01 tháng 12 năm 2017</t>
  </si>
  <si>
    <t>HĐ thuê đất-2017</t>
  </si>
  <si>
    <t>08/2023</t>
  </si>
  <si>
    <t>2021012</t>
  </si>
  <si>
    <t>22</t>
  </si>
  <si>
    <t>-</t>
  </si>
  <si>
    <t> 665394</t>
  </si>
  <si>
    <t>Lương-01</t>
  </si>
  <si>
    <t>09/2023</t>
  </si>
  <si>
    <t>10/2023</t>
  </si>
  <si>
    <t>ĐXNP-01</t>
  </si>
  <si>
    <t>giới tính</t>
  </si>
  <si>
    <t>sđt lđ</t>
  </si>
  <si>
    <t>email lđ</t>
  </si>
  <si>
    <t>mức lương 1</t>
  </si>
  <si>
    <t>mức lương 2</t>
  </si>
  <si>
    <t>mức lương 3</t>
  </si>
  <si>
    <t>số khen thưởng</t>
  </si>
  <si>
    <r>
      <rPr>
        <b/>
        <sz val="13"/>
        <color rgb="FF000000"/>
        <rFont val="Times New Roman"/>
        <charset val="134"/>
      </rPr>
      <t>tháng lương</t>
    </r>
  </si>
  <si>
    <r>
      <rPr>
        <sz val="13"/>
        <color rgb="FF000000"/>
        <rFont val="Times New Roman"/>
        <charset val="134"/>
      </rPr>
      <t>Số ngày công làm việc</t>
    </r>
  </si>
  <si>
    <r>
      <rPr>
        <sz val="13"/>
        <color rgb="FF000000"/>
        <rFont val="Times New Roman"/>
        <charset val="134"/>
      </rPr>
      <t>Phụ cấp trách nhiệm quản lý</t>
    </r>
  </si>
  <si>
    <r>
      <rPr>
        <sz val="13"/>
        <color rgb="FF000000"/>
        <rFont val="Times New Roman"/>
        <charset val="134"/>
      </rPr>
      <t>Thưởng kiểm soát năng suất sản phẩm</t>
    </r>
  </si>
  <si>
    <r>
      <rPr>
        <sz val="13"/>
        <color rgb="FF000000"/>
        <rFont val="Times New Roman"/>
        <charset val="134"/>
      </rPr>
      <t>THU NHẬP NGOÀI GIỜ phải chịu THUẾ THU NHẬP CÁ NHÂN</t>
    </r>
  </si>
  <si>
    <r>
      <rPr>
        <sz val="13"/>
        <color rgb="FF000000"/>
        <rFont val="Times New Roman"/>
        <charset val="134"/>
      </rPr>
      <t>Thưởng chuyên cần</t>
    </r>
  </si>
  <si>
    <r>
      <rPr>
        <b/>
        <sz val="13"/>
        <color rgb="FF000000"/>
        <rFont val="Times New Roman"/>
        <charset val="134"/>
      </rPr>
      <t>TỔNG TIỀN LƯƠNG</t>
    </r>
  </si>
  <si>
    <r>
      <rPr>
        <sz val="13"/>
        <color rgb="FF000000"/>
        <rFont val="Times New Roman"/>
        <charset val="134"/>
      </rPr>
      <t>Tổng số giờ tăng ca</t>
    </r>
  </si>
  <si>
    <r>
      <rPr>
        <sz val="13"/>
        <color theme="1"/>
        <rFont val="Times New Roman"/>
        <charset val="134"/>
      </rPr>
      <t>TỔNG THU NHẬP/ THÁNG</t>
    </r>
  </si>
  <si>
    <r>
      <rPr>
        <b/>
        <i/>
        <sz val="13"/>
        <color rgb="FF000000"/>
        <rFont val="Times New Roman"/>
        <charset val="134"/>
      </rPr>
      <t xml:space="preserve">10.5% </t>
    </r>
    <r>
      <rPr>
        <i/>
        <sz val="13"/>
        <color rgb="FF000000"/>
        <rFont val="Times New Roman"/>
        <charset val="134"/>
      </rPr>
      <t>- trích trừ lương Người Lao Động (BHXH 8%, BHYT 1.5%,BHTN 1%)</t>
    </r>
  </si>
  <si>
    <r>
      <rPr>
        <i/>
        <sz val="13"/>
        <color rgb="FF000000"/>
        <rFont val="Times New Roman"/>
        <charset val="134"/>
      </rPr>
      <t>Phí Công đoàn - trích trừ lương Người Lao Động</t>
    </r>
  </si>
  <si>
    <r>
      <rPr>
        <i/>
        <sz val="13"/>
        <color rgb="FF000000"/>
        <rFont val="Times New Roman"/>
        <charset val="134"/>
      </rPr>
      <t>Thuế thu nhập cá nhân - trích trừ lương Người Lao Động</t>
    </r>
  </si>
  <si>
    <r>
      <rPr>
        <sz val="13"/>
        <color rgb="FF000000"/>
        <rFont val="Times New Roman"/>
        <charset val="134"/>
      </rPr>
      <t>Thu nhập thực nhận sau khi trừ các khoản bắt buộc của NLĐ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</si>
</sst>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0.00_);[Red]\(0.00\)"/>
  </numFmts>
  <fonts count="27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b/>
      <i/>
      <sz val="13"/>
      <color rgb="FF000000"/>
      <name val="Times New Roman"/>
      <charset val="134"/>
    </font>
    <font>
      <sz val="12"/>
      <color rgb="FF374151"/>
      <name val="Segoe UI"/>
      <charset val="134"/>
    </font>
    <font>
      <i/>
      <sz val="13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0" borderId="0" xfId="0" applyNumberFormat="1"/>
    <xf numFmtId="38" fontId="0" fillId="0" borderId="0" xfId="0" applyNumberFormat="1"/>
    <xf numFmtId="0" fontId="1" fillId="0" borderId="0" xfId="0" applyFont="1"/>
    <xf numFmtId="178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58" fontId="6" fillId="0" borderId="0" xfId="0" applyNumberFormat="1" applyFont="1"/>
    <xf numFmtId="49" fontId="6" fillId="0" borderId="0" xfId="0" applyNumberFormat="1" applyFont="1"/>
    <xf numFmtId="179" fontId="6" fillId="0" borderId="0" xfId="0" applyNumberFormat="1" applyFont="1"/>
    <xf numFmtId="38" fontId="6" fillId="0" borderId="0" xfId="0" applyNumberFormat="1" applyFont="1"/>
    <xf numFmtId="0" fontId="1" fillId="0" borderId="0" xfId="0" applyNumberFormat="1" applyFont="1" quotePrefix="1"/>
    <xf numFmtId="178" fontId="1" fillId="0" borderId="0" xfId="0" applyNumberFormat="1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49" formatCode="@"/>
    </dxf>
    <dxf>
      <numFmt numFmtId="0" formatCode="General"/>
    </dxf>
    <dxf>
      <numFmt numFmtId="38" formatCode="#,##0_);[Red]\(#,##0\)"/>
    </dxf>
    <dxf>
      <numFmt numFmtId="178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A11" totalsRowShown="0">
  <autoFilter ref="A1:CA11"/>
  <tableColumns count="79">
    <tableColumn id="1" name="tên lđ"/>
    <tableColumn id="79" name="Column14"/>
    <tableColumn id="71" name="Column6"/>
    <tableColumn id="72" name="Column7"/>
    <tableColumn id="2" name="Ngày sinh lđ"/>
    <tableColumn id="3" name="CMT lđ"/>
    <tableColumn id="4" name="Ngày cấp CMT lđ" dataDxfId="0"/>
    <tableColumn id="5" name="Nơi cấp CMT lđ"/>
    <tableColumn id="6" name="CCCD lđ"/>
    <tableColumn id="7" name="Ngày cấp CCCD"/>
    <tableColumn id="8" name="Địa chỉ lđ hiện tại"/>
    <tableColumn id="9" name="Nơi sinh lđ"/>
    <tableColumn id="10" name="Công việc lđ"/>
    <tableColumn id="11" name="tên công ty"/>
    <tableColumn id="74" name="Column9"/>
    <tableColumn id="66" name="Column1"/>
    <tableColumn id="67" name="Column2"/>
    <tableColumn id="68" name="Column3"/>
    <tableColumn id="69" name="Column4"/>
    <tableColumn id="12" name="mst"/>
    <tableColumn id="13" name="địa chỉ công ty"/>
    <tableColumn id="14" name="tên người đại diện"/>
    <tableColumn id="70" name="Column5"/>
    <tableColumn id="15" name="ngày kí hđlđ" dataDxfId="1"/>
    <tableColumn id="16" name="mức lương" dataDxfId="2"/>
    <tableColumn id="73" name="Column8"/>
    <tableColumn id="17" name="chữ kí lđ"/>
    <tableColumn id="78" name="Column13"/>
    <tableColumn id="18" name="chữ kí người đại diện"/>
    <tableColumn id="19" name="tên công ty camp"/>
    <tableColumn id="75" name="Column10"/>
    <tableColumn id="20" name="tỉnh kí hđ"/>
    <tableColumn id="22" name="năm tăng lương"/>
    <tableColumn id="77" name="Column12"/>
    <tableColumn id="76" name="Column11"/>
    <tableColumn id="21" name="chức vụ mới"/>
    <tableColumn id="23" name="số hđlđ"/>
    <tableColumn id="24" name="ngày bổ nhiệm/tăng lương" dataDxfId="3"/>
    <tableColumn id="25" name="phòng/ban"/>
    <tableColumn id="26" name="sđt công ty"/>
    <tableColumn id="27" name="Loại hđlđ"/>
    <tableColumn id="28" name="tên người thuê đất"/>
    <tableColumn id="29" name="ngày sinh người thuê đất"/>
    <tableColumn id="31" name="CMT người thuê đất"/>
    <tableColumn id="32" name="ngày cấp cmt người thuê đất"/>
    <tableColumn id="30" name="địa chỉ người thuê đất"/>
    <tableColumn id="33" name="nghề nghiệp người thuê đất"/>
    <tableColumn id="34" name="diện tích"/>
    <tableColumn id="35" name="loại đất"/>
    <tableColumn id="36" name="thửa đất số"/>
    <tableColumn id="37" name="tờ bản đồ"/>
    <tableColumn id="38" name="giấy chứng nhận quyền sd"/>
    <tableColumn id="39" name="hạng đất"/>
    <tableColumn id="40" name="tài sản gắn liền"/>
    <tableColumn id="41" name="thời hạn thuê"/>
    <tableColumn id="42" name="tiền thuê"/>
    <tableColumn id="43" name="tiền thuê bằng chữ"/>
    <tableColumn id="44" name="ngày thanh toán"/>
    <tableColumn id="45" name="ngày bàn giao"/>
    <tableColumn id="46" name="tháng lương"/>
    <tableColumn id="47" name="mã nv"/>
    <tableColumn id="48" name="Số ngày công làm việc"/>
    <tableColumn id="49" name="Phụ cấp trách nhiệm quản lý"/>
    <tableColumn id="50" name="Thưởng kiểm soát năng suất sản phẩm"/>
    <tableColumn id="51" name="THU NHẬP NGOÀI GIỜ phải chịu THUẾ THU NHẬP CÁ NHÂN"/>
    <tableColumn id="52" name="Phụ cấp độc hại, nặng nhọc, nuôi con"/>
    <tableColumn id="53" name="Phụ cấp (xăng xe) đi lại"/>
    <tableColumn id="54" name="Phụ cấp điện thoại"/>
    <tableColumn id="55" name="Thưởng chuyên cần"/>
    <tableColumn id="56" name="Phụ cấp tiền ăn theo ca"/>
    <tableColumn id="64" name="TỔNG TIỀN LƯƠNG"/>
    <tableColumn id="57" name="Tổng số giờ tăng ca"/>
    <tableColumn id="58" name="THU NHẬP NGOÀI GIỜ không chịu THUẾ THU NHẬP CÁ NHÂN"/>
    <tableColumn id="59" name="TỔNG THU NHẬP/ THÁNG"/>
    <tableColumn id="60" name="10.5% - trích trừ lương Người Lao Động (BHXH 8%, BHYT 1.5%,BHTN 1%)"/>
    <tableColumn id="61" name="Phí Công đoàn - trích trừ lương Người Lao Động"/>
    <tableColumn id="62" name="Thuế thu nhập cá nhân - trích trừ lương Người Lao Động"/>
    <tableColumn id="63" name="Thu nhập thực nhận sau khi trừ các khoản bắt buộc của NLĐ"/>
    <tableColumn id="65" name="ngày kí bằng ch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5"/>
  <sheetViews>
    <sheetView tabSelected="1" topLeftCell="X1" workbookViewId="0">
      <selection activeCell="AC16" sqref="AC16"/>
    </sheetView>
  </sheetViews>
  <sheetFormatPr defaultColWidth="9" defaultRowHeight="15"/>
  <cols>
    <col min="1" max="1" width="20.5714285714286" customWidth="1"/>
    <col min="2" max="5" width="13" customWidth="1"/>
    <col min="6" max="6" width="10" customWidth="1"/>
    <col min="7" max="7" width="15.7142857142857" customWidth="1"/>
    <col min="8" max="8" width="20.4285714285714" customWidth="1"/>
    <col min="9" max="9" width="12" customWidth="1"/>
    <col min="10" max="10" width="10.7142857142857" customWidth="1"/>
    <col min="11" max="11" width="39.2857142857143" customWidth="1"/>
    <col min="12" max="12" width="11" customWidth="1"/>
    <col min="13" max="13" width="12.5714285714286" customWidth="1"/>
    <col min="14" max="14" width="45.2857142857143" customWidth="1"/>
    <col min="15" max="20" width="12" customWidth="1"/>
    <col min="21" max="21" width="50" customWidth="1"/>
    <col min="22" max="22" width="20.2857142857143" customWidth="1"/>
    <col min="23" max="24" width="14.1428571428571" customWidth="1"/>
    <col min="25" max="25" width="13.2857142857143" customWidth="1"/>
    <col min="26" max="27" width="14.5714285714286" customWidth="1"/>
    <col min="28" max="29" width="22.7142857142857" customWidth="1"/>
    <col min="30" max="30" width="12" customWidth="1"/>
    <col min="33" max="33" width="16.4285714285714" customWidth="1"/>
    <col min="34" max="36" width="11.1428571428571" customWidth="1"/>
    <col min="38" max="38" width="12.1428571428571"/>
    <col min="39" max="39" width="22.1428571428571" customWidth="1"/>
    <col min="40" max="40" width="14" customWidth="1"/>
    <col min="41" max="41" width="12.8571428571429" customWidth="1"/>
    <col min="42" max="42" width="21.5714285714286" customWidth="1"/>
    <col min="44" max="44" width="19.2857142857143" customWidth="1"/>
    <col min="45" max="45" width="29" customWidth="1"/>
    <col min="47" max="47" width="28.5714285714286" customWidth="1"/>
    <col min="56" max="56" width="9.71428571428571"/>
    <col min="59" max="59" width="12.5714285714286"/>
    <col min="60" max="60" width="11.1428571428571"/>
    <col min="63" max="63" width="17"/>
    <col min="64" max="64" width="38.5714285714286" customWidth="1"/>
    <col min="65" max="65" width="58.8571428571429" customWidth="1"/>
    <col min="66" max="66" width="36.8571428571429" customWidth="1"/>
    <col min="67" max="67" width="23.8571428571429" customWidth="1"/>
    <col min="68" max="68" width="19" customWidth="1"/>
    <col min="69" max="69" width="12.2857142857143"/>
    <col min="70" max="70" width="10.2857142857143"/>
    <col min="71" max="71" width="13.7142857142857"/>
    <col min="72" max="72" width="12.2857142857143"/>
    <col min="73" max="74" width="13.7142857142857"/>
    <col min="75" max="75" width="12.2857142857143"/>
    <col min="77" max="77" width="10.2857142857143"/>
    <col min="78" max="78" width="18.5714285714286"/>
    <col min="79" max="79" width="17.5714285714286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ht="15.75" spans="1:80">
      <c r="A2" t="s">
        <v>80</v>
      </c>
      <c r="E2" t="s">
        <v>81</v>
      </c>
      <c r="F2">
        <v>182531250</v>
      </c>
      <c r="G2" s="1" t="s">
        <v>82</v>
      </c>
      <c r="H2" t="s">
        <v>83</v>
      </c>
      <c r="I2" s="1">
        <v>40085006845</v>
      </c>
      <c r="J2" s="1" t="s">
        <v>84</v>
      </c>
      <c r="K2" t="s">
        <v>85</v>
      </c>
      <c r="L2" t="s">
        <v>85</v>
      </c>
      <c r="M2" t="s">
        <v>86</v>
      </c>
      <c r="N2" t="s">
        <v>87</v>
      </c>
      <c r="T2">
        <v>2901274627</v>
      </c>
      <c r="U2" t="s">
        <v>88</v>
      </c>
      <c r="V2" t="s">
        <v>89</v>
      </c>
      <c r="W2" s="1"/>
      <c r="X2" s="1" t="s">
        <v>90</v>
      </c>
      <c r="Y2" s="2">
        <v>7000000</v>
      </c>
      <c r="AA2" t="s">
        <v>91</v>
      </c>
      <c r="AC2" t="s">
        <v>92</v>
      </c>
      <c r="AD2" t="str">
        <f t="shared" ref="AD2:AD12" si="0">PROPER(N2)</f>
        <v>Công Ty Tnhh Cơ Khí Thương Mại Tuấn Hùng</v>
      </c>
      <c r="AF2" t="s">
        <v>93</v>
      </c>
      <c r="AK2" s="3" t="s">
        <v>94</v>
      </c>
      <c r="AL2" s="4"/>
      <c r="AM2" s="4" t="s">
        <v>95</v>
      </c>
      <c r="AN2" s="17" t="s">
        <v>96</v>
      </c>
      <c r="AO2" s="5" t="s">
        <v>97</v>
      </c>
      <c r="AP2" s="5" t="s">
        <v>98</v>
      </c>
      <c r="AQ2" s="5" t="s">
        <v>99</v>
      </c>
      <c r="AR2" s="5">
        <v>187912507</v>
      </c>
      <c r="AS2" s="5" t="s">
        <v>100</v>
      </c>
      <c r="AT2" s="5" t="str">
        <f t="shared" ref="AT2:AT12" si="1">K2</f>
        <v>Khối 1, P. Nghi Tân, Thị xã Cửa Lò, Nghệ An</v>
      </c>
      <c r="AU2" s="5" t="s">
        <v>101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 t="s">
        <v>102</v>
      </c>
      <c r="CB2" t="s">
        <v>103</v>
      </c>
    </row>
    <row r="3" ht="15.75" spans="1:80">
      <c r="A3" t="s">
        <v>80</v>
      </c>
      <c r="E3" t="s">
        <v>81</v>
      </c>
      <c r="F3">
        <v>182531250</v>
      </c>
      <c r="G3" s="1" t="s">
        <v>82</v>
      </c>
      <c r="H3" t="s">
        <v>83</v>
      </c>
      <c r="I3" s="1">
        <v>40085006845</v>
      </c>
      <c r="J3" s="1" t="s">
        <v>84</v>
      </c>
      <c r="K3" t="s">
        <v>85</v>
      </c>
      <c r="L3" t="s">
        <v>85</v>
      </c>
      <c r="M3" t="s">
        <v>86</v>
      </c>
      <c r="N3" t="s">
        <v>87</v>
      </c>
      <c r="T3">
        <v>2901274627</v>
      </c>
      <c r="U3" t="s">
        <v>88</v>
      </c>
      <c r="V3" t="s">
        <v>89</v>
      </c>
      <c r="W3" s="1"/>
      <c r="X3" s="1" t="s">
        <v>90</v>
      </c>
      <c r="Y3" s="2">
        <v>9000000</v>
      </c>
      <c r="AA3" t="s">
        <v>91</v>
      </c>
      <c r="AC3" t="s">
        <v>92</v>
      </c>
      <c r="AD3" t="str">
        <f t="shared" si="0"/>
        <v>Công Ty Tnhh Cơ Khí Thương Mại Tuấn Hùng</v>
      </c>
      <c r="AF3" t="s">
        <v>93</v>
      </c>
      <c r="AG3">
        <v>2013</v>
      </c>
      <c r="AK3" s="3" t="s">
        <v>94</v>
      </c>
      <c r="AL3" s="4" t="s">
        <v>104</v>
      </c>
      <c r="AM3" s="4" t="s">
        <v>95</v>
      </c>
      <c r="AN3" s="18" t="s">
        <v>96</v>
      </c>
      <c r="AO3" s="5" t="s">
        <v>97</v>
      </c>
      <c r="AP3" s="5" t="s">
        <v>98</v>
      </c>
      <c r="AQ3" s="5" t="s">
        <v>99</v>
      </c>
      <c r="AR3" s="5">
        <v>187912507</v>
      </c>
      <c r="AS3" s="5" t="s">
        <v>100</v>
      </c>
      <c r="AT3" s="5" t="str">
        <f t="shared" si="1"/>
        <v>Khối 1, P. Nghi Tân, Thị xã Cửa Lò, Nghệ An</v>
      </c>
      <c r="AU3" s="5" t="s">
        <v>101</v>
      </c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 t="s">
        <v>105</v>
      </c>
      <c r="CB3" t="s">
        <v>106</v>
      </c>
    </row>
    <row r="4" ht="15.75" spans="1:80">
      <c r="A4" t="s">
        <v>80</v>
      </c>
      <c r="E4" t="s">
        <v>81</v>
      </c>
      <c r="F4">
        <v>182531250</v>
      </c>
      <c r="G4" s="1" t="s">
        <v>82</v>
      </c>
      <c r="H4" t="s">
        <v>83</v>
      </c>
      <c r="I4" s="1">
        <v>40085006845</v>
      </c>
      <c r="J4" s="1" t="s">
        <v>84</v>
      </c>
      <c r="K4" t="s">
        <v>85</v>
      </c>
      <c r="L4" t="s">
        <v>85</v>
      </c>
      <c r="M4" t="s">
        <v>86</v>
      </c>
      <c r="N4" t="s">
        <v>87</v>
      </c>
      <c r="T4">
        <v>2901274627</v>
      </c>
      <c r="U4" t="s">
        <v>88</v>
      </c>
      <c r="V4" t="s">
        <v>89</v>
      </c>
      <c r="W4" s="1"/>
      <c r="X4" s="1" t="s">
        <v>90</v>
      </c>
      <c r="Y4" s="2">
        <v>12420000</v>
      </c>
      <c r="AA4" t="s">
        <v>91</v>
      </c>
      <c r="AC4" t="s">
        <v>92</v>
      </c>
      <c r="AD4" t="str">
        <f t="shared" si="0"/>
        <v>Công Ty Tnhh Cơ Khí Thương Mại Tuấn Hùng</v>
      </c>
      <c r="AF4" t="s">
        <v>93</v>
      </c>
      <c r="AG4">
        <v>2016</v>
      </c>
      <c r="AK4" s="3" t="s">
        <v>94</v>
      </c>
      <c r="AL4" s="4">
        <v>42686</v>
      </c>
      <c r="AM4" s="4" t="s">
        <v>95</v>
      </c>
      <c r="AN4" s="18" t="s">
        <v>96</v>
      </c>
      <c r="AO4" s="5" t="s">
        <v>97</v>
      </c>
      <c r="AP4" s="5" t="s">
        <v>98</v>
      </c>
      <c r="AQ4" s="5" t="s">
        <v>99</v>
      </c>
      <c r="AR4" s="5">
        <v>187912507</v>
      </c>
      <c r="AS4" s="5" t="s">
        <v>100</v>
      </c>
      <c r="AT4" s="5" t="str">
        <f t="shared" si="1"/>
        <v>Khối 1, P. Nghi Tân, Thị xã Cửa Lò, Nghệ An</v>
      </c>
      <c r="AU4" s="5" t="s">
        <v>101</v>
      </c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 t="s">
        <v>107</v>
      </c>
      <c r="CB4" t="s">
        <v>106</v>
      </c>
    </row>
    <row r="5" ht="15.75" spans="1:80">
      <c r="A5" t="s">
        <v>80</v>
      </c>
      <c r="E5" t="s">
        <v>81</v>
      </c>
      <c r="F5">
        <v>182531250</v>
      </c>
      <c r="G5" s="1" t="s">
        <v>82</v>
      </c>
      <c r="H5" t="s">
        <v>83</v>
      </c>
      <c r="I5" s="1">
        <v>40085006845</v>
      </c>
      <c r="J5" s="1" t="s">
        <v>84</v>
      </c>
      <c r="K5" t="s">
        <v>85</v>
      </c>
      <c r="L5" t="s">
        <v>85</v>
      </c>
      <c r="M5" t="s">
        <v>86</v>
      </c>
      <c r="N5" t="s">
        <v>87</v>
      </c>
      <c r="T5">
        <v>2901274627</v>
      </c>
      <c r="U5" t="s">
        <v>88</v>
      </c>
      <c r="V5" t="s">
        <v>89</v>
      </c>
      <c r="W5" s="1"/>
      <c r="X5" s="1" t="s">
        <v>90</v>
      </c>
      <c r="Y5" s="2">
        <v>16340000</v>
      </c>
      <c r="AA5" t="s">
        <v>91</v>
      </c>
      <c r="AC5" t="s">
        <v>92</v>
      </c>
      <c r="AD5" t="str">
        <f t="shared" si="0"/>
        <v>Công Ty Tnhh Cơ Khí Thương Mại Tuấn Hùng</v>
      </c>
      <c r="AF5" t="s">
        <v>93</v>
      </c>
      <c r="AG5">
        <v>2020</v>
      </c>
      <c r="AK5" s="3" t="s">
        <v>94</v>
      </c>
      <c r="AL5" s="4">
        <v>43833</v>
      </c>
      <c r="AM5" s="4" t="s">
        <v>95</v>
      </c>
      <c r="AN5" s="18" t="s">
        <v>96</v>
      </c>
      <c r="AO5" s="5" t="s">
        <v>97</v>
      </c>
      <c r="AP5" s="5" t="s">
        <v>98</v>
      </c>
      <c r="AQ5" s="5" t="s">
        <v>99</v>
      </c>
      <c r="AR5" s="5">
        <v>187912507</v>
      </c>
      <c r="AS5" s="5" t="s">
        <v>100</v>
      </c>
      <c r="AT5" s="5" t="str">
        <f t="shared" si="1"/>
        <v>Khối 1, P. Nghi Tân, Thị xã Cửa Lò, Nghệ An</v>
      </c>
      <c r="AU5" s="5" t="s">
        <v>101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 t="s">
        <v>108</v>
      </c>
      <c r="CB5" t="s">
        <v>106</v>
      </c>
    </row>
    <row r="6" ht="15.75" spans="1:80">
      <c r="A6" t="s">
        <v>80</v>
      </c>
      <c r="E6" t="s">
        <v>81</v>
      </c>
      <c r="F6">
        <v>182531250</v>
      </c>
      <c r="G6" s="1" t="s">
        <v>82</v>
      </c>
      <c r="H6" t="s">
        <v>83</v>
      </c>
      <c r="I6" s="1">
        <v>40085006845</v>
      </c>
      <c r="J6" s="1" t="s">
        <v>84</v>
      </c>
      <c r="K6" t="s">
        <v>85</v>
      </c>
      <c r="L6" t="s">
        <v>85</v>
      </c>
      <c r="M6" t="s">
        <v>86</v>
      </c>
      <c r="N6" t="s">
        <v>87</v>
      </c>
      <c r="T6">
        <v>2901274627</v>
      </c>
      <c r="U6" t="s">
        <v>88</v>
      </c>
      <c r="V6" t="s">
        <v>89</v>
      </c>
      <c r="W6" s="1"/>
      <c r="X6" s="1" t="s">
        <v>90</v>
      </c>
      <c r="Y6" s="2">
        <v>14000000</v>
      </c>
      <c r="AA6" t="s">
        <v>91</v>
      </c>
      <c r="AC6" t="s">
        <v>92</v>
      </c>
      <c r="AD6" t="str">
        <f t="shared" si="0"/>
        <v>Công Ty Tnhh Cơ Khí Thương Mại Tuấn Hùng</v>
      </c>
      <c r="AF6" t="s">
        <v>93</v>
      </c>
      <c r="AG6">
        <v>2018</v>
      </c>
      <c r="AJ6" t="s">
        <v>109</v>
      </c>
      <c r="AK6" s="3" t="s">
        <v>94</v>
      </c>
      <c r="AL6" s="4" t="s">
        <v>110</v>
      </c>
      <c r="AM6" s="4" t="s">
        <v>95</v>
      </c>
      <c r="AN6" s="18" t="s">
        <v>96</v>
      </c>
      <c r="AO6" s="5" t="s">
        <v>97</v>
      </c>
      <c r="AP6" s="5" t="s">
        <v>98</v>
      </c>
      <c r="AQ6" s="5" t="s">
        <v>99</v>
      </c>
      <c r="AR6" s="5">
        <v>187912507</v>
      </c>
      <c r="AS6" s="5" t="s">
        <v>100</v>
      </c>
      <c r="AT6" s="5" t="str">
        <f t="shared" si="1"/>
        <v>Khối 1, P. Nghi Tân, Thị xã Cửa Lò, Nghệ An</v>
      </c>
      <c r="AU6" s="5" t="s">
        <v>101</v>
      </c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 t="s">
        <v>111</v>
      </c>
      <c r="CB6" t="s">
        <v>112</v>
      </c>
    </row>
    <row r="7" ht="15.75" spans="1:80">
      <c r="A7" t="s">
        <v>80</v>
      </c>
      <c r="E7" t="s">
        <v>81</v>
      </c>
      <c r="F7">
        <v>182531250</v>
      </c>
      <c r="G7" s="1" t="s">
        <v>82</v>
      </c>
      <c r="H7" t="s">
        <v>83</v>
      </c>
      <c r="I7" s="1">
        <v>40085006845</v>
      </c>
      <c r="J7" s="1" t="s">
        <v>84</v>
      </c>
      <c r="K7" t="s">
        <v>85</v>
      </c>
      <c r="L7" t="s">
        <v>85</v>
      </c>
      <c r="M7" t="s">
        <v>109</v>
      </c>
      <c r="N7" t="s">
        <v>87</v>
      </c>
      <c r="T7">
        <v>2901274627</v>
      </c>
      <c r="U7" t="s">
        <v>88</v>
      </c>
      <c r="V7" t="s">
        <v>89</v>
      </c>
      <c r="W7" s="1"/>
      <c r="X7" s="1" t="s">
        <v>90</v>
      </c>
      <c r="Y7" s="2">
        <v>16340000</v>
      </c>
      <c r="AA7" t="s">
        <v>91</v>
      </c>
      <c r="AC7" t="s">
        <v>92</v>
      </c>
      <c r="AD7" t="str">
        <f t="shared" si="0"/>
        <v>Công Ty Tnhh Cơ Khí Thương Mại Tuấn Hùng</v>
      </c>
      <c r="AF7" t="s">
        <v>93</v>
      </c>
      <c r="AK7" s="3" t="s">
        <v>94</v>
      </c>
      <c r="AL7" s="4" t="s">
        <v>110</v>
      </c>
      <c r="AM7" s="4" t="s">
        <v>95</v>
      </c>
      <c r="AN7" s="18" t="s">
        <v>96</v>
      </c>
      <c r="AO7" s="5" t="s">
        <v>97</v>
      </c>
      <c r="AP7" s="5" t="s">
        <v>98</v>
      </c>
      <c r="AQ7" s="5" t="s">
        <v>99</v>
      </c>
      <c r="AR7" s="5">
        <v>187912507</v>
      </c>
      <c r="AS7" s="5" t="s">
        <v>100</v>
      </c>
      <c r="AT7" s="5" t="str">
        <f t="shared" si="1"/>
        <v>Khối 1, P. Nghi Tân, Thị xã Cửa Lò, Nghệ An</v>
      </c>
      <c r="AU7" s="5" t="s">
        <v>101</v>
      </c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 t="s">
        <v>113</v>
      </c>
      <c r="CB7" t="s">
        <v>114</v>
      </c>
    </row>
    <row r="8" ht="17.25" spans="1:80">
      <c r="A8" t="s">
        <v>80</v>
      </c>
      <c r="E8" t="s">
        <v>81</v>
      </c>
      <c r="F8">
        <v>182531250</v>
      </c>
      <c r="G8" s="1" t="s">
        <v>82</v>
      </c>
      <c r="H8" t="s">
        <v>83</v>
      </c>
      <c r="I8" s="1">
        <v>40085006845</v>
      </c>
      <c r="J8" s="1" t="s">
        <v>84</v>
      </c>
      <c r="K8" t="s">
        <v>85</v>
      </c>
      <c r="L8" t="s">
        <v>85</v>
      </c>
      <c r="M8" t="s">
        <v>109</v>
      </c>
      <c r="N8" t="s">
        <v>87</v>
      </c>
      <c r="T8">
        <v>2901274627</v>
      </c>
      <c r="U8" t="s">
        <v>88</v>
      </c>
      <c r="V8" t="s">
        <v>89</v>
      </c>
      <c r="W8" s="1"/>
      <c r="X8" s="1" t="s">
        <v>90</v>
      </c>
      <c r="Y8" s="2">
        <v>16340000</v>
      </c>
      <c r="AA8" t="s">
        <v>91</v>
      </c>
      <c r="AC8" t="s">
        <v>92</v>
      </c>
      <c r="AD8" t="str">
        <f t="shared" si="0"/>
        <v>Công Ty Tnhh Cơ Khí Thương Mại Tuấn Hùng</v>
      </c>
      <c r="AF8" t="s">
        <v>93</v>
      </c>
      <c r="AK8" s="3" t="s">
        <v>94</v>
      </c>
      <c r="AL8" s="4" t="s">
        <v>110</v>
      </c>
      <c r="AM8" s="4" t="s">
        <v>95</v>
      </c>
      <c r="AN8" s="18" t="s">
        <v>96</v>
      </c>
      <c r="AO8" s="5" t="s">
        <v>97</v>
      </c>
      <c r="AP8" s="5" t="s">
        <v>98</v>
      </c>
      <c r="AQ8" s="5" t="s">
        <v>99</v>
      </c>
      <c r="AR8" s="5">
        <v>187912507</v>
      </c>
      <c r="AS8" s="5" t="s">
        <v>100</v>
      </c>
      <c r="AT8" s="5" t="str">
        <f t="shared" si="1"/>
        <v>Khối 1, P. Nghi Tân, Thị xã Cửa Lò, Nghệ An</v>
      </c>
      <c r="AU8" s="5" t="s">
        <v>101</v>
      </c>
      <c r="AV8" s="5" t="s">
        <v>115</v>
      </c>
      <c r="AW8" s="5" t="s">
        <v>116</v>
      </c>
      <c r="AX8" s="5">
        <v>17</v>
      </c>
      <c r="AY8" s="5">
        <v>42</v>
      </c>
      <c r="AZ8" s="10" t="s">
        <v>117</v>
      </c>
      <c r="BA8" s="10" t="s">
        <v>118</v>
      </c>
      <c r="BB8" s="10" t="s">
        <v>119</v>
      </c>
      <c r="BC8" s="10" t="s">
        <v>120</v>
      </c>
      <c r="BD8" s="11">
        <v>300000</v>
      </c>
      <c r="BE8" s="10" t="s">
        <v>121</v>
      </c>
      <c r="BF8" s="10" t="s">
        <v>122</v>
      </c>
      <c r="BG8" s="13" t="s">
        <v>123</v>
      </c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t="s">
        <v>124</v>
      </c>
    </row>
    <row r="9" ht="17.25" spans="1:80">
      <c r="A9" t="s">
        <v>80</v>
      </c>
      <c r="E9" t="s">
        <v>81</v>
      </c>
      <c r="F9">
        <v>182531250</v>
      </c>
      <c r="G9" s="1" t="s">
        <v>82</v>
      </c>
      <c r="H9" t="s">
        <v>83</v>
      </c>
      <c r="I9" s="1">
        <v>40085006845</v>
      </c>
      <c r="J9" s="1" t="s">
        <v>84</v>
      </c>
      <c r="K9" t="s">
        <v>85</v>
      </c>
      <c r="L9" t="s">
        <v>85</v>
      </c>
      <c r="M9" t="s">
        <v>109</v>
      </c>
      <c r="N9" t="s">
        <v>87</v>
      </c>
      <c r="T9">
        <v>2901274627</v>
      </c>
      <c r="U9" t="s">
        <v>88</v>
      </c>
      <c r="V9" t="s">
        <v>89</v>
      </c>
      <c r="W9" s="1"/>
      <c r="X9" s="1" t="s">
        <v>90</v>
      </c>
      <c r="Y9" s="2">
        <v>16340000</v>
      </c>
      <c r="AA9" t="s">
        <v>91</v>
      </c>
      <c r="AC9" t="s">
        <v>92</v>
      </c>
      <c r="AD9" t="str">
        <f t="shared" si="0"/>
        <v>Công Ty Tnhh Cơ Khí Thương Mại Tuấn Hùng</v>
      </c>
      <c r="AF9" t="s">
        <v>93</v>
      </c>
      <c r="AK9" s="3" t="s">
        <v>94</v>
      </c>
      <c r="AL9" s="4" t="s">
        <v>110</v>
      </c>
      <c r="AM9" s="4" t="s">
        <v>95</v>
      </c>
      <c r="AN9" s="18" t="s">
        <v>96</v>
      </c>
      <c r="AO9" s="5" t="s">
        <v>97</v>
      </c>
      <c r="AP9" s="5" t="s">
        <v>98</v>
      </c>
      <c r="AQ9" s="5" t="s">
        <v>99</v>
      </c>
      <c r="AR9" s="5">
        <v>187912507</v>
      </c>
      <c r="AS9" s="5" t="s">
        <v>100</v>
      </c>
      <c r="AT9" s="5" t="str">
        <f t="shared" si="1"/>
        <v>Khối 1, P. Nghi Tân, Thị xã Cửa Lò, Nghệ An</v>
      </c>
      <c r="AU9" s="5" t="s">
        <v>101</v>
      </c>
      <c r="AV9" s="5" t="s">
        <v>115</v>
      </c>
      <c r="AW9" s="5" t="s">
        <v>116</v>
      </c>
      <c r="AX9" s="5">
        <v>17</v>
      </c>
      <c r="AY9" s="5">
        <v>42</v>
      </c>
      <c r="AZ9" s="10" t="s">
        <v>117</v>
      </c>
      <c r="BA9" s="10" t="s">
        <v>118</v>
      </c>
      <c r="BB9" s="10" t="s">
        <v>119</v>
      </c>
      <c r="BC9" s="10" t="s">
        <v>120</v>
      </c>
      <c r="BD9" s="11">
        <v>300000</v>
      </c>
      <c r="BE9" s="10" t="s">
        <v>121</v>
      </c>
      <c r="BF9" s="10" t="s">
        <v>122</v>
      </c>
      <c r="BG9" s="13" t="s">
        <v>123</v>
      </c>
      <c r="BH9" s="14" t="s">
        <v>125</v>
      </c>
      <c r="BI9" s="14" t="s">
        <v>126</v>
      </c>
      <c r="BJ9" s="15" t="s">
        <v>127</v>
      </c>
      <c r="BK9" s="16">
        <v>1000000</v>
      </c>
      <c r="BL9" s="16">
        <v>500000</v>
      </c>
      <c r="BM9" s="16" t="s">
        <v>128</v>
      </c>
      <c r="BN9" s="16">
        <v>300000</v>
      </c>
      <c r="BO9" s="16">
        <v>500000</v>
      </c>
      <c r="BP9" s="16">
        <v>300000</v>
      </c>
      <c r="BQ9" s="16">
        <v>2000000</v>
      </c>
      <c r="BR9" s="16">
        <v>400000</v>
      </c>
      <c r="BS9" s="16">
        <f>ROUNDUP(SUM(Y9,BK9:BR9),0)</f>
        <v>21340000</v>
      </c>
      <c r="BT9" s="16">
        <v>10</v>
      </c>
      <c r="BU9" s="16">
        <f>ROUNDUP((Y9/26)*150%*(BT9)/8,0)</f>
        <v>1178366</v>
      </c>
      <c r="BV9" s="16">
        <f>SUM(BS9,BU9)</f>
        <v>22518366</v>
      </c>
      <c r="BW9" s="16">
        <f>ROUNDUP((BV9*10.5%),0)</f>
        <v>2364429</v>
      </c>
      <c r="BX9" s="16">
        <v>50000</v>
      </c>
      <c r="BY9" s="16" t="s">
        <v>129</v>
      </c>
      <c r="BZ9" s="16">
        <v>19488543</v>
      </c>
      <c r="CA9" s="16"/>
      <c r="CB9" t="s">
        <v>130</v>
      </c>
    </row>
    <row r="10" ht="17.25" spans="1:80">
      <c r="A10" t="s">
        <v>80</v>
      </c>
      <c r="E10" t="s">
        <v>81</v>
      </c>
      <c r="F10">
        <v>182531250</v>
      </c>
      <c r="G10" s="1" t="s">
        <v>82</v>
      </c>
      <c r="H10" t="s">
        <v>83</v>
      </c>
      <c r="I10" s="1">
        <v>40085006845</v>
      </c>
      <c r="J10" s="1" t="s">
        <v>84</v>
      </c>
      <c r="K10" t="s">
        <v>85</v>
      </c>
      <c r="L10" t="s">
        <v>85</v>
      </c>
      <c r="M10" t="s">
        <v>109</v>
      </c>
      <c r="N10" t="s">
        <v>87</v>
      </c>
      <c r="T10">
        <v>2901274627</v>
      </c>
      <c r="U10" t="s">
        <v>88</v>
      </c>
      <c r="V10" t="s">
        <v>89</v>
      </c>
      <c r="W10" s="1"/>
      <c r="X10" s="1" t="s">
        <v>90</v>
      </c>
      <c r="Y10" s="2">
        <v>16340000</v>
      </c>
      <c r="AA10" t="s">
        <v>91</v>
      </c>
      <c r="AC10" t="s">
        <v>92</v>
      </c>
      <c r="AD10" t="str">
        <f t="shared" si="0"/>
        <v>Công Ty Tnhh Cơ Khí Thương Mại Tuấn Hùng</v>
      </c>
      <c r="AF10" t="s">
        <v>93</v>
      </c>
      <c r="AK10" s="3" t="s">
        <v>94</v>
      </c>
      <c r="AL10" s="4" t="s">
        <v>110</v>
      </c>
      <c r="AM10" s="4" t="s">
        <v>95</v>
      </c>
      <c r="AN10" s="18" t="s">
        <v>96</v>
      </c>
      <c r="AO10" s="5" t="s">
        <v>97</v>
      </c>
      <c r="AP10" s="5" t="s">
        <v>98</v>
      </c>
      <c r="AQ10" s="5" t="s">
        <v>99</v>
      </c>
      <c r="AR10" s="5">
        <v>187912507</v>
      </c>
      <c r="AS10" s="5" t="s">
        <v>100</v>
      </c>
      <c r="AT10" s="5" t="str">
        <f t="shared" si="1"/>
        <v>Khối 1, P. Nghi Tân, Thị xã Cửa Lò, Nghệ An</v>
      </c>
      <c r="AU10" s="5" t="s">
        <v>101</v>
      </c>
      <c r="AV10" s="5" t="s">
        <v>115</v>
      </c>
      <c r="AW10" s="5" t="s">
        <v>116</v>
      </c>
      <c r="AX10" s="5">
        <v>17</v>
      </c>
      <c r="AY10" s="5">
        <v>42</v>
      </c>
      <c r="AZ10" s="10" t="s">
        <v>117</v>
      </c>
      <c r="BA10" s="10" t="s">
        <v>118</v>
      </c>
      <c r="BB10" s="10" t="s">
        <v>119</v>
      </c>
      <c r="BC10" s="10" t="s">
        <v>120</v>
      </c>
      <c r="BD10" s="11">
        <v>300000</v>
      </c>
      <c r="BE10" s="10" t="s">
        <v>121</v>
      </c>
      <c r="BF10" s="10" t="s">
        <v>122</v>
      </c>
      <c r="BG10" s="13" t="s">
        <v>123</v>
      </c>
      <c r="BH10" s="14" t="s">
        <v>131</v>
      </c>
      <c r="BI10" s="14" t="s">
        <v>126</v>
      </c>
      <c r="BJ10" s="15" t="s">
        <v>127</v>
      </c>
      <c r="BK10" s="16">
        <v>1000000</v>
      </c>
      <c r="BL10" s="16">
        <v>800000</v>
      </c>
      <c r="BM10" s="16" t="s">
        <v>128</v>
      </c>
      <c r="BN10" s="16">
        <v>300000</v>
      </c>
      <c r="BO10" s="16">
        <v>500000</v>
      </c>
      <c r="BP10" s="16">
        <v>300000</v>
      </c>
      <c r="BQ10" s="16">
        <v>2000000</v>
      </c>
      <c r="BR10" s="16">
        <v>400000</v>
      </c>
      <c r="BS10" s="16">
        <f>ROUNDUP(SUM(Y10,BK10:BR10),0)</f>
        <v>21640000</v>
      </c>
      <c r="BT10" s="16">
        <v>15</v>
      </c>
      <c r="BU10" s="16">
        <f>ROUNDUP((Y10/26)*150%*(BT10)/8,0)</f>
        <v>1767549</v>
      </c>
      <c r="BV10" s="16">
        <f>SUM(BS10,BU10)</f>
        <v>23407549</v>
      </c>
      <c r="BW10" s="16">
        <f>ROUNDUP((BV10*10.5%),0)</f>
        <v>2457793</v>
      </c>
      <c r="BX10" s="16">
        <v>50000</v>
      </c>
      <c r="BY10" s="16">
        <v>744976</v>
      </c>
      <c r="BZ10" s="16">
        <v>20204780</v>
      </c>
      <c r="CA10" s="16"/>
      <c r="CB10" t="s">
        <v>130</v>
      </c>
    </row>
    <row r="11" ht="17.25" spans="1:80">
      <c r="A11" t="s">
        <v>80</v>
      </c>
      <c r="E11" t="s">
        <v>81</v>
      </c>
      <c r="F11">
        <v>182531250</v>
      </c>
      <c r="G11" s="1" t="s">
        <v>82</v>
      </c>
      <c r="H11" t="s">
        <v>83</v>
      </c>
      <c r="I11" s="1">
        <v>40085006845</v>
      </c>
      <c r="J11" s="1" t="s">
        <v>84</v>
      </c>
      <c r="K11" t="s">
        <v>85</v>
      </c>
      <c r="L11" t="s">
        <v>85</v>
      </c>
      <c r="M11" t="s">
        <v>109</v>
      </c>
      <c r="N11" t="s">
        <v>87</v>
      </c>
      <c r="T11">
        <v>2901274627</v>
      </c>
      <c r="U11" t="s">
        <v>88</v>
      </c>
      <c r="V11" t="s">
        <v>89</v>
      </c>
      <c r="W11" s="1"/>
      <c r="X11" s="1" t="s">
        <v>90</v>
      </c>
      <c r="Y11" s="2">
        <v>16340000</v>
      </c>
      <c r="AA11" t="s">
        <v>91</v>
      </c>
      <c r="AC11" t="s">
        <v>92</v>
      </c>
      <c r="AD11" t="str">
        <f t="shared" si="0"/>
        <v>Công Ty Tnhh Cơ Khí Thương Mại Tuấn Hùng</v>
      </c>
      <c r="AF11" t="s">
        <v>93</v>
      </c>
      <c r="AK11" s="3" t="s">
        <v>94</v>
      </c>
      <c r="AL11" s="4" t="s">
        <v>110</v>
      </c>
      <c r="AM11" s="4" t="s">
        <v>95</v>
      </c>
      <c r="AN11" s="18" t="s">
        <v>96</v>
      </c>
      <c r="AO11" s="5" t="s">
        <v>97</v>
      </c>
      <c r="AP11" s="5" t="s">
        <v>98</v>
      </c>
      <c r="AQ11" s="5" t="s">
        <v>99</v>
      </c>
      <c r="AR11" s="5">
        <v>187912507</v>
      </c>
      <c r="AS11" s="5" t="s">
        <v>100</v>
      </c>
      <c r="AT11" s="5" t="str">
        <f t="shared" si="1"/>
        <v>Khối 1, P. Nghi Tân, Thị xã Cửa Lò, Nghệ An</v>
      </c>
      <c r="AU11" s="5" t="s">
        <v>101</v>
      </c>
      <c r="AV11" s="5" t="s">
        <v>115</v>
      </c>
      <c r="AW11" s="5" t="s">
        <v>116</v>
      </c>
      <c r="AX11" s="5">
        <v>17</v>
      </c>
      <c r="AY11" s="5">
        <v>42</v>
      </c>
      <c r="AZ11" s="10" t="s">
        <v>117</v>
      </c>
      <c r="BA11" s="10" t="s">
        <v>118</v>
      </c>
      <c r="BB11" s="10" t="s">
        <v>119</v>
      </c>
      <c r="BC11" s="10" t="s">
        <v>120</v>
      </c>
      <c r="BD11" s="11">
        <v>300000</v>
      </c>
      <c r="BE11" s="10" t="s">
        <v>121</v>
      </c>
      <c r="BF11" s="10" t="s">
        <v>122</v>
      </c>
      <c r="BG11" s="13" t="s">
        <v>123</v>
      </c>
      <c r="BH11" s="14" t="s">
        <v>132</v>
      </c>
      <c r="BI11" s="14" t="s">
        <v>126</v>
      </c>
      <c r="BJ11" s="15" t="s">
        <v>127</v>
      </c>
      <c r="BK11" s="16">
        <v>1000000</v>
      </c>
      <c r="BL11" s="16">
        <v>2350000</v>
      </c>
      <c r="BM11" s="16" t="s">
        <v>128</v>
      </c>
      <c r="BN11" s="16">
        <v>300000</v>
      </c>
      <c r="BO11" s="16">
        <v>500000</v>
      </c>
      <c r="BP11" s="16">
        <v>300000</v>
      </c>
      <c r="BQ11" s="16">
        <v>2000000</v>
      </c>
      <c r="BR11" s="16">
        <v>400000</v>
      </c>
      <c r="BS11" s="16">
        <f>ROUNDUP(SUM(Y11,BK11:BR11),0)</f>
        <v>23190000</v>
      </c>
      <c r="BT11" s="16">
        <v>12</v>
      </c>
      <c r="BU11" s="16">
        <f>ROUNDUP((Y11/26)*150%*(BT11)/8,0)</f>
        <v>1414039</v>
      </c>
      <c r="BV11" s="16">
        <f>SUM(BS11,BU11)</f>
        <v>24604039</v>
      </c>
      <c r="BW11" s="16">
        <f>ROUNDUP((BV11*10.5%),0)</f>
        <v>2583425</v>
      </c>
      <c r="BX11" s="16">
        <v>50000</v>
      </c>
      <c r="BY11" s="16">
        <v>903092</v>
      </c>
      <c r="BZ11" s="16">
        <v>21117522</v>
      </c>
      <c r="CA11" s="16"/>
      <c r="CB11" t="s">
        <v>130</v>
      </c>
    </row>
    <row r="12" ht="15.75" spans="1:80">
      <c r="A12" t="s">
        <v>80</v>
      </c>
      <c r="E12" t="s">
        <v>81</v>
      </c>
      <c r="F12">
        <v>182531250</v>
      </c>
      <c r="G12" s="1" t="s">
        <v>82</v>
      </c>
      <c r="H12" t="s">
        <v>83</v>
      </c>
      <c r="I12" s="1">
        <v>40085006845</v>
      </c>
      <c r="J12" s="1" t="s">
        <v>84</v>
      </c>
      <c r="K12" t="s">
        <v>85</v>
      </c>
      <c r="L12" t="s">
        <v>85</v>
      </c>
      <c r="M12" t="s">
        <v>109</v>
      </c>
      <c r="N12" t="s">
        <v>87</v>
      </c>
      <c r="T12">
        <v>2901274627</v>
      </c>
      <c r="U12" t="s">
        <v>88</v>
      </c>
      <c r="V12" t="s">
        <v>89</v>
      </c>
      <c r="W12" s="1"/>
      <c r="X12" s="1" t="s">
        <v>90</v>
      </c>
      <c r="Y12" s="2">
        <v>16340000</v>
      </c>
      <c r="AA12" t="s">
        <v>91</v>
      </c>
      <c r="AC12" t="s">
        <v>92</v>
      </c>
      <c r="AD12" t="str">
        <f t="shared" si="0"/>
        <v>Công Ty Tnhh Cơ Khí Thương Mại Tuấn Hùng</v>
      </c>
      <c r="AF12" t="s">
        <v>93</v>
      </c>
      <c r="AK12" s="3" t="s">
        <v>94</v>
      </c>
      <c r="AL12" s="4" t="s">
        <v>110</v>
      </c>
      <c r="AM12" s="4" t="s">
        <v>95</v>
      </c>
      <c r="AN12" s="18" t="s">
        <v>96</v>
      </c>
      <c r="AO12" s="5" t="s">
        <v>97</v>
      </c>
      <c r="AP12" s="5" t="s">
        <v>98</v>
      </c>
      <c r="AQ12" s="5" t="s">
        <v>99</v>
      </c>
      <c r="AR12" s="5">
        <v>187912507</v>
      </c>
      <c r="AS12" s="5" t="s">
        <v>100</v>
      </c>
      <c r="AT12" s="5" t="str">
        <f t="shared" si="1"/>
        <v>Khối 1, P. Nghi Tân, Thị xã Cửa Lò, Nghệ An</v>
      </c>
      <c r="AU12" s="5" t="s">
        <v>101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t="s">
        <v>113</v>
      </c>
      <c r="CB12" t="s">
        <v>133</v>
      </c>
    </row>
    <row r="15" ht="16.5" spans="1:51">
      <c r="A15" t="s">
        <v>0</v>
      </c>
      <c r="B15" t="s">
        <v>134</v>
      </c>
      <c r="C15" t="s">
        <v>135</v>
      </c>
      <c r="D15" t="s">
        <v>136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26</v>
      </c>
      <c r="N15" t="s">
        <v>12</v>
      </c>
      <c r="O15" t="s">
        <v>38</v>
      </c>
      <c r="P15" t="s">
        <v>24</v>
      </c>
      <c r="Q15" t="s">
        <v>137</v>
      </c>
      <c r="R15" t="s">
        <v>138</v>
      </c>
      <c r="S15" t="s">
        <v>139</v>
      </c>
      <c r="T15" t="s">
        <v>35</v>
      </c>
      <c r="U15" t="s">
        <v>13</v>
      </c>
      <c r="V15" t="s">
        <v>29</v>
      </c>
      <c r="W15" t="s">
        <v>39</v>
      </c>
      <c r="X15" t="s">
        <v>19</v>
      </c>
      <c r="Y15" t="s">
        <v>21</v>
      </c>
      <c r="Z15" t="s">
        <v>28</v>
      </c>
      <c r="AA15" t="s">
        <v>36</v>
      </c>
      <c r="AB15" t="s">
        <v>31</v>
      </c>
      <c r="AC15" t="s">
        <v>23</v>
      </c>
      <c r="AD15" t="s">
        <v>78</v>
      </c>
      <c r="AE15" t="s">
        <v>40</v>
      </c>
      <c r="AF15" t="s">
        <v>37</v>
      </c>
      <c r="AG15" t="s">
        <v>140</v>
      </c>
      <c r="AH15" s="6" t="s">
        <v>141</v>
      </c>
      <c r="AI15" t="s">
        <v>60</v>
      </c>
      <c r="AJ15" s="7" t="s">
        <v>142</v>
      </c>
      <c r="AK15" s="7" t="s">
        <v>143</v>
      </c>
      <c r="AL15" s="7" t="s">
        <v>144</v>
      </c>
      <c r="AM15" s="7" t="s">
        <v>145</v>
      </c>
      <c r="AN15" s="7" t="s">
        <v>65</v>
      </c>
      <c r="AO15" s="7" t="s">
        <v>66</v>
      </c>
      <c r="AP15" s="7" t="s">
        <v>67</v>
      </c>
      <c r="AQ15" s="7" t="s">
        <v>146</v>
      </c>
      <c r="AR15" s="7" t="s">
        <v>69</v>
      </c>
      <c r="AS15" s="6" t="s">
        <v>147</v>
      </c>
      <c r="AT15" s="7" t="s">
        <v>148</v>
      </c>
      <c r="AU15" s="8" t="s">
        <v>149</v>
      </c>
      <c r="AV15" s="9" t="s">
        <v>150</v>
      </c>
      <c r="AW15" s="12" t="s">
        <v>151</v>
      </c>
      <c r="AX15" s="12" t="s">
        <v>152</v>
      </c>
      <c r="AY15" s="7" t="s">
        <v>153</v>
      </c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Le Quyen 20221600</dc:creator>
  <cp:lastModifiedBy>Anna Yen</cp:lastModifiedBy>
  <dcterms:created xsi:type="dcterms:W3CDTF">2023-10-23T07:45:00Z</dcterms:created>
  <dcterms:modified xsi:type="dcterms:W3CDTF">2023-10-27T08:49:28Z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7748184E8C3746FAB38917B3D00A21F9_12</vt:lpwstr>
  </property>
  <property fmtid="{D5CDD505-2E9C-101B-9397-08002B2CF9AE}" pid="3" name="KSOProductBuildVer">
    <vt:lpwstr>1033-12.2.0.13266</vt:lpwstr>
  </property>
</Properties>
</file>