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BIDV" sheetId="4" r:id="rId1"/>
    <sheet name="Sheet1" sheetId="5" r:id="rId2"/>
    <sheet name="Sheet2" sheetId="6" r:id="rId3"/>
  </sheets>
  <definedNames>
    <definedName name="_xlnm.Print_Area" localSheetId="0">BIDV!$A1:$K480</definedName>
  </definedNames>
  <calcPr calcId="144525" calcMode="manual" iterate="1" iterateCount="100" iterateDelta="0.001"/>
</workbook>
</file>

<file path=xl/sharedStrings.xml><?xml version="1.0" encoding="utf-8"?>
<sst xmlns="http://schemas.openxmlformats.org/spreadsheetml/2006/main" count="1597" uniqueCount="785">
  <si>
    <t>Mẫu số/Sample No:                  CT001/KH</t>
  </si>
  <si>
    <r>
      <rPr>
        <sz val="9"/>
        <color theme="1"/>
        <rFont val="VNI-Couri"/>
        <charset val="134"/>
      </rPr>
      <t xml:space="preserve"> </t>
    </r>
    <r>
      <rPr>
        <b/>
        <sz val="9"/>
        <color theme="1"/>
        <rFont val="VNI-Couri"/>
        <charset val="134"/>
      </rPr>
      <t>NGÂN HÀNG TMCP ĐẦU TƯ VÀ PHÁT TRIỂN VIỆT NAM               
 Bank for investment and Development of VietNam JSC</t>
    </r>
  </si>
  <si>
    <t>Ngày giờ in/Prt Date time:        19/01/2024   14:28:34</t>
  </si>
  <si>
    <t xml:space="preserve"> Chi nhánh/Branch:        NHTMCP DT&amp;PTVN-CN PHU DIEN</t>
  </si>
  <si>
    <t>Số:         /BC 03a</t>
  </si>
  <si>
    <t>SAO KÊ TÀI KHOẢN TIỀN GỬI KHÁCH HÀNG/ACCOUNT STATEMENT</t>
  </si>
  <si>
    <r>
      <rPr>
        <b/>
        <sz val="9"/>
        <color theme="1"/>
        <rFont val="VNI-Couri"/>
        <charset val="134"/>
      </rPr>
      <t xml:space="preserve">                                                    Từ ngày</t>
    </r>
    <r>
      <rPr>
        <i/>
        <sz val="9"/>
        <color theme="1"/>
        <rFont val="VNI-Couri"/>
        <charset val="134"/>
      </rPr>
      <t>/From Date:</t>
    </r>
    <r>
      <rPr>
        <b/>
        <sz val="9"/>
        <color theme="1"/>
        <rFont val="VNI-Couri"/>
        <charset val="134"/>
      </rPr>
      <t xml:space="preserve">          </t>
    </r>
    <r>
      <rPr>
        <sz val="9"/>
        <color theme="1"/>
        <rFont val="VNI-Couri"/>
        <charset val="134"/>
      </rPr>
      <t xml:space="preserve">01/10/2023      </t>
    </r>
    <r>
      <rPr>
        <b/>
        <sz val="9"/>
        <color theme="1"/>
        <rFont val="VNI-Couri"/>
        <charset val="134"/>
      </rPr>
      <t xml:space="preserve">                   Đến ngày</t>
    </r>
    <r>
      <rPr>
        <i/>
        <sz val="9"/>
        <color theme="1"/>
        <rFont val="VNI-Couri"/>
        <charset val="134"/>
      </rPr>
      <t xml:space="preserve">/To date: </t>
    </r>
    <r>
      <rPr>
        <b/>
        <sz val="9"/>
        <color theme="1"/>
        <rFont val="VNI-Couri"/>
        <charset val="134"/>
      </rPr>
      <t xml:space="preserve">        </t>
    </r>
    <r>
      <rPr>
        <sz val="9"/>
        <color theme="1"/>
        <rFont val="VNI-Couri"/>
        <charset val="134"/>
      </rPr>
      <t xml:space="preserve"> 18/01/2024</t>
    </r>
  </si>
  <si>
    <r>
      <rPr>
        <b/>
        <sz val="9"/>
        <color theme="1"/>
        <rFont val="VNI-Couri"/>
        <charset val="134"/>
      </rPr>
      <t>Khách hàng</t>
    </r>
    <r>
      <rPr>
        <sz val="9"/>
        <color theme="1"/>
        <rFont val="VNI-Couri"/>
        <charset val="134"/>
      </rPr>
      <t xml:space="preserve"> /   </t>
    </r>
    <r>
      <rPr>
        <i/>
        <sz val="9"/>
        <color theme="1"/>
        <rFont val="VNI-Couri"/>
        <charset val="134"/>
      </rPr>
      <t>Customer</t>
    </r>
  </si>
  <si>
    <t>NGUYEN THI QUY</t>
  </si>
  <si>
    <r>
      <rPr>
        <b/>
        <sz val="9"/>
        <color theme="1"/>
        <rFont val="VNI-Couri"/>
        <charset val="134"/>
      </rPr>
      <t xml:space="preserve">                              Địa chỉ/
                              </t>
    </r>
    <r>
      <rPr>
        <i/>
        <sz val="9"/>
        <color theme="1"/>
        <rFont val="VNI-Couri"/>
        <charset val="134"/>
      </rPr>
      <t>Address:</t>
    </r>
  </si>
  <si>
    <t>XOM 8 BAO THANH YEN THANH    /,NGHE AN</t>
  </si>
  <si>
    <r>
      <rPr>
        <b/>
        <sz val="9"/>
        <color theme="1"/>
        <rFont val="VNI-Couri"/>
        <charset val="134"/>
      </rPr>
      <t>Mã KH</t>
    </r>
    <r>
      <rPr>
        <sz val="9"/>
        <color theme="1"/>
        <rFont val="VNI-Couri"/>
        <charset val="134"/>
      </rPr>
      <t xml:space="preserve"> /   </t>
    </r>
    <r>
      <rPr>
        <i/>
        <sz val="9"/>
        <color theme="1"/>
        <rFont val="VNI-Couri"/>
        <charset val="134"/>
      </rPr>
      <t>Cif No</t>
    </r>
  </si>
  <si>
    <t>16172000</t>
  </si>
  <si>
    <r>
      <rPr>
        <b/>
        <sz val="9"/>
        <color theme="1"/>
        <rFont val="VNI-Couri"/>
        <charset val="134"/>
      </rPr>
      <t>Tên tài khoản</t>
    </r>
    <r>
      <rPr>
        <sz val="9"/>
        <color theme="1"/>
        <rFont val="VNI-Couri"/>
        <charset val="134"/>
      </rPr>
      <t xml:space="preserve"> /   </t>
    </r>
    <r>
      <rPr>
        <i/>
        <sz val="9"/>
        <color theme="1"/>
        <rFont val="VNI-Couri"/>
        <charset val="134"/>
      </rPr>
      <t>Account name:</t>
    </r>
  </si>
  <si>
    <r>
      <rPr>
        <b/>
        <sz val="9"/>
        <color theme="1"/>
        <rFont val="VNI-Couri"/>
        <charset val="134"/>
      </rPr>
      <t xml:space="preserve">                              Loại tiền tệ/
                              </t>
    </r>
    <r>
      <rPr>
        <i/>
        <sz val="9"/>
        <color theme="1"/>
        <rFont val="VNI-Couri"/>
        <charset val="134"/>
      </rPr>
      <t>Currency:</t>
    </r>
  </si>
  <si>
    <t>VND</t>
  </si>
  <si>
    <r>
      <rPr>
        <b/>
        <sz val="9"/>
        <color theme="1"/>
        <rFont val="VNI-Couri"/>
        <charset val="134"/>
      </rPr>
      <t>Số tài khoản</t>
    </r>
    <r>
      <rPr>
        <sz val="9"/>
        <color theme="1"/>
        <rFont val="VNI-Couri"/>
        <charset val="134"/>
      </rPr>
      <t xml:space="preserve"> /   </t>
    </r>
    <r>
      <rPr>
        <i/>
        <sz val="9"/>
        <color theme="1"/>
        <rFont val="VNI-Couri"/>
        <charset val="134"/>
      </rPr>
      <t>Account No:</t>
    </r>
  </si>
  <si>
    <t>5120957994</t>
  </si>
  <si>
    <t>(Số tài khoản cũ /   Old Account No:</t>
  </si>
  <si>
    <t>51210000957994)</t>
  </si>
  <si>
    <r>
      <rPr>
        <b/>
        <sz val="9"/>
        <color theme="1"/>
        <rFont val="VNI-Couri"/>
        <charset val="134"/>
      </rPr>
      <t>STT</t>
    </r>
    <r>
      <rPr>
        <sz val="9"/>
        <color theme="1"/>
        <rFont val="VNI-Couri"/>
        <charset val="134"/>
      </rPr>
      <t xml:space="preserve">
</t>
    </r>
    <r>
      <rPr>
        <i/>
        <sz val="9"/>
        <color theme="1"/>
        <rFont val="VNI-Couri"/>
        <charset val="134"/>
      </rPr>
      <t>(No)</t>
    </r>
  </si>
  <si>
    <r>
      <rPr>
        <b/>
        <sz val="9"/>
        <color theme="1"/>
        <rFont val="VNI-Couri"/>
        <charset val="134"/>
      </rPr>
      <t xml:space="preserve">Ngày giao dịch </t>
    </r>
    <r>
      <rPr>
        <i/>
        <sz val="9"/>
        <color theme="1"/>
        <rFont val="VNI-Couri"/>
        <charset val="134"/>
      </rPr>
      <t>(Trans.Date)</t>
    </r>
  </si>
  <si>
    <r>
      <rPr>
        <b/>
        <sz val="9"/>
        <color theme="1"/>
        <rFont val="VNI-Couri"/>
        <charset val="134"/>
      </rPr>
      <t>Ngày hiệu
 lực</t>
    </r>
    <r>
      <rPr>
        <sz val="9"/>
        <color theme="1"/>
        <rFont val="VNI-Couri"/>
        <charset val="134"/>
      </rPr>
      <t xml:space="preserve">
</t>
    </r>
    <r>
      <rPr>
        <i/>
        <sz val="9"/>
        <color theme="1"/>
        <rFont val="VNI-Couri"/>
        <charset val="134"/>
      </rPr>
      <t>(EFD.Date)</t>
    </r>
  </si>
  <si>
    <r>
      <rPr>
        <b/>
        <sz val="9"/>
        <color theme="1"/>
        <rFont val="VNI-Couri"/>
        <charset val="134"/>
      </rPr>
      <t>Mã giao 
dịch</t>
    </r>
    <r>
      <rPr>
        <sz val="9"/>
        <color theme="1"/>
        <rFont val="VNI-Couri"/>
        <charset val="134"/>
      </rPr>
      <t xml:space="preserve">
</t>
    </r>
    <r>
      <rPr>
        <i/>
        <sz val="9"/>
        <color theme="1"/>
        <rFont val="VNI-Couri"/>
        <charset val="134"/>
      </rPr>
      <t>(Trans.Code)</t>
    </r>
  </si>
  <si>
    <r>
      <rPr>
        <b/>
        <sz val="9"/>
        <color theme="1"/>
        <rFont val="VNI-Couri"/>
        <charset val="134"/>
      </rPr>
      <t xml:space="preserve">Phát sinh nợ </t>
    </r>
    <r>
      <rPr>
        <sz val="9"/>
        <color theme="1"/>
        <rFont val="VNI-Couri"/>
        <charset val="134"/>
      </rPr>
      <t xml:space="preserve">
</t>
    </r>
    <r>
      <rPr>
        <i/>
        <sz val="9"/>
        <color theme="1"/>
        <rFont val="VNI-Couri"/>
        <charset val="134"/>
      </rPr>
      <t>(Debit amount)</t>
    </r>
  </si>
  <si>
    <r>
      <rPr>
        <b/>
        <sz val="9"/>
        <rFont val="VNI-Couri"/>
        <charset val="134"/>
      </rPr>
      <t>Phát sinh có</t>
    </r>
    <r>
      <rPr>
        <sz val="9"/>
        <rFont val="VNI-Couri"/>
        <charset val="134"/>
      </rPr>
      <t xml:space="preserve">
</t>
    </r>
    <r>
      <rPr>
        <i/>
        <sz val="9"/>
        <rFont val="VNI-Couri"/>
        <charset val="134"/>
      </rPr>
      <t>(Credit amount)</t>
    </r>
  </si>
  <si>
    <r>
      <rPr>
        <b/>
        <sz val="9"/>
        <color theme="1"/>
        <rFont val="VNI-Couri"/>
        <charset val="134"/>
      </rPr>
      <t>Số dư</t>
    </r>
    <r>
      <rPr>
        <sz val="9"/>
        <color theme="1"/>
        <rFont val="VNI-Couri"/>
        <charset val="134"/>
      </rPr>
      <t xml:space="preserve">
                            (</t>
    </r>
    <r>
      <rPr>
        <i/>
        <sz val="9"/>
        <color theme="1"/>
        <rFont val="VNI-Couri"/>
        <charset val="134"/>
      </rPr>
      <t>Balance)</t>
    </r>
  </si>
  <si>
    <r>
      <rPr>
        <b/>
        <sz val="9"/>
        <color theme="1"/>
        <rFont val="VNI-Couri"/>
        <charset val="134"/>
      </rPr>
      <t>Số chứng
 từ</t>
    </r>
    <r>
      <rPr>
        <sz val="9"/>
        <color theme="1"/>
        <rFont val="VNI-Couri"/>
        <charset val="134"/>
      </rPr>
      <t xml:space="preserve">
SEQ No.</t>
    </r>
  </si>
  <si>
    <r>
      <rPr>
        <b/>
        <sz val="9"/>
        <color theme="1"/>
        <rFont val="VNI-Couri"/>
        <charset val="134"/>
      </rPr>
      <t>Mã GDV</t>
    </r>
    <r>
      <rPr>
        <sz val="9"/>
        <color theme="1"/>
        <rFont val="VNI-Couri"/>
        <charset val="134"/>
      </rPr>
      <t xml:space="preserve">               
                            </t>
    </r>
    <r>
      <rPr>
        <i/>
        <sz val="9"/>
        <color theme="1"/>
        <rFont val="VNI-Couri"/>
        <charset val="134"/>
      </rPr>
      <t>Teller ID</t>
    </r>
  </si>
  <si>
    <r>
      <rPr>
        <b/>
        <sz val="9"/>
        <color theme="1"/>
        <rFont val="VNI-Couri"/>
        <charset val="134"/>
      </rPr>
      <t>Mã CN</t>
    </r>
    <r>
      <rPr>
        <i/>
        <sz val="9"/>
        <color theme="1"/>
        <rFont val="VNI-Couri"/>
        <charset val="134"/>
      </rPr>
      <t xml:space="preserve"> 
                                        Branch</t>
    </r>
  </si>
  <si>
    <r>
      <rPr>
        <b/>
        <sz val="9"/>
        <rFont val="VNI-Couri"/>
        <charset val="134"/>
      </rPr>
      <t xml:space="preserve">Diễn giải </t>
    </r>
    <r>
      <rPr>
        <sz val="9"/>
        <rFont val="VNI-Couri"/>
        <charset val="134"/>
      </rPr>
      <t xml:space="preserve">
</t>
    </r>
    <r>
      <rPr>
        <i/>
        <sz val="9"/>
        <rFont val="VNI-Couri"/>
        <charset val="134"/>
      </rPr>
      <t>(Txn. Description)</t>
    </r>
  </si>
  <si>
    <r>
      <rPr>
        <b/>
        <sz val="9"/>
        <color theme="1"/>
        <rFont val="VNI-Couri"/>
        <charset val="134"/>
      </rPr>
      <t xml:space="preserve">Số dư đầu kỳ </t>
    </r>
    <r>
      <rPr>
        <sz val="9"/>
        <color theme="1"/>
        <rFont val="VNI-Couri"/>
        <charset val="134"/>
      </rPr>
      <t xml:space="preserve">
</t>
    </r>
    <r>
      <rPr>
        <i/>
        <sz val="9"/>
        <color theme="1"/>
        <rFont val="VNI-Couri"/>
        <charset val="134"/>
      </rPr>
      <t xml:space="preserve">                                                                                          
(Opening balance)</t>
    </r>
  </si>
  <si>
    <t>01/10/2023 16:54:31</t>
  </si>
  <si>
    <t>01/10/2023 19:13:42</t>
  </si>
  <si>
    <t>02/10/2023 06:25:18</t>
  </si>
  <si>
    <t>02/10/2023 08:11:37</t>
  </si>
  <si>
    <t>02/10/2023 10:44:50</t>
  </si>
  <si>
    <t>02/10/2023 15:45:21</t>
  </si>
  <si>
    <t>02/10/2023 17:30:47</t>
  </si>
  <si>
    <t>02/10/2023 18:52:10</t>
  </si>
  <si>
    <t>03/10/2023 08:35:47</t>
  </si>
  <si>
    <t>03/10/2023 08:40:04</t>
  </si>
  <si>
    <t>03/10/2023 08:54:51</t>
  </si>
  <si>
    <t>03/10/2023 16:43:47</t>
  </si>
  <si>
    <t>04/10/2023 06:48:48</t>
  </si>
  <si>
    <t>Tfr A/c: 73010000400981
NGUYEN THI TRONG Chuyen tien mua quan ao</t>
  </si>
  <si>
    <t>04/10/2023 11:37:52</t>
  </si>
  <si>
    <t>04/10/2023 18:21:28</t>
  </si>
  <si>
    <t>05/10/2023 06:06:54</t>
  </si>
  <si>
    <t>05/10/2023 13:25:04</t>
  </si>
  <si>
    <t>05/10/2023 13:47:00</t>
  </si>
  <si>
    <t>05/10/2023 14:09:49</t>
  </si>
  <si>
    <t>05/10/2023 14:20:36</t>
  </si>
  <si>
    <t xml:space="preserve">Chứng từ này được in/chuyển đổi trực tiếp từ hệ thống In sao kê tài khoản khách hàng của BIDV.                                                                              </t>
  </si>
  <si>
    <t xml:space="preserve">  Trang /Page No 1 of 15</t>
  </si>
  <si>
    <t>06/10/2023 14:28:29</t>
  </si>
  <si>
    <t>06/10/2023 15:06:15</t>
  </si>
  <si>
    <t>07/10/2023 12:28:01</t>
  </si>
  <si>
    <t>07/10/2023 13:05:52</t>
  </si>
  <si>
    <t>07/10/2023 13:50:06</t>
  </si>
  <si>
    <t>07/10/2023 13:55:21</t>
  </si>
  <si>
    <t>Tfr A/c: 73015000006698
Chuyen tien</t>
  </si>
  <si>
    <t>07/10/2023 17:27:24</t>
  </si>
  <si>
    <t>08/10/2023 06:17:33</t>
  </si>
  <si>
    <t>08/10/2023 11:52:44</t>
  </si>
  <si>
    <t>08/10/2023 16:44:08</t>
  </si>
  <si>
    <t>08/10/2023 17:06:06</t>
  </si>
  <si>
    <t>09/10/2023 06:23:51</t>
  </si>
  <si>
    <t>09/10/2023 10:35:21</t>
  </si>
  <si>
    <t>09/10/2023 11:04:59</t>
  </si>
  <si>
    <t>09/10/2023 18:02:07</t>
  </si>
  <si>
    <t>10/10/2023 09:01:23</t>
  </si>
  <si>
    <t>10/10/2023 14:57:10</t>
  </si>
  <si>
    <t>10/10/2023 15:13:02</t>
  </si>
  <si>
    <t>10/10/2023 16:17:18</t>
  </si>
  <si>
    <t>10/10/2023 20:52:40</t>
  </si>
  <si>
    <t>13/10/2023 16:36:32</t>
  </si>
  <si>
    <t>13/10/2023 18:29:10</t>
  </si>
  <si>
    <t>13/10/2023 18:31:05</t>
  </si>
  <si>
    <t>13/10/2023 20:57:24</t>
  </si>
  <si>
    <t>14/10/2023 06:16:22</t>
  </si>
  <si>
    <t>14/10/2023 07:30:41</t>
  </si>
  <si>
    <t>14/10/2023 08:22:40</t>
  </si>
  <si>
    <t>14/10/2023 15:47:49</t>
  </si>
  <si>
    <t>14/10/2023 18:42:24</t>
  </si>
  <si>
    <t>16/10/2023 07:17:19</t>
  </si>
  <si>
    <t>Trang /Page No 2 of 15</t>
  </si>
  <si>
    <t>16/10/2023 11:45:18</t>
  </si>
  <si>
    <t>16/10/2023 13:04:59</t>
  </si>
  <si>
    <t>PHI BSMS T10.2023.MA KH16172000</t>
  </si>
  <si>
    <t>16/10/2023 15:47:27</t>
  </si>
  <si>
    <t>16/10/2023 19:37:20</t>
  </si>
  <si>
    <t>17/10/2023 06:05:16</t>
  </si>
  <si>
    <t>17/10/2023 09:05:39</t>
  </si>
  <si>
    <t>17/10/2023 09:17:44</t>
  </si>
  <si>
    <t>17/10/2023 12:06:55</t>
  </si>
  <si>
    <t>17/10/2023 17:05:43</t>
  </si>
  <si>
    <t>17/10/2023 17:27:36</t>
  </si>
  <si>
    <t>17/10/2023 20:04:45</t>
  </si>
  <si>
    <t>18/10/2023 09:57:38</t>
  </si>
  <si>
    <t>18/10/2023 16:48:39</t>
  </si>
  <si>
    <t>18/10/2023 20:57:27</t>
  </si>
  <si>
    <t>19/10/2023 13:35:38</t>
  </si>
  <si>
    <t>19/10/2023 15:21:54</t>
  </si>
  <si>
    <t>19/10/2023 15:56:53</t>
  </si>
  <si>
    <t>19/10/2023 16:13:01</t>
  </si>
  <si>
    <t>19/10/2023 20:39:31</t>
  </si>
  <si>
    <t>20/10/2023 13:06:59</t>
  </si>
  <si>
    <t>20/10/2023 13:34:49</t>
  </si>
  <si>
    <t>20/10/2023 14:08:02</t>
  </si>
  <si>
    <t>20/10/2023 15:03:36</t>
  </si>
  <si>
    <t>20/10/2023 18:27:37</t>
  </si>
  <si>
    <t>21/10/2023 12:21:03</t>
  </si>
  <si>
    <t>21/10/2023 15:37:54</t>
  </si>
  <si>
    <t>21/10/2023 18:16:33</t>
  </si>
  <si>
    <t>21/10/2023 19:37:11</t>
  </si>
  <si>
    <r>
      <rPr>
        <i/>
        <sz val="9"/>
        <color theme="1"/>
        <rFont val="VNI-Couri"/>
        <charset val="134"/>
      </rPr>
      <t xml:space="preserve"> </t>
    </r>
    <r>
      <rPr>
        <sz val="9"/>
        <color theme="1"/>
        <rFont val="VNI-Couri"/>
        <charset val="134"/>
      </rPr>
      <t>Trang /Page No 3 of 15</t>
    </r>
  </si>
  <si>
    <t>21/10/2023 19:56:02</t>
  </si>
  <si>
    <t>22/10/2023 08:46:08</t>
  </si>
  <si>
    <t>22/10/2023 11:50:35</t>
  </si>
  <si>
    <t>22/10/2023 12:17:18</t>
  </si>
  <si>
    <t>22/10/2023 12:55:31</t>
  </si>
  <si>
    <t>22/10/2023 14:46:19</t>
  </si>
  <si>
    <t>23/10/2023 06:43:21</t>
  </si>
  <si>
    <t>23/10/2023 08:23:37</t>
  </si>
  <si>
    <t>23/10/2023 08:47:20</t>
  </si>
  <si>
    <t>23/10/2023 14:40:07</t>
  </si>
  <si>
    <t>24/10/2023 07:26:42</t>
  </si>
  <si>
    <t>24/10/2023 08:25:13</t>
  </si>
  <si>
    <t>24/10/2023 12:20:01</t>
  </si>
  <si>
    <t>24/10/2023 14:32:59</t>
  </si>
  <si>
    <t>24/10/2023 15:45:26</t>
  </si>
  <si>
    <t>25/10/2023 06:10:34</t>
  </si>
  <si>
    <t>25/10/2023 08:40:21</t>
  </si>
  <si>
    <t>26/10/2023 13:48:54</t>
  </si>
  <si>
    <t>26/10/2023 14:42:18</t>
  </si>
  <si>
    <t>26/10/2023 17:29:23</t>
  </si>
  <si>
    <t>26/10/2023 17:58:11</t>
  </si>
  <si>
    <t>26/10/2023 19:02:37</t>
  </si>
  <si>
    <t>27/10/2023 10:54:47</t>
  </si>
  <si>
    <t>27/10/2023 18:07:41</t>
  </si>
  <si>
    <t>27/10/2023 18:41:00</t>
  </si>
  <si>
    <t>28/10/2023 06:00:40</t>
  </si>
  <si>
    <t>28/10/2023 07:41:27</t>
  </si>
  <si>
    <t>28/10/2023 09:41:02</t>
  </si>
  <si>
    <r>
      <rPr>
        <i/>
        <sz val="9"/>
        <color theme="1"/>
        <rFont val="VNI-Couri"/>
        <charset val="134"/>
      </rPr>
      <t xml:space="preserve">Chứng từ này được in/chuyển đổi trực tiếp từ hệ thống In sao kê tài khoản khách hàng của BIDV.                                                         </t>
    </r>
    <r>
      <rPr>
        <sz val="9"/>
        <color theme="1"/>
        <rFont val="VNI-Couri"/>
        <charset val="134"/>
      </rPr>
      <t xml:space="preserve">                    </t>
    </r>
  </si>
  <si>
    <t>Trang /Page No 4 of 15</t>
  </si>
  <si>
    <t>28/10/2023 13:07:30</t>
  </si>
  <si>
    <t>28/10/2023 13:32:54</t>
  </si>
  <si>
    <t>28/10/2023 15:28:01</t>
  </si>
  <si>
    <t>29/10/2023 09:22:36</t>
  </si>
  <si>
    <t>29/10/2023 13:45:41</t>
  </si>
  <si>
    <t>30/10/2023 09:36:07</t>
  </si>
  <si>
    <t>30/10/2023 20:46:23</t>
  </si>
  <si>
    <t>31/10/2023 10:17:06</t>
  </si>
  <si>
    <t>Thanh toan lai thang 10/2023</t>
  </si>
  <si>
    <t>31/10/2023 11:26:50</t>
  </si>
  <si>
    <t>31/10/2023 15:26:08</t>
  </si>
  <si>
    <t>31/10/2023 17:15:41</t>
  </si>
  <si>
    <t>01/11/2023 07:29:18</t>
  </si>
  <si>
    <t>01/11/2023 09:50:22</t>
  </si>
  <si>
    <t>01/11/2023 15:54:01</t>
  </si>
  <si>
    <t>01/11/2023 19:15:36</t>
  </si>
  <si>
    <t>02/11/2023 07:47:36</t>
  </si>
  <si>
    <t>02/11/2023 08:13:19</t>
  </si>
  <si>
    <t>02/11/2023 08:42:36</t>
  </si>
  <si>
    <t>02/11/2023 16:24:18</t>
  </si>
  <si>
    <t>02/11/2023 16:48:53</t>
  </si>
  <si>
    <t>02/11/2023 17:07:00</t>
  </si>
  <si>
    <t>03/11/2023 07:15:07</t>
  </si>
  <si>
    <t>03/11/2023 09:39:40</t>
  </si>
  <si>
    <t>03/11/2023 12:16:41</t>
  </si>
  <si>
    <t>03/11/2023 15:58:37</t>
  </si>
  <si>
    <t>03/11/2023 16:46:48</t>
  </si>
  <si>
    <t>04/11/2023 16:03:50</t>
  </si>
  <si>
    <t>05/11/2023 12:20:13</t>
  </si>
  <si>
    <t>05/11/2023 16:32:28</t>
  </si>
  <si>
    <t xml:space="preserve">Chứng từ này được in/chuyển đổi trực tiếp từ hệ thống In sao kê tài khoản khách hàng của BIDV.                                                                               </t>
  </si>
  <si>
    <t xml:space="preserve"> Trang /Page No 5 of 15</t>
  </si>
  <si>
    <t>05/11/2023 18:40:16</t>
  </si>
  <si>
    <t>05/11/2023 19:50:18</t>
  </si>
  <si>
    <t>06/11/2023 07:39:39</t>
  </si>
  <si>
    <t>06/11/2023 08:01:35</t>
  </si>
  <si>
    <t>06/11/2023 15:48:55</t>
  </si>
  <si>
    <t>06/11/2023 20:43:19</t>
  </si>
  <si>
    <t>07/11/2023 06:08:51</t>
  </si>
  <si>
    <t>07/11/2023 12:24:56</t>
  </si>
  <si>
    <t>07/11/2023 16:06:56</t>
  </si>
  <si>
    <t>07/11/2023 17:11:17</t>
  </si>
  <si>
    <t>07/11/2023 17:54:24</t>
  </si>
  <si>
    <t>08/11/2023 06:25:03</t>
  </si>
  <si>
    <t>08/11/2023 06:55:39</t>
  </si>
  <si>
    <t>08/11/2023 17:31:56</t>
  </si>
  <si>
    <t>08/11/2023 19:50:33</t>
  </si>
  <si>
    <t>09/11/2023 06:42:35</t>
  </si>
  <si>
    <t>09/11/2023 12:34:42</t>
  </si>
  <si>
    <t>09/11/2023 15:50:07</t>
  </si>
  <si>
    <t>10/11/2023 06:55:40</t>
  </si>
  <si>
    <t>10/11/2023 10:12:34</t>
  </si>
  <si>
    <t>10/11/2023 14:46:31</t>
  </si>
  <si>
    <t>11/11/2023 08:44:58</t>
  </si>
  <si>
    <t>11/11/2023 08:57:36</t>
  </si>
  <si>
    <t>11/11/2023 19:50:07</t>
  </si>
  <si>
    <t>12/11/2023 09:03:12</t>
  </si>
  <si>
    <t>12/11/2023 18:55:21</t>
  </si>
  <si>
    <t>13/11/2023 06:12:04</t>
  </si>
  <si>
    <t>13/11/2023 11:20:20</t>
  </si>
  <si>
    <t>13/11/2023 13:10:58</t>
  </si>
  <si>
    <t>14/11/2023 16:58:59</t>
  </si>
  <si>
    <t>15/11/2023 18:32:01</t>
  </si>
  <si>
    <t>15/11/2023 19:41:30</t>
  </si>
  <si>
    <t>PHI BSMS T11.2023.MA KH16172000</t>
  </si>
  <si>
    <t xml:space="preserve">Chứng từ này được in/chuyển đổi trực tiếp từ hệ thống In sao kê tài khoản khách hàng của BIDV.                                                                            </t>
  </si>
  <si>
    <t xml:space="preserve"> Trang /Page No 6 of 15</t>
  </si>
  <si>
    <t>15/11/2023 19:45:18</t>
  </si>
  <si>
    <t>16/11/2023 13:09:13</t>
  </si>
  <si>
    <t>16/11/2023 14:58:33</t>
  </si>
  <si>
    <t>16/11/2023 16:31:30</t>
  </si>
  <si>
    <t>17/11/2023 07:56:56</t>
  </si>
  <si>
    <t>17/11/2023 11:33:10</t>
  </si>
  <si>
    <t>17/11/2023 12:05:24</t>
  </si>
  <si>
    <t>18/11/2023 19:42:18</t>
  </si>
  <si>
    <t>19/11/2023 08:29:52</t>
  </si>
  <si>
    <t>19/11/2023 12:13:55</t>
  </si>
  <si>
    <t>19/11/2023 15:22:56</t>
  </si>
  <si>
    <t>19/11/2023 17:14:28</t>
  </si>
  <si>
    <t>20/11/2023 06:52:59</t>
  </si>
  <si>
    <t>20/11/2023 08:30:31</t>
  </si>
  <si>
    <t>20/11/2023 20:49:48</t>
  </si>
  <si>
    <t>21/11/2023 12:18:33</t>
  </si>
  <si>
    <t>21/11/2023 15:10:38</t>
  </si>
  <si>
    <t>21/11/2023 16:59:41</t>
  </si>
  <si>
    <t>21/11/2023 18:09:22</t>
  </si>
  <si>
    <t>21/11/2023 19:39:10</t>
  </si>
  <si>
    <t>22/11/2023 15:46:40</t>
  </si>
  <si>
    <t>23/11/2023 09:10:43</t>
  </si>
  <si>
    <t>23/11/2023 09:58:56</t>
  </si>
  <si>
    <t>23/11/2023 12:12:08</t>
  </si>
  <si>
    <t>23/11/2023 15:51:02</t>
  </si>
  <si>
    <t>23/11/2023 18:31:22</t>
  </si>
  <si>
    <t>24/11/2023 08:44:08</t>
  </si>
  <si>
    <t>24/11/2023 08:53:27</t>
  </si>
  <si>
    <t>24/11/2023 08:57:55</t>
  </si>
  <si>
    <t>24/11/2023 09:03:18</t>
  </si>
  <si>
    <t>24/11/2023 16:22:12</t>
  </si>
  <si>
    <t>24/11/2023 19:21:52</t>
  </si>
  <si>
    <t xml:space="preserve">Chứng từ này được in/chuyển đổi trực tiếp từ hệ thống In sao kê tài khoản khách hàng của BIDV.                                                                                </t>
  </si>
  <si>
    <t>Trang /Page No 7 of 15</t>
  </si>
  <si>
    <t>25/11/2023 11:03:01</t>
  </si>
  <si>
    <t>25/11/2023 12:00:31</t>
  </si>
  <si>
    <t>25/11/2023 19:28:23</t>
  </si>
  <si>
    <t>26/11/2023 09:37:06</t>
  </si>
  <si>
    <t>26/11/2023 11:23:03</t>
  </si>
  <si>
    <t>26/11/2023 11:33:44</t>
  </si>
  <si>
    <t>26/11/2023 13:25:00</t>
  </si>
  <si>
    <t>26/11/2023 15:01:36</t>
  </si>
  <si>
    <t>26/11/2023 19:25:51</t>
  </si>
  <si>
    <t>27/11/2023 10:53:08</t>
  </si>
  <si>
    <t>27/11/2023 11:04:12</t>
  </si>
  <si>
    <t>27/11/2023 12:29:43</t>
  </si>
  <si>
    <t>27/11/2023 13:37:10</t>
  </si>
  <si>
    <t>28/11/2023 12:22:43</t>
  </si>
  <si>
    <t>28/11/2023 12:46:18</t>
  </si>
  <si>
    <t>28/11/2023 14:22:49</t>
  </si>
  <si>
    <t>28/11/2023 16:13:49</t>
  </si>
  <si>
    <t>28/11/2023 16:20:15</t>
  </si>
  <si>
    <t>28/11/2023 17:57:43</t>
  </si>
  <si>
    <t>28/11/2023 18:03:41</t>
  </si>
  <si>
    <t>28/11/2023 18:15:00</t>
  </si>
  <si>
    <t>29/11/2023 06:23:11</t>
  </si>
  <si>
    <t>29/11/2023 10:19:33</t>
  </si>
  <si>
    <t>29/11/2023 11:04:53</t>
  </si>
  <si>
    <t>29/11/2023 17:53:26</t>
  </si>
  <si>
    <t>30/11/2023 08:18:33</t>
  </si>
  <si>
    <t>30/11/2023 09:28:54</t>
  </si>
  <si>
    <t>30/11/2023 11:10:03</t>
  </si>
  <si>
    <t>30/11/2023 12:16:53</t>
  </si>
  <si>
    <t>Thanh toan lai thang 11/2023</t>
  </si>
  <si>
    <r>
      <rPr>
        <i/>
        <sz val="9"/>
        <color theme="1"/>
        <rFont val="VNI-Couri"/>
        <charset val="134"/>
      </rPr>
      <t xml:space="preserve">Chứng từ này được in/chuyển đổi trực tiếp từ hệ thống In sao kê tài khoản khách hàng của BIDV.                                                                            </t>
    </r>
    <r>
      <rPr>
        <sz val="9"/>
        <color theme="1"/>
        <rFont val="VNI-Couri"/>
        <charset val="134"/>
      </rPr>
      <t xml:space="preserve"> </t>
    </r>
  </si>
  <si>
    <t>Trang /Page No 8 of 15</t>
  </si>
  <si>
    <t>30/11/2023 13:04:12</t>
  </si>
  <si>
    <t>30/11/2023 16:59:10</t>
  </si>
  <si>
    <t>01/12/2023 07:31:08</t>
  </si>
  <si>
    <t>02/12/2023 06:37:13</t>
  </si>
  <si>
    <t>02/12/2023 16:24:11</t>
  </si>
  <si>
    <t>02/12/2023 16:55:11</t>
  </si>
  <si>
    <t>02/12/2023 17:58:21</t>
  </si>
  <si>
    <t>02/12/2023 18:48:45</t>
  </si>
  <si>
    <t>02/12/2023 19:22:56</t>
  </si>
  <si>
    <t>03/12/2023 20:13:39</t>
  </si>
  <si>
    <t>04/12/2023 13:24:59</t>
  </si>
  <si>
    <t>04/12/2023 13:35:09</t>
  </si>
  <si>
    <t>04/12/2023 15:14:07</t>
  </si>
  <si>
    <t>04/12/2023 19:08:38</t>
  </si>
  <si>
    <t>05/12/2023 08:19:32</t>
  </si>
  <si>
    <t>06/12/2023 06:38:46</t>
  </si>
  <si>
    <t>06/12/2023 06:54:03</t>
  </si>
  <si>
    <t>08/12/2023 17:35:54</t>
  </si>
  <si>
    <t>08/12/2023 18:13:18</t>
  </si>
  <si>
    <t>08/12/2023 19:58:39</t>
  </si>
  <si>
    <t>09/12/2023 07:21:21</t>
  </si>
  <si>
    <t>09/12/2023 11:00:30</t>
  </si>
  <si>
    <t>11/12/2023 12:20:35</t>
  </si>
  <si>
    <t>11/12/2023 13:47:59</t>
  </si>
  <si>
    <t>12/12/2023 08:16:58</t>
  </si>
  <si>
    <t>12/12/2023 10:20:50</t>
  </si>
  <si>
    <t>12/12/2023 13:50:47</t>
  </si>
  <si>
    <t>12/12/2023 14:47:43</t>
  </si>
  <si>
    <t>13/12/2023 08:40:42</t>
  </si>
  <si>
    <t>Trang /Page No 9 of 15</t>
  </si>
  <si>
    <t>13/12/2023 10:54:58</t>
  </si>
  <si>
    <t>13/12/2023 15:29:34</t>
  </si>
  <si>
    <t>14/12/2023 08:05:55</t>
  </si>
  <si>
    <t>14/12/2023 10:09:39</t>
  </si>
  <si>
    <t>14/12/2023 11:06:30</t>
  </si>
  <si>
    <t>14/12/2023 13:23:52</t>
  </si>
  <si>
    <t>14/12/2023 15:51:34</t>
  </si>
  <si>
    <t>15/12/2023 08:05:27</t>
  </si>
  <si>
    <t>15/12/2023 08:33:32</t>
  </si>
  <si>
    <t>15/12/2023 09:40:23</t>
  </si>
  <si>
    <t>15/12/2023 09:50:05</t>
  </si>
  <si>
    <t>15/12/2023 13:17:51</t>
  </si>
  <si>
    <t>15/12/2023 13:26:55</t>
  </si>
  <si>
    <t>PHI BSMS T12.2023.MA KH16172000</t>
  </si>
  <si>
    <t>15/12/2023 14:17:46</t>
  </si>
  <si>
    <t>15/12/2023 17:11:31</t>
  </si>
  <si>
    <t>16/12/2023 13:07:12</t>
  </si>
  <si>
    <t>16/12/2023 14:51:39</t>
  </si>
  <si>
    <t>17/12/2023 12:14:14</t>
  </si>
  <si>
    <t>17/12/2023 14:50:18</t>
  </si>
  <si>
    <t>17/12/2023 15:06:17</t>
  </si>
  <si>
    <t>17/12/2023 20:22:14</t>
  </si>
  <si>
    <t>18/12/2023 09:39:19</t>
  </si>
  <si>
    <t>18/12/2023 09:52:44</t>
  </si>
  <si>
    <t>18/12/2023 14:24:49</t>
  </si>
  <si>
    <t>18/12/2023 17:15:13</t>
  </si>
  <si>
    <t>18/12/2023 17:46:47</t>
  </si>
  <si>
    <t>19/12/2023 08:27:04</t>
  </si>
  <si>
    <t>19/12/2023 18:31:34</t>
  </si>
  <si>
    <t>19/12/2023 18:35:35</t>
  </si>
  <si>
    <r>
      <rPr>
        <i/>
        <sz val="9"/>
        <color theme="1"/>
        <rFont val="VNI-Couri"/>
        <charset val="134"/>
      </rPr>
      <t xml:space="preserve">Chứng từ này được in/chuyển đổi trực tiếp từ hệ thống In sao kê tài khoản khách hàng của BIDV.                                                         </t>
    </r>
    <r>
      <rPr>
        <sz val="9"/>
        <color theme="1"/>
        <rFont val="VNI-Couri"/>
        <charset val="134"/>
      </rPr>
      <t xml:space="preserve">                       </t>
    </r>
  </si>
  <si>
    <t xml:space="preserve"> Trang /Page No 10 of 15</t>
  </si>
  <si>
    <t>20/12/2023 11:07:14</t>
  </si>
  <si>
    <t>20/12/2023 11:34:51</t>
  </si>
  <si>
    <t>20/12/2023 17:53:03</t>
  </si>
  <si>
    <t>21/12/2023 08:19:42</t>
  </si>
  <si>
    <t>21/12/2023 08:48:38</t>
  </si>
  <si>
    <t>21/12/2023 10:03:18</t>
  </si>
  <si>
    <t>21/12/2023 11:31:36</t>
  </si>
  <si>
    <t>21/12/2023 11:47:10</t>
  </si>
  <si>
    <t>21/12/2023 16:08:41</t>
  </si>
  <si>
    <t>21/12/2023 19:09:47</t>
  </si>
  <si>
    <t>21/12/2023 19:42:29</t>
  </si>
  <si>
    <t>21/12/2023 20:59:32</t>
  </si>
  <si>
    <t>22/12/2023 14:32:38</t>
  </si>
  <si>
    <t>22/12/2023 16:09:30</t>
  </si>
  <si>
    <t>22/12/2023 16:44:07</t>
  </si>
  <si>
    <t>23/12/2023 09:01:52</t>
  </si>
  <si>
    <t>23/12/2023 10:14:40</t>
  </si>
  <si>
    <t>23/12/2023 13:20:47</t>
  </si>
  <si>
    <t>23/12/2023 14:42:08</t>
  </si>
  <si>
    <t>23/12/2023 19:40:23</t>
  </si>
  <si>
    <t>24/12/2023 11:14:16</t>
  </si>
  <si>
    <t>24/12/2023 16:16:11</t>
  </si>
  <si>
    <t>24/12/2023 17:57:31</t>
  </si>
  <si>
    <t>25/12/2023 11:46:16</t>
  </si>
  <si>
    <t>25/12/2023 12:57:17</t>
  </si>
  <si>
    <t>25/12/2023 13:56:53</t>
  </si>
  <si>
    <t>25/12/2023 20:10:49</t>
  </si>
  <si>
    <t>25/12/2023 20:55:07</t>
  </si>
  <si>
    <t>26/12/2023 15:15:50</t>
  </si>
  <si>
    <r>
      <rPr>
        <i/>
        <sz val="9"/>
        <color theme="1"/>
        <rFont val="VNI-Couri"/>
        <charset val="134"/>
      </rPr>
      <t xml:space="preserve">Chứng từ này được in/chuyển đổi trực tiếp từ hệ thống In sao kê tài khoản khách hàng của BIDV.                                                         </t>
    </r>
    <r>
      <rPr>
        <sz val="9"/>
        <color theme="1"/>
        <rFont val="VNI-Couri"/>
        <charset val="134"/>
      </rPr>
      <t xml:space="preserve">                      </t>
    </r>
  </si>
  <si>
    <t>Trang /Page No 11 of 15</t>
  </si>
  <si>
    <t>26/12/2023 15:31:51</t>
  </si>
  <si>
    <t>26/12/2023 18:31:03</t>
  </si>
  <si>
    <t>27/12/2023 10:22:45</t>
  </si>
  <si>
    <t>27/12/2023 17:02:44</t>
  </si>
  <si>
    <t>27/12/2023 19:32:39</t>
  </si>
  <si>
    <t>28/12/2023 07:42:30</t>
  </si>
  <si>
    <t>28/12/2023 09:27:07</t>
  </si>
  <si>
    <t>28/12/2023 09:33:01</t>
  </si>
  <si>
    <t>28/12/2023 13:10:00</t>
  </si>
  <si>
    <t>28/12/2023 17:51:51</t>
  </si>
  <si>
    <t>29/12/2023 13:07:31</t>
  </si>
  <si>
    <t>29/12/2023 19:36:01</t>
  </si>
  <si>
    <t>30/12/2023 13:46:58</t>
  </si>
  <si>
    <t>30/12/2023 16:15:57</t>
  </si>
  <si>
    <t>31/12/2023 08:29:32</t>
  </si>
  <si>
    <t>Thanh toan lai thang 12/2023</t>
  </si>
  <si>
    <t>31/12/2023 09:47:27</t>
  </si>
  <si>
    <t>31/12/2023 14:12:01</t>
  </si>
  <si>
    <t>31/12/2023 16:16:31</t>
  </si>
  <si>
    <t>31/12/2023 17:52:59</t>
  </si>
  <si>
    <t>01/01/2024 07:15:41</t>
  </si>
  <si>
    <t>01/01/2024 07:17:25</t>
  </si>
  <si>
    <t>01/01/2024 08:25:52</t>
  </si>
  <si>
    <t>01/01/2024 12:24:45</t>
  </si>
  <si>
    <t>01/01/2024 17:04:04</t>
  </si>
  <si>
    <t>01/01/2024 18:22:57</t>
  </si>
  <si>
    <t>02/01/2024 11:44:00</t>
  </si>
  <si>
    <t>02/01/2024 14:01:54</t>
  </si>
  <si>
    <t xml:space="preserve">Chứng từ này được in/chuyển đổi trực tiếp từ hệ thống In sao kê tài khoản khách hàng của BIDV.                                                                                  </t>
  </si>
  <si>
    <t>Trang /Page No 12 of 15</t>
  </si>
  <si>
    <t>02/01/2024 18:13:23</t>
  </si>
  <si>
    <t>02/01/2024 18:44:12</t>
  </si>
  <si>
    <t>02/01/2024 18:47:44</t>
  </si>
  <si>
    <t>02/01/2024 19:18:17</t>
  </si>
  <si>
    <t>03/01/2024 10:16:15</t>
  </si>
  <si>
    <t>03/01/2024 10:34:30</t>
  </si>
  <si>
    <t>03/01/2024 12:04:50</t>
  </si>
  <si>
    <t>03/01/2024 16:32:50</t>
  </si>
  <si>
    <t>03/01/2024 17:23:57</t>
  </si>
  <si>
    <t>03/01/2024 17:56:57</t>
  </si>
  <si>
    <t>04/01/2024 10:11:13</t>
  </si>
  <si>
    <t>05/01/2024 08:56:45</t>
  </si>
  <si>
    <t>05/01/2024 11:52:53</t>
  </si>
  <si>
    <t>05/01/2024 13:40:28</t>
  </si>
  <si>
    <t>05/01/2024 15:44:21</t>
  </si>
  <si>
    <t>05/01/2024 18:32:19</t>
  </si>
  <si>
    <t>GD REF 055YehW-7mwTsebvJ EC 055YehW-7mwTsebvJ TTHD23112351992334 REM Tfr Ac</t>
  </si>
  <si>
    <t>06/01/2024 06:27:47</t>
  </si>
  <si>
    <t>06/01/2024 11:39:11</t>
  </si>
  <si>
    <t>06/01/2024 13:42:07</t>
  </si>
  <si>
    <t>06/01/2024 15:12:40</t>
  </si>
  <si>
    <t>06/01/2024 19:22:34</t>
  </si>
  <si>
    <t>07/01/2024 09:18:47</t>
  </si>
  <si>
    <t>PHI BSMS T1.2024.MA KH16172000</t>
  </si>
  <si>
    <t>08/01/2024 08:14:57</t>
  </si>
  <si>
    <t>08/01/2024 11:44:00</t>
  </si>
  <si>
    <t>08/01/2024 14:23:58</t>
  </si>
  <si>
    <t>09/01/2024 06:19:34</t>
  </si>
  <si>
    <t>Trang /Page No 13 of 15</t>
  </si>
  <si>
    <t>09/01/2024 09:39:51</t>
  </si>
  <si>
    <t>09/01/2024 16:51:16</t>
  </si>
  <si>
    <t>10/01/2024 09:23:37</t>
  </si>
  <si>
    <t>10/01/2024 17:38:51</t>
  </si>
  <si>
    <t>10/01/2024 17:50:04</t>
  </si>
  <si>
    <t>10/01/2024 20:11:35</t>
  </si>
  <si>
    <t>11/01/2024 06:30:09</t>
  </si>
  <si>
    <t>11/01/2024 11:18:07</t>
  </si>
  <si>
    <t>11/01/2024 13:29:24</t>
  </si>
  <si>
    <t>11/01/2024 16:10:10</t>
  </si>
  <si>
    <t>11/01/2024 19:45:47</t>
  </si>
  <si>
    <t>12/01/2024 06:11:23</t>
  </si>
  <si>
    <t>12/01/2024 06:46:24</t>
  </si>
  <si>
    <t>12/01/2024 11:42:54</t>
  </si>
  <si>
    <t>12/01/2024 12:27:40</t>
  </si>
  <si>
    <t>12/01/2024 16:11:23</t>
  </si>
  <si>
    <t>12/01/2024 19:23:27</t>
  </si>
  <si>
    <t>13/01/2024 06:21:28</t>
  </si>
  <si>
    <t>13/01/2024 13:05:03</t>
  </si>
  <si>
    <t>13/01/2024 17:47:34</t>
  </si>
  <si>
    <t>13/01/2024 19:47:28</t>
  </si>
  <si>
    <t>14/01/2024 06:14:51</t>
  </si>
  <si>
    <t>14/01/2024 07:32:47</t>
  </si>
  <si>
    <t>14/01/2024 18:01:32</t>
  </si>
  <si>
    <t>14/01/2024 19:37:46</t>
  </si>
  <si>
    <t xml:space="preserve">  Trang /Page No 14 of 15</t>
  </si>
  <si>
    <t>14/01/2024 20:45:30</t>
  </si>
  <si>
    <t>15/01/2024 16:14:04</t>
  </si>
  <si>
    <t>15/01/2024 20:56:22</t>
  </si>
  <si>
    <t>16/01/2024 07:02:37</t>
  </si>
  <si>
    <t>16/01/2024 13:08:08</t>
  </si>
  <si>
    <t>16/01/2024 17:01:49</t>
  </si>
  <si>
    <t>17/01/2024 07:27:01</t>
  </si>
  <si>
    <t>17/01/2024 09:59:10</t>
  </si>
  <si>
    <t>17/01/2024 13:17:02</t>
  </si>
  <si>
    <t>17/01/2024 14:30:29</t>
  </si>
  <si>
    <t>17/01/2024 19:37:05</t>
  </si>
  <si>
    <t>18/01/2024 06:34:32</t>
  </si>
  <si>
    <r>
      <rPr>
        <b/>
        <sz val="9"/>
        <color theme="1"/>
        <rFont val="VNI-Couri"/>
        <charset val="134"/>
      </rPr>
      <t xml:space="preserve">Cộng phát sinh </t>
    </r>
    <r>
      <rPr>
        <sz val="9"/>
        <color theme="1"/>
        <rFont val="VNI-Couri"/>
        <charset val="134"/>
      </rPr>
      <t xml:space="preserve">
</t>
    </r>
    <r>
      <rPr>
        <i/>
        <sz val="9"/>
        <color theme="1"/>
        <rFont val="VNI-Couri"/>
        <charset val="134"/>
      </rPr>
      <t>(Total Amount)</t>
    </r>
  </si>
  <si>
    <r>
      <rPr>
        <b/>
        <sz val="9"/>
        <color theme="1"/>
        <rFont val="VNI-Couri"/>
        <charset val="134"/>
      </rPr>
      <t xml:space="preserve">Số dư cuối kỳ </t>
    </r>
    <r>
      <rPr>
        <sz val="9"/>
        <color theme="1"/>
        <rFont val="VNI-Couri"/>
        <charset val="134"/>
      </rPr>
      <t xml:space="preserve">
</t>
    </r>
    <r>
      <rPr>
        <i/>
        <sz val="9"/>
        <color theme="1"/>
        <rFont val="VNI-Couri"/>
        <charset val="134"/>
      </rPr>
      <t>(Closing balance)</t>
    </r>
  </si>
  <si>
    <t>Trong đó</t>
  </si>
  <si>
    <r>
      <rPr>
        <b/>
        <sz val="9"/>
        <rFont val="VNI-Couri"/>
        <charset val="134"/>
      </rPr>
      <t>Số dư khả dụng</t>
    </r>
    <r>
      <rPr>
        <sz val="9"/>
        <rFont val="VNI-Couri"/>
        <charset val="134"/>
      </rPr>
      <t xml:space="preserve">
</t>
    </r>
    <r>
      <rPr>
        <i/>
        <sz val="9"/>
        <rFont val="VNI-Couri"/>
        <charset val="134"/>
      </rPr>
      <t>(Available Balance)</t>
    </r>
  </si>
  <si>
    <r>
      <rPr>
        <b/>
        <sz val="9"/>
        <color theme="1"/>
        <rFont val="VNI-Couri"/>
        <charset val="134"/>
      </rPr>
      <t xml:space="preserve">Hạn mức thấu chi </t>
    </r>
    <r>
      <rPr>
        <sz val="9"/>
        <color theme="1"/>
        <rFont val="VNI-Couri"/>
        <charset val="134"/>
      </rPr>
      <t xml:space="preserve">
</t>
    </r>
    <r>
      <rPr>
        <i/>
        <sz val="9"/>
        <color theme="1"/>
        <rFont val="VNI-Couri"/>
        <charset val="134"/>
      </rPr>
      <t>(Overdraft limit)</t>
    </r>
  </si>
  <si>
    <r>
      <rPr>
        <b/>
        <sz val="9"/>
        <rFont val="VNI-Couri"/>
        <charset val="134"/>
      </rPr>
      <t xml:space="preserve">Số dư phong tỏa </t>
    </r>
    <r>
      <rPr>
        <sz val="9"/>
        <rFont val="VNI-Couri"/>
        <charset val="134"/>
      </rPr>
      <t xml:space="preserve">
</t>
    </r>
    <r>
      <rPr>
        <i/>
        <sz val="9"/>
        <rFont val="VNI-Couri"/>
        <charset val="134"/>
      </rPr>
      <t>(Hold amount)</t>
    </r>
  </si>
  <si>
    <r>
      <rPr>
        <b/>
        <sz val="9"/>
        <color theme="1"/>
        <rFont val="VNI-Couri"/>
        <charset val="134"/>
      </rPr>
      <t xml:space="preserve">Số dư sổ cái </t>
    </r>
    <r>
      <rPr>
        <sz val="9"/>
        <color theme="1"/>
        <rFont val="VNI-Couri"/>
        <charset val="134"/>
      </rPr>
      <t xml:space="preserve">
</t>
    </r>
    <r>
      <rPr>
        <i/>
        <sz val="9"/>
        <color theme="1"/>
        <rFont val="VNI-Couri"/>
        <charset val="134"/>
      </rPr>
      <t>(Ledger Balance)</t>
    </r>
  </si>
  <si>
    <t>Người tạo:</t>
  </si>
  <si>
    <t>Ký bởi: Ngân hàng Thương mại Cổ phần</t>
  </si>
  <si>
    <t>Đầu tư và phát triển Việt Nam - Chi nhánh</t>
  </si>
  <si>
    <t>Phủ Diễn</t>
  </si>
  <si>
    <t>Thời gian ký: 19/01/2024   14:28:34</t>
  </si>
  <si>
    <r>
      <rPr>
        <i/>
        <sz val="9"/>
        <color theme="1"/>
        <rFont val="VNI-Couri"/>
        <charset val="134"/>
      </rPr>
      <t xml:space="preserve">Chứng từ này được in/chuyển đổi trực tiếp từ hệ thống In sao kê tài khoản khách hàng của BIDV.    </t>
    </r>
    <r>
      <rPr>
        <sz val="9"/>
        <color theme="1"/>
        <rFont val="VNI-Couri"/>
        <charset val="134"/>
      </rPr>
      <t xml:space="preserve">                                                                        </t>
    </r>
  </si>
  <si>
    <t>Trang /Page No 15 of 15</t>
  </si>
  <si>
    <t>BUI HUYEN TRANG</t>
  </si>
  <si>
    <t>IBVCB :</t>
  </si>
  <si>
    <t>MB.</t>
  </si>
  <si>
    <t>TRAN VAN TU</t>
  </si>
  <si>
    <t>MBVCB :</t>
  </si>
  <si>
    <t>TCB.</t>
  </si>
  <si>
    <t>NGUYEN DUC MANH</t>
  </si>
  <si>
    <t>TKThe :</t>
  </si>
  <si>
    <t>Agribank.</t>
  </si>
  <si>
    <t>NGUYEN QUOC HUNG</t>
  </si>
  <si>
    <t>MB-TKThe :</t>
  </si>
  <si>
    <t>Vietcombank.</t>
  </si>
  <si>
    <t>VU DINH HIEP</t>
  </si>
  <si>
    <t>VCB.</t>
  </si>
  <si>
    <t>NGUYEN XUAN NGOC</t>
  </si>
  <si>
    <t>VPBank.</t>
  </si>
  <si>
    <t>PHAN VAN HUU</t>
  </si>
  <si>
    <t>Sacombank.</t>
  </si>
  <si>
    <t>CAO THANH LUONG</t>
  </si>
  <si>
    <t>LY THI NHU HUYEN</t>
  </si>
  <si>
    <t>NGUYEN DUY HUU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</si>
  <si>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</si>
  <si>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</si>
  <si>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</si>
  <si>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</si>
  <si>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</si>
  <si>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</si>
  <si>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</si>
  <si>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Chứng từ này được in/chuyển đổi trực tiếp từ hệ thống In sao kê tài khoản khách hàng của BIDV.                                                                                                     Trang/Page No 1 of 3</t>
  </si>
  <si>
    <t>NGUYEN THI MY HIEN</t>
  </si>
  <si>
    <t>NGUYEN VIET HUONG</t>
  </si>
  <si>
    <t>DO MINH HIEU</t>
  </si>
  <si>
    <t>DINH QUANG HUY</t>
  </si>
  <si>
    <t>NGUYEN DUC HAI</t>
  </si>
  <si>
    <t>LE VU TUAN KIET</t>
  </si>
  <si>
    <t/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</si>
  <si>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</si>
  <si>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</si>
  <si>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</si>
  <si>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</si>
  <si>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</si>
  <si>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</si>
  <si>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</si>
  <si>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</si>
  <si>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</si>
  <si>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</si>
  <si>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</si>
  <si>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</si>
  <si>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</si>
  <si>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</si>
  <si>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</si>
  <si>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</si>
  <si>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</si>
  <si>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</si>
  <si>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</si>
  <si>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</si>
  <si>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</si>
  <si>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</si>
  <si>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</si>
  <si>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</si>
  <si>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</si>
  <si>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</si>
  <si>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</si>
  <si>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</si>
  <si>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</si>
  <si>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</si>
  <si>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</si>
  <si>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</si>
  <si>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</si>
  <si>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</si>
  <si>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</si>
  <si>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</si>
  <si>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</si>
  <si>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</si>
  <si>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</si>
  <si>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</si>
  <si>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</si>
  <si>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</si>
  <si>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</si>
  <si>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</si>
  <si>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</si>
  <si>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</si>
  <si>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</si>
  <si>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</si>
  <si>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</si>
  <si>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</si>
  <si>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</si>
  <si>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</si>
  <si>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</si>
  <si>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</si>
  <si>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</si>
  <si>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</si>
  <si>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</si>
  <si>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</si>
  <si>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</si>
  <si>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</si>
  <si>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</si>
  <si>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</si>
  <si>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</si>
  <si>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</si>
  <si>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</si>
  <si>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</si>
  <si>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</si>
  <si>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</si>
  <si>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</si>
  <si>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</si>
  <si>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</si>
  <si>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</si>
  <si>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</si>
  <si>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</si>
  <si>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</si>
  <si>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</si>
  <si>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</si>
  <si>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</si>
  <si>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</si>
  <si>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</si>
  <si>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</si>
  <si>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</si>
  <si>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</si>
  <si>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</si>
  <si>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</si>
  <si>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</si>
  <si>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</si>
  <si>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</si>
  <si>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</si>
  <si>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</si>
  <si>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</si>
  <si>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</si>
  <si>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</si>
  <si>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</si>
  <si>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</si>
  <si>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</si>
  <si>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</si>
  <si>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</si>
  <si>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</si>
  <si>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</si>
  <si>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</si>
  <si>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</si>
  <si>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</si>
  <si>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</si>
  <si>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</si>
  <si>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</si>
  <si>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</si>
  <si>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</si>
  <si>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</si>
  <si>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</si>
  <si>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</si>
  <si>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</si>
  <si>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</si>
  <si>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</si>
  <si>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</si>
  <si>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</si>
  <si>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</si>
  <si>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</si>
  <si>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</si>
  <si>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</si>
  <si>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</si>
  <si>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</si>
  <si>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</si>
  <si>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</si>
  <si>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</si>
  <si>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</si>
  <si>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</si>
  <si>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</si>
  <si>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</si>
  <si>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</si>
  <si>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</si>
  <si>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</si>
  <si>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</si>
  <si>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</si>
  <si>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</si>
  <si>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</si>
  <si>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</si>
  <si>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</si>
  <si>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</si>
  <si>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</si>
  <si>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</si>
  <si>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</si>
  <si>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</si>
  <si>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</si>
  <si>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</si>
  <si>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134"/>
      </rPr>
      <t>NGUYEN DUC THANG</t>
    </r>
  </si>
  <si>
    <r>
      <rPr>
        <sz val="12"/>
        <rFont val="Times New Roman"/>
        <charset val="134"/>
      </rPr>
      <t>LE MINH DUONG</t>
    </r>
  </si>
  <si>
    <r>
      <rPr>
        <sz val="12"/>
        <rFont val="Times New Roman"/>
        <charset val="134"/>
      </rPr>
      <t>HA TRONG THANG</t>
    </r>
  </si>
  <si>
    <r>
      <rPr>
        <sz val="12"/>
        <rFont val="Times New Roman"/>
        <charset val="134"/>
      </rPr>
      <t>DANG NGOC TRUNG</t>
    </r>
  </si>
  <si>
    <r>
      <rPr>
        <sz val="12"/>
        <rFont val="Times New Roman"/>
        <charset val="134"/>
      </rPr>
      <t>DANG VIET ANH</t>
    </r>
  </si>
  <si>
    <r>
      <rPr>
        <sz val="12"/>
        <rFont val="Times New Roman"/>
        <charset val="134"/>
      </rPr>
      <t>TRAN VAN TUONG</t>
    </r>
  </si>
  <si>
    <r>
      <rPr>
        <sz val="12"/>
        <rFont val="Times New Roman"/>
        <charset val="134"/>
      </rPr>
      <t>NGUYEN VAN QUYEN</t>
    </r>
  </si>
  <si>
    <r>
      <rPr>
        <sz val="12"/>
        <rFont val="Times New Roman"/>
        <charset val="134"/>
      </rPr>
      <t>TA NGOC CUONG</t>
    </r>
  </si>
  <si>
    <r>
      <rPr>
        <sz val="12"/>
        <rFont val="Times New Roman"/>
        <charset val="134"/>
      </rPr>
      <t>SU NGOC MANH</t>
    </r>
  </si>
  <si>
    <r>
      <rPr>
        <sz val="12"/>
        <rFont val="Times New Roman"/>
        <charset val="134"/>
      </rPr>
      <t>DINH THI NHU QUYNH</t>
    </r>
  </si>
  <si>
    <r>
      <rPr>
        <sz val="12"/>
        <rFont val="Times New Roman"/>
        <charset val="134"/>
      </rPr>
      <t>TRAN ANH MINH</t>
    </r>
  </si>
  <si>
    <r>
      <rPr>
        <sz val="12"/>
        <rFont val="Times New Roman"/>
        <charset val="134"/>
      </rPr>
      <t>PHAN THI YEN</t>
    </r>
  </si>
  <si>
    <r>
      <rPr>
        <sz val="12"/>
        <rFont val="Times New Roman"/>
        <charset val="134"/>
      </rPr>
      <t>NGUYEN DINH TRUONG</t>
    </r>
  </si>
  <si>
    <r>
      <rPr>
        <sz val="12"/>
        <rFont val="Times New Roman"/>
        <charset val="134"/>
      </rPr>
      <t>NGUYEN KHAC TAI</t>
    </r>
  </si>
  <si>
    <t>DANG NGOC HAI</t>
  </si>
  <si>
    <r>
      <rPr>
        <sz val="12"/>
        <rFont val="Times New Roman"/>
        <charset val="134"/>
      </rPr>
      <t>LUU THANH KIEN</t>
    </r>
  </si>
  <si>
    <r>
      <rPr>
        <sz val="12"/>
        <rFont val="Times New Roman"/>
        <charset val="134"/>
      </rPr>
      <t>NGUYEN VAN DUC</t>
    </r>
  </si>
  <si>
    <r>
      <rPr>
        <sz val="12"/>
        <rFont val="Times New Roman"/>
        <charset val="134"/>
      </rPr>
      <t>TRAN TIEN DAT</t>
    </r>
  </si>
  <si>
    <r>
      <rPr>
        <sz val="12"/>
        <rFont val="Times New Roman"/>
        <charset val="134"/>
      </rPr>
      <t>NGUYEN TAN</t>
    </r>
  </si>
  <si>
    <r>
      <rPr>
        <sz val="12"/>
        <rFont val="Times New Roman"/>
        <charset val="134"/>
      </rPr>
      <t>NGUYEN DINH TU ANH</t>
    </r>
  </si>
  <si>
    <r>
      <rPr>
        <sz val="12"/>
        <rFont val="Times New Roman"/>
        <charset val="134"/>
      </rPr>
      <t>DINH CONG HAU</t>
    </r>
  </si>
  <si>
    <r>
      <rPr>
        <sz val="12"/>
        <rFont val="Times New Roman"/>
        <charset val="134"/>
      </rPr>
      <t>DO QUANG MINH</t>
    </r>
  </si>
  <si>
    <r>
      <rPr>
        <sz val="12"/>
        <rFont val="Times New Roman"/>
        <charset val="134"/>
      </rPr>
      <t>TRAN TRI VY</t>
    </r>
  </si>
  <si>
    <r>
      <rPr>
        <sz val="12"/>
        <rFont val="Times New Roman"/>
        <charset val="134"/>
      </rPr>
      <t>NGUYEN QUANG VINH</t>
    </r>
  </si>
  <si>
    <r>
      <rPr>
        <sz val="12"/>
        <rFont val="Times New Roman"/>
        <charset val="134"/>
      </rPr>
      <t>VO VINH QUANG</t>
    </r>
  </si>
  <si>
    <r>
      <rPr>
        <sz val="12"/>
        <rFont val="Times New Roman"/>
        <charset val="134"/>
      </rPr>
      <t>NGUYEN TIEN THINH</t>
    </r>
  </si>
  <si>
    <r>
      <rPr>
        <sz val="12"/>
        <rFont val="Times New Roman"/>
        <charset val="134"/>
      </rPr>
      <t>NGUYEN NGOC TUAN</t>
    </r>
  </si>
  <si>
    <r>
      <rPr>
        <sz val="12"/>
        <rFont val="Times New Roman"/>
        <charset val="134"/>
      </rPr>
      <t>TRAN NGOC VIET</t>
    </r>
  </si>
  <si>
    <r>
      <rPr>
        <sz val="12"/>
        <rFont val="Times New Roman"/>
        <charset val="134"/>
      </rPr>
      <t>PHUNG MINH LUONG</t>
    </r>
  </si>
  <si>
    <r>
      <rPr>
        <sz val="12"/>
        <rFont val="Times New Roman"/>
        <charset val="134"/>
      </rPr>
      <t>DINH TRUNG KIEN</t>
    </r>
  </si>
  <si>
    <r>
      <rPr>
        <sz val="12"/>
        <rFont val="Times New Roman"/>
        <charset val="134"/>
      </rPr>
      <t>NGUYEN QUANG TRUNG</t>
    </r>
  </si>
  <si>
    <r>
      <rPr>
        <sz val="12"/>
        <rFont val="Times New Roman"/>
        <charset val="134"/>
      </rPr>
      <t>LUU XUAN THANH</t>
    </r>
  </si>
  <si>
    <r>
      <rPr>
        <sz val="12"/>
        <rFont val="Times New Roman"/>
        <charset val="134"/>
      </rPr>
      <t>TRIEU QUANG SANG</t>
    </r>
  </si>
  <si>
    <r>
      <rPr>
        <sz val="12"/>
        <rFont val="Times New Roman"/>
        <charset val="134"/>
      </rPr>
      <t>MA VAN QUANG</t>
    </r>
  </si>
  <si>
    <r>
      <rPr>
        <sz val="12"/>
        <rFont val="Times New Roman"/>
        <charset val="134"/>
      </rPr>
      <t>COC THANH NAM</t>
    </r>
  </si>
  <si>
    <r>
      <rPr>
        <sz val="12"/>
        <rFont val="Times New Roman"/>
        <charset val="134"/>
      </rPr>
      <t>LE VAN TAM</t>
    </r>
  </si>
  <si>
    <r>
      <rPr>
        <sz val="12"/>
        <rFont val="Times New Roman"/>
        <charset val="134"/>
      </rPr>
      <t>TRAN CONG HUAN</t>
    </r>
  </si>
  <si>
    <r>
      <rPr>
        <sz val="12"/>
        <rFont val="Times New Roman"/>
        <charset val="134"/>
      </rPr>
      <t>DO TIEN DAT</t>
    </r>
  </si>
  <si>
    <r>
      <rPr>
        <sz val="12"/>
        <rFont val="Times New Roman"/>
        <charset val="134"/>
      </rPr>
      <t>DINH XUAN TRUONG</t>
    </r>
  </si>
  <si>
    <r>
      <rPr>
        <sz val="12"/>
        <rFont val="Times New Roman"/>
        <charset val="134"/>
      </rPr>
      <t>TRINH CONG HUY</t>
    </r>
  </si>
  <si>
    <t>PHAM HUU HOANG</t>
  </si>
  <si>
    <r>
      <rPr>
        <sz val="12"/>
        <rFont val="Times New Roman"/>
        <charset val="134"/>
      </rPr>
      <t>DINH THE AN</t>
    </r>
  </si>
  <si>
    <t>NGUYEN NAM NINH</t>
  </si>
  <si>
    <r>
      <rPr>
        <sz val="12"/>
        <rFont val="Times New Roman"/>
        <charset val="134"/>
      </rPr>
      <t>VU VAN BAC</t>
    </r>
  </si>
  <si>
    <r>
      <rPr>
        <sz val="12"/>
        <rFont val="Times New Roman"/>
        <charset val="134"/>
      </rPr>
      <t>LE NGOC QUY</t>
    </r>
  </si>
  <si>
    <r>
      <rPr>
        <sz val="12"/>
        <rFont val="Times New Roman"/>
        <charset val="134"/>
      </rPr>
      <t>LE TUAN DAT</t>
    </r>
  </si>
  <si>
    <r>
      <rPr>
        <sz val="12"/>
        <rFont val="Times New Roman"/>
        <charset val="134"/>
      </rPr>
      <t>NGUYEN QUANG LINH</t>
    </r>
  </si>
  <si>
    <r>
      <rPr>
        <sz val="12"/>
        <rFont val="Times New Roman"/>
        <charset val="134"/>
      </rPr>
      <t>LAI MINH PHUONG</t>
    </r>
  </si>
  <si>
    <r>
      <rPr>
        <sz val="12"/>
        <rFont val="Times New Roman"/>
        <charset val="134"/>
      </rPr>
      <t>NGUYEN BA MANH</t>
    </r>
  </si>
  <si>
    <r>
      <rPr>
        <sz val="12"/>
        <rFont val="Times New Roman"/>
        <charset val="134"/>
      </rPr>
      <t>TRAN ANH DUNG</t>
    </r>
  </si>
  <si>
    <r>
      <rPr>
        <sz val="12"/>
        <rFont val="Times New Roman"/>
        <charset val="134"/>
      </rPr>
      <t>TRAN THO HOANG</t>
    </r>
  </si>
  <si>
    <r>
      <rPr>
        <sz val="12"/>
        <rFont val="Times New Roman"/>
        <charset val="134"/>
      </rPr>
      <t>BUI MINH DUC</t>
    </r>
  </si>
  <si>
    <r>
      <rPr>
        <sz val="12"/>
        <rFont val="Times New Roman"/>
        <charset val="134"/>
      </rPr>
      <t>NGUYEN MINH QUAN</t>
    </r>
  </si>
  <si>
    <r>
      <rPr>
        <sz val="12"/>
        <rFont val="Times New Roman"/>
        <charset val="134"/>
      </rPr>
      <t>MA CONG NAM</t>
    </r>
  </si>
  <si>
    <r>
      <rPr>
        <sz val="12"/>
        <rFont val="Times New Roman"/>
        <charset val="134"/>
      </rPr>
      <t>BUI VIET HA</t>
    </r>
  </si>
  <si>
    <r>
      <rPr>
        <sz val="12"/>
        <rFont val="Times New Roman"/>
        <charset val="134"/>
      </rPr>
      <t>NGUYEN THANH LONG</t>
    </r>
  </si>
  <si>
    <r>
      <rPr>
        <sz val="12"/>
        <rFont val="Times New Roman"/>
        <charset val="134"/>
      </rPr>
      <t>NGUYEN DUC CHUNG</t>
    </r>
  </si>
  <si>
    <r>
      <rPr>
        <sz val="12"/>
        <rFont val="Times New Roman"/>
        <charset val="134"/>
      </rPr>
      <t>NGUYEN PHU HUNG</t>
    </r>
  </si>
  <si>
    <r>
      <rPr>
        <sz val="12"/>
        <rFont val="Times New Roman"/>
        <charset val="134"/>
      </rPr>
      <t>NGUYEN HOAI NAM</t>
    </r>
  </si>
  <si>
    <r>
      <rPr>
        <sz val="12"/>
        <rFont val="Times New Roman"/>
        <charset val="134"/>
      </rPr>
      <t>NGUYEN TRONG SINH</t>
    </r>
  </si>
  <si>
    <r>
      <rPr>
        <sz val="12"/>
        <rFont val="Times New Roman"/>
        <charset val="134"/>
      </rPr>
      <t>HOANG QUOC VIET</t>
    </r>
  </si>
  <si>
    <r>
      <rPr>
        <sz val="12"/>
        <rFont val="Times New Roman"/>
        <charset val="134"/>
      </rPr>
      <t>TRAN DUC HOAT</t>
    </r>
  </si>
  <si>
    <r>
      <rPr>
        <sz val="12"/>
        <rFont val="Times New Roman"/>
        <charset val="134"/>
      </rPr>
      <t>LE VAN TRONG</t>
    </r>
  </si>
  <si>
    <r>
      <rPr>
        <sz val="12"/>
        <rFont val="Times New Roman"/>
        <charset val="134"/>
      </rPr>
      <t>LE MINH TUAN</t>
    </r>
  </si>
  <si>
    <r>
      <rPr>
        <sz val="12"/>
        <rFont val="Times New Roman"/>
        <charset val="134"/>
      </rPr>
      <t>LUONG THE PHONG</t>
    </r>
  </si>
  <si>
    <r>
      <rPr>
        <sz val="12"/>
        <rFont val="Times New Roman"/>
        <charset val="134"/>
      </rPr>
      <t>LE MANH THUONG</t>
    </r>
  </si>
  <si>
    <r>
      <rPr>
        <sz val="12"/>
        <rFont val="Times New Roman"/>
        <charset val="134"/>
      </rPr>
      <t>BUI TUAN NGOC</t>
    </r>
  </si>
  <si>
    <r>
      <rPr>
        <sz val="12"/>
        <rFont val="Times New Roman"/>
        <charset val="134"/>
      </rPr>
      <t>PHAM THI THOA</t>
    </r>
  </si>
  <si>
    <r>
      <rPr>
        <sz val="12"/>
        <rFont val="Times New Roman"/>
        <charset val="134"/>
      </rPr>
      <t>LE VIET HIEU</t>
    </r>
  </si>
  <si>
    <r>
      <rPr>
        <sz val="12"/>
        <rFont val="Times New Roman"/>
        <charset val="134"/>
      </rPr>
      <t>NGUYEN THE NAM</t>
    </r>
  </si>
  <si>
    <r>
      <rPr>
        <sz val="12"/>
        <rFont val="Times New Roman"/>
        <charset val="134"/>
      </rPr>
      <t>DINH KHAC NAM</t>
    </r>
  </si>
  <si>
    <r>
      <rPr>
        <sz val="12"/>
        <rFont val="Times New Roman"/>
        <charset val="134"/>
      </rPr>
      <t>NGUYEN TIEN THANH</t>
    </r>
  </si>
  <si>
    <r>
      <rPr>
        <sz val="12"/>
        <rFont val="Times New Roman"/>
        <charset val="134"/>
      </rPr>
      <t>VU VAN DUC</t>
    </r>
  </si>
  <si>
    <r>
      <rPr>
        <sz val="12"/>
        <rFont val="Times New Roman"/>
        <charset val="134"/>
      </rPr>
      <t>LE VAN TUAN</t>
    </r>
  </si>
  <si>
    <r>
      <rPr>
        <sz val="12"/>
        <rFont val="Times New Roman"/>
        <charset val="134"/>
      </rPr>
      <t>LE QUANG DUC</t>
    </r>
  </si>
  <si>
    <t>01/10/2023 06:08:33</t>
  </si>
  <si>
    <t>01/10/2023 15:38:10</t>
  </si>
  <si>
    <t>01/10/2023 16:40:37</t>
  </si>
  <si>
    <t>01/10/2023 20:54:41</t>
  </si>
  <si>
    <t>02/10/2023 07:32:59</t>
  </si>
  <si>
    <t>02/10/2023 13:47:32</t>
  </si>
  <si>
    <t>02/10/2023 15:54:07</t>
  </si>
  <si>
    <t>02/10/2023 20:51:31</t>
  </si>
  <si>
    <t>03/10/2023 08:11:39</t>
  </si>
  <si>
    <t>03/10/2023 16:34:27</t>
  </si>
  <si>
    <t>03/10/2023 18:43:55</t>
  </si>
  <si>
    <t>03/10/2023 19:48:32</t>
  </si>
  <si>
    <t>04/10/2023 07:04:03</t>
  </si>
  <si>
    <t>05/10/2023 06:32:29</t>
  </si>
  <si>
    <t>05/10/2023 09:29:36</t>
  </si>
  <si>
    <t>05/10/2023 09:35:54</t>
  </si>
  <si>
    <t>05/10/2023 10:10:17</t>
  </si>
  <si>
    <t>05/10/2023 12:53:06</t>
  </si>
  <si>
    <t>05/10/2023 18:30:33</t>
  </si>
  <si>
    <t>06/10/2023 14:09:43</t>
  </si>
  <si>
    <t>01/01/2024 19:03:35</t>
  </si>
  <si>
    <t>02/01/2024 11:51:45</t>
  </si>
  <si>
    <t>02/01/2024 16:33:32</t>
  </si>
  <si>
    <t>18/01/2024 07:36:16</t>
  </si>
  <si>
    <t>18/01/2024 15:40:52</t>
  </si>
  <si>
    <t>18/01/2024 19:06:11</t>
  </si>
  <si>
    <t>18/01/2024 19:53:37</t>
  </si>
  <si>
    <t>19/01/2024 16:46:38</t>
  </si>
  <si>
    <t>19/01/2024 17:37:18</t>
  </si>
  <si>
    <t>19/01/2024 19:25:45</t>
  </si>
  <si>
    <t>20/01/2024 07:51:11</t>
  </si>
  <si>
    <t>20/01/2024 08:39:55</t>
  </si>
  <si>
    <t>20/01/2024 10:18:25</t>
  </si>
  <si>
    <t>20/01/2024 12:18:36</t>
  </si>
  <si>
    <t>20/01/2024 19:14:09</t>
  </si>
  <si>
    <t>21/01/2024 06:56:49</t>
  </si>
  <si>
    <t>21/01/2024 11:36:16</t>
  </si>
  <si>
    <t>21/01/2024 19:36:01</t>
  </si>
  <si>
    <t>22/01/2024 09:47:20</t>
  </si>
  <si>
    <t>23/01/2024 13:49:04</t>
  </si>
  <si>
    <t>23/01/2024 18:12:04</t>
  </si>
  <si>
    <t>24/01/2024 07:56:33</t>
  </si>
  <si>
    <t>24/01/2024 09:12:48</t>
  </si>
  <si>
    <t>24/01/2024 20:07:33</t>
  </si>
  <si>
    <t>25/01/2024 16:41:47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</si>
</sst>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/mm/yyyy"/>
  </numFmts>
  <fonts count="37">
    <font>
      <sz val="11"/>
      <color theme="1"/>
      <name val="Calibri"/>
      <charset val="134"/>
      <scheme val="minor"/>
    </font>
    <font>
      <sz val="11"/>
      <color theme="1"/>
      <name val="Calibri"/>
      <charset val="163"/>
      <scheme val="minor"/>
    </font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9"/>
      <color theme="1"/>
      <name val="VNI-Couri"/>
      <charset val="134"/>
    </font>
    <font>
      <sz val="9"/>
      <name val="VNI-Couri"/>
      <charset val="134"/>
    </font>
    <font>
      <b/>
      <sz val="9"/>
      <color theme="1"/>
      <name val="VNI-Couri"/>
      <charset val="134"/>
    </font>
    <font>
      <b/>
      <sz val="12"/>
      <color theme="1"/>
      <name val="VNI-Couri"/>
      <charset val="134"/>
    </font>
    <font>
      <b/>
      <sz val="12"/>
      <name val="VNI-Couri"/>
      <charset val="134"/>
    </font>
    <font>
      <b/>
      <sz val="9"/>
      <name val="VNI-Couri"/>
      <charset val="134"/>
    </font>
    <font>
      <i/>
      <sz val="9"/>
      <color theme="1"/>
      <name val="VNI-Couri"/>
      <charset val="134"/>
    </font>
    <font>
      <sz val="9"/>
      <color theme="1"/>
      <name val="Calibri"/>
      <charset val="134"/>
      <scheme val="minor"/>
    </font>
    <font>
      <sz val="9"/>
      <color rgb="FF050505"/>
      <name val="Segoe UI Historic"/>
      <charset val="163"/>
    </font>
    <font>
      <sz val="10"/>
      <name val="Times New Roman"/>
      <charset val="134"/>
    </font>
    <font>
      <sz val="10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9"/>
      <name val="VNI-Cou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" borderId="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" borderId="8" applyNumberFormat="0" applyAlignment="0" applyProtection="0">
      <alignment vertical="center"/>
    </xf>
    <xf numFmtId="0" fontId="26" fillId="4" borderId="9" applyNumberFormat="0" applyAlignment="0" applyProtection="0">
      <alignment vertical="center"/>
    </xf>
    <xf numFmtId="0" fontId="27" fillId="4" borderId="8" applyNumberFormat="0" applyAlignment="0" applyProtection="0">
      <alignment vertical="center"/>
    </xf>
    <xf numFmtId="0" fontId="28" fillId="5" borderId="10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</cellStyleXfs>
  <cellXfs count="123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4" fontId="6" fillId="0" borderId="0" xfId="0" applyNumberFormat="1" applyFont="1" applyFill="1" applyAlignment="1">
      <alignment vertical="center"/>
    </xf>
    <xf numFmtId="4" fontId="6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178" fontId="6" fillId="0" borderId="0" xfId="0" applyNumberFormat="1" applyFont="1" applyFill="1" applyAlignment="1">
      <alignment vertical="center"/>
    </xf>
    <xf numFmtId="1" fontId="6" fillId="0" borderId="0" xfId="0" applyNumberFormat="1" applyFont="1" applyFill="1" applyAlignment="1">
      <alignment vertical="center"/>
    </xf>
    <xf numFmtId="178" fontId="6" fillId="0" borderId="0" xfId="0" applyNumberFormat="1" applyFont="1" applyFill="1" applyAlignment="1">
      <alignment vertical="center" wrapText="1"/>
    </xf>
    <xf numFmtId="178" fontId="7" fillId="0" borderId="0" xfId="0" applyNumberFormat="1" applyFont="1" applyFill="1" applyAlignment="1">
      <alignment vertical="center" wrapText="1"/>
    </xf>
    <xf numFmtId="178" fontId="6" fillId="0" borderId="0" xfId="0" applyNumberFormat="1" applyFont="1" applyFill="1" applyAlignment="1">
      <alignment horizontal="left" vertical="center" wrapText="1"/>
    </xf>
    <xf numFmtId="178" fontId="7" fillId="0" borderId="0" xfId="0" applyNumberFormat="1" applyFont="1" applyFill="1" applyAlignment="1">
      <alignment horizontal="left" vertical="center" wrapText="1"/>
    </xf>
    <xf numFmtId="4" fontId="8" fillId="0" borderId="0" xfId="0" applyNumberFormat="1" applyFont="1" applyFill="1" applyAlignment="1">
      <alignment horizontal="center" vertical="center" wrapText="1"/>
    </xf>
    <xf numFmtId="178" fontId="8" fillId="0" borderId="0" xfId="0" applyNumberFormat="1" applyFont="1" applyFill="1" applyAlignment="1">
      <alignment horizontal="left" vertical="center"/>
    </xf>
    <xf numFmtId="178" fontId="6" fillId="0" borderId="0" xfId="0" applyNumberFormat="1" applyFont="1" applyFill="1" applyAlignment="1">
      <alignment horizontal="left" vertical="center"/>
    </xf>
    <xf numFmtId="178" fontId="7" fillId="0" borderId="0" xfId="0" applyNumberFormat="1" applyFont="1" applyFill="1" applyAlignment="1">
      <alignment horizontal="left" vertical="center"/>
    </xf>
    <xf numFmtId="4" fontId="6" fillId="0" borderId="0" xfId="0" applyNumberFormat="1" applyFont="1" applyFill="1"/>
    <xf numFmtId="4" fontId="7" fillId="0" borderId="0" xfId="0" applyNumberFormat="1" applyFont="1" applyFill="1"/>
    <xf numFmtId="4" fontId="6" fillId="0" borderId="0" xfId="0" applyNumberFormat="1" applyFont="1" applyFill="1" applyAlignment="1">
      <alignment vertical="center" wrapText="1"/>
    </xf>
    <xf numFmtId="4" fontId="9" fillId="0" borderId="0" xfId="0" applyNumberFormat="1" applyFont="1" applyFill="1" applyAlignment="1">
      <alignment horizontal="center" vertical="center" wrapText="1"/>
    </xf>
    <xf numFmtId="4" fontId="10" fillId="0" borderId="0" xfId="0" applyNumberFormat="1" applyFont="1" applyFill="1" applyAlignment="1">
      <alignment horizontal="center" vertical="center" wrapText="1"/>
    </xf>
    <xf numFmtId="4" fontId="8" fillId="0" borderId="0" xfId="0" applyNumberFormat="1" applyFont="1" applyFill="1" applyAlignment="1">
      <alignment vertical="center" wrapText="1"/>
    </xf>
    <xf numFmtId="178" fontId="6" fillId="0" borderId="0" xfId="0" applyNumberFormat="1" applyFont="1" applyFill="1" applyAlignment="1">
      <alignment horizontal="center" vertical="center" wrapText="1"/>
    </xf>
    <xf numFmtId="1" fontId="6" fillId="0" borderId="0" xfId="0" applyNumberFormat="1" applyFont="1" applyFill="1" applyAlignment="1">
      <alignment horizontal="center" vertical="center" wrapText="1"/>
    </xf>
    <xf numFmtId="4" fontId="6" fillId="0" borderId="0" xfId="0" applyNumberFormat="1" applyFont="1" applyFill="1" applyAlignment="1">
      <alignment horizontal="center" vertical="center" wrapText="1"/>
    </xf>
    <xf numFmtId="4" fontId="7" fillId="0" borderId="0" xfId="0" applyNumberFormat="1" applyFont="1" applyFill="1" applyAlignment="1">
      <alignment horizontal="center" vertical="center" wrapText="1"/>
    </xf>
    <xf numFmtId="178" fontId="8" fillId="0" borderId="0" xfId="0" applyNumberFormat="1" applyFont="1" applyFill="1" applyAlignment="1">
      <alignment horizontal="left" vertical="center" wrapText="1"/>
    </xf>
    <xf numFmtId="4" fontId="8" fillId="0" borderId="0" xfId="0" applyNumberFormat="1" applyFont="1" applyFill="1" applyAlignment="1">
      <alignment horizontal="left" vertical="center" wrapText="1"/>
    </xf>
    <xf numFmtId="4" fontId="11" fillId="0" borderId="0" xfId="0" applyNumberFormat="1" applyFont="1" applyFill="1" applyAlignment="1">
      <alignment horizontal="left" vertical="center" wrapText="1"/>
    </xf>
    <xf numFmtId="49" fontId="8" fillId="0" borderId="0" xfId="0" applyNumberFormat="1" applyFont="1" applyFill="1" applyAlignment="1">
      <alignment horizontal="left" vertical="center" wrapText="1"/>
    </xf>
    <xf numFmtId="49" fontId="11" fillId="0" borderId="0" xfId="0" applyNumberFormat="1" applyFont="1" applyFill="1" applyAlignment="1">
      <alignment horizontal="left" vertical="center" wrapText="1"/>
    </xf>
    <xf numFmtId="178" fontId="12" fillId="0" borderId="0" xfId="0" applyNumberFormat="1" applyFont="1" applyFill="1" applyAlignment="1">
      <alignment horizontal="left" vertical="top" wrapText="1"/>
    </xf>
    <xf numFmtId="178" fontId="6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4" fontId="8" fillId="0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4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left" vertical="center" wrapText="1"/>
    </xf>
    <xf numFmtId="1" fontId="6" fillId="0" borderId="1" xfId="0" applyNumberFormat="1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left" vertical="center" wrapText="1"/>
    </xf>
    <xf numFmtId="4" fontId="8" fillId="0" borderId="1" xfId="0" applyNumberFormat="1" applyFont="1" applyFill="1" applyBorder="1" applyAlignment="1">
      <alignment horizontal="right" vertical="center" wrapText="1"/>
    </xf>
    <xf numFmtId="4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/>
    </xf>
    <xf numFmtId="4" fontId="6" fillId="0" borderId="1" xfId="0" applyNumberFormat="1" applyFont="1" applyFill="1" applyBorder="1" applyAlignment="1">
      <alignment horizontal="right" vertical="center"/>
    </xf>
    <xf numFmtId="4" fontId="7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/>
    </xf>
    <xf numFmtId="178" fontId="7" fillId="0" borderId="1" xfId="0" applyNumberFormat="1" applyFont="1" applyFill="1" applyBorder="1" applyAlignment="1">
      <alignment horizontal="right" vertical="center" wrapText="1"/>
    </xf>
    <xf numFmtId="178" fontId="6" fillId="0" borderId="1" xfId="0" applyNumberFormat="1" applyFont="1" applyFill="1" applyBorder="1" applyAlignment="1">
      <alignment horizontal="right" vertical="center" wrapText="1"/>
    </xf>
    <xf numFmtId="4" fontId="7" fillId="0" borderId="1" xfId="0" applyNumberFormat="1" applyFont="1" applyFill="1" applyBorder="1" applyAlignment="1">
      <alignment horizontal="right" vertical="center"/>
    </xf>
    <xf numFmtId="4" fontId="11" fillId="0" borderId="0" xfId="0" applyNumberFormat="1" applyFont="1" applyFill="1" applyAlignment="1">
      <alignment horizontal="center" vertical="center" wrapText="1"/>
    </xf>
    <xf numFmtId="4" fontId="6" fillId="0" borderId="0" xfId="0" applyNumberFormat="1" applyFont="1" applyFill="1" applyAlignment="1">
      <alignment horizontal="left" vertical="center" wrapText="1"/>
    </xf>
    <xf numFmtId="4" fontId="7" fillId="0" borderId="0" xfId="0" applyNumberFormat="1" applyFont="1" applyFill="1" applyAlignment="1">
      <alignment horizontal="left" vertical="center" wrapText="1"/>
    </xf>
    <xf numFmtId="4" fontId="6" fillId="0" borderId="0" xfId="0" applyNumberFormat="1" applyFont="1" applyFill="1" applyAlignment="1">
      <alignment horizontal="center" vertical="center"/>
    </xf>
    <xf numFmtId="4" fontId="7" fillId="0" borderId="1" xfId="0" applyNumberFormat="1" applyFont="1" applyFill="1" applyBorder="1" applyAlignment="1">
      <alignment horizontal="center" vertical="top" wrapText="1"/>
    </xf>
    <xf numFmtId="4" fontId="7" fillId="0" borderId="1" xfId="0" applyNumberFormat="1" applyFont="1" applyFill="1" applyBorder="1" applyAlignment="1">
      <alignment horizontal="left" vertical="center" wrapText="1"/>
    </xf>
    <xf numFmtId="0" fontId="13" fillId="0" borderId="0" xfId="0" applyFont="1" applyFill="1" applyAlignment="1">
      <alignment vertical="center"/>
    </xf>
    <xf numFmtId="4" fontId="6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 wrapText="1"/>
    </xf>
    <xf numFmtId="4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4" fontId="7" fillId="0" borderId="1" xfId="0" applyNumberFormat="1" applyFont="1" applyFill="1" applyBorder="1" applyAlignment="1">
      <alignment vertical="center" wrapText="1"/>
    </xf>
    <xf numFmtId="4" fontId="6" fillId="0" borderId="0" xfId="0" applyNumberFormat="1" applyFont="1" applyFill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/>
    </xf>
    <xf numFmtId="4" fontId="6" fillId="0" borderId="1" xfId="0" applyNumberFormat="1" applyFont="1" applyFill="1" applyBorder="1" applyAlignment="1">
      <alignment horizontal="right" vertical="center"/>
    </xf>
    <xf numFmtId="4" fontId="7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horizontal="right" vertical="center"/>
    </xf>
    <xf numFmtId="4" fontId="6" fillId="0" borderId="0" xfId="0" applyNumberFormat="1" applyFont="1" applyFill="1" applyAlignment="1">
      <alignment horizontal="justify" vertical="justify" wrapText="1"/>
    </xf>
    <xf numFmtId="4" fontId="6" fillId="0" borderId="1" xfId="0" applyNumberFormat="1" applyFont="1" applyFill="1" applyBorder="1" applyAlignment="1">
      <alignment horizontal="center" vertical="center" wrapText="1"/>
    </xf>
    <xf numFmtId="4" fontId="7" fillId="0" borderId="1" xfId="0" applyNumberFormat="1" applyFont="1" applyFill="1" applyBorder="1" applyAlignment="1">
      <alignment vertical="center" wrapText="1"/>
    </xf>
    <xf numFmtId="4" fontId="6" fillId="0" borderId="0" xfId="0" applyNumberFormat="1" applyFont="1" applyFill="1" applyAlignment="1">
      <alignment horizontal="justify" vertical="justify" wrapText="1"/>
    </xf>
    <xf numFmtId="4" fontId="6" fillId="0" borderId="0" xfId="0" applyNumberFormat="1" applyFont="1" applyFill="1" applyAlignment="1">
      <alignment horizontal="justify" vertical="justify"/>
    </xf>
    <xf numFmtId="0" fontId="12" fillId="0" borderId="0" xfId="0" applyFont="1" applyFill="1" applyAlignment="1">
      <alignment horizontal="center" vertical="center"/>
    </xf>
    <xf numFmtId="4" fontId="6" fillId="0" borderId="0" xfId="0" applyNumberFormat="1" applyFont="1" applyFill="1" applyAlignment="1">
      <alignment vertical="top" wrapText="1"/>
    </xf>
    <xf numFmtId="4" fontId="7" fillId="0" borderId="1" xfId="0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4" fontId="6" fillId="0" borderId="1" xfId="0" applyNumberFormat="1" applyFont="1" applyFill="1" applyBorder="1" applyAlignment="1">
      <alignment horizontal="center" vertical="center"/>
    </xf>
    <xf numFmtId="4" fontId="7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Fill="1" applyBorder="1" applyAlignment="1">
      <alignment horizontal="right" vertical="center"/>
    </xf>
    <xf numFmtId="4" fontId="11" fillId="0" borderId="1" xfId="0" applyNumberFormat="1" applyFont="1" applyFill="1" applyBorder="1" applyAlignment="1">
      <alignment horizontal="right" vertical="center"/>
    </xf>
    <xf numFmtId="4" fontId="8" fillId="0" borderId="1" xfId="0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4" fontId="7" fillId="0" borderId="1" xfId="0" applyNumberFormat="1" applyFont="1" applyFill="1" applyBorder="1" applyAlignment="1">
      <alignment horizontal="left" vertical="center" wrapText="1"/>
    </xf>
    <xf numFmtId="4" fontId="7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Fill="1" applyBorder="1" applyAlignment="1">
      <alignment horizontal="left" vertical="top" wrapText="1"/>
    </xf>
    <xf numFmtId="4" fontId="6" fillId="0" borderId="1" xfId="0" applyNumberFormat="1" applyFont="1" applyFill="1" applyBorder="1" applyAlignment="1">
      <alignment horizontal="left" vertical="top"/>
    </xf>
    <xf numFmtId="4" fontId="8" fillId="0" borderId="1" xfId="0" applyNumberFormat="1" applyFont="1" applyFill="1" applyBorder="1" applyAlignment="1">
      <alignment vertical="center"/>
    </xf>
    <xf numFmtId="4" fontId="11" fillId="0" borderId="1" xfId="0" applyNumberFormat="1" applyFont="1" applyFill="1" applyBorder="1" applyAlignment="1">
      <alignment vertical="center"/>
    </xf>
    <xf numFmtId="4" fontId="8" fillId="0" borderId="1" xfId="0" applyNumberFormat="1" applyFont="1" applyFill="1" applyBorder="1" applyAlignment="1">
      <alignment horizontal="left" vertical="center" wrapText="1"/>
    </xf>
    <xf numFmtId="4" fontId="6" fillId="0" borderId="1" xfId="0" applyNumberFormat="1" applyFont="1" applyFill="1" applyBorder="1" applyAlignment="1">
      <alignment horizontal="left" vertical="center"/>
    </xf>
    <xf numFmtId="4" fontId="7" fillId="0" borderId="1" xfId="0" applyNumberFormat="1" applyFont="1" applyFill="1" applyBorder="1" applyAlignment="1">
      <alignment horizontal="left" vertical="center"/>
    </xf>
    <xf numFmtId="4" fontId="8" fillId="0" borderId="1" xfId="0" applyNumberFormat="1" applyFont="1" applyFill="1" applyBorder="1" applyAlignment="1">
      <alignment horizontal="left" vertical="center"/>
    </xf>
    <xf numFmtId="4" fontId="8" fillId="0" borderId="3" xfId="0" applyNumberFormat="1" applyFont="1" applyFill="1" applyBorder="1" applyAlignment="1">
      <alignment horizontal="left" vertical="center" wrapText="1"/>
    </xf>
    <xf numFmtId="4" fontId="8" fillId="0" borderId="0" xfId="0" applyNumberFormat="1" applyFont="1" applyFill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4" fontId="8" fillId="0" borderId="4" xfId="0" applyNumberFormat="1" applyFont="1" applyFill="1" applyBorder="1" applyAlignment="1">
      <alignment horizontal="left" vertical="center" wrapText="1"/>
    </xf>
    <xf numFmtId="4" fontId="11" fillId="0" borderId="3" xfId="0" applyNumberFormat="1" applyFont="1" applyFill="1" applyBorder="1" applyAlignment="1">
      <alignment horizontal="right" vertical="center"/>
    </xf>
    <xf numFmtId="4" fontId="11" fillId="0" borderId="4" xfId="0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vertical="center"/>
    </xf>
    <xf numFmtId="4" fontId="15" fillId="0" borderId="0" xfId="0" applyNumberFormat="1" applyFont="1" applyFill="1" applyAlignment="1">
      <alignment vertical="center"/>
    </xf>
    <xf numFmtId="4" fontId="16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490"/>
  <sheetViews>
    <sheetView tabSelected="1" view="pageBreakPreview" zoomScale="80" zoomScaleNormal="100" topLeftCell="A441" workbookViewId="0">
      <selection activeCell="I446" sqref="I446"/>
    </sheetView>
  </sheetViews>
  <sheetFormatPr defaultColWidth="9.14285714285714" defaultRowHeight="12" customHeight="1"/>
  <cols>
    <col min="1" max="1" width="4.45714285714286" style="9" customWidth="1"/>
    <col min="2" max="2" width="11.6" style="13" customWidth="1"/>
    <col min="3" max="3" width="10.1428571428571" style="14" customWidth="1"/>
    <col min="4" max="4" width="11.5714285714286" style="9" customWidth="1"/>
    <col min="5" max="5" width="18.8571428571429" style="9" customWidth="1"/>
    <col min="6" max="6" width="18.4285714285714" style="12" customWidth="1"/>
    <col min="7" max="7" width="18.4285714285714" style="9" customWidth="1"/>
    <col min="8" max="8" width="13.0285714285714" style="9" customWidth="1"/>
    <col min="9" max="9" width="15.2857142857143" style="9" customWidth="1"/>
    <col min="10" max="10" width="9.28571428571429" style="9" customWidth="1"/>
    <col min="11" max="11" width="27.2857142857143" style="12" customWidth="1"/>
    <col min="12" max="12" width="36.2857142857143" style="9" customWidth="1"/>
    <col min="13" max="16384" width="9.14285714285714" style="9" customWidth="1"/>
  </cols>
  <sheetData>
    <row r="1" spans="2:12">
      <c r="B1" s="15"/>
      <c r="C1" s="15"/>
      <c r="D1" s="15"/>
      <c r="E1" s="15"/>
      <c r="F1" s="16"/>
      <c r="G1" s="15"/>
      <c r="L1" s="25"/>
    </row>
    <row r="2" spans="2:12">
      <c r="B2" s="15"/>
      <c r="L2" s="25"/>
    </row>
    <row r="3" ht="6" customHeight="1" spans="2:12">
      <c r="B3" s="15"/>
      <c r="L3" s="25"/>
    </row>
    <row r="5" spans="9:10">
      <c r="I5" s="25"/>
      <c r="J5" s="25"/>
    </row>
    <row r="6" spans="9:9">
      <c r="I6" s="9" t="s">
        <v>0</v>
      </c>
    </row>
    <row r="7" ht="18" customHeight="1" spans="3:13">
      <c r="C7" s="17" t="s">
        <v>1</v>
      </c>
      <c r="D7" s="17"/>
      <c r="E7" s="17"/>
      <c r="F7" s="18"/>
      <c r="G7" s="17"/>
      <c r="H7" s="17"/>
      <c r="I7" s="9" t="s">
        <v>2</v>
      </c>
      <c r="L7" s="25"/>
      <c r="M7" s="25"/>
    </row>
    <row r="8" ht="8" customHeight="1" spans="3:8">
      <c r="C8" s="17"/>
      <c r="D8" s="17"/>
      <c r="E8" s="17"/>
      <c r="F8" s="18"/>
      <c r="G8" s="17"/>
      <c r="H8" s="17"/>
    </row>
    <row r="9" ht="7" customHeight="1" spans="1:11">
      <c r="A9" s="19"/>
      <c r="B9" s="19"/>
      <c r="C9" s="17"/>
      <c r="D9" s="17"/>
      <c r="E9" s="17"/>
      <c r="F9" s="18"/>
      <c r="G9" s="17"/>
      <c r="H9" s="17"/>
      <c r="I9" s="19"/>
      <c r="J9" s="19"/>
      <c r="K9" s="61"/>
    </row>
    <row r="10" ht="8" customHeight="1" spans="1:11">
      <c r="A10" s="19"/>
      <c r="B10" s="19"/>
      <c r="C10" s="20" t="s">
        <v>3</v>
      </c>
      <c r="D10" s="21"/>
      <c r="E10" s="21"/>
      <c r="F10" s="22"/>
      <c r="G10" s="21"/>
      <c r="H10" s="21"/>
      <c r="I10" s="19"/>
      <c r="J10" s="19"/>
      <c r="K10" s="61"/>
    </row>
    <row r="11" ht="10" customHeight="1" spans="1:11">
      <c r="A11" s="19"/>
      <c r="B11" s="19"/>
      <c r="C11" s="21"/>
      <c r="D11" s="21"/>
      <c r="E11" s="21"/>
      <c r="F11" s="22"/>
      <c r="G11" s="21"/>
      <c r="H11" s="21"/>
      <c r="I11" s="19"/>
      <c r="J11" s="19"/>
      <c r="K11" s="61"/>
    </row>
    <row r="12" ht="17" customHeight="1" spans="1:11">
      <c r="A12" s="19"/>
      <c r="B12" s="19"/>
      <c r="E12" s="23" t="s">
        <v>4</v>
      </c>
      <c r="F12" s="24"/>
      <c r="G12" s="25"/>
      <c r="H12" s="25"/>
      <c r="I12" s="19"/>
      <c r="J12" s="19"/>
      <c r="K12" s="61"/>
    </row>
    <row r="13" ht="31" customHeight="1" spans="1:11">
      <c r="A13" s="26" t="s">
        <v>5</v>
      </c>
      <c r="B13" s="26"/>
      <c r="C13" s="26"/>
      <c r="D13" s="26"/>
      <c r="E13" s="26"/>
      <c r="F13" s="27"/>
      <c r="G13" s="26"/>
      <c r="H13" s="26"/>
      <c r="I13" s="26"/>
      <c r="J13" s="26"/>
      <c r="K13" s="27"/>
    </row>
    <row r="14" spans="1:11">
      <c r="A14" s="28"/>
      <c r="B14" s="19" t="s">
        <v>6</v>
      </c>
      <c r="C14" s="19"/>
      <c r="D14" s="19"/>
      <c r="E14" s="19"/>
      <c r="F14" s="19"/>
      <c r="G14" s="19"/>
      <c r="H14" s="19"/>
      <c r="I14" s="19"/>
      <c r="J14" s="19"/>
      <c r="K14" s="28"/>
    </row>
    <row r="15" spans="2:11">
      <c r="B15" s="29"/>
      <c r="C15" s="30"/>
      <c r="D15" s="31"/>
      <c r="E15" s="31"/>
      <c r="F15" s="32"/>
      <c r="G15" s="31"/>
      <c r="H15" s="31"/>
      <c r="I15" s="31"/>
      <c r="J15" s="31"/>
      <c r="K15" s="32"/>
    </row>
    <row r="16" ht="18" customHeight="1" spans="1:11">
      <c r="A16" s="33" t="s">
        <v>7</v>
      </c>
      <c r="B16" s="17"/>
      <c r="C16" s="17"/>
      <c r="D16" s="31"/>
      <c r="E16" s="34" t="s">
        <v>8</v>
      </c>
      <c r="F16" s="35"/>
      <c r="G16" s="34" t="s">
        <v>9</v>
      </c>
      <c r="H16" s="34"/>
      <c r="I16" s="62" t="s">
        <v>10</v>
      </c>
      <c r="J16" s="62"/>
      <c r="K16" s="63"/>
    </row>
    <row r="17" ht="15" customHeight="1" spans="1:16">
      <c r="A17" s="33" t="s">
        <v>11</v>
      </c>
      <c r="B17" s="17"/>
      <c r="C17" s="17"/>
      <c r="D17" s="31"/>
      <c r="E17" s="36" t="s">
        <v>12</v>
      </c>
      <c r="F17" s="37"/>
      <c r="G17" s="34"/>
      <c r="H17" s="34"/>
      <c r="I17" s="62"/>
      <c r="J17" s="62"/>
      <c r="K17" s="63"/>
      <c r="M17" s="25"/>
      <c r="N17" s="64"/>
      <c r="O17" s="64"/>
      <c r="P17" s="64"/>
    </row>
    <row r="18" ht="16" customHeight="1" spans="1:16">
      <c r="A18" s="33" t="s">
        <v>13</v>
      </c>
      <c r="B18" s="17"/>
      <c r="C18" s="17"/>
      <c r="D18" s="17"/>
      <c r="E18" s="34" t="s">
        <v>8</v>
      </c>
      <c r="F18" s="35"/>
      <c r="G18" s="34" t="s">
        <v>14</v>
      </c>
      <c r="H18" s="34"/>
      <c r="I18" s="62" t="s">
        <v>15</v>
      </c>
      <c r="J18" s="62"/>
      <c r="K18" s="63"/>
      <c r="M18" s="25"/>
      <c r="N18" s="64"/>
      <c r="O18" s="64"/>
      <c r="P18" s="64"/>
    </row>
    <row r="19" ht="19" customHeight="1" spans="1:16">
      <c r="A19" s="33" t="s">
        <v>16</v>
      </c>
      <c r="B19" s="17"/>
      <c r="C19" s="17"/>
      <c r="D19" s="17"/>
      <c r="E19" s="36" t="s">
        <v>17</v>
      </c>
      <c r="F19" s="37"/>
      <c r="G19" s="34"/>
      <c r="H19" s="34"/>
      <c r="I19" s="62"/>
      <c r="J19" s="62"/>
      <c r="K19" s="63"/>
      <c r="M19" s="25"/>
      <c r="N19" s="64"/>
      <c r="O19" s="64"/>
      <c r="P19" s="64"/>
    </row>
    <row r="20" ht="26" customHeight="1" spans="1:16">
      <c r="A20" s="38" t="s">
        <v>18</v>
      </c>
      <c r="B20" s="39"/>
      <c r="C20" s="39"/>
      <c r="D20" s="39"/>
      <c r="E20" s="40" t="s">
        <v>19</v>
      </c>
      <c r="F20" s="41"/>
      <c r="G20" s="31"/>
      <c r="H20" s="31"/>
      <c r="I20" s="31"/>
      <c r="M20" s="25"/>
      <c r="N20" s="64"/>
      <c r="O20" s="64"/>
      <c r="P20" s="64"/>
    </row>
    <row r="21" ht="42" customHeight="1" spans="1:16">
      <c r="A21" s="42" t="s">
        <v>20</v>
      </c>
      <c r="B21" s="43" t="s">
        <v>21</v>
      </c>
      <c r="C21" s="44" t="s">
        <v>22</v>
      </c>
      <c r="D21" s="42" t="s">
        <v>23</v>
      </c>
      <c r="E21" s="42" t="s">
        <v>24</v>
      </c>
      <c r="F21" s="45" t="s">
        <v>25</v>
      </c>
      <c r="G21" s="42" t="s">
        <v>26</v>
      </c>
      <c r="H21" s="42" t="s">
        <v>27</v>
      </c>
      <c r="I21" s="42" t="s">
        <v>28</v>
      </c>
      <c r="J21" s="42" t="s">
        <v>29</v>
      </c>
      <c r="K21" s="45" t="s">
        <v>30</v>
      </c>
      <c r="L21" s="25"/>
      <c r="M21" s="25"/>
      <c r="N21" s="64"/>
      <c r="O21" s="64"/>
      <c r="P21" s="64"/>
    </row>
    <row r="22" ht="41" customHeight="1" spans="1:16">
      <c r="A22" s="46" t="s">
        <v>31</v>
      </c>
      <c r="B22" s="47"/>
      <c r="C22" s="47"/>
      <c r="D22" s="47"/>
      <c r="E22" s="47"/>
      <c r="F22" s="48"/>
      <c r="G22" s="49">
        <v>68757120</v>
      </c>
      <c r="H22" s="50"/>
      <c r="I22" s="50"/>
      <c r="J22" s="50"/>
      <c r="K22" s="65"/>
      <c r="L22" s="25"/>
      <c r="M22" s="25"/>
      <c r="N22" s="64"/>
      <c r="O22" s="64"/>
      <c r="P22" s="64"/>
    </row>
    <row r="23" ht="35" customHeight="1" spans="1:12">
      <c r="A23" s="51">
        <v>1</v>
      </c>
      <c r="B23" s="52" t="s">
        <v>32</v>
      </c>
      <c r="C23" s="53" t="str">
        <f>LEFT(B23,FIND(" ",B23)-1)</f>
        <v>01/10/2023</v>
      </c>
      <c r="D23" s="51">
        <f ca="1">RANDBETWEEN(1000,9999)</f>
        <v>9389</v>
      </c>
      <c r="E23" s="54">
        <f ca="1" t="shared" ref="E23:E29" si="0">ROUND(RANDBETWEEN(10000,12000000),-3)</f>
        <v>9835000</v>
      </c>
      <c r="F23" s="55"/>
      <c r="G23" s="54">
        <f ca="1" t="shared" ref="G23:G50" si="1">G22-E23+F23</f>
        <v>58922120</v>
      </c>
      <c r="H23" s="56">
        <f ca="1">RANDBETWEEN(100,999999999)</f>
        <v>274795722</v>
      </c>
      <c r="I23" s="51">
        <f ca="1">RANDBETWEEN(100000000,999999999)</f>
        <v>268145981</v>
      </c>
      <c r="J23" s="51" t="str">
        <f ca="1">CHOOSE(RANDBETWEEN(1,2),"990","512")</f>
        <v>512</v>
      </c>
      <c r="K23" s="66" t="str">
        <f ca="1">_xlfn.CONCAT(RANDBETWEEN(1000000000,9999999999)," NGUYEN THI QUY Chuyen tien")</f>
        <v>4562084141 NGUYEN THI QUY Chuyen tien</v>
      </c>
      <c r="L23" s="67"/>
    </row>
    <row r="24" ht="35" customHeight="1" spans="1:11">
      <c r="A24" s="51">
        <v>2</v>
      </c>
      <c r="B24" s="52" t="s">
        <v>33</v>
      </c>
      <c r="C24" s="53" t="str">
        <f t="shared" ref="C24:C54" si="2">LEFT(B24,FIND(" ",B24)-1)</f>
        <v>01/10/2023</v>
      </c>
      <c r="D24" s="51">
        <f ca="1">RANDBETWEEN(1000,9999)</f>
        <v>8015</v>
      </c>
      <c r="E24" s="54">
        <f ca="1" t="shared" si="0"/>
        <v>5332000</v>
      </c>
      <c r="F24" s="55"/>
      <c r="G24" s="54">
        <f ca="1" t="shared" si="1"/>
        <v>53590120</v>
      </c>
      <c r="H24" s="56">
        <f ca="1">RANDBETWEEN(100,999)</f>
        <v>238</v>
      </c>
      <c r="I24" s="68" t="str">
        <f ca="1">_xlfn.CONCAT(RANDBETWEEN(100,999),CHAR(RANDBETWEEN(65,90)),CHAR(RANDBETWEEN(65,90)),CHAR(RANDBETWEEN(65,90)),CHAR(RANDBETWEEN(65,90)),CHAR(RANDBETWEEN(65,90)),RANDBETWEEN(1,9))</f>
        <v>143KPMHI5</v>
      </c>
      <c r="J24" s="51" t="str">
        <f ca="1" t="shared" ref="J24:J42" si="3">CHOOSE(RANDBETWEEN(1,2),"990","512")</f>
        <v>512</v>
      </c>
      <c r="K24" s="66" t="str">
        <f ca="1">_xlfn.CONCAT(RANDBETWEEN(1000000000,9999999999)," NGUYEN THI QUY Chuyen tien")</f>
        <v>8548281716 NGUYEN THI QUY Chuyen tien</v>
      </c>
    </row>
    <row r="25" ht="45" customHeight="1" spans="1:12">
      <c r="A25" s="51">
        <v>3</v>
      </c>
      <c r="B25" s="52" t="s">
        <v>34</v>
      </c>
      <c r="C25" s="53" t="str">
        <f t="shared" si="2"/>
        <v>02/10/2023</v>
      </c>
      <c r="D25" s="51">
        <f ca="1" t="shared" ref="D25:D42" si="4">RANDBETWEEN(1000,9999)</f>
        <v>5634</v>
      </c>
      <c r="E25" s="54"/>
      <c r="F25" s="55">
        <f ca="1" t="shared" ref="F25:F32" si="5">ROUND(RANDBETWEEN(10000,12000000),-3)</f>
        <v>1135000</v>
      </c>
      <c r="G25" s="54">
        <f ca="1" t="shared" si="1"/>
        <v>54725120</v>
      </c>
      <c r="H25" s="56">
        <f ca="1">RANDBETWEEN(1000,9999)</f>
        <v>9575</v>
      </c>
      <c r="I25" s="68" t="str">
        <f ca="1">_xlfn.CONCAT(CHAR(RANDBETWEEN(65,90)),CHAR(RANDBETWEEN(65,90)),RANDBETWEEN(100000,999999))</f>
        <v>IN768050</v>
      </c>
      <c r="J25" s="51" t="str">
        <f ca="1" t="shared" si="3"/>
        <v>990</v>
      </c>
      <c r="K25" s="66" t="str">
        <f ca="1">_xlfn.CONCAT(INDEX(Sheet1!F1:F4,RANDBETWEEN(1,COUNTA(Sheet1!F1:F4))),RANDBETWEEN(1000000000000,9999999999999)," tai ",INDEX(Sheet1!H1:H7,RANDBETWEEN(1,COUNTA(Sheet1!H1:H7))),"; ",INDEX(Sheet1!A1:A246,RANDBETWEEN(1,COUNTA(Sheet1!A1:A246)))," chuyen khoan")</f>
        <v>MBVCB :3677723840181 tai VCB.; PHAM QUANG THUAN chuyen khoan</v>
      </c>
      <c r="L25" s="69"/>
    </row>
    <row r="26" ht="45" customHeight="1" spans="1:11">
      <c r="A26" s="51">
        <v>4</v>
      </c>
      <c r="B26" s="52" t="s">
        <v>35</v>
      </c>
      <c r="C26" s="53" t="str">
        <f t="shared" si="2"/>
        <v>02/10/2023</v>
      </c>
      <c r="D26" s="51">
        <f ca="1" t="shared" si="4"/>
        <v>3688</v>
      </c>
      <c r="E26" s="54"/>
      <c r="F26" s="55">
        <f ca="1" t="shared" si="5"/>
        <v>5599000</v>
      </c>
      <c r="G26" s="54">
        <f ca="1" t="shared" si="1"/>
        <v>60324120</v>
      </c>
      <c r="H26" s="56">
        <f ca="1">RANDBETWEEN(10000,99999)</f>
        <v>90444</v>
      </c>
      <c r="I26" s="70" t="str">
        <f ca="1">_xlfn.CONCAT(RANDBETWEEN(1000,9999),CHAR(RANDBETWEEN(65,90)),CHAR(RANDBETWEEN(65,90)),CHAR(RANDBETWEEN(65,90)),CHAR(RANDBETWEEN(65,90)),CHAR(RANDBETWEEN(65,90)),CHAR(RANDBETWEEN(65,90)))</f>
        <v>7287TORHQI</v>
      </c>
      <c r="J26" s="51" t="str">
        <f ca="1" t="shared" si="3"/>
        <v>512</v>
      </c>
      <c r="K26" s="66" t="str">
        <f ca="1">_xlfn.CONCAT(INDEX(Sheet1!F1:F4,RANDBETWEEN(1,COUNTA(Sheet1!F1:F4))),RANDBETWEEN(1000000000000,9999999999999)," tai ",INDEX(Sheet1!H1:H7,RANDBETWEEN(1,COUNTA(Sheet1!H1:H7))),"; ",INDEX(Sheet1!A1:A246,RANDBETWEEN(1,COUNTA(Sheet1!A1:A246)))," chuyen khoan")</f>
        <v>TKThe :5364428501207 tai Sacombank.; LE QUANG TRUONG chuyen khoan</v>
      </c>
    </row>
    <row r="27" ht="45" customHeight="1" spans="1:11">
      <c r="A27" s="51">
        <v>5</v>
      </c>
      <c r="B27" s="52" t="s">
        <v>36</v>
      </c>
      <c r="C27" s="53" t="str">
        <f t="shared" si="2"/>
        <v>02/10/2023</v>
      </c>
      <c r="D27" s="51">
        <f ca="1" t="shared" si="4"/>
        <v>8085</v>
      </c>
      <c r="E27" s="54">
        <f ca="1" t="shared" si="0"/>
        <v>2650000</v>
      </c>
      <c r="F27" s="55"/>
      <c r="G27" s="54">
        <f ca="1" t="shared" si="1"/>
        <v>57674120</v>
      </c>
      <c r="H27" s="56">
        <f ca="1">RANDBETWEEN(100000,999999)</f>
        <v>749179</v>
      </c>
      <c r="I27" s="70" t="str">
        <f ca="1">_xlfn.CONCAT(RANDBETWEEN(1000,9999),CHAR(RANDBETWEEN(65,90)),CHAR(RANDBETWEEN(65,90)),CHAR(RANDBETWEEN(65,90)),CHAR(RANDBETWEEN(65,90)),CHAR(RANDBETWEEN(65,90)),CHAR(RANDBETWEEN(65,90)))</f>
        <v>2087NBXLBD</v>
      </c>
      <c r="J27" s="51" t="str">
        <f ca="1" t="shared" si="3"/>
        <v>512</v>
      </c>
      <c r="K27" s="66" t="str">
        <f ca="1">_xlfn.CONCAT(INDEX(Sheet1!F1:F4,RANDBETWEEN(1,COUNTA(Sheet1!F1:F4))),RANDBETWEEN(1000000000000,9999999999999)," tai ",INDEX(Sheet1!H1:H7,RANDBETWEEN(1,COUNTA(Sheet1!H1:H7))),"; ND NGUYEN THI QUY"," chuyen tien")</f>
        <v>MBVCB :3504232586322 tai Agribank.; ND NGUYEN THI QUY chuyen tien</v>
      </c>
    </row>
    <row r="28" ht="45" customHeight="1" spans="1:12">
      <c r="A28" s="51">
        <v>6</v>
      </c>
      <c r="B28" s="52" t="s">
        <v>37</v>
      </c>
      <c r="C28" s="53" t="str">
        <f t="shared" si="2"/>
        <v>02/10/2023</v>
      </c>
      <c r="D28" s="51">
        <f ca="1" t="shared" si="4"/>
        <v>7631</v>
      </c>
      <c r="E28" s="54">
        <f ca="1" t="shared" si="0"/>
        <v>3828000</v>
      </c>
      <c r="F28" s="55"/>
      <c r="G28" s="54">
        <f ca="1" t="shared" si="1"/>
        <v>53846120</v>
      </c>
      <c r="H28" s="56">
        <f ca="1">RANDBETWEEN(10000000,99999999)</f>
        <v>38084190</v>
      </c>
      <c r="I28" s="70" t="str">
        <f ca="1">_xlfn.CONCAT(RANDBETWEEN(1000,9999),CHAR(RANDBETWEEN(65,90)),CHAR(RANDBETWEEN(65,90)),CHAR(RANDBETWEEN(65,90)),CHAR(RANDBETWEEN(65,90)),CHAR(RANDBETWEEN(65,90)),CHAR(RANDBETWEEN(65,90)))</f>
        <v>8625KIYPRI</v>
      </c>
      <c r="J28" s="51" t="str">
        <f ca="1" t="shared" si="3"/>
        <v>512</v>
      </c>
      <c r="K28" s="66" t="str">
        <f ca="1">_xlfn.CONCAT(INDEX(Sheet1!F1:F4,RANDBETWEEN(1,COUNTA(Sheet1!F1:F4))),RANDBETWEEN(1000000000000,9999999999999)," tai ",INDEX(Sheet1!H1:H7,RANDBETWEEN(1,COUNTA(Sheet1!H1:H7))),"; ",INDEX(Sheet1!A1:A246,RANDBETWEEN(1,COUNTA(Sheet1!A1:A246)))," chuyen khoan")</f>
        <v>MBVCB :2903376690420 tai VCB.; NGUYEN XUAN DUC chuyen khoan</v>
      </c>
      <c r="L28" s="69"/>
    </row>
    <row r="29" ht="45" customHeight="1" spans="1:12">
      <c r="A29" s="51">
        <v>7</v>
      </c>
      <c r="B29" s="52" t="s">
        <v>38</v>
      </c>
      <c r="C29" s="53" t="str">
        <f t="shared" si="2"/>
        <v>02/10/2023</v>
      </c>
      <c r="D29" s="51">
        <f ca="1" t="shared" si="4"/>
        <v>3240</v>
      </c>
      <c r="E29" s="54">
        <f ca="1" t="shared" si="0"/>
        <v>5133000</v>
      </c>
      <c r="F29" s="55"/>
      <c r="G29" s="54">
        <f ca="1" t="shared" si="1"/>
        <v>48713120</v>
      </c>
      <c r="H29" s="56">
        <f ca="1">RANDBETWEEN(100,999999999)</f>
        <v>757264356</v>
      </c>
      <c r="I29" s="51">
        <f ca="1">RANDBETWEEN(100000000,999999999)</f>
        <v>431983555</v>
      </c>
      <c r="J29" s="51" t="str">
        <f ca="1" t="shared" si="3"/>
        <v>512</v>
      </c>
      <c r="K29" s="66" t="str">
        <f ca="1">_xlfn.CONCAT(INDEX(Sheet1!F1:F4,RANDBETWEEN(1,COUNTA(Sheet1!F1:F4))),RANDBETWEEN(1000000000000,9999999999999)," tai ",INDEX(Sheet1!H1:H7,RANDBETWEEN(1,COUNTA(Sheet1!H1:H7))),"; ND NGUYEN THI QUY"," chuyen tien")</f>
        <v>MBVCB :9393877222983 tai Agribank.; ND NGUYEN THI QUY chuyen tien</v>
      </c>
      <c r="L29" s="69"/>
    </row>
    <row r="30" ht="45" customHeight="1" spans="1:11">
      <c r="A30" s="51">
        <v>8</v>
      </c>
      <c r="B30" s="52" t="s">
        <v>39</v>
      </c>
      <c r="C30" s="53" t="str">
        <f t="shared" si="2"/>
        <v>02/10/2023</v>
      </c>
      <c r="D30" s="51">
        <f ca="1" t="shared" si="4"/>
        <v>1977</v>
      </c>
      <c r="E30" s="54"/>
      <c r="F30" s="55">
        <f ca="1" t="shared" si="5"/>
        <v>1694000</v>
      </c>
      <c r="G30" s="54">
        <f ca="1" t="shared" si="1"/>
        <v>50407120</v>
      </c>
      <c r="H30" s="56">
        <f ca="1">RANDBETWEEN(100,999)</f>
        <v>281</v>
      </c>
      <c r="I30" s="51">
        <f ca="1">RANDBETWEEN(100000000,999999999)</f>
        <v>628508377</v>
      </c>
      <c r="J30" s="51" t="str">
        <f ca="1" t="shared" si="3"/>
        <v>512</v>
      </c>
      <c r="K30" s="66" t="str">
        <f ca="1">_xlfn.CONCAT(INDEX(Sheet1!F1:F4,RANDBETWEEN(1,COUNTA(Sheet1!F1:F4))),RANDBETWEEN(1000000000000,9999999999999)," tai ",INDEX(Sheet1!H1:H7,RANDBETWEEN(1,COUNTA(Sheet1!H1:H7))),"; ",INDEX(Sheet1!A1:A246,RANDBETWEEN(1,COUNTA(Sheet1!A1:A246)))," chuyen khoan")</f>
        <v>MB-TKThe :3887321342362 tai VPBank.; PHAN THI YEN chuyen khoan</v>
      </c>
    </row>
    <row r="31" ht="45" customHeight="1" spans="1:11">
      <c r="A31" s="51">
        <v>9</v>
      </c>
      <c r="B31" s="52" t="s">
        <v>40</v>
      </c>
      <c r="C31" s="53" t="str">
        <f t="shared" si="2"/>
        <v>03/10/2023</v>
      </c>
      <c r="D31" s="51">
        <f ca="1" t="shared" si="4"/>
        <v>3406</v>
      </c>
      <c r="E31" s="54"/>
      <c r="F31" s="55">
        <f ca="1" t="shared" si="5"/>
        <v>8536000</v>
      </c>
      <c r="G31" s="54">
        <f ca="1" t="shared" si="1"/>
        <v>58943120</v>
      </c>
      <c r="H31" s="56">
        <f ca="1">RANDBETWEEN(100,999999999)</f>
        <v>550913891</v>
      </c>
      <c r="I31" s="51">
        <f ca="1">RANDBETWEEN(100000000,999999999)</f>
        <v>702239219</v>
      </c>
      <c r="J31" s="51" t="str">
        <f ca="1" t="shared" si="3"/>
        <v>990</v>
      </c>
      <c r="K31" s="66" t="str">
        <f ca="1">_xlfn.CONCAT(INDEX(Sheet1!F1:F4,RANDBETWEEN(1,COUNTA(Sheet1!F1:F4))),RANDBETWEEN(1000000000000,9999999999999)," tai ",INDEX(Sheet1!H1:H7,RANDBETWEEN(1,COUNTA(Sheet1!H1:H7))),"; ",INDEX(Sheet1!A1:A246,RANDBETWEEN(1,COUNTA(Sheet1!A1:A246)))," chuyen khoan")</f>
        <v>MB-TKThe :1888640693552 tai VPBank.; NGUYEN DUC HOA chuyen khoan</v>
      </c>
    </row>
    <row r="32" ht="45" customHeight="1" spans="1:11">
      <c r="A32" s="51">
        <v>10</v>
      </c>
      <c r="B32" s="52" t="s">
        <v>41</v>
      </c>
      <c r="C32" s="53" t="str">
        <f t="shared" si="2"/>
        <v>03/10/2023</v>
      </c>
      <c r="D32" s="51">
        <f ca="1" t="shared" si="4"/>
        <v>7096</v>
      </c>
      <c r="E32" s="54"/>
      <c r="F32" s="55">
        <f ca="1" t="shared" si="5"/>
        <v>4873000</v>
      </c>
      <c r="G32" s="54">
        <f ca="1" t="shared" si="1"/>
        <v>63816120</v>
      </c>
      <c r="H32" s="56">
        <f ca="1">RANDBETWEEN(100,999999999)</f>
        <v>294654961</v>
      </c>
      <c r="I32" s="51">
        <f ca="1">RANDBETWEEN(100000000,999999999)</f>
        <v>154134480</v>
      </c>
      <c r="J32" s="51" t="str">
        <f ca="1" t="shared" si="3"/>
        <v>990</v>
      </c>
      <c r="K32" s="66" t="str">
        <f ca="1">_xlfn.CONCAT(INDEX(Sheet1!F1:F4,RANDBETWEEN(1,COUNTA(Sheet1!F1:F4))),RANDBETWEEN(1000000000000,9999999999999)," tai ",INDEX(Sheet1!H1:H7,RANDBETWEEN(1,COUNTA(Sheet1!H1:H7))),"; ",INDEX(Sheet1!A1:A246,RANDBETWEEN(1,COUNTA(Sheet1!A1:A246)))," chuyen khoan")</f>
        <v>TKThe :8919733450116 tai Sacombank.; DINH TRUNG KIEN chuyen khoan</v>
      </c>
    </row>
    <row r="33" ht="45" customHeight="1" spans="1:11">
      <c r="A33" s="51">
        <v>11</v>
      </c>
      <c r="B33" s="52" t="s">
        <v>42</v>
      </c>
      <c r="C33" s="53" t="str">
        <f t="shared" si="2"/>
        <v>03/10/2023</v>
      </c>
      <c r="D33" s="51">
        <f ca="1" t="shared" si="4"/>
        <v>4260</v>
      </c>
      <c r="E33" s="54">
        <f ca="1">ROUND(RANDBETWEEN(100000,12000000),-3)</f>
        <v>6824000</v>
      </c>
      <c r="F33" s="55"/>
      <c r="G33" s="54">
        <f ca="1" t="shared" si="1"/>
        <v>56992120</v>
      </c>
      <c r="H33" s="56">
        <f ca="1">RANDBETWEEN(10000000,99999999)</f>
        <v>31203283</v>
      </c>
      <c r="I33" s="51">
        <f ca="1">RANDBETWEEN(100000000,999999999)</f>
        <v>583859309</v>
      </c>
      <c r="J33" s="51" t="str">
        <f ca="1" t="shared" si="3"/>
        <v>512</v>
      </c>
      <c r="K33" s="66" t="str">
        <f ca="1">_xlfn.CONCAT(INDEX(Sheet1!F4:F7,RANDBETWEEN(1,COUNTA(Sheet1!F4:F7))),RANDBETWEEN(1000000000000,9999999999999)," tai ",INDEX(Sheet1!H4:H10,RANDBETWEEN(1,COUNTA(Sheet1!H4:H10))),"; NGUYEN THI QUY"," chuyen tien")</f>
        <v>MB-TKThe :4026284160597 tai Vietcombank.; NGUYEN THI QUY chuyen tien</v>
      </c>
    </row>
    <row r="34" ht="45" customHeight="1" spans="1:11">
      <c r="A34" s="51">
        <v>12</v>
      </c>
      <c r="B34" s="52" t="s">
        <v>43</v>
      </c>
      <c r="C34" s="53" t="str">
        <f t="shared" si="2"/>
        <v>03/10/2023</v>
      </c>
      <c r="D34" s="51">
        <f ca="1" t="shared" si="4"/>
        <v>1031</v>
      </c>
      <c r="E34" s="54"/>
      <c r="F34" s="55">
        <f ca="1" t="shared" ref="F34:F39" si="6">ROUND(RANDBETWEEN(10000,12000000),-3)</f>
        <v>2080000</v>
      </c>
      <c r="G34" s="54">
        <f ca="1" t="shared" si="1"/>
        <v>59072120</v>
      </c>
      <c r="H34" s="56">
        <f ca="1">RANDBETWEEN(100,999999999)</f>
        <v>444833179</v>
      </c>
      <c r="I34" s="70" t="str">
        <f ca="1">_xlfn.CONCAT(RANDBETWEEN(1000,9999),CHAR(RANDBETWEEN(65,90)),CHAR(RANDBETWEEN(65,90)),CHAR(RANDBETWEEN(65,90)),CHAR(RANDBETWEEN(65,90)),CHAR(RANDBETWEEN(65,90)),CHAR(RANDBETWEEN(65,90)))</f>
        <v>4615BQAVLY</v>
      </c>
      <c r="J34" s="51" t="str">
        <f ca="1" t="shared" si="3"/>
        <v>990</v>
      </c>
      <c r="K34" s="66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:5356285219385 tai TCB.; NGUYEN NGOC TIEN chuyen khoan</v>
      </c>
    </row>
    <row r="35" ht="45" customHeight="1" spans="1:11">
      <c r="A35" s="51">
        <v>13</v>
      </c>
      <c r="B35" s="52" t="s">
        <v>44</v>
      </c>
      <c r="C35" s="53" t="str">
        <f t="shared" si="2"/>
        <v>04/10/2023</v>
      </c>
      <c r="D35" s="51">
        <f ca="1" t="shared" si="4"/>
        <v>8553</v>
      </c>
      <c r="E35" s="54"/>
      <c r="F35" s="55">
        <f ca="1" t="shared" si="6"/>
        <v>1405000</v>
      </c>
      <c r="G35" s="54">
        <f ca="1" t="shared" si="1"/>
        <v>60477120</v>
      </c>
      <c r="H35" s="56">
        <f ca="1">RANDBETWEEN(100,999)</f>
        <v>870</v>
      </c>
      <c r="I35" s="70" t="str">
        <f ca="1">_xlfn.CONCAT(RANDBETWEEN(1000,9999),CHAR(RANDBETWEEN(65,90)),CHAR(RANDBETWEEN(65,90)),CHAR(RANDBETWEEN(65,90)),CHAR(RANDBETWEEN(65,90)),CHAR(RANDBETWEEN(65,90)),CHAR(RANDBETWEEN(65,90)))</f>
        <v>3111WHJTCE</v>
      </c>
      <c r="J35" s="51" t="str">
        <f ca="1" t="shared" si="3"/>
        <v>512</v>
      </c>
      <c r="K35" s="66" t="s">
        <v>45</v>
      </c>
    </row>
    <row r="36" ht="45" customHeight="1" spans="1:11">
      <c r="A36" s="51">
        <v>14</v>
      </c>
      <c r="B36" s="52" t="s">
        <v>46</v>
      </c>
      <c r="C36" s="53" t="str">
        <f t="shared" si="2"/>
        <v>04/10/2023</v>
      </c>
      <c r="D36" s="51">
        <f ca="1" t="shared" si="4"/>
        <v>2127</v>
      </c>
      <c r="E36" s="54">
        <f ca="1">ROUND(RANDBETWEEN(100000,12000000),-3)</f>
        <v>10420000</v>
      </c>
      <c r="F36" s="55"/>
      <c r="G36" s="54">
        <f ca="1" t="shared" si="1"/>
        <v>50057120</v>
      </c>
      <c r="H36" s="56">
        <f ca="1">RANDBETWEEN(100,999999999)</f>
        <v>869618970</v>
      </c>
      <c r="I36" s="70" t="str">
        <f ca="1">_xlfn.CONCAT(RANDBETWEEN(1000,9999),CHAR(RANDBETWEEN(65,90)),CHAR(RANDBETWEEN(65,90)),CHAR(RANDBETWEEN(65,90)),CHAR(RANDBETWEEN(65,90)),CHAR(RANDBETWEEN(65,90)),CHAR(RANDBETWEEN(65,90)))</f>
        <v>3105VCIRLZ</v>
      </c>
      <c r="J36" s="51" t="str">
        <f ca="1" t="shared" si="3"/>
        <v>990</v>
      </c>
      <c r="K36" s="66" t="str">
        <f ca="1">_xlfn.CONCAT(INDEX(Sheet1!F1:F4,RANDBETWEEN(1,COUNTA(Sheet1!F1:F4))),RANDBETWEEN(1000000000000,9999999999999)," tai ",INDEX(Sheet1!H1:H7,RANDBETWEEN(1,COUNTA(Sheet1!H1:H7))),"; ND NGUYEN THI QUY"," chuyen tien")</f>
        <v>MB-TKThe :1176700715604 tai TCB.; ND NGUYEN THI QUY chuyen tien</v>
      </c>
    </row>
    <row r="37" ht="45" customHeight="1" spans="1:11">
      <c r="A37" s="51">
        <v>15</v>
      </c>
      <c r="B37" s="52" t="s">
        <v>47</v>
      </c>
      <c r="C37" s="53" t="str">
        <f t="shared" si="2"/>
        <v>04/10/2023</v>
      </c>
      <c r="D37" s="51">
        <f ca="1" t="shared" si="4"/>
        <v>4472</v>
      </c>
      <c r="E37" s="54"/>
      <c r="F37" s="55">
        <f ca="1" t="shared" si="6"/>
        <v>6989000</v>
      </c>
      <c r="G37" s="54">
        <f ca="1" t="shared" si="1"/>
        <v>57046120</v>
      </c>
      <c r="H37" s="56">
        <f ca="1">RANDBETWEEN(100000,999999)</f>
        <v>483369</v>
      </c>
      <c r="I37" s="70" t="str">
        <f ca="1">_xlfn.CONCAT(RANDBETWEEN(1000,9999),CHAR(RANDBETWEEN(65,90)),CHAR(RANDBETWEEN(65,90)),CHAR(RANDBETWEEN(65,90)),CHAR(RANDBETWEEN(65,90)),CHAR(RANDBETWEEN(65,90)),CHAR(RANDBETWEEN(65,90)))</f>
        <v>2513OBQZEJ</v>
      </c>
      <c r="J37" s="51" t="str">
        <f ca="1" t="shared" si="3"/>
        <v>512</v>
      </c>
      <c r="K37" s="66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MBVCB :2322199655404 tai VPBank.; PHAM QUANG THUAN chuyen khoan</v>
      </c>
    </row>
    <row r="38" ht="45" customHeight="1" spans="1:11">
      <c r="A38" s="51">
        <v>16</v>
      </c>
      <c r="B38" s="52" t="s">
        <v>48</v>
      </c>
      <c r="C38" s="53" t="str">
        <f t="shared" si="2"/>
        <v>05/10/2023</v>
      </c>
      <c r="D38" s="51">
        <f ca="1" t="shared" si="4"/>
        <v>4015</v>
      </c>
      <c r="E38" s="54"/>
      <c r="F38" s="55">
        <f ca="1" t="shared" si="6"/>
        <v>6667000</v>
      </c>
      <c r="G38" s="54">
        <f ca="1" t="shared" si="1"/>
        <v>63713120</v>
      </c>
      <c r="H38" s="56">
        <f ca="1">RANDBETWEEN(100,999999999)</f>
        <v>876527397</v>
      </c>
      <c r="I38" s="68" t="str">
        <f ca="1">_xlfn.CONCAT(RANDBETWEEN(100,999),CHAR(RANDBETWEEN(65,90)),CHAR(RANDBETWEEN(65,90)),CHAR(RANDBETWEEN(65,90)),CHAR(RANDBETWEEN(65,90)),CHAR(RANDBETWEEN(65,90)),RANDBETWEEN(1,9))</f>
        <v>266DNWAV8</v>
      </c>
      <c r="J38" s="51" t="str">
        <f ca="1" t="shared" si="3"/>
        <v>512</v>
      </c>
      <c r="K38" s="66" t="str">
        <f ca="1">_xlfn.CONCAT("REM               Tfr A/c: ",RANDBETWEEN(10000000000000,99999999999999)," ",INDEX(Sheet1!A1:A74,RANDBETWEEN(1,COUNTA(Sheet1!A1:A74)))," chuyen tien")</f>
        <v>REM               Tfr A/c: 60411653262943 HOANG MINH LONG chuyen tien</v>
      </c>
    </row>
    <row r="39" ht="45" customHeight="1" spans="1:11">
      <c r="A39" s="51">
        <v>17</v>
      </c>
      <c r="B39" s="52" t="s">
        <v>49</v>
      </c>
      <c r="C39" s="53" t="str">
        <f t="shared" si="2"/>
        <v>05/10/2023</v>
      </c>
      <c r="D39" s="51">
        <f ca="1" t="shared" si="4"/>
        <v>7044</v>
      </c>
      <c r="E39" s="54"/>
      <c r="F39" s="55">
        <f ca="1">ROUND(RANDBETWEEN(10000,1200000),-3)</f>
        <v>1061000</v>
      </c>
      <c r="G39" s="54">
        <f ca="1" t="shared" si="1"/>
        <v>64774120</v>
      </c>
      <c r="H39" s="56">
        <f ca="1">RANDBETWEEN(100,999999999)</f>
        <v>17610438</v>
      </c>
      <c r="I39" s="68" t="str">
        <f ca="1">_xlfn.CONCAT(RANDBETWEEN(100,999),CHAR(RANDBETWEEN(65,90)),CHAR(RANDBETWEEN(65,90)),CHAR(RANDBETWEEN(65,90)),CHAR(RANDBETWEEN(65,90)),CHAR(RANDBETWEEN(65,90)),RANDBETWEEN(1,9))</f>
        <v>103BHBPW6</v>
      </c>
      <c r="J39" s="51" t="str">
        <f ca="1" t="shared" si="3"/>
        <v>990</v>
      </c>
      <c r="K39" s="66" t="str">
        <f ca="1">_xlfn.CONCAT("REM               Tfr A/c: ",RANDBETWEEN(10000000000000,99999999999999)," ",INDEX(Sheet1!A1:A74,RANDBETWEEN(1,COUNTA(Sheet1!A1:A74)))," chuyen tien")</f>
        <v>REM               Tfr A/c: 66467635184714 VU DINH HIEP chuyen tien</v>
      </c>
    </row>
    <row r="40" ht="45" customHeight="1" spans="1:11">
      <c r="A40" s="51">
        <v>18</v>
      </c>
      <c r="B40" s="52" t="s">
        <v>50</v>
      </c>
      <c r="C40" s="53" t="str">
        <f t="shared" si="2"/>
        <v>05/10/2023</v>
      </c>
      <c r="D40" s="51">
        <f ca="1" t="shared" si="4"/>
        <v>1988</v>
      </c>
      <c r="E40" s="54">
        <f ca="1">ROUND(RANDBETWEEN(100000,12000000),-3)</f>
        <v>560000</v>
      </c>
      <c r="F40" s="55"/>
      <c r="G40" s="54">
        <f ca="1" t="shared" si="1"/>
        <v>64214120</v>
      </c>
      <c r="H40" s="56">
        <f ca="1">RANDBETWEEN(100,999999999)</f>
        <v>664671761</v>
      </c>
      <c r="I40" s="51">
        <f ca="1">RANDBETWEEN(100000000,999999999)</f>
        <v>347537195</v>
      </c>
      <c r="J40" s="51" t="str">
        <f ca="1" t="shared" si="3"/>
        <v>990</v>
      </c>
      <c r="K40" s="66" t="str">
        <f ca="1">_xlfn.CONCAT(INDEX(Sheet1!F1:F4,RANDBETWEEN(1,COUNTA(Sheet1!F1:F4))),RANDBETWEEN(1000000000000,9999999999999)," tai ",INDEX(Sheet1!H1:H7,RANDBETWEEN(1,COUNTA(Sheet1!H1:H7))),"; ND NGUYEN THI QUY"," chuyen tien")</f>
        <v>MB-TKThe :5843279002840 tai Sacombank.; ND NGUYEN THI QUY chuyen tien</v>
      </c>
    </row>
    <row r="41" ht="45" customHeight="1" spans="1:11">
      <c r="A41" s="51">
        <v>19</v>
      </c>
      <c r="B41" s="52" t="s">
        <v>51</v>
      </c>
      <c r="C41" s="53" t="str">
        <f t="shared" si="2"/>
        <v>05/10/2023</v>
      </c>
      <c r="D41" s="51">
        <f ca="1" t="shared" si="4"/>
        <v>6840</v>
      </c>
      <c r="E41" s="54"/>
      <c r="F41" s="55">
        <f ca="1">ROUND(RANDBETWEEN(10000,1200000),-3)</f>
        <v>652000</v>
      </c>
      <c r="G41" s="54">
        <f ca="1" t="shared" si="1"/>
        <v>64866120</v>
      </c>
      <c r="H41" s="56">
        <f ca="1">RANDBETWEEN(100,999999999)</f>
        <v>923495962</v>
      </c>
      <c r="I41" s="68" t="str">
        <f ca="1">_xlfn.CONCAT(CHAR(RANDBETWEEN(65,90)),CHAR(RANDBETWEEN(65,90)),RANDBETWEEN(100000,999999))</f>
        <v>AJ631159</v>
      </c>
      <c r="J41" s="51" t="str">
        <f ca="1" t="shared" si="3"/>
        <v>990</v>
      </c>
      <c r="K41" s="66" t="str">
        <f ca="1">_xlfn.CONCAT("REM               Tfr A/c: ",RANDBETWEEN(10000000000000,99999999999999)," ",INDEX(Sheet1!A1:A74,RANDBETWEEN(1,COUNTA(Sheet1!A1:A74)))," chuyen tien")</f>
        <v>REM               Tfr A/c: 88600523544971 CAO THANH LUONG chuyen tien</v>
      </c>
    </row>
    <row r="42" ht="45" customHeight="1" spans="1:11">
      <c r="A42" s="51">
        <v>20</v>
      </c>
      <c r="B42" s="52" t="s">
        <v>52</v>
      </c>
      <c r="C42" s="53" t="str">
        <f t="shared" si="2"/>
        <v>05/10/2023</v>
      </c>
      <c r="D42" s="51">
        <f ca="1" t="shared" si="4"/>
        <v>6758</v>
      </c>
      <c r="E42" s="54">
        <f ca="1">ROUND(RANDBETWEEN(100000,12000000),-3)</f>
        <v>11222000</v>
      </c>
      <c r="F42" s="55"/>
      <c r="G42" s="54">
        <f ca="1" t="shared" si="1"/>
        <v>53644120</v>
      </c>
      <c r="H42" s="56">
        <f ca="1">RANDBETWEEN(1000,9999)</f>
        <v>5539</v>
      </c>
      <c r="I42" s="68" t="str">
        <f ca="1">_xlfn.CONCAT(CHAR(RANDBETWEEN(65,90)),CHAR(RANDBETWEEN(65,90)),RANDBETWEEN(100000,999999))</f>
        <v>IA902600</v>
      </c>
      <c r="J42" s="51" t="str">
        <f ca="1" t="shared" si="3"/>
        <v>512</v>
      </c>
      <c r="K42" s="66" t="str">
        <f ca="1">_xlfn.CONCAT(INDEX(Sheet1!F1:F4,RANDBETWEEN(1,COUNTA(Sheet1!F1:F4))),RANDBETWEEN(1000000000000,9999999999999)," tai ",INDEX(Sheet1!H1:H7,RANDBETWEEN(1,COUNTA(Sheet1!H1:H7))),"; ND NGUYEN THI QUY"," chuyen tien")</f>
        <v>MBVCB :2168117226662 tai Sacombank.; ND NGUYEN THI QUY chuyen tien</v>
      </c>
    </row>
    <row r="43" ht="61" customHeight="1" spans="1:11">
      <c r="A43" s="57" t="s">
        <v>53</v>
      </c>
      <c r="B43" s="57"/>
      <c r="C43" s="57"/>
      <c r="D43" s="57"/>
      <c r="E43" s="57"/>
      <c r="F43" s="57"/>
      <c r="G43" s="57"/>
      <c r="H43" s="57"/>
      <c r="I43" s="71" t="s">
        <v>54</v>
      </c>
      <c r="J43" s="71"/>
      <c r="K43" s="71"/>
    </row>
    <row r="44" ht="45" customHeight="1" spans="1:11">
      <c r="A44" s="51">
        <v>21</v>
      </c>
      <c r="B44" s="52" t="s">
        <v>55</v>
      </c>
      <c r="C44" s="53" t="str">
        <f t="shared" ref="C44:C55" si="7">LEFT(B44,FIND(" ",B44)-1)</f>
        <v>06/10/2023</v>
      </c>
      <c r="D44" s="51">
        <f ca="1" t="shared" ref="D44:D55" si="8">RANDBETWEEN(1000,9999)</f>
        <v>5951</v>
      </c>
      <c r="E44" s="54"/>
      <c r="F44" s="55">
        <f ca="1" t="shared" ref="F44:F48" si="9">ROUND(RANDBETWEEN(100000,1200000),-3)</f>
        <v>1121000</v>
      </c>
      <c r="G44" s="54">
        <f ca="1">G42-E44+F44</f>
        <v>54765120</v>
      </c>
      <c r="H44" s="56">
        <f ca="1" t="shared" ref="H44:H55" si="10">RANDBETWEEN(100,999999999)</f>
        <v>763359591</v>
      </c>
      <c r="I44" s="70" t="str">
        <f ca="1">_xlfn.CONCAT(RANDBETWEEN(1000,9999),CHAR(RANDBETWEEN(65,90)),CHAR(RANDBETWEEN(65,90)),CHAR(RANDBETWEEN(65,90)),CHAR(RANDBETWEEN(65,90)),CHAR(RANDBETWEEN(65,90)),CHAR(RANDBETWEEN(65,90)))</f>
        <v>8111JESHRY</v>
      </c>
      <c r="J44" s="51" t="str">
        <f ca="1" t="shared" ref="J44:J54" si="11">CHOOSE(RANDBETWEEN(1,2),"990","512")</f>
        <v>990</v>
      </c>
      <c r="K44" s="66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:2913990456358 tai Agribank.; VU THI KIM NHUNG chuyen khoan</v>
      </c>
    </row>
    <row r="45" ht="45" customHeight="1" spans="1:11">
      <c r="A45" s="51">
        <v>22</v>
      </c>
      <c r="B45" s="52" t="s">
        <v>56</v>
      </c>
      <c r="C45" s="53" t="str">
        <f t="shared" si="7"/>
        <v>06/10/2023</v>
      </c>
      <c r="D45" s="51">
        <f ca="1" t="shared" si="8"/>
        <v>7376</v>
      </c>
      <c r="E45" s="54"/>
      <c r="F45" s="55">
        <f ca="1" t="shared" si="9"/>
        <v>468000</v>
      </c>
      <c r="G45" s="54">
        <f ca="1" t="shared" ref="G45:G51" si="12">G44-E45+F45</f>
        <v>55233120</v>
      </c>
      <c r="H45" s="56">
        <f ca="1" t="shared" si="10"/>
        <v>232590464</v>
      </c>
      <c r="I45" s="70" t="str">
        <f ca="1">_xlfn.CONCAT(RANDBETWEEN(1000,9999),CHAR(RANDBETWEEN(65,90)),CHAR(RANDBETWEEN(65,90)),CHAR(RANDBETWEEN(65,90)),CHAR(RANDBETWEEN(65,90)),CHAR(RANDBETWEEN(65,90)),CHAR(RANDBETWEEN(65,90)))</f>
        <v>9553JYQKPE</v>
      </c>
      <c r="J45" s="51" t="str">
        <f ca="1" t="shared" si="11"/>
        <v>990</v>
      </c>
      <c r="K45" s="66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TKThe :4232102284391 tai Vietcombank.; NGUYEN DUC DIEN chuyen khoan</v>
      </c>
    </row>
    <row r="46" ht="45" customHeight="1" spans="1:11">
      <c r="A46" s="51">
        <v>23</v>
      </c>
      <c r="B46" s="52" t="s">
        <v>57</v>
      </c>
      <c r="C46" s="53" t="str">
        <f t="shared" si="7"/>
        <v>07/10/2023</v>
      </c>
      <c r="D46" s="51">
        <f ca="1" t="shared" si="8"/>
        <v>3344</v>
      </c>
      <c r="E46" s="54"/>
      <c r="F46" s="55">
        <f ca="1" t="shared" si="9"/>
        <v>737000</v>
      </c>
      <c r="G46" s="54">
        <f ca="1" t="shared" si="12"/>
        <v>55970120</v>
      </c>
      <c r="H46" s="56">
        <f ca="1" t="shared" si="10"/>
        <v>132912164</v>
      </c>
      <c r="I46" s="68" t="str">
        <f ca="1">_xlfn.CONCAT(RANDBETWEEN(100,999),CHAR(RANDBETWEEN(65,90)),CHAR(RANDBETWEEN(65,90)),CHAR(RANDBETWEEN(65,90)),CHAR(RANDBETWEEN(65,90)),CHAR(RANDBETWEEN(65,90)),RANDBETWEEN(1,9))</f>
        <v>873LMMOS2</v>
      </c>
      <c r="J46" s="51" t="str">
        <f ca="1" t="shared" si="11"/>
        <v>512</v>
      </c>
      <c r="K46" s="66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MBVCB :3476294763073 tai Vietcombank.; NGUYEN DUC MANH chuyen khoan</v>
      </c>
    </row>
    <row r="47" ht="45" customHeight="1" spans="1:11">
      <c r="A47" s="51">
        <v>24</v>
      </c>
      <c r="B47" s="52" t="s">
        <v>58</v>
      </c>
      <c r="C47" s="53" t="str">
        <f t="shared" si="7"/>
        <v>07/10/2023</v>
      </c>
      <c r="D47" s="51">
        <f ca="1" t="shared" si="8"/>
        <v>7881</v>
      </c>
      <c r="E47" s="54"/>
      <c r="F47" s="55">
        <f ca="1" t="shared" si="9"/>
        <v>359000</v>
      </c>
      <c r="G47" s="54">
        <f ca="1" t="shared" si="12"/>
        <v>56329120</v>
      </c>
      <c r="H47" s="56">
        <f ca="1" t="shared" si="10"/>
        <v>876355921</v>
      </c>
      <c r="I47" s="68" t="str">
        <f ca="1">_xlfn.CONCAT(RANDBETWEEN(100,999),CHAR(RANDBETWEEN(65,90)),CHAR(RANDBETWEEN(65,90)),CHAR(RANDBETWEEN(65,90)),CHAR(RANDBETWEEN(65,90)),CHAR(RANDBETWEEN(65,90)),RANDBETWEEN(1,9))</f>
        <v>841CUDTC1</v>
      </c>
      <c r="J47" s="51" t="str">
        <f ca="1" t="shared" si="11"/>
        <v>512</v>
      </c>
      <c r="K47" s="66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MBVCB :9171998890663 tai Vietcombank.; NGUYEN DUC MANH chuyen khoan</v>
      </c>
    </row>
    <row r="48" ht="45" customHeight="1" spans="1:11">
      <c r="A48" s="51">
        <v>25</v>
      </c>
      <c r="B48" s="52" t="s">
        <v>59</v>
      </c>
      <c r="C48" s="53" t="str">
        <f t="shared" si="7"/>
        <v>07/10/2023</v>
      </c>
      <c r="D48" s="51">
        <f ca="1" t="shared" si="8"/>
        <v>2669</v>
      </c>
      <c r="E48" s="54"/>
      <c r="F48" s="55">
        <f ca="1" t="shared" si="9"/>
        <v>949000</v>
      </c>
      <c r="G48" s="54">
        <f ca="1" t="shared" si="12"/>
        <v>57278120</v>
      </c>
      <c r="H48" s="56">
        <f ca="1" t="shared" si="10"/>
        <v>573541248</v>
      </c>
      <c r="I48" s="68" t="str">
        <f ca="1">_xlfn.CONCAT(CHAR(RANDBETWEEN(65,90)),CHAR(RANDBETWEEN(65,90)),RANDBETWEEN(100000,999999))</f>
        <v>VT183083</v>
      </c>
      <c r="J48" s="51" t="str">
        <f ca="1" t="shared" si="11"/>
        <v>512</v>
      </c>
      <c r="K48" s="66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:7146422431030 tai VPBank.; NGUYEN NGOC TIEN chuyen khoan</v>
      </c>
    </row>
    <row r="49" ht="35" customHeight="1" spans="1:11">
      <c r="A49" s="51">
        <v>26</v>
      </c>
      <c r="B49" s="52" t="s">
        <v>60</v>
      </c>
      <c r="C49" s="53" t="str">
        <f t="shared" si="7"/>
        <v>07/10/2023</v>
      </c>
      <c r="D49" s="51">
        <f ca="1" t="shared" si="8"/>
        <v>9265</v>
      </c>
      <c r="E49" s="54">
        <f ca="1">ROUND(RANDBETWEEN(100000,12000000),-3)</f>
        <v>8546000</v>
      </c>
      <c r="F49" s="55"/>
      <c r="G49" s="54">
        <f ca="1" t="shared" si="12"/>
        <v>48732120</v>
      </c>
      <c r="H49" s="56">
        <f ca="1" t="shared" si="10"/>
        <v>282014646</v>
      </c>
      <c r="I49" s="51">
        <f ca="1">RANDBETWEEN(100000000,999999999)</f>
        <v>589929645</v>
      </c>
      <c r="J49" s="51" t="str">
        <f ca="1" t="shared" si="11"/>
        <v>512</v>
      </c>
      <c r="K49" s="66" t="s">
        <v>61</v>
      </c>
    </row>
    <row r="50" ht="45" customHeight="1" spans="1:11">
      <c r="A50" s="51">
        <v>27</v>
      </c>
      <c r="B50" s="52" t="s">
        <v>62</v>
      </c>
      <c r="C50" s="53" t="str">
        <f t="shared" si="7"/>
        <v>07/10/2023</v>
      </c>
      <c r="D50" s="51">
        <f ca="1" t="shared" si="8"/>
        <v>8638</v>
      </c>
      <c r="E50" s="54"/>
      <c r="F50" s="55">
        <f ca="1">ROUND(RANDBETWEEN(10000,1200000),-3)</f>
        <v>238000</v>
      </c>
      <c r="G50" s="54">
        <f ca="1" t="shared" si="12"/>
        <v>48970120</v>
      </c>
      <c r="H50" s="56">
        <f ca="1" t="shared" si="10"/>
        <v>666918201</v>
      </c>
      <c r="I50" s="51">
        <f ca="1">RANDBETWEEN(100000000,999999999)</f>
        <v>866728185</v>
      </c>
      <c r="J50" s="51" t="str">
        <f ca="1" t="shared" si="11"/>
        <v>990</v>
      </c>
      <c r="K50" s="66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:5483339238868 tai Sacombank.; LE VU TUAN KIET chuyen khoan</v>
      </c>
    </row>
    <row r="51" ht="45" customHeight="1" spans="1:11">
      <c r="A51" s="51">
        <v>28</v>
      </c>
      <c r="B51" s="52" t="s">
        <v>63</v>
      </c>
      <c r="C51" s="53" t="str">
        <f t="shared" si="7"/>
        <v>08/10/2023</v>
      </c>
      <c r="D51" s="51">
        <f ca="1" t="shared" si="8"/>
        <v>6039</v>
      </c>
      <c r="E51" s="54">
        <f ca="1">ROUND(RANDBETWEEN(100000,12000000),-3)</f>
        <v>6433000</v>
      </c>
      <c r="F51" s="55"/>
      <c r="G51" s="54">
        <f ca="1" t="shared" si="12"/>
        <v>42537120</v>
      </c>
      <c r="H51" s="56">
        <f ca="1" t="shared" si="10"/>
        <v>846709045</v>
      </c>
      <c r="I51" s="70" t="str">
        <f ca="1" t="shared" ref="I51:I56" si="13">_xlfn.CONCAT(RANDBETWEEN(1000,9999),CHAR(RANDBETWEEN(65,90)),CHAR(RANDBETWEEN(65,90)),CHAR(RANDBETWEEN(65,90)),CHAR(RANDBETWEEN(65,90)),CHAR(RANDBETWEEN(65,90)),CHAR(RANDBETWEEN(65,90)))</f>
        <v>1654NOWUOB</v>
      </c>
      <c r="J51" s="51" t="str">
        <f ca="1" t="shared" si="11"/>
        <v>512</v>
      </c>
      <c r="K51" s="66" t="str">
        <f ca="1">_xlfn.CONCAT(INDEX(Sheet1!F1:F4,RANDBETWEEN(1,COUNTA(Sheet1!F1:F4))),RANDBETWEEN(1000000000000,9999999999999)," tai ",INDEX(Sheet1!H1:H7,RANDBETWEEN(1,COUNTA(Sheet1!H1:H7))),"; ND NGUYEN THI QUY"," chuyen tien")</f>
        <v>MBVCB :6992279513687 tai Vietcombank.; ND NGUYEN THI QUY chuyen tien</v>
      </c>
    </row>
    <row r="52" ht="45" customHeight="1" spans="1:11">
      <c r="A52" s="51">
        <v>29</v>
      </c>
      <c r="B52" s="52" t="s">
        <v>64</v>
      </c>
      <c r="C52" s="53" t="str">
        <f t="shared" si="7"/>
        <v>08/10/2023</v>
      </c>
      <c r="D52" s="51">
        <f ca="1" t="shared" si="8"/>
        <v>7805</v>
      </c>
      <c r="E52" s="54"/>
      <c r="F52" s="55">
        <f ca="1">ROUND(RANDBETWEEN(10000,1200000),-3)</f>
        <v>509000</v>
      </c>
      <c r="G52" s="54">
        <f ca="1" t="shared" ref="G51:G89" si="14">G51-E52+F52</f>
        <v>43046120</v>
      </c>
      <c r="H52" s="56">
        <f ca="1" t="shared" si="10"/>
        <v>175887268</v>
      </c>
      <c r="I52" s="70" t="str">
        <f ca="1" t="shared" si="13"/>
        <v>5266HWQFKH</v>
      </c>
      <c r="J52" s="51" t="str">
        <f ca="1" t="shared" si="11"/>
        <v>990</v>
      </c>
      <c r="K52" s="66" t="str">
        <f ca="1">_xlfn.CONCAT(INDEX(Sheet1!F1:F4,RANDBETWEEN(1,COUNTA(Sheet1!F1:F4))),RANDBETWEEN(1000000000000,9999999999999)," tai ",INDEX(Sheet1!H1:H7,RANDBETWEEN(1,COUNTA(Sheet1!H1:H7))),"; ",INDEX(Sheet1!A1:A234,RANDBETWEEN(1,COUNTA(Sheet1!A1:A234)))," chuyen khoan")</f>
        <v>MB-TKThe :5871093537802 tai Vietcombank.; NGUYEN QUANG LINH chuyen khoan</v>
      </c>
    </row>
    <row r="53" ht="35" customHeight="1" spans="1:11">
      <c r="A53" s="51">
        <v>30</v>
      </c>
      <c r="B53" s="52" t="s">
        <v>65</v>
      </c>
      <c r="C53" s="53" t="str">
        <f t="shared" si="7"/>
        <v>08/10/2023</v>
      </c>
      <c r="D53" s="51">
        <f ca="1" t="shared" si="8"/>
        <v>5870</v>
      </c>
      <c r="E53" s="54"/>
      <c r="F53" s="55">
        <f ca="1" t="shared" ref="F53:F55" si="15">ROUND(RANDBETWEEN(100000,1200000),-3)</f>
        <v>727000</v>
      </c>
      <c r="G53" s="54">
        <f ca="1" t="shared" si="14"/>
        <v>43773120</v>
      </c>
      <c r="H53" s="56">
        <f ca="1" t="shared" si="10"/>
        <v>174086436</v>
      </c>
      <c r="I53" s="70" t="str">
        <f ca="1" t="shared" si="13"/>
        <v>8695IDHHHP</v>
      </c>
      <c r="J53" s="51" t="str">
        <f ca="1" t="shared" si="11"/>
        <v>512</v>
      </c>
      <c r="K53" s="66" t="str">
        <f ca="1">_xlfn.CONCAT(RANDBETWEEN(100000,999999),"-QR - ",INDEX(Sheet1!A1:A74,RANDBETWEEN(1,COUNTA(Sheet1!A1:A74)))," Chuyen tien")</f>
        <v>853028-QR - NGUYEN VAN THANH Chuyen tien</v>
      </c>
    </row>
    <row r="54" ht="35" customHeight="1" spans="1:11">
      <c r="A54" s="51">
        <v>31</v>
      </c>
      <c r="B54" s="52" t="s">
        <v>66</v>
      </c>
      <c r="C54" s="53" t="str">
        <f t="shared" si="7"/>
        <v>08/10/2023</v>
      </c>
      <c r="D54" s="51">
        <f ca="1" t="shared" si="8"/>
        <v>1242</v>
      </c>
      <c r="E54" s="54"/>
      <c r="F54" s="55">
        <f ca="1" t="shared" si="15"/>
        <v>535000</v>
      </c>
      <c r="G54" s="54">
        <f ca="1" t="shared" si="14"/>
        <v>44308120</v>
      </c>
      <c r="H54" s="56">
        <f ca="1" t="shared" si="10"/>
        <v>73860853</v>
      </c>
      <c r="I54" s="70" t="str">
        <f ca="1" t="shared" si="13"/>
        <v>6761BLBZQD</v>
      </c>
      <c r="J54" s="51" t="str">
        <f ca="1" t="shared" si="11"/>
        <v>512</v>
      </c>
      <c r="K54" s="66" t="str">
        <f ca="1">_xlfn.CONCAT(RANDBETWEEN(100000,999999),"-QR - ",INDEX(Sheet1!A1:A74,RANDBETWEEN(1,COUNTA(Sheet1!A1:A74)))," Chuyen tien")</f>
        <v>984828-QR - BUI DOAN LONG Chuyen tien</v>
      </c>
    </row>
    <row r="55" ht="35" customHeight="1" spans="1:11">
      <c r="A55" s="51">
        <v>32</v>
      </c>
      <c r="B55" s="52" t="s">
        <v>67</v>
      </c>
      <c r="C55" s="53" t="str">
        <f t="shared" si="7"/>
        <v>09/10/2023</v>
      </c>
      <c r="D55" s="51">
        <f ca="1" t="shared" si="8"/>
        <v>1373</v>
      </c>
      <c r="E55" s="54"/>
      <c r="F55" s="55">
        <f ca="1" t="shared" si="15"/>
        <v>1160000</v>
      </c>
      <c r="G55" s="54">
        <f ca="1" t="shared" si="14"/>
        <v>45468120</v>
      </c>
      <c r="H55" s="56">
        <f ca="1" t="shared" si="10"/>
        <v>48272862</v>
      </c>
      <c r="I55" s="70" t="str">
        <f ca="1" t="shared" si="13"/>
        <v>1886AHCPXF</v>
      </c>
      <c r="J55" s="51" t="str">
        <f ca="1" t="shared" ref="J55:J64" si="16">CHOOSE(RANDBETWEEN(1,2),"990","512")</f>
        <v>990</v>
      </c>
      <c r="K55" s="66" t="str">
        <f ca="1">_xlfn.CONCAT(RANDBETWEEN(100000,999999),"-QR - ",INDEX(Sheet1!A1:A74,RANDBETWEEN(1,COUNTA(Sheet1!A1:A74)))," Chuyen tien")</f>
        <v>733067-QR - DAO DUC HUNG Chuyen tien</v>
      </c>
    </row>
    <row r="56" s="9" customFormat="1" ht="45" customHeight="1" spans="1:12">
      <c r="A56" s="51">
        <v>33</v>
      </c>
      <c r="B56" s="52" t="s">
        <v>68</v>
      </c>
      <c r="C56" s="53" t="str">
        <f t="shared" ref="C56:C89" si="17">LEFT(B56,FIND(" ",B56)-1)</f>
        <v>09/10/2023</v>
      </c>
      <c r="D56" s="51">
        <f ca="1" t="shared" ref="D56:D65" si="18">RANDBETWEEN(1000,9999)</f>
        <v>8476</v>
      </c>
      <c r="E56" s="54">
        <f ca="1">ROUND(RANDBETWEEN(100000,12000000),-3)</f>
        <v>2995000</v>
      </c>
      <c r="F56" s="58"/>
      <c r="G56" s="54">
        <f ca="1" t="shared" si="14"/>
        <v>42473120</v>
      </c>
      <c r="H56" s="56">
        <f ca="1">RANDBETWEEN(10000,99999)</f>
        <v>43149</v>
      </c>
      <c r="I56" s="70" t="str">
        <f ca="1" t="shared" si="13"/>
        <v>4980CJQAZZ</v>
      </c>
      <c r="J56" s="51" t="str">
        <f ca="1" t="shared" si="16"/>
        <v>512</v>
      </c>
      <c r="K56" s="72" t="str">
        <f ca="1">_xlfn.CONCAT(INDEX(Sheet1!F1:F4,RANDBETWEEN(1,COUNTA(Sheet1!F1:F4))),RANDBETWEEN(1000000000000,9999999999999)," tai ",INDEX(Sheet1!H1:H7,RANDBETWEEN(1,COUNTA(Sheet1!H1:H7))),"; ND NGUYEN THI QUY"," chuyen tien")</f>
        <v>MB-TKThe :2386056912280 tai TCB.; ND NGUYEN THI QUY chuyen tien</v>
      </c>
      <c r="L56" s="62"/>
    </row>
    <row r="57" s="9" customFormat="1" ht="35" customHeight="1" spans="1:12">
      <c r="A57" s="51">
        <v>34</v>
      </c>
      <c r="B57" s="52" t="s">
        <v>69</v>
      </c>
      <c r="C57" s="53" t="str">
        <f t="shared" si="17"/>
        <v>09/10/2023</v>
      </c>
      <c r="D57" s="51">
        <f ca="1" t="shared" si="18"/>
        <v>6807</v>
      </c>
      <c r="E57" s="59"/>
      <c r="F57" s="60">
        <f ca="1">ROUND(RANDBETWEEN(10000,1200000),-3)</f>
        <v>893000</v>
      </c>
      <c r="G57" s="54">
        <f ca="1" t="shared" si="14"/>
        <v>43366120</v>
      </c>
      <c r="H57" s="56">
        <f ca="1">RANDBETWEEN(10000,99999)</f>
        <v>74157</v>
      </c>
      <c r="I57" s="68" t="str">
        <f ca="1">_xlfn.CONCAT(CHAR(RANDBETWEEN(65,90)),CHAR(RANDBETWEEN(65,90)),RANDBETWEEN(100000,999999))</f>
        <v>UX232445</v>
      </c>
      <c r="J57" s="51" t="str">
        <f ca="1" t="shared" si="16"/>
        <v>990</v>
      </c>
      <c r="K57" s="72" t="str">
        <f ca="1">_xlfn.CONCAT(RANDBETWEEN(100000,999999),"-QR - ",INDEX(Sheet1!A1:A74,RANDBETWEEN(1,COUNTA(Sheet1!A1:A74)))," Chuyen tien")</f>
        <v>532063-QR - NGUYEN TRONG LINH Chuyen tien</v>
      </c>
      <c r="L57" s="73"/>
    </row>
    <row r="58" s="9" customFormat="1" ht="45" customHeight="1" spans="1:12">
      <c r="A58" s="51">
        <v>35</v>
      </c>
      <c r="B58" s="52" t="s">
        <v>70</v>
      </c>
      <c r="C58" s="53" t="str">
        <f t="shared" si="17"/>
        <v>09/10/2023</v>
      </c>
      <c r="D58" s="51">
        <f ca="1" t="shared" si="18"/>
        <v>7859</v>
      </c>
      <c r="E58" s="54">
        <f ca="1">ROUND(RANDBETWEEN(100000,12000000),-3)</f>
        <v>5929000</v>
      </c>
      <c r="F58" s="58"/>
      <c r="G58" s="54">
        <f ca="1" t="shared" si="14"/>
        <v>37437120</v>
      </c>
      <c r="H58" s="56">
        <f ca="1">RANDBETWEEN(10000,99999)</f>
        <v>69375</v>
      </c>
      <c r="I58" s="70" t="str">
        <f ca="1">_xlfn.CONCAT(RANDBETWEEN(1000,9999),CHAR(RANDBETWEEN(65,90)),CHAR(RANDBETWEEN(65,90)),CHAR(RANDBETWEEN(65,90)),CHAR(RANDBETWEEN(65,90)),CHAR(RANDBETWEEN(65,90)),CHAR(RANDBETWEEN(65,90)))</f>
        <v>9730MVOJOL</v>
      </c>
      <c r="J58" s="51" t="str">
        <f ca="1" t="shared" si="16"/>
        <v>990</v>
      </c>
      <c r="K58" s="72" t="str">
        <f ca="1">_xlfn.CONCAT(INDEX(Sheet1!F1:F4,RANDBETWEEN(1,COUNTA(Sheet1!F1:F4))),RANDBETWEEN(1000000000000,9999999999999)," tai ",INDEX(Sheet1!H1:H7,RANDBETWEEN(1,COUNTA(Sheet1!H1:H7))),"; ND NGUYEN THI QUY"," chuyen tien")</f>
        <v>TKThe :4030177761714 tai MB.; ND NGUYEN THI QUY chuyen tien</v>
      </c>
      <c r="L58" s="73"/>
    </row>
    <row r="59" s="9" customFormat="1" ht="45" customHeight="1" spans="1:11">
      <c r="A59" s="51">
        <v>36</v>
      </c>
      <c r="B59" s="52" t="s">
        <v>71</v>
      </c>
      <c r="C59" s="53" t="str">
        <f t="shared" si="17"/>
        <v>10/10/2023</v>
      </c>
      <c r="D59" s="51">
        <f ca="1" t="shared" si="18"/>
        <v>5323</v>
      </c>
      <c r="E59" s="54">
        <f ca="1">ROUND(RANDBETWEEN(100000,12000000),-3)</f>
        <v>3539000</v>
      </c>
      <c r="F59" s="60"/>
      <c r="G59" s="54">
        <f ca="1" t="shared" si="14"/>
        <v>33898120</v>
      </c>
      <c r="H59" s="56">
        <f ca="1">RANDBETWEEN(100,999999999)</f>
        <v>585113548</v>
      </c>
      <c r="I59" s="51">
        <f ca="1">RANDBETWEEN(100000000,999999999)</f>
        <v>485530174</v>
      </c>
      <c r="J59" s="51" t="str">
        <f ca="1" t="shared" si="16"/>
        <v>990</v>
      </c>
      <c r="K59" s="72" t="str">
        <f ca="1">_xlfn.CONCAT(INDEX(Sheet1!F1:F4,RANDBETWEEN(1,COUNTA(Sheet1!F1:F4))),RANDBETWEEN(1000000000000,9999999999999)," tai ",INDEX(Sheet1!H1:H7,RANDBETWEEN(1,COUNTA(Sheet1!H1:H7))),"; ND NGUYEN THI QUY"," chuyen tien")</f>
        <v>MBVCB :3299125391877 tai VCB.; ND NGUYEN THI QUY chuyen tien</v>
      </c>
    </row>
    <row r="60" s="9" customFormat="1" ht="35" customHeight="1" spans="1:11">
      <c r="A60" s="51">
        <v>37</v>
      </c>
      <c r="B60" s="52" t="s">
        <v>72</v>
      </c>
      <c r="C60" s="53" t="str">
        <f t="shared" si="17"/>
        <v>10/10/2023</v>
      </c>
      <c r="D60" s="51">
        <f ca="1" t="shared" si="18"/>
        <v>1179</v>
      </c>
      <c r="E60" s="54"/>
      <c r="F60" s="60">
        <f ca="1">ROUND(RANDBETWEEN(10000,1200000),-3)</f>
        <v>586000</v>
      </c>
      <c r="G60" s="54">
        <f ca="1" t="shared" si="14"/>
        <v>34484120</v>
      </c>
      <c r="H60" s="56">
        <f ca="1">RANDBETWEEN(100,999)</f>
        <v>989</v>
      </c>
      <c r="I60" s="51">
        <f ca="1">RANDBETWEEN(100000000,999999999)</f>
        <v>578233611</v>
      </c>
      <c r="J60" s="51" t="str">
        <f ca="1" t="shared" si="16"/>
        <v>990</v>
      </c>
      <c r="K60" s="66" t="str">
        <f ca="1">_xlfn.CONCAT(RANDBETWEEN(100000,999999),"-QR - ",INDEX(Sheet1!A1:A74,RANDBETWEEN(1,COUNTA(Sheet1!A1:A74)))," Chuyen tien")</f>
        <v>671969-QR - HOANG VAN QUAN Chuyen tien</v>
      </c>
    </row>
    <row r="61" s="9" customFormat="1" ht="45" customHeight="1" spans="1:11">
      <c r="A61" s="51">
        <v>38</v>
      </c>
      <c r="B61" s="52" t="s">
        <v>73</v>
      </c>
      <c r="C61" s="53" t="str">
        <f t="shared" si="17"/>
        <v>10/10/2023</v>
      </c>
      <c r="D61" s="51">
        <f ca="1" t="shared" si="18"/>
        <v>9732</v>
      </c>
      <c r="E61" s="54">
        <f ca="1">ROUND(RANDBETWEEN(100000,12000000),-3)</f>
        <v>2750000</v>
      </c>
      <c r="F61" s="60"/>
      <c r="G61" s="54">
        <f ca="1" t="shared" si="14"/>
        <v>31734120</v>
      </c>
      <c r="H61" s="56">
        <f ca="1">RANDBETWEEN(100,999)</f>
        <v>871</v>
      </c>
      <c r="I61" s="68" t="str">
        <f ca="1">_xlfn.CONCAT(RANDBETWEEN(100,999),CHAR(RANDBETWEEN(65,90)),CHAR(RANDBETWEEN(65,90)),CHAR(RANDBETWEEN(65,90)),CHAR(RANDBETWEEN(65,90)),CHAR(RANDBETWEEN(65,90)),RANDBETWEEN(1,9))</f>
        <v>337TDWXV6</v>
      </c>
      <c r="J61" s="51" t="str">
        <f ca="1" t="shared" si="16"/>
        <v>990</v>
      </c>
      <c r="K61" s="66" t="str">
        <f ca="1">_xlfn.CONCAT(INDEX(Sheet1!F1:F4,RANDBETWEEN(1,COUNTA(Sheet1!F1:F4))),RANDBETWEEN(1000000000000,9999999999999)," tai ",INDEX(Sheet1!H1:H7,RANDBETWEEN(1,COUNTA(Sheet1!H1:H7))),"; ND NGUYEN THI QUY"," chuyen tien")</f>
        <v>MBVCB :6738806559362 tai TCB.; ND NGUYEN THI QUY chuyen tien</v>
      </c>
    </row>
    <row r="62" s="9" customFormat="1" ht="35" customHeight="1" spans="1:13">
      <c r="A62" s="51">
        <v>39</v>
      </c>
      <c r="B62" s="52" t="s">
        <v>74</v>
      </c>
      <c r="C62" s="53" t="str">
        <f t="shared" si="17"/>
        <v>10/10/2023</v>
      </c>
      <c r="D62" s="51">
        <f ca="1" t="shared" si="18"/>
        <v>1258</v>
      </c>
      <c r="E62" s="54"/>
      <c r="F62" s="60">
        <f ca="1" t="shared" ref="F62:F65" si="19">ROUND(RANDBETWEEN(100000,1200000),-3)</f>
        <v>288000</v>
      </c>
      <c r="G62" s="54">
        <f ca="1" t="shared" si="14"/>
        <v>32022120</v>
      </c>
      <c r="H62" s="56">
        <f ca="1">RANDBETWEEN(100,999)</f>
        <v>607</v>
      </c>
      <c r="I62" s="70" t="str">
        <f ca="1">_xlfn.CONCAT(RANDBETWEEN(1000,9999),CHAR(RANDBETWEEN(65,90)),CHAR(RANDBETWEEN(65,90)),CHAR(RANDBETWEEN(65,90)),CHAR(RANDBETWEEN(65,90)),CHAR(RANDBETWEEN(65,90)),CHAR(RANDBETWEEN(65,90)))</f>
        <v>3291XFURYD</v>
      </c>
      <c r="J62" s="51" t="str">
        <f ca="1" t="shared" si="16"/>
        <v>990</v>
      </c>
      <c r="K62" s="66" t="str">
        <f ca="1">_xlfn.CONCAT(RANDBETWEEN(100000,999999),"-QR - ",INDEX(Sheet1!A1:A74,RANDBETWEEN(1,COUNTA(Sheet1!A1:A74)))," Chuyen tien")</f>
        <v>216667-QR - CAO THANH LUONG Chuyen tien</v>
      </c>
      <c r="L62" s="25"/>
      <c r="M62" s="25"/>
    </row>
    <row r="63" s="9" customFormat="1" ht="45" customHeight="1" spans="1:11">
      <c r="A63" s="51">
        <v>40</v>
      </c>
      <c r="B63" s="52" t="s">
        <v>75</v>
      </c>
      <c r="C63" s="53" t="str">
        <f t="shared" si="17"/>
        <v>10/10/2023</v>
      </c>
      <c r="D63" s="51">
        <f ca="1" t="shared" si="18"/>
        <v>5893</v>
      </c>
      <c r="E63" s="54"/>
      <c r="F63" s="60">
        <f ca="1" t="shared" si="19"/>
        <v>384000</v>
      </c>
      <c r="G63" s="54">
        <f ca="1" t="shared" si="14"/>
        <v>32406120</v>
      </c>
      <c r="H63" s="56">
        <f ca="1">RANDBETWEEN(100,999)</f>
        <v>764</v>
      </c>
      <c r="I63" s="70" t="str">
        <f ca="1">_xlfn.CONCAT(RANDBETWEEN(1000,9999),CHAR(RANDBETWEEN(65,90)),CHAR(RANDBETWEEN(65,90)),CHAR(RANDBETWEEN(65,90)),CHAR(RANDBETWEEN(65,90)),CHAR(RANDBETWEEN(65,90)),CHAR(RANDBETWEEN(65,90)))</f>
        <v>1963IELHSA</v>
      </c>
      <c r="J63" s="51" t="str">
        <f ca="1" t="shared" si="16"/>
        <v>990</v>
      </c>
      <c r="K63" s="72" t="str">
        <f ca="1">_xlfn.CONCAT("REM               Tfr A/c: ",RANDBETWEEN(10000000000000,99999999999999)," ",INDEX(Sheet1!A1:A74,RANDBETWEEN(1,COUNTA(Sheet1!A1:A74)))," chuyen tien")</f>
        <v>REM               Tfr A/c: 94356194744805 LAM THI THANH chuyen tien</v>
      </c>
    </row>
    <row r="64" s="9" customFormat="1" ht="45" customHeight="1" spans="1:16">
      <c r="A64" s="51">
        <v>41</v>
      </c>
      <c r="B64" s="52" t="s">
        <v>76</v>
      </c>
      <c r="C64" s="53" t="str">
        <f t="shared" si="17"/>
        <v>13/10/2023</v>
      </c>
      <c r="D64" s="51">
        <f ca="1" t="shared" si="18"/>
        <v>8748</v>
      </c>
      <c r="E64" s="54">
        <f ca="1">ROUND(RANDBETWEEN(100000,12000000),-3)</f>
        <v>791000</v>
      </c>
      <c r="F64" s="55"/>
      <c r="G64" s="54">
        <f ca="1" t="shared" si="14"/>
        <v>31615120</v>
      </c>
      <c r="H64" s="56">
        <f ca="1">RANDBETWEEN(100,999)</f>
        <v>928</v>
      </c>
      <c r="I64" s="70" t="str">
        <f ca="1">_xlfn.CONCAT(RANDBETWEEN(1000,9999),CHAR(RANDBETWEEN(65,90)),CHAR(RANDBETWEEN(65,90)),CHAR(RANDBETWEEN(65,90)),CHAR(RANDBETWEEN(65,90)),CHAR(RANDBETWEEN(65,90)),CHAR(RANDBETWEEN(65,90)))</f>
        <v>6078YGHLBI</v>
      </c>
      <c r="J64" s="51" t="str">
        <f ca="1" t="shared" si="16"/>
        <v>990</v>
      </c>
      <c r="K64" s="66" t="str">
        <f ca="1">_xlfn.CONCAT(INDEX(Sheet1!F1:F4,RANDBETWEEN(1,COUNTA(Sheet1!F1:F4))),RANDBETWEEN(1000000000000,9999999999999)," tai ",INDEX(Sheet1!H1:H7,RANDBETWEEN(1,COUNTA(Sheet1!H1:H7))),"; NGUYEN THI QUY"," chuyen tien")</f>
        <v>MBVCB :2124697040562 tai Agribank.; NGUYEN THI QUY chuyen tien</v>
      </c>
      <c r="L64" s="25"/>
      <c r="M64" s="25"/>
      <c r="N64" s="64"/>
      <c r="O64" s="64"/>
      <c r="P64" s="64"/>
    </row>
    <row r="65" ht="35" customHeight="1" spans="1:12">
      <c r="A65" s="51">
        <v>42</v>
      </c>
      <c r="B65" s="52" t="s">
        <v>77</v>
      </c>
      <c r="C65" s="53" t="str">
        <f t="shared" si="17"/>
        <v>13/10/2023</v>
      </c>
      <c r="D65" s="51">
        <f ca="1" t="shared" si="18"/>
        <v>3991</v>
      </c>
      <c r="E65" s="54"/>
      <c r="F65" s="60">
        <f ca="1" t="shared" si="19"/>
        <v>560000</v>
      </c>
      <c r="G65" s="54">
        <f ca="1" t="shared" si="14"/>
        <v>32175120</v>
      </c>
      <c r="H65" s="56">
        <f ca="1">RANDBETWEEN(100,999999999)</f>
        <v>69072600</v>
      </c>
      <c r="I65" s="70" t="str">
        <f ca="1">_xlfn.CONCAT(RANDBETWEEN(1000,9999),CHAR(RANDBETWEEN(65,90)),CHAR(RANDBETWEEN(65,90)),CHAR(RANDBETWEEN(65,90)),CHAR(RANDBETWEEN(65,90)),CHAR(RANDBETWEEN(65,90)),CHAR(RANDBETWEEN(65,90)))</f>
        <v>9158JOOJHO</v>
      </c>
      <c r="J65" s="51" t="str">
        <f ca="1" t="shared" ref="J65:J74" si="20">CHOOSE(RANDBETWEEN(1,2),"990","512")</f>
        <v>990</v>
      </c>
      <c r="K65" s="72" t="str">
        <f ca="1">_xlfn.CONCAT(RANDBETWEEN(100000,999999),"-QR - ",INDEX(Sheet1!A1:A74,RANDBETWEEN(1,COUNTA(Sheet1!A1:A74)))," Chuyen tien")</f>
        <v>572154-QR - NGUYEN TRONG LINH Chuyen tien</v>
      </c>
      <c r="L65" s="81"/>
    </row>
    <row r="66" ht="49" customHeight="1" spans="1:12">
      <c r="A66" s="51">
        <v>43</v>
      </c>
      <c r="B66" s="52" t="s">
        <v>78</v>
      </c>
      <c r="C66" s="53" t="str">
        <f t="shared" si="17"/>
        <v>13/10/2023</v>
      </c>
      <c r="D66" s="51">
        <f ca="1" t="shared" ref="D66:D75" si="21">RANDBETWEEN(1000,9999)</f>
        <v>2473</v>
      </c>
      <c r="E66" s="54">
        <f ca="1">ROUND(RANDBETWEEN(100000,12000000),-3)</f>
        <v>126000</v>
      </c>
      <c r="F66" s="55"/>
      <c r="G66" s="54">
        <f ca="1" t="shared" si="14"/>
        <v>32049120</v>
      </c>
      <c r="H66" s="56">
        <f ca="1">RANDBETWEEN(100,999999999)</f>
        <v>239724279</v>
      </c>
      <c r="I66" s="51">
        <f ca="1">RANDBETWEEN(100000000,999999999)</f>
        <v>741090339</v>
      </c>
      <c r="J66" s="51" t="str">
        <f ca="1" t="shared" si="20"/>
        <v>990</v>
      </c>
      <c r="K66" s="72" t="str">
        <f ca="1">_xlfn.CONCAT(INDEX(Sheet1!F1:F4,RANDBETWEEN(1,COUNTA(Sheet1!F1:F4))),RANDBETWEEN(1000000000000,9999999999999)," tai ",INDEX(Sheet1!H1:H7,RANDBETWEEN(1,COUNTA(Sheet1!H1:H7))),"; ND NGUYEN THI QUY"," chuyen tien")</f>
        <v>TKThe :8697199133130 tai MB.; ND NGUYEN THI QUY chuyen tien</v>
      </c>
      <c r="L66" s="81"/>
    </row>
    <row r="67" ht="45" customHeight="1" spans="1:12">
      <c r="A67" s="51">
        <v>44</v>
      </c>
      <c r="B67" s="52" t="s">
        <v>79</v>
      </c>
      <c r="C67" s="53" t="str">
        <f t="shared" si="17"/>
        <v>13/10/2023</v>
      </c>
      <c r="D67" s="51">
        <f ca="1" t="shared" si="21"/>
        <v>5485</v>
      </c>
      <c r="E67" s="54">
        <f ca="1">ROUND(RANDBETWEEN(100000,12000000),-3)</f>
        <v>179000</v>
      </c>
      <c r="F67" s="55"/>
      <c r="G67" s="54">
        <f ca="1" t="shared" si="14"/>
        <v>31870120</v>
      </c>
      <c r="H67" s="56">
        <f ca="1">RANDBETWEEN(100,999999999)</f>
        <v>384850087</v>
      </c>
      <c r="I67" s="51">
        <f ca="1">RANDBETWEEN(100000000,999999999)</f>
        <v>759472655</v>
      </c>
      <c r="J67" s="51" t="str">
        <f ca="1" t="shared" si="20"/>
        <v>512</v>
      </c>
      <c r="K67" s="72" t="str">
        <f ca="1">_xlfn.CONCAT(INDEX(Sheet1!F1:F4,RANDBETWEEN(1,COUNTA(Sheet1!F1:F4))),RANDBETWEEN(1000000000000,9999999999999)," tai ",INDEX(Sheet1!H1:H7,RANDBETWEEN(1,COUNTA(Sheet1!H1:H7))),"; NGUYEN THI QUY"," chuyen tien")</f>
        <v>IBVCB :1777858159686 tai Vietcombank.; NGUYEN THI QUY chuyen tien</v>
      </c>
      <c r="L67" s="81"/>
    </row>
    <row r="68" ht="35" customHeight="1" spans="1:12">
      <c r="A68" s="51">
        <v>45</v>
      </c>
      <c r="B68" s="52" t="s">
        <v>80</v>
      </c>
      <c r="C68" s="53" t="str">
        <f t="shared" si="17"/>
        <v>14/10/2023</v>
      </c>
      <c r="D68" s="51">
        <f ca="1" t="shared" si="21"/>
        <v>7990</v>
      </c>
      <c r="E68" s="54"/>
      <c r="F68" s="55">
        <f ca="1">ROUND(RANDBETWEEN(1000000,12000000),-3)</f>
        <v>3776000</v>
      </c>
      <c r="G68" s="54">
        <f ca="1" t="shared" si="14"/>
        <v>35646120</v>
      </c>
      <c r="H68" s="56">
        <f ca="1">RANDBETWEEN(100000,999999)</f>
        <v>418991</v>
      </c>
      <c r="I68" s="68" t="str">
        <f ca="1">_xlfn.CONCAT(CHAR(RANDBETWEEN(65,90)),CHAR(RANDBETWEEN(65,90)),RANDBETWEEN(100000,999999))</f>
        <v>TD706609</v>
      </c>
      <c r="J68" s="51" t="str">
        <f ca="1" t="shared" si="20"/>
        <v>990</v>
      </c>
      <c r="K68" s="72" t="str">
        <f ca="1">_xlfn.CONCAT(RANDBETWEEN(100000,999999),"-QR - ",INDEX(Sheet1!A1:A74,RANDBETWEEN(1,COUNTA(Sheet1!A1:A74)))," Chuyen tien")</f>
        <v>813301-QR - MAI VAN THANG Chuyen tien</v>
      </c>
      <c r="L68" s="81"/>
    </row>
    <row r="69" ht="45" customHeight="1" spans="1:12">
      <c r="A69" s="51">
        <v>46</v>
      </c>
      <c r="B69" s="52" t="s">
        <v>81</v>
      </c>
      <c r="C69" s="53" t="str">
        <f t="shared" si="17"/>
        <v>14/10/2023</v>
      </c>
      <c r="D69" s="51">
        <f ca="1" t="shared" si="21"/>
        <v>4450</v>
      </c>
      <c r="E69" s="54">
        <f ca="1">ROUND(RANDBETWEEN(100000,12000000),-3)</f>
        <v>7223000</v>
      </c>
      <c r="F69" s="55"/>
      <c r="G69" s="54">
        <f ca="1" t="shared" si="14"/>
        <v>28423120</v>
      </c>
      <c r="H69" s="56">
        <f ca="1">RANDBETWEEN(100000,999999)</f>
        <v>226170</v>
      </c>
      <c r="I69" s="70" t="str">
        <f ca="1">_xlfn.CONCAT(RANDBETWEEN(1000,9999),CHAR(RANDBETWEEN(65,90)),CHAR(RANDBETWEEN(65,90)),CHAR(RANDBETWEEN(65,90)),CHAR(RANDBETWEEN(65,90)),CHAR(RANDBETWEEN(65,90)),CHAR(RANDBETWEEN(65,90)))</f>
        <v>7255ZGBDPQ</v>
      </c>
      <c r="J69" s="51" t="str">
        <f ca="1" t="shared" si="20"/>
        <v>512</v>
      </c>
      <c r="K69" s="72" t="str">
        <f ca="1">_xlfn.CONCAT(INDEX(Sheet1!F1:F4,RANDBETWEEN(1,COUNTA(Sheet1!F1:F4))),RANDBETWEEN(1000000000000,9999999999999)," tai ",INDEX(Sheet1!H1:H7,RANDBETWEEN(1,COUNTA(Sheet1!H1:H7))),"; NGUYEN THI QUY"," chuyen tien")</f>
        <v>MBVCB :2862655667484 tai Sacombank.; NGUYEN THI QUY chuyen tien</v>
      </c>
      <c r="L69" s="81"/>
    </row>
    <row r="70" ht="42" customHeight="1" spans="1:12">
      <c r="A70" s="51">
        <v>47</v>
      </c>
      <c r="B70" s="52" t="s">
        <v>82</v>
      </c>
      <c r="C70" s="53" t="str">
        <f t="shared" si="17"/>
        <v>14/10/2023</v>
      </c>
      <c r="D70" s="51">
        <f ca="1" t="shared" si="21"/>
        <v>3186</v>
      </c>
      <c r="E70" s="54">
        <f ca="1">ROUND(RANDBETWEEN(100000,12000000),-3)</f>
        <v>2157000</v>
      </c>
      <c r="F70" s="55"/>
      <c r="G70" s="54">
        <f ca="1" t="shared" si="14"/>
        <v>26266120</v>
      </c>
      <c r="H70" s="56">
        <f ca="1">RANDBETWEEN(100000,999999)</f>
        <v>808958</v>
      </c>
      <c r="I70" s="70" t="str">
        <f ca="1">_xlfn.CONCAT(RANDBETWEEN(1000,9999),CHAR(RANDBETWEEN(65,90)),CHAR(RANDBETWEEN(65,90)),CHAR(RANDBETWEEN(65,90)),CHAR(RANDBETWEEN(65,90)),CHAR(RANDBETWEEN(65,90)),CHAR(RANDBETWEEN(65,90)))</f>
        <v>4386WYNKUL</v>
      </c>
      <c r="J70" s="51" t="str">
        <f ca="1" t="shared" si="20"/>
        <v>512</v>
      </c>
      <c r="K70" s="72" t="str">
        <f ca="1">_xlfn.CONCAT(INDEX(Sheet1!F1:F4,RANDBETWEEN(1,COUNTA(Sheet1!F1:F4))),RANDBETWEEN(1000000000000,9999999999999)," tai ",INDEX(Sheet1!H1:H7,RANDBETWEEN(1,COUNTA(Sheet1!H1:H7))),"; NGUYEN THI QUY"," chuyen tien")</f>
        <v>IBVCB :8138866794079 tai VCB.; NGUYEN THI QUY chuyen tien</v>
      </c>
      <c r="L70" s="81"/>
    </row>
    <row r="71" ht="45" customHeight="1" spans="1:12">
      <c r="A71" s="51">
        <v>48</v>
      </c>
      <c r="B71" s="52" t="s">
        <v>83</v>
      </c>
      <c r="C71" s="53" t="str">
        <f t="shared" si="17"/>
        <v>14/10/2023</v>
      </c>
      <c r="D71" s="51">
        <f ca="1" t="shared" si="21"/>
        <v>9753</v>
      </c>
      <c r="E71" s="54"/>
      <c r="F71" s="55">
        <v>50000000</v>
      </c>
      <c r="G71" s="54">
        <f ca="1" t="shared" si="14"/>
        <v>76266120</v>
      </c>
      <c r="H71" s="56">
        <f ca="1">RANDBETWEEN(100000,999999)</f>
        <v>163223</v>
      </c>
      <c r="I71" s="68" t="str">
        <f ca="1">_xlfn.CONCAT(RANDBETWEEN(100,999),CHAR(RANDBETWEEN(65,90)),CHAR(RANDBETWEEN(65,90)),CHAR(RANDBETWEEN(65,90)),CHAR(RANDBETWEEN(65,90)),CHAR(RANDBETWEEN(65,90)),RANDBETWEEN(1,9))</f>
        <v>724UZWOR5</v>
      </c>
      <c r="J71" s="51" t="str">
        <f ca="1" t="shared" si="20"/>
        <v>512</v>
      </c>
      <c r="K71" s="72" t="str">
        <f ca="1">_xlfn.CONCAT(INDEX(Sheet1!F1:F4,RANDBETWEEN(1,COUNTA(Sheet1!F1:F4))),RANDBETWEEN(1000000000000,9999999999999)," tai ",INDEX(Sheet1!H1:H7,RANDBETWEEN(1,COUNTA(Sheet1!H1:H7))),"; ",INDEX(Sheet1!A1:A234,RANDBETWEEN(1,COUNTA(Sheet1!A1:A234)))," chuyen khoan")</f>
        <v>MBVCB :4747872973936 tai Agribank.; LUU THI HOAI THU chuyen khoan</v>
      </c>
      <c r="L71" s="81"/>
    </row>
    <row r="72" ht="45" customHeight="1" spans="1:12">
      <c r="A72" s="51">
        <v>49</v>
      </c>
      <c r="B72" s="52" t="s">
        <v>84</v>
      </c>
      <c r="C72" s="53" t="str">
        <f t="shared" si="17"/>
        <v>14/10/2023</v>
      </c>
      <c r="D72" s="51">
        <f ca="1" t="shared" si="21"/>
        <v>6338</v>
      </c>
      <c r="E72" s="54"/>
      <c r="F72" s="55">
        <f ca="1">ROUND(RANDBETWEEN(100000,1200000),-3)</f>
        <v>179000</v>
      </c>
      <c r="G72" s="54">
        <f ca="1" t="shared" si="14"/>
        <v>76445120</v>
      </c>
      <c r="H72" s="56">
        <f ca="1">RANDBETWEEN(100000,999999)</f>
        <v>758560</v>
      </c>
      <c r="I72" s="70" t="str">
        <f ca="1">_xlfn.CONCAT(RANDBETWEEN(1000,9999),CHAR(RANDBETWEEN(65,90)),CHAR(RANDBETWEEN(65,90)),CHAR(RANDBETWEEN(65,90)),CHAR(RANDBETWEEN(65,90)),CHAR(RANDBETWEEN(65,90)),CHAR(RANDBETWEEN(65,90)))</f>
        <v>1572OTAZJQ</v>
      </c>
      <c r="J72" s="51" t="str">
        <f ca="1" t="shared" si="20"/>
        <v>990</v>
      </c>
      <c r="K72" s="72" t="str">
        <f ca="1">_xlfn.CONCAT("REM               Tfr A/c: ",RANDBETWEEN(10000000000000,99999999999999)," ",INDEX(Sheet1!A1:A74,RANDBETWEEN(1,COUNTA(Sheet1!A1:A74)))," chuyen tien")</f>
        <v>REM               Tfr A/c: 75628376768542 HOANG MINH LONG chuyen tien</v>
      </c>
      <c r="L72" s="81"/>
    </row>
    <row r="73" ht="45" customHeight="1" spans="1:12">
      <c r="A73" s="51">
        <v>50</v>
      </c>
      <c r="B73" s="52" t="s">
        <v>85</v>
      </c>
      <c r="C73" s="53" t="str">
        <f t="shared" si="17"/>
        <v>16/10/2023</v>
      </c>
      <c r="D73" s="51">
        <f ca="1" t="shared" si="21"/>
        <v>4543</v>
      </c>
      <c r="E73" s="54"/>
      <c r="F73" s="55">
        <f ca="1">ROUND(RANDBETWEEN(1000000,12000000),-3)</f>
        <v>8020000</v>
      </c>
      <c r="G73" s="54">
        <f ca="1" t="shared" si="14"/>
        <v>84465120</v>
      </c>
      <c r="H73" s="56">
        <f ca="1">IF(OR(RANDBETWEEN(1,3)=1,RANDBETWEEN(1,3)=2),RANDBETWEEN(100,999),RANDBETWEEN(1000,9999))</f>
        <v>9989</v>
      </c>
      <c r="I73" s="70" t="str">
        <f ca="1">_xlfn.CONCAT(RANDBETWEEN(1000,9999),CHAR(RANDBETWEEN(65,90)),CHAR(RANDBETWEEN(65,90)),CHAR(RANDBETWEEN(65,90)),CHAR(RANDBETWEEN(65,90)),CHAR(RANDBETWEEN(65,90)),CHAR(RANDBETWEEN(65,90)))</f>
        <v>2911RMCEHY</v>
      </c>
      <c r="J73" s="51" t="str">
        <f ca="1" t="shared" si="20"/>
        <v>512</v>
      </c>
      <c r="K73" s="72" t="str">
        <f ca="1">_xlfn.CONCAT("REM               Tfr A/c: ",RANDBETWEEN(10000000000000,99999999999999)," ",INDEX(Sheet1!A1:A74,RANDBETWEEN(1,COUNTA(Sheet1!A1:A74)))," chuyen tien")</f>
        <v>REM               Tfr A/c: 82278348059096 PHUNG VAN LUONG chuyen tien</v>
      </c>
      <c r="L73" s="81"/>
    </row>
    <row r="74" ht="61" customHeight="1" spans="1:12">
      <c r="A74" s="57" t="s">
        <v>53</v>
      </c>
      <c r="B74" s="57"/>
      <c r="C74" s="57"/>
      <c r="D74" s="57"/>
      <c r="E74" s="57"/>
      <c r="F74" s="57"/>
      <c r="G74" s="57"/>
      <c r="H74" s="57"/>
      <c r="I74" s="71" t="s">
        <v>86</v>
      </c>
      <c r="J74" s="71"/>
      <c r="K74" s="71"/>
      <c r="L74" s="81"/>
    </row>
    <row r="75" ht="45" customHeight="1" spans="1:12">
      <c r="A75" s="51">
        <v>51</v>
      </c>
      <c r="B75" s="52" t="s">
        <v>87</v>
      </c>
      <c r="C75" s="53" t="str">
        <f t="shared" ref="C75:C102" si="22">LEFT(B75,FIND(" ",B75)-1)</f>
        <v>16/10/2023</v>
      </c>
      <c r="D75" s="51">
        <f ca="1">RANDBETWEEN(1000,9999)</f>
        <v>5058</v>
      </c>
      <c r="E75" s="54">
        <f ca="1">ROUND(RANDBETWEEN(100000,12000000),-3)</f>
        <v>8937000</v>
      </c>
      <c r="F75" s="55"/>
      <c r="G75" s="54">
        <f ca="1">G73-E75+F75</f>
        <v>75528120</v>
      </c>
      <c r="H75" s="56">
        <f ca="1" t="shared" ref="H75:H81" si="23">IF(OR(RANDBETWEEN(1,3)=1,RANDBETWEEN(1,3)=2),RANDBETWEEN(100,999),RANDBETWEEN(1000,9999))</f>
        <v>118</v>
      </c>
      <c r="I75" s="70" t="str">
        <f ca="1">_xlfn.CONCAT(RANDBETWEEN(1000,9999),CHAR(RANDBETWEEN(65,90)),CHAR(RANDBETWEEN(65,90)),CHAR(RANDBETWEEN(65,90)),CHAR(RANDBETWEEN(65,90)),CHAR(RANDBETWEEN(65,90)),CHAR(RANDBETWEEN(65,90)))</f>
        <v>2933AVFWIC</v>
      </c>
      <c r="J75" s="51" t="str">
        <f ca="1">CHOOSE(RANDBETWEEN(1,2),"990","512")</f>
        <v>512</v>
      </c>
      <c r="K75" s="72" t="str">
        <f ca="1">_xlfn.CONCAT(INDEX(Sheet1!F4:F7,RANDBETWEEN(1,COUNTA(Sheet1!F4:F7))),RANDBETWEEN(1000000000000,9999999999999)," tai ",INDEX(Sheet1!H4:H10,RANDBETWEEN(1,COUNTA(Sheet1!H4:H10))),"; NGUYEN THI QUY"," chuyen tien")</f>
        <v>MB-TKThe :8262746137029 tai Vietcombank.; NGUYEN THI QUY chuyen tien</v>
      </c>
      <c r="L75" s="81"/>
    </row>
    <row r="76" s="10" customFormat="1" ht="35" customHeight="1" spans="1:12">
      <c r="A76" s="74">
        <v>52</v>
      </c>
      <c r="B76" s="75" t="s">
        <v>88</v>
      </c>
      <c r="C76" s="76" t="str">
        <f t="shared" si="22"/>
        <v>16/10/2023</v>
      </c>
      <c r="D76" s="74">
        <f ca="1">RANDBETWEEN(1000,9999)</f>
        <v>1719</v>
      </c>
      <c r="E76" s="77">
        <v>11000</v>
      </c>
      <c r="F76" s="78"/>
      <c r="G76" s="77">
        <f ca="1" t="shared" ref="G76:G102" si="24">G75-E76+F76</f>
        <v>75517120</v>
      </c>
      <c r="H76" s="79">
        <f ca="1" t="shared" si="23"/>
        <v>2065</v>
      </c>
      <c r="I76" s="82" t="str">
        <f ca="1">_xlfn.CONCAT(RANDBETWEEN(1000,9999),CHAR(RANDBETWEEN(65,90)),CHAR(RANDBETWEEN(65,90)),CHAR(RANDBETWEEN(65,90)),CHAR(RANDBETWEEN(65,90)),CHAR(RANDBETWEEN(65,90)),CHAR(RANDBETWEEN(65,90)))</f>
        <v>6764ZJEVRC</v>
      </c>
      <c r="J76" s="74" t="str">
        <f ca="1" t="shared" ref="J76:J88" si="25">CHOOSE(RANDBETWEEN(1,2),"990","512")</f>
        <v>512</v>
      </c>
      <c r="K76" s="83" t="s">
        <v>89</v>
      </c>
      <c r="L76" s="84"/>
    </row>
    <row r="77" ht="45" customHeight="1" spans="1:12">
      <c r="A77" s="51">
        <v>53</v>
      </c>
      <c r="B77" s="52" t="s">
        <v>90</v>
      </c>
      <c r="C77" s="53" t="str">
        <f t="shared" si="22"/>
        <v>16/10/2023</v>
      </c>
      <c r="D77" s="51">
        <f ca="1" t="shared" ref="D77:D104" si="26">RANDBETWEEN(1000,9999)</f>
        <v>9695</v>
      </c>
      <c r="E77" s="54">
        <f ca="1">ROUND(RANDBETWEEN(100000,12000000),-3)</f>
        <v>4268000</v>
      </c>
      <c r="F77" s="55"/>
      <c r="G77" s="54">
        <f ca="1" t="shared" si="24"/>
        <v>71249120</v>
      </c>
      <c r="H77" s="56">
        <f ca="1" t="shared" si="23"/>
        <v>198</v>
      </c>
      <c r="I77" s="51">
        <f ca="1">RANDBETWEEN(100000000,999999999)</f>
        <v>616974931</v>
      </c>
      <c r="J77" s="51" t="str">
        <f ca="1" t="shared" si="25"/>
        <v>512</v>
      </c>
      <c r="K77" s="72" t="str">
        <f ca="1">_xlfn.CONCAT(INDEX(Sheet1!F4:F7,RANDBETWEEN(1,COUNTA(Sheet1!F4:F7))),RANDBETWEEN(1000000000000,9999999999999)," tai ",INDEX(Sheet1!H4:H10,RANDBETWEEN(1,COUNTA(Sheet1!H4:H10))),"; NGUYEN THI QUY"," chuyen tien")</f>
        <v>MB-TKThe :2370121634040 tai Sacombank.; NGUYEN THI QUY chuyen tien</v>
      </c>
      <c r="L77" s="81"/>
    </row>
    <row r="78" s="9" customFormat="1" ht="45" customHeight="1" spans="1:12">
      <c r="A78" s="51">
        <v>54</v>
      </c>
      <c r="B78" s="52" t="s">
        <v>91</v>
      </c>
      <c r="C78" s="53" t="str">
        <f t="shared" si="22"/>
        <v>16/10/2023</v>
      </c>
      <c r="D78" s="51">
        <f ca="1" t="shared" si="26"/>
        <v>3285</v>
      </c>
      <c r="E78" s="54">
        <f ca="1">ROUND(RANDBETWEEN(100000,12000000),-3)</f>
        <v>6369000</v>
      </c>
      <c r="F78" s="55"/>
      <c r="G78" s="54">
        <f ca="1" t="shared" si="24"/>
        <v>64880120</v>
      </c>
      <c r="H78" s="56">
        <f ca="1" t="shared" si="23"/>
        <v>3615</v>
      </c>
      <c r="I78" s="68" t="str">
        <f ca="1">_xlfn.CONCAT(CHAR(RANDBETWEEN(65,90)),CHAR(RANDBETWEEN(65,90)),RANDBETWEEN(100000,999999))</f>
        <v>JR236165</v>
      </c>
      <c r="J78" s="51" t="str">
        <f ca="1" t="shared" si="25"/>
        <v>990</v>
      </c>
      <c r="K78" s="72" t="str">
        <f ca="1">_xlfn.CONCAT(INDEX(Sheet1!F4:F7,RANDBETWEEN(1,COUNTA(Sheet1!F4:F7))),RANDBETWEEN(1000000000000,9999999999999)," tai ",INDEX(Sheet1!H4:H10,RANDBETWEEN(1,COUNTA(Sheet1!H4:H10))),"; NGUYEN THI QUY"," chuyen tien")</f>
        <v>MB-TKThe :3367399300764 tai VCB.; NGUYEN THI QUY chuyen tien</v>
      </c>
      <c r="L78" s="81"/>
    </row>
    <row r="79" s="9" customFormat="1" ht="45" customHeight="1" spans="1:12">
      <c r="A79" s="51">
        <v>55</v>
      </c>
      <c r="B79" s="52" t="s">
        <v>92</v>
      </c>
      <c r="C79" s="53" t="str">
        <f t="shared" si="22"/>
        <v>17/10/2023</v>
      </c>
      <c r="D79" s="51">
        <f ca="1" t="shared" si="26"/>
        <v>3665</v>
      </c>
      <c r="E79" s="54"/>
      <c r="F79" s="55">
        <f ca="1" t="shared" ref="F79:F84" si="27">ROUND(RANDBETWEEN(100000,1200000),-3)</f>
        <v>1012000</v>
      </c>
      <c r="G79" s="54">
        <f ca="1" t="shared" si="24"/>
        <v>65892120</v>
      </c>
      <c r="H79" s="56">
        <f ca="1" t="shared" si="23"/>
        <v>5167</v>
      </c>
      <c r="I79" s="70" t="str">
        <f ca="1">_xlfn.CONCAT(RANDBETWEEN(1000,9999),CHAR(RANDBETWEEN(65,90)),CHAR(RANDBETWEEN(65,90)),CHAR(RANDBETWEEN(65,90)),CHAR(RANDBETWEEN(65,90)),CHAR(RANDBETWEEN(65,90)),CHAR(RANDBETWEEN(65,90)))</f>
        <v>5152HWXTVC</v>
      </c>
      <c r="J79" s="51" t="str">
        <f ca="1" t="shared" si="25"/>
        <v>512</v>
      </c>
      <c r="K79" s="72" t="str">
        <f ca="1">_xlfn.CONCAT("REM               Tfr A/c: ",RANDBETWEEN(10000000000000,99999999999999)," ",INDEX(Sheet1!A1:A74,RANDBETWEEN(1,COUNTA(Sheet1!A1:A74)))," chuyen tien")</f>
        <v>REM               Tfr A/c: 38907837129845 NGUYEN QUANG SANG chuyen tien</v>
      </c>
      <c r="L79" s="81"/>
    </row>
    <row r="80" ht="54" customHeight="1" spans="1:12">
      <c r="A80" s="51">
        <v>56</v>
      </c>
      <c r="B80" s="52" t="s">
        <v>93</v>
      </c>
      <c r="C80" s="53" t="str">
        <f t="shared" si="22"/>
        <v>17/10/2023</v>
      </c>
      <c r="D80" s="51">
        <f ca="1" t="shared" si="26"/>
        <v>3122</v>
      </c>
      <c r="E80" s="54">
        <f ca="1">ROUND(RANDBETWEEN(100000,12000000),-3)</f>
        <v>3786000</v>
      </c>
      <c r="F80" s="55"/>
      <c r="G80" s="54">
        <f ca="1" t="shared" si="24"/>
        <v>62106120</v>
      </c>
      <c r="H80" s="56">
        <f ca="1" t="shared" si="23"/>
        <v>362</v>
      </c>
      <c r="I80" s="70" t="str">
        <f ca="1">_xlfn.CONCAT(RANDBETWEEN(1000,9999),CHAR(RANDBETWEEN(65,90)),CHAR(RANDBETWEEN(65,90)),CHAR(RANDBETWEEN(65,90)),CHAR(RANDBETWEEN(65,90)),CHAR(RANDBETWEEN(65,90)),CHAR(RANDBETWEEN(65,90)))</f>
        <v>8733CWJIBJ</v>
      </c>
      <c r="J80" s="51" t="str">
        <f ca="1" t="shared" si="25"/>
        <v>512</v>
      </c>
      <c r="K80" s="72" t="str">
        <f ca="1">_xlfn.CONCAT("Omni Channel-TKThe :",RANDBETWEEN(100000000000,999999999999),", tai ",INDEX(Sheet1!H1:H7,RANDBETWEEN(1,COUNTA(Sheet1!H1:H7)))," NGUYEN THI QUY chuyen tien")</f>
        <v>Omni Channel-TKThe :112882906841, tai MB. NGUYEN THI QUY chuyen tien</v>
      </c>
      <c r="L80" s="81"/>
    </row>
    <row r="81" ht="45" customHeight="1" spans="1:12">
      <c r="A81" s="51">
        <v>57</v>
      </c>
      <c r="B81" s="52" t="s">
        <v>94</v>
      </c>
      <c r="C81" s="53" t="str">
        <f t="shared" si="22"/>
        <v>17/10/2023</v>
      </c>
      <c r="D81" s="51">
        <f ca="1" t="shared" si="26"/>
        <v>5694</v>
      </c>
      <c r="E81" s="54"/>
      <c r="F81" s="55">
        <f ca="1" t="shared" si="27"/>
        <v>1041000</v>
      </c>
      <c r="G81" s="54">
        <f ca="1" t="shared" si="24"/>
        <v>63147120</v>
      </c>
      <c r="H81" s="56">
        <f ca="1" t="shared" si="23"/>
        <v>787</v>
      </c>
      <c r="I81" s="70" t="str">
        <f ca="1">_xlfn.CONCAT(RANDBETWEEN(1000,9999),CHAR(RANDBETWEEN(65,90)),CHAR(RANDBETWEEN(65,90)),CHAR(RANDBETWEEN(65,90)),CHAR(RANDBETWEEN(65,90)),CHAR(RANDBETWEEN(65,90)),CHAR(RANDBETWEEN(65,90)))</f>
        <v>6748NFALVY</v>
      </c>
      <c r="J81" s="51" t="str">
        <f ca="1" t="shared" si="25"/>
        <v>990</v>
      </c>
      <c r="K81" s="72" t="str">
        <f ca="1">_xlfn.CONCAT(INDEX(Sheet1!F1:F4,RANDBETWEEN(1,COUNTA(Sheet1!F1:F4))),RANDBETWEEN(1000000000000,9999999999999)," tai ",INDEX(Sheet1!H1:H7,RANDBETWEEN(1,COUNTA(Sheet1!H1:H7))),"; ",INDEX(Sheet1!A1:A234,RANDBETWEEN(1,COUNTA(Sheet1!A1:A234)))," chuyen khoan")</f>
        <v>IBVCB :1965564716721 tai Agribank.; TRAN ANH MINH chuyen khoan</v>
      </c>
      <c r="L81" s="81"/>
    </row>
    <row r="82" ht="45" customHeight="1" spans="1:12">
      <c r="A82" s="51">
        <v>58</v>
      </c>
      <c r="B82" s="52" t="s">
        <v>95</v>
      </c>
      <c r="C82" s="53" t="str">
        <f t="shared" si="22"/>
        <v>17/10/2023</v>
      </c>
      <c r="D82" s="51">
        <f ca="1" t="shared" si="26"/>
        <v>2385</v>
      </c>
      <c r="E82" s="54"/>
      <c r="F82" s="55">
        <f ca="1" t="shared" si="27"/>
        <v>942000</v>
      </c>
      <c r="G82" s="54">
        <f ca="1" t="shared" si="24"/>
        <v>64089120</v>
      </c>
      <c r="H82" s="56">
        <f ca="1" t="shared" ref="H82:H90" si="28">IF(OR(RANDBETWEEN(1,4)=1,RANDBETWEEN(1,4)=2,RANDBETWEEN(1,4)=3),RANDBETWEEN(100,999),IF(RANDBETWEEN(1,4)=4,RANDBETWEEN(1000,9999),IF(RANDBETWEEN(1,4)=5,RANDBETWEEN(10000,99999),RANDBETWEEN(100000000,999999999))))</f>
        <v>606347719</v>
      </c>
      <c r="I82" s="68" t="str">
        <f ca="1">_xlfn.CONCAT(RANDBETWEEN(100,999),CHAR(RANDBETWEEN(65,90)),CHAR(RANDBETWEEN(65,90)),CHAR(RANDBETWEEN(65,90)),CHAR(RANDBETWEEN(65,90)),CHAR(RANDBETWEEN(65,90)),RANDBETWEEN(1,9))</f>
        <v>228ZUXBA3</v>
      </c>
      <c r="J82" s="51" t="str">
        <f ca="1" t="shared" si="25"/>
        <v>990</v>
      </c>
      <c r="K82" s="72" t="str">
        <f ca="1">_xlfn.CONCAT("REM               Tfr A/c: ",RANDBETWEEN(10000000000000,99999999999999)," ",INDEX(Sheet1!A1:A74,RANDBETWEEN(1,COUNTA(Sheet1!A1:A74)))," chuyen tien")</f>
        <v>REM               Tfr A/c: 70364443872471 TRAN XUAN HOA chuyen tien</v>
      </c>
      <c r="L82" s="81"/>
    </row>
    <row r="83" ht="45" customHeight="1" spans="1:12">
      <c r="A83" s="51">
        <v>59</v>
      </c>
      <c r="B83" s="52" t="s">
        <v>96</v>
      </c>
      <c r="C83" s="53" t="str">
        <f t="shared" si="22"/>
        <v>17/10/2023</v>
      </c>
      <c r="D83" s="51">
        <f ca="1" t="shared" si="26"/>
        <v>2179</v>
      </c>
      <c r="E83" s="54"/>
      <c r="F83" s="55">
        <f ca="1" t="shared" si="27"/>
        <v>447000</v>
      </c>
      <c r="G83" s="54">
        <f ca="1" t="shared" si="24"/>
        <v>64536120</v>
      </c>
      <c r="H83" s="56">
        <f ca="1" t="shared" si="28"/>
        <v>5223</v>
      </c>
      <c r="I83" s="68" t="str">
        <f ca="1">_xlfn.CONCAT(RANDBETWEEN(100,999),CHAR(RANDBETWEEN(65,90)),CHAR(RANDBETWEEN(65,90)),CHAR(RANDBETWEEN(65,90)),CHAR(RANDBETWEEN(65,90)),CHAR(RANDBETWEEN(65,90)),RANDBETWEEN(1,9))</f>
        <v>465MASAE9</v>
      </c>
      <c r="J83" s="51" t="str">
        <f ca="1" t="shared" si="25"/>
        <v>512</v>
      </c>
      <c r="K83" s="72" t="str">
        <f ca="1">_xlfn.CONCAT("REM               Tfr A/c: ",RANDBETWEEN(10000000000000,99999999999999)," ",INDEX(Sheet1!A1:A74,RANDBETWEEN(1,COUNTA(Sheet1!A1:A74)))," chuyen tien")</f>
        <v>REM               Tfr A/c: 45553949105762 NGUYEN DUC MANH chuyen tien</v>
      </c>
      <c r="L83" s="81"/>
    </row>
    <row r="84" ht="35" customHeight="1" spans="1:12">
      <c r="A84" s="51">
        <v>60</v>
      </c>
      <c r="B84" s="52" t="s">
        <v>97</v>
      </c>
      <c r="C84" s="53" t="str">
        <f t="shared" si="22"/>
        <v>17/10/2023</v>
      </c>
      <c r="D84" s="51">
        <f ca="1" t="shared" si="26"/>
        <v>1650</v>
      </c>
      <c r="E84" s="54"/>
      <c r="F84" s="55">
        <f ca="1" t="shared" si="27"/>
        <v>1029000</v>
      </c>
      <c r="G84" s="54">
        <f ca="1" t="shared" si="24"/>
        <v>65565120</v>
      </c>
      <c r="H84" s="56">
        <f ca="1" t="shared" si="28"/>
        <v>499</v>
      </c>
      <c r="I84" s="68" t="str">
        <f ca="1">_xlfn.CONCAT(RANDBETWEEN(100,999),CHAR(RANDBETWEEN(65,90)),CHAR(RANDBETWEEN(65,90)),CHAR(RANDBETWEEN(65,90)),CHAR(RANDBETWEEN(65,90)),CHAR(RANDBETWEEN(65,90)),RANDBETWEEN(1,9))</f>
        <v>902ISNQJ6</v>
      </c>
      <c r="J84" s="51" t="str">
        <f ca="1" t="shared" si="25"/>
        <v>512</v>
      </c>
      <c r="K84" s="72" t="str">
        <f ca="1">_xlfn.CONCAT(RANDBETWEEN(100000,999999),"-QR - ",INDEX(Sheet1!A1:A74,RANDBETWEEN(1,COUNTA(Sheet1!A1:A74)))," Chuyen tien")</f>
        <v>811286-QR - PHAN VAN HUU Chuyen tien</v>
      </c>
      <c r="L84" s="81"/>
    </row>
    <row r="85" ht="45" customHeight="1" spans="1:12">
      <c r="A85" s="51">
        <v>61</v>
      </c>
      <c r="B85" s="52" t="s">
        <v>98</v>
      </c>
      <c r="C85" s="53" t="str">
        <f t="shared" si="22"/>
        <v>17/10/2023</v>
      </c>
      <c r="D85" s="51">
        <f ca="1" t="shared" si="26"/>
        <v>2365</v>
      </c>
      <c r="E85" s="54">
        <f ca="1">ROUND(RANDBETWEEN(100000,12000000),-3)</f>
        <v>373000</v>
      </c>
      <c r="F85" s="55"/>
      <c r="G85" s="54">
        <f ca="1" t="shared" si="24"/>
        <v>65192120</v>
      </c>
      <c r="H85" s="56">
        <f ca="1" t="shared" si="28"/>
        <v>663185754</v>
      </c>
      <c r="I85" s="68" t="str">
        <f ca="1">_xlfn.CONCAT(RANDBETWEEN(100,999),CHAR(RANDBETWEEN(65,90)),CHAR(RANDBETWEEN(65,90)),CHAR(RANDBETWEEN(65,90)),CHAR(RANDBETWEEN(65,90)),CHAR(RANDBETWEEN(65,90)),RANDBETWEEN(1,9))</f>
        <v>400YQAKG8</v>
      </c>
      <c r="J85" s="51" t="str">
        <f ca="1" t="shared" si="25"/>
        <v>990</v>
      </c>
      <c r="K85" s="72" t="str">
        <f ca="1">_xlfn.CONCAT(INDEX(Sheet1!F4:F7,RANDBETWEEN(1,COUNTA(Sheet1!F4:F7))),RANDBETWEEN(1000000000000,9999999999999)," tai ",INDEX(Sheet1!H4:H10,RANDBETWEEN(1,COUNTA(Sheet1!H4:H10))),"; NGUYEN THI QUY"," chuyen tien")</f>
        <v>MB-TKThe :7180920952537 tai Vietcombank.; NGUYEN THI QUY chuyen tien</v>
      </c>
      <c r="L85" s="81"/>
    </row>
    <row r="86" ht="45" customHeight="1" spans="1:12">
      <c r="A86" s="51">
        <v>62</v>
      </c>
      <c r="B86" s="52" t="s">
        <v>99</v>
      </c>
      <c r="C86" s="53" t="str">
        <f t="shared" si="22"/>
        <v>18/10/2023</v>
      </c>
      <c r="D86" s="51">
        <f ca="1" t="shared" si="26"/>
        <v>7799</v>
      </c>
      <c r="E86" s="54">
        <f ca="1">ROUND(RANDBETWEEN(100000,12000000),-3)</f>
        <v>770000</v>
      </c>
      <c r="F86" s="55"/>
      <c r="G86" s="54">
        <f ca="1" t="shared" si="24"/>
        <v>64422120</v>
      </c>
      <c r="H86" s="56">
        <f ca="1" t="shared" si="28"/>
        <v>616</v>
      </c>
      <c r="I86" s="68" t="str">
        <f ca="1">_xlfn.CONCAT(CHAR(RANDBETWEEN(65,90)),CHAR(RANDBETWEEN(65,90)),RANDBETWEEN(100000,999999))</f>
        <v>WR965687</v>
      </c>
      <c r="J86" s="51" t="str">
        <f ca="1" t="shared" si="25"/>
        <v>990</v>
      </c>
      <c r="K86" s="72" t="str">
        <f ca="1">_xlfn.CONCAT(INDEX(Sheet1!F4:F7,RANDBETWEEN(1,COUNTA(Sheet1!F4:F7))),RANDBETWEEN(1000000000000,9999999999999)," tai ",INDEX(Sheet1!H4:H10,RANDBETWEEN(1,COUNTA(Sheet1!H4:H10))),"; NGUYEN THI QUY"," chuyen tien")</f>
        <v>MB-TKThe :1437627361085 tai Vietcombank.; NGUYEN THI QUY chuyen tien</v>
      </c>
      <c r="L86" s="85"/>
    </row>
    <row r="87" ht="45" customHeight="1" spans="1:12">
      <c r="A87" s="51">
        <v>63</v>
      </c>
      <c r="B87" s="52" t="s">
        <v>100</v>
      </c>
      <c r="C87" s="53" t="str">
        <f t="shared" si="22"/>
        <v>18/10/2023</v>
      </c>
      <c r="D87" s="51">
        <f ca="1" t="shared" si="26"/>
        <v>4556</v>
      </c>
      <c r="E87" s="54"/>
      <c r="F87" s="55">
        <f ca="1">ROUND(RANDBETWEEN(100000,1200000),-3)</f>
        <v>808000</v>
      </c>
      <c r="G87" s="54">
        <f ca="1" t="shared" si="24"/>
        <v>65230120</v>
      </c>
      <c r="H87" s="56">
        <f ca="1" t="shared" si="28"/>
        <v>565129380</v>
      </c>
      <c r="I87" s="68" t="str">
        <f ca="1">_xlfn.CONCAT(CHAR(RANDBETWEEN(65,90)),CHAR(RANDBETWEEN(65,90)),RANDBETWEEN(100000,999999))</f>
        <v>VT812689</v>
      </c>
      <c r="J87" s="51" t="str">
        <f ca="1" t="shared" si="25"/>
        <v>512</v>
      </c>
      <c r="K87" s="72" t="str">
        <f ca="1">_xlfn.CONCAT("REM               Tfr A/c: ",RANDBETWEEN(10000000000000,99999999999999)," ",INDEX(Sheet1!A1:A74,RANDBETWEEN(1,COUNTA(Sheet1!A1:A74)))," chuyen tien")</f>
        <v>REM               Tfr A/c: 52479739424101 PHAN VAN HUU chuyen tien</v>
      </c>
      <c r="L87" s="81"/>
    </row>
    <row r="88" s="9" customFormat="1" ht="45" customHeight="1" spans="1:12">
      <c r="A88" s="51">
        <v>64</v>
      </c>
      <c r="B88" s="52" t="s">
        <v>101</v>
      </c>
      <c r="C88" s="53" t="str">
        <f t="shared" si="22"/>
        <v>18/10/2023</v>
      </c>
      <c r="D88" s="51">
        <f ca="1" t="shared" si="26"/>
        <v>8285</v>
      </c>
      <c r="E88" s="54">
        <f ca="1">ROUND(RANDBETWEEN(100000,12000000),-3)</f>
        <v>10217000</v>
      </c>
      <c r="F88" s="55"/>
      <c r="G88" s="54">
        <f ca="1" t="shared" si="24"/>
        <v>55013120</v>
      </c>
      <c r="H88" s="56">
        <f ca="1" t="shared" si="28"/>
        <v>389</v>
      </c>
      <c r="I88" s="70" t="str">
        <f ca="1">_xlfn.CONCAT(RANDBETWEEN(1000,9999),CHAR(RANDBETWEEN(65,90)),CHAR(RANDBETWEEN(65,90)),CHAR(RANDBETWEEN(65,90)),CHAR(RANDBETWEEN(65,90)),CHAR(RANDBETWEEN(65,90)),CHAR(RANDBETWEEN(65,90)))</f>
        <v>9645COJLLC</v>
      </c>
      <c r="J88" s="51" t="str">
        <f ca="1" t="shared" si="25"/>
        <v>512</v>
      </c>
      <c r="K88" s="72" t="str">
        <f ca="1">_xlfn.CONCAT(INDEX(Sheet1!F4:F7,RANDBETWEEN(1,COUNTA(Sheet1!F4:F7))),RANDBETWEEN(1000000000000,9999999999999)," tai ",INDEX(Sheet1!H4:H10,RANDBETWEEN(1,COUNTA(Sheet1!H4:H10))),"; NGUYEN THI QUY"," chuyen tien")</f>
        <v>MB-TKThe :4851836416505 tai Vietcombank.; NGUYEN THI QUY chuyen tien</v>
      </c>
      <c r="L88" s="81"/>
    </row>
    <row r="89" ht="35" customHeight="1" spans="1:12">
      <c r="A89" s="51">
        <v>65</v>
      </c>
      <c r="B89" s="52" t="s">
        <v>102</v>
      </c>
      <c r="C89" s="53" t="str">
        <f t="shared" si="22"/>
        <v>19/10/2023</v>
      </c>
      <c r="D89" s="51">
        <f ca="1" t="shared" si="26"/>
        <v>7588</v>
      </c>
      <c r="E89" s="54"/>
      <c r="F89" s="55">
        <v>40000000</v>
      </c>
      <c r="G89" s="54">
        <f ca="1" t="shared" si="24"/>
        <v>95013120</v>
      </c>
      <c r="H89" s="56">
        <f ca="1" t="shared" si="28"/>
        <v>266</v>
      </c>
      <c r="I89" s="70" t="str">
        <f ca="1">_xlfn.CONCAT(RANDBETWEEN(1000,9999),CHAR(RANDBETWEEN(65,90)),CHAR(RANDBETWEEN(65,90)),CHAR(RANDBETWEEN(65,90)),CHAR(RANDBETWEEN(65,90)),CHAR(RANDBETWEEN(65,90)),CHAR(RANDBETWEEN(65,90)))</f>
        <v>2140CORWMT</v>
      </c>
      <c r="J89" s="51" t="str">
        <f ca="1" t="shared" ref="J89:J95" si="29">CHOOSE(RANDBETWEEN(1,2),"990","512")</f>
        <v>512</v>
      </c>
      <c r="K89" s="72" t="str">
        <f ca="1">_xlfn.CONCAT(RANDBETWEEN(100000,999999),"-QR - ",INDEX(Sheet1!A1:A74,RANDBETWEEN(1,COUNTA(Sheet1!A1:A74)))," Chuyen tien")</f>
        <v>575224-QR - DO VAN VINH Chuyen tien</v>
      </c>
      <c r="L89" s="81"/>
    </row>
    <row r="90" ht="45" customHeight="1" spans="1:12">
      <c r="A90" s="51">
        <v>66</v>
      </c>
      <c r="B90" s="52" t="s">
        <v>103</v>
      </c>
      <c r="C90" s="53" t="str">
        <f t="shared" si="22"/>
        <v>19/10/2023</v>
      </c>
      <c r="D90" s="51">
        <f ca="1" t="shared" si="26"/>
        <v>3148</v>
      </c>
      <c r="E90" s="54">
        <f ca="1">ROUND(RANDBETWEEN(100000,12000000),-3)</f>
        <v>3246000</v>
      </c>
      <c r="F90" s="55"/>
      <c r="G90" s="54">
        <f ca="1" t="shared" si="24"/>
        <v>91767120</v>
      </c>
      <c r="H90" s="56">
        <f ca="1" t="shared" si="28"/>
        <v>7891</v>
      </c>
      <c r="I90" s="70" t="str">
        <f ca="1">_xlfn.CONCAT(RANDBETWEEN(1000,9999),CHAR(RANDBETWEEN(65,90)),CHAR(RANDBETWEEN(65,90)),CHAR(RANDBETWEEN(65,90)),CHAR(RANDBETWEEN(65,90)),CHAR(RANDBETWEEN(65,90)),CHAR(RANDBETWEEN(65,90)))</f>
        <v>6139SWVMVM</v>
      </c>
      <c r="J90" s="51" t="str">
        <f ca="1" t="shared" si="29"/>
        <v>990</v>
      </c>
      <c r="K90" s="72" t="str">
        <f ca="1">_xlfn.CONCAT("Omni Channel-TKThe :",RANDBETWEEN(100000000000,999999999999),", tai ",INDEX(Sheet1!H1:H7,RANDBETWEEN(1,COUNTA(Sheet1!H1:H7)))," NGUYEN THI QUY chuyen tien")</f>
        <v>Omni Channel-TKThe :101567221568, tai Vietcombank. NGUYEN THI QUY chuyen tien</v>
      </c>
      <c r="L90" s="81"/>
    </row>
    <row r="91" ht="45" customHeight="1" spans="1:12">
      <c r="A91" s="51">
        <v>67</v>
      </c>
      <c r="B91" s="52" t="s">
        <v>104</v>
      </c>
      <c r="C91" s="53" t="str">
        <f t="shared" si="22"/>
        <v>19/10/2023</v>
      </c>
      <c r="D91" s="51">
        <f ca="1" t="shared" si="26"/>
        <v>2458</v>
      </c>
      <c r="E91" s="54">
        <f ca="1">ROUND(RANDBETWEEN(100000,12000000),-3)</f>
        <v>4858000</v>
      </c>
      <c r="F91" s="55"/>
      <c r="G91" s="54">
        <f ca="1" t="shared" si="24"/>
        <v>86909120</v>
      </c>
      <c r="H91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8850828396</v>
      </c>
      <c r="I91" s="51">
        <f ca="1">RANDBETWEEN(100000000,999999999)</f>
        <v>433597819</v>
      </c>
      <c r="J91" s="51" t="str">
        <f ca="1" t="shared" si="29"/>
        <v>512</v>
      </c>
      <c r="K91" s="72" t="str">
        <f ca="1">_xlfn.CONCAT(INDEX(Sheet1!F4:F7,RANDBETWEEN(1,COUNTA(Sheet1!F4:F7))),RANDBETWEEN(1000000000000,9999999999999)," tai ",INDEX(Sheet1!H4:H10,RANDBETWEEN(1,COUNTA(Sheet1!H4:H10))),"; NGUYEN THI QUY"," chuyen tien")</f>
        <v>MB-TKThe :4779902256773 tai VCB.; NGUYEN THI QUY chuyen tien</v>
      </c>
      <c r="L91" s="81"/>
    </row>
    <row r="92" s="9" customFormat="1" ht="45" customHeight="1" spans="1:12">
      <c r="A92" s="51">
        <v>68</v>
      </c>
      <c r="B92" s="52" t="s">
        <v>105</v>
      </c>
      <c r="C92" s="53" t="str">
        <f t="shared" si="22"/>
        <v>19/10/2023</v>
      </c>
      <c r="D92" s="51">
        <f ca="1" t="shared" si="26"/>
        <v>2338</v>
      </c>
      <c r="E92" s="54">
        <f ca="1">ROUND(RANDBETWEEN(100000,12000000),-3)</f>
        <v>9036000</v>
      </c>
      <c r="F92" s="55"/>
      <c r="G92" s="54">
        <f ca="1" t="shared" si="24"/>
        <v>77873120</v>
      </c>
      <c r="H92" s="56">
        <f ca="1" t="shared" ref="H92:H103" si="30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805</v>
      </c>
      <c r="I92" s="68" t="str">
        <f ca="1">_xlfn.CONCAT(RANDBETWEEN(100,999),CHAR(RANDBETWEEN(65,90)),CHAR(RANDBETWEEN(65,90)),CHAR(RANDBETWEEN(65,90)),CHAR(RANDBETWEEN(65,90)),CHAR(RANDBETWEEN(65,90)),RANDBETWEEN(1,9))</f>
        <v>593GBYQU1</v>
      </c>
      <c r="J92" s="51" t="str">
        <f ca="1" t="shared" si="29"/>
        <v>990</v>
      </c>
      <c r="K92" s="72" t="str">
        <f ca="1">_xlfn.CONCAT(INDEX(Sheet1!F4:F7,RANDBETWEEN(1,COUNTA(Sheet1!F4:F7))),RANDBETWEEN(1000000000000,9999999999999)," tai ",INDEX(Sheet1!H4:H10,RANDBETWEEN(1,COUNTA(Sheet1!H4:H10))),"; NGUYEN THI QUY"," chuyen tien")</f>
        <v>MB-TKThe :2200919287756 tai Vietcombank.; NGUYEN THI QUY chuyen tien</v>
      </c>
      <c r="L92" s="81"/>
    </row>
    <row r="93" s="9" customFormat="1" ht="45" customHeight="1" spans="1:12">
      <c r="A93" s="51">
        <v>69</v>
      </c>
      <c r="B93" s="52" t="s">
        <v>106</v>
      </c>
      <c r="C93" s="53" t="str">
        <f t="shared" si="22"/>
        <v>19/10/2023</v>
      </c>
      <c r="D93" s="51">
        <f ca="1" t="shared" si="26"/>
        <v>7357</v>
      </c>
      <c r="E93" s="54">
        <f ca="1">ROUND(RANDBETWEEN(100000,12000000),-3)</f>
        <v>3429000</v>
      </c>
      <c r="F93" s="55"/>
      <c r="G93" s="54">
        <f ca="1" t="shared" si="24"/>
        <v>74444120</v>
      </c>
      <c r="H93" s="56">
        <f ca="1" t="shared" si="30"/>
        <v>926</v>
      </c>
      <c r="I93" s="68" t="str">
        <f ca="1">_xlfn.CONCAT(RANDBETWEEN(100,999),CHAR(RANDBETWEEN(65,90)),CHAR(RANDBETWEEN(65,90)),CHAR(RANDBETWEEN(65,90)),CHAR(RANDBETWEEN(65,90)),CHAR(RANDBETWEEN(65,90)),RANDBETWEEN(1,9))</f>
        <v>563AKOSW6</v>
      </c>
      <c r="J93" s="51" t="str">
        <f ca="1" t="shared" si="29"/>
        <v>990</v>
      </c>
      <c r="K93" s="72" t="str">
        <f ca="1">_xlfn.CONCAT(INDEX(Sheet1!F4:F7,RANDBETWEEN(1,COUNTA(Sheet1!F4:F7))),RANDBETWEEN(1000000000000,9999999999999)," tai ",INDEX(Sheet1!H4:H10,RANDBETWEEN(1,COUNTA(Sheet1!H4:H10))),"; NGUYEN THI QUY"," chuyen tien")</f>
        <v>MB-TKThe :2886375583808 tai VCB.; NGUYEN THI QUY chuyen tien</v>
      </c>
      <c r="L93" s="81"/>
    </row>
    <row r="94" ht="45" customHeight="1" spans="1:12">
      <c r="A94" s="51">
        <v>70</v>
      </c>
      <c r="B94" s="52" t="s">
        <v>107</v>
      </c>
      <c r="C94" s="53" t="str">
        <f t="shared" si="22"/>
        <v>20/10/2023</v>
      </c>
      <c r="D94" s="51">
        <f ca="1" t="shared" si="26"/>
        <v>2435</v>
      </c>
      <c r="E94" s="54">
        <f ca="1">ROUND(RANDBETWEEN(100000,12000000),-3)</f>
        <v>11521000</v>
      </c>
      <c r="F94" s="55"/>
      <c r="G94" s="54">
        <f ca="1" t="shared" si="24"/>
        <v>62923120</v>
      </c>
      <c r="H94" s="56">
        <f ca="1" t="shared" si="30"/>
        <v>918</v>
      </c>
      <c r="I94" s="68" t="str">
        <f ca="1">_xlfn.CONCAT(RANDBETWEEN(100,999),CHAR(RANDBETWEEN(65,90)),CHAR(RANDBETWEEN(65,90)),CHAR(RANDBETWEEN(65,90)),CHAR(RANDBETWEEN(65,90)),CHAR(RANDBETWEEN(65,90)),RANDBETWEEN(1,9))</f>
        <v>270IMMYP5</v>
      </c>
      <c r="J94" s="51" t="str">
        <f ca="1" t="shared" si="29"/>
        <v>512</v>
      </c>
      <c r="K94" s="72" t="str">
        <f ca="1">_xlfn.CONCAT(INDEX(Sheet1!F4:F7,RANDBETWEEN(1,COUNTA(Sheet1!F4:F7))),RANDBETWEEN(1000000000000,9999999999999)," tai ",INDEX(Sheet1!H4:H10,RANDBETWEEN(1,COUNTA(Sheet1!H4:H10))),"; NGUYEN THI QUY"," chuyen tien")</f>
        <v>MB-TKThe :5583165227185 tai Sacombank.; NGUYEN THI QUY chuyen tien</v>
      </c>
      <c r="L94" s="81"/>
    </row>
    <row r="95" ht="45" customHeight="1" spans="1:12">
      <c r="A95" s="51">
        <v>71</v>
      </c>
      <c r="B95" s="52" t="s">
        <v>108</v>
      </c>
      <c r="C95" s="53" t="str">
        <f t="shared" si="22"/>
        <v>20/10/2023</v>
      </c>
      <c r="D95" s="51">
        <f ca="1" t="shared" si="26"/>
        <v>9013</v>
      </c>
      <c r="E95" s="54"/>
      <c r="F95" s="55">
        <f ca="1" t="shared" ref="F95:F99" si="31">ROUND(RANDBETWEEN(100000,1200000),-3)</f>
        <v>771000</v>
      </c>
      <c r="G95" s="54">
        <f ca="1" t="shared" si="24"/>
        <v>63694120</v>
      </c>
      <c r="H95" s="56">
        <f ca="1" t="shared" si="30"/>
        <v>79675</v>
      </c>
      <c r="I95" s="70" t="str">
        <f ca="1">_xlfn.CONCAT(RANDBETWEEN(1000,9999),CHAR(RANDBETWEEN(65,90)),CHAR(RANDBETWEEN(65,90)),CHAR(RANDBETWEEN(65,90)),CHAR(RANDBETWEEN(65,90)),CHAR(RANDBETWEEN(65,90)),CHAR(RANDBETWEEN(65,90)))</f>
        <v>3878ETNGGY</v>
      </c>
      <c r="J95" s="51" t="str">
        <f ca="1" t="shared" si="29"/>
        <v>990</v>
      </c>
      <c r="K95" s="72" t="str">
        <f ca="1">_xlfn.CONCAT("REM               Tfr A/c: ",RANDBETWEEN(10000000000000,99999999999999)," ",INDEX(Sheet1!A1:A74,RANDBETWEEN(1,COUNTA(Sheet1!A1:A74)))," chuyen tien")</f>
        <v>REM               Tfr A/c: 48173078212696 BUI HUYEN TRANG chuyen tien</v>
      </c>
      <c r="L95" s="81"/>
    </row>
    <row r="96" ht="45" customHeight="1" spans="1:12">
      <c r="A96" s="51">
        <v>72</v>
      </c>
      <c r="B96" s="52" t="s">
        <v>109</v>
      </c>
      <c r="C96" s="53" t="str">
        <f t="shared" si="22"/>
        <v>20/10/2023</v>
      </c>
      <c r="D96" s="51">
        <f ca="1" t="shared" si="26"/>
        <v>4060</v>
      </c>
      <c r="E96" s="54"/>
      <c r="F96" s="55">
        <f ca="1" t="shared" si="31"/>
        <v>368000</v>
      </c>
      <c r="G96" s="54">
        <f ca="1" t="shared" si="24"/>
        <v>64062120</v>
      </c>
      <c r="H96" s="56">
        <f ca="1" t="shared" si="30"/>
        <v>504</v>
      </c>
      <c r="I96" s="70" t="str">
        <f ca="1">_xlfn.CONCAT(RANDBETWEEN(1000,9999),CHAR(RANDBETWEEN(65,90)),CHAR(RANDBETWEEN(65,90)),CHAR(RANDBETWEEN(65,90)),CHAR(RANDBETWEEN(65,90)),CHAR(RANDBETWEEN(65,90)),CHAR(RANDBETWEEN(65,90)))</f>
        <v>6798ZIXCRA</v>
      </c>
      <c r="J96" s="51" t="str">
        <f ca="1" t="shared" ref="J96:J105" si="32">CHOOSE(RANDBETWEEN(1,2),"990","512")</f>
        <v>990</v>
      </c>
      <c r="K96" s="72" t="str">
        <f ca="1">_xlfn.CONCAT("REM               Tfr A/c: ",RANDBETWEEN(10000000000000,99999999999999)," ",INDEX(Sheet1!A1:A74,RANDBETWEEN(1,COUNTA(Sheet1!A1:A74)))," chuyen tien")</f>
        <v>REM               Tfr A/c: 39008244795583 NGUYEN KIM DUAN chuyen tien</v>
      </c>
      <c r="L96" s="81"/>
    </row>
    <row r="97" s="9" customFormat="1" ht="47" customHeight="1" spans="1:12">
      <c r="A97" s="51">
        <v>73</v>
      </c>
      <c r="B97" s="52" t="s">
        <v>110</v>
      </c>
      <c r="C97" s="53" t="str">
        <f t="shared" si="22"/>
        <v>20/10/2023</v>
      </c>
      <c r="D97" s="51">
        <f ca="1" t="shared" si="26"/>
        <v>1354</v>
      </c>
      <c r="E97" s="54">
        <f ca="1">ROUND(RANDBETWEEN(100000,12000000),-3)</f>
        <v>7794000</v>
      </c>
      <c r="F97" s="80"/>
      <c r="G97" s="54">
        <f ca="1" t="shared" si="24"/>
        <v>56268120</v>
      </c>
      <c r="H97" s="56">
        <f ca="1" t="shared" si="30"/>
        <v>615</v>
      </c>
      <c r="I97" s="68" t="str">
        <f ca="1">_xlfn.CONCAT(CHAR(RANDBETWEEN(65,90)),CHAR(RANDBETWEEN(65,90)),RANDBETWEEN(100000,999999))</f>
        <v>WP749863</v>
      </c>
      <c r="J97" s="51" t="str">
        <f ca="1" t="shared" si="32"/>
        <v>512</v>
      </c>
      <c r="K97" s="72" t="str">
        <f ca="1">_xlfn.CONCAT("Omni Channel-TKThe :",RANDBETWEEN(100000000000,999999999999),", tai ",INDEX(Sheet1!H1:H7,RANDBETWEEN(1,COUNTA(Sheet1!H1:H7)))," NGUYEN THI QUY chuyen tien")</f>
        <v>Omni Channel-TKThe :392700618030, tai Vietcombank. NGUYEN THI QUY chuyen tien</v>
      </c>
      <c r="L97" s="62"/>
    </row>
    <row r="98" s="9" customFormat="1" ht="45" customHeight="1" spans="1:12">
      <c r="A98" s="51">
        <v>74</v>
      </c>
      <c r="B98" s="52" t="s">
        <v>111</v>
      </c>
      <c r="C98" s="53" t="str">
        <f t="shared" si="22"/>
        <v>20/10/2023</v>
      </c>
      <c r="D98" s="51">
        <f ca="1" t="shared" si="26"/>
        <v>2000</v>
      </c>
      <c r="E98" s="54"/>
      <c r="F98" s="55">
        <f ca="1" t="shared" si="31"/>
        <v>125000</v>
      </c>
      <c r="G98" s="54">
        <f ca="1" t="shared" si="24"/>
        <v>56393120</v>
      </c>
      <c r="H98" s="56">
        <f ca="1" t="shared" si="30"/>
        <v>240</v>
      </c>
      <c r="I98" s="68" t="str">
        <f ca="1">_xlfn.CONCAT(CHAR(RANDBETWEEN(65,90)),CHAR(RANDBETWEEN(65,90)),RANDBETWEEN(100000,999999))</f>
        <v>AT198739</v>
      </c>
      <c r="J98" s="51" t="str">
        <f ca="1" t="shared" si="32"/>
        <v>990</v>
      </c>
      <c r="K98" s="72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:9502311771036 tai VCB.; NGUYEN TUAN HUNG chuyen khoan</v>
      </c>
      <c r="L98" s="73"/>
    </row>
    <row r="99" s="9" customFormat="1" ht="45" customHeight="1" spans="1:12">
      <c r="A99" s="51">
        <v>75</v>
      </c>
      <c r="B99" s="52" t="s">
        <v>112</v>
      </c>
      <c r="C99" s="53" t="str">
        <f t="shared" si="22"/>
        <v>21/10/2023</v>
      </c>
      <c r="D99" s="51">
        <f ca="1" t="shared" si="26"/>
        <v>3534</v>
      </c>
      <c r="E99" s="54"/>
      <c r="F99" s="55">
        <f ca="1" t="shared" si="31"/>
        <v>598000</v>
      </c>
      <c r="G99" s="54">
        <f ca="1" t="shared" si="24"/>
        <v>56991120</v>
      </c>
      <c r="H99" s="56">
        <f ca="1" t="shared" si="30"/>
        <v>250</v>
      </c>
      <c r="I99" s="68" t="str">
        <f ca="1">_xlfn.CONCAT(CHAR(RANDBETWEEN(65,90)),CHAR(RANDBETWEEN(65,90)),RANDBETWEEN(100000,999999))</f>
        <v>CT125772</v>
      </c>
      <c r="J99" s="51" t="str">
        <f ca="1" t="shared" si="32"/>
        <v>512</v>
      </c>
      <c r="K99" s="72" t="str">
        <f ca="1">_xlfn.CONCAT("REM               Tfr A/c: ",RANDBETWEEN(10000000000000,99999999999999)," ",INDEX(Sheet1!A1:A74,RANDBETWEEN(1,COUNTA(Sheet1!A1:A74)))," chuyen tien")</f>
        <v>REM               Tfr A/c: 57335008677837 TRINH TUAN SANG chuyen tien</v>
      </c>
      <c r="L99" s="73"/>
    </row>
    <row r="100" s="9" customFormat="1" ht="45" customHeight="1" spans="1:11">
      <c r="A100" s="51">
        <v>76</v>
      </c>
      <c r="B100" s="52" t="s">
        <v>113</v>
      </c>
      <c r="C100" s="53" t="str">
        <f t="shared" si="22"/>
        <v>21/10/2023</v>
      </c>
      <c r="D100" s="51">
        <f ca="1" t="shared" si="26"/>
        <v>5033</v>
      </c>
      <c r="E100" s="54">
        <f ca="1">ROUND(RANDBETWEEN(100000,12000000),-3)</f>
        <v>11193000</v>
      </c>
      <c r="F100" s="60"/>
      <c r="G100" s="54">
        <f ca="1" t="shared" si="24"/>
        <v>45798120</v>
      </c>
      <c r="H100" s="56">
        <f ca="1" t="shared" si="30"/>
        <v>4590053228</v>
      </c>
      <c r="I100" s="68" t="str">
        <f ca="1">_xlfn.CONCAT(CHAR(RANDBETWEEN(65,90)),CHAR(RANDBETWEEN(65,90)),RANDBETWEEN(100000,999999))</f>
        <v>AZ674505</v>
      </c>
      <c r="J100" s="51" t="str">
        <f ca="1" t="shared" si="32"/>
        <v>990</v>
      </c>
      <c r="K100" s="72" t="str">
        <f ca="1">_xlfn.CONCAT(INDEX(Sheet1!F4:F7,RANDBETWEEN(1,COUNTA(Sheet1!F4:F7))),RANDBETWEEN(1000000000000,9999999999999)," tai ",INDEX(Sheet1!H4:H10,RANDBETWEEN(1,COUNTA(Sheet1!H4:H10))),"; NGUYEN THI QUY"," chuyen tien")</f>
        <v>MB-TKThe :3088523711371 tai VPBank.; NGUYEN THI QUY chuyen tien</v>
      </c>
    </row>
    <row r="101" s="9" customFormat="1" ht="35" customHeight="1" spans="1:11">
      <c r="A101" s="51">
        <v>77</v>
      </c>
      <c r="B101" s="52" t="s">
        <v>114</v>
      </c>
      <c r="C101" s="53" t="str">
        <f t="shared" si="22"/>
        <v>21/10/2023</v>
      </c>
      <c r="D101" s="51">
        <f ca="1" t="shared" si="26"/>
        <v>9156</v>
      </c>
      <c r="E101" s="54"/>
      <c r="F101" s="60">
        <f ca="1" t="shared" ref="F101:F104" si="33">ROUND(RANDBETWEEN(100000,1200000),-3)</f>
        <v>197000</v>
      </c>
      <c r="G101" s="54">
        <f ca="1" t="shared" si="24"/>
        <v>45995120</v>
      </c>
      <c r="H101" s="56">
        <f ca="1" t="shared" si="30"/>
        <v>2111</v>
      </c>
      <c r="I101" s="51">
        <f ca="1">RANDBETWEEN(100000000,999999999)</f>
        <v>870166476</v>
      </c>
      <c r="J101" s="51" t="str">
        <f ca="1" t="shared" si="32"/>
        <v>990</v>
      </c>
      <c r="K101" s="66" t="str">
        <f ca="1">_xlfn.CONCAT(RANDBETWEEN(100000,999999),"-QR - ",INDEX(Sheet1!A1:A74,RANDBETWEEN(1,COUNTA(Sheet1!A1:A74)))," Chuyen tien")</f>
        <v>161382-QR - BUI MINH THUAN Chuyen tien</v>
      </c>
    </row>
    <row r="102" s="9" customFormat="1" ht="45" customHeight="1" spans="1:11">
      <c r="A102" s="51">
        <v>78</v>
      </c>
      <c r="B102" s="52" t="s">
        <v>115</v>
      </c>
      <c r="C102" s="53" t="str">
        <f t="shared" si="22"/>
        <v>21/10/2023</v>
      </c>
      <c r="D102" s="51">
        <f ca="1" t="shared" si="26"/>
        <v>8348</v>
      </c>
      <c r="E102" s="54"/>
      <c r="F102" s="60">
        <f ca="1" t="shared" si="33"/>
        <v>222000</v>
      </c>
      <c r="G102" s="54">
        <f ca="1" t="shared" si="24"/>
        <v>46217120</v>
      </c>
      <c r="H102" s="56">
        <f ca="1" t="shared" si="30"/>
        <v>7658</v>
      </c>
      <c r="I102" s="68" t="str">
        <f ca="1">_xlfn.CONCAT(RANDBETWEEN(100,999),CHAR(RANDBETWEEN(65,90)),CHAR(RANDBETWEEN(65,90)),CHAR(RANDBETWEEN(65,90)),CHAR(RANDBETWEEN(65,90)),CHAR(RANDBETWEEN(65,90)),RANDBETWEEN(1,9))</f>
        <v>406XHEQA5</v>
      </c>
      <c r="J102" s="51" t="str">
        <f ca="1" t="shared" si="32"/>
        <v>512</v>
      </c>
      <c r="K102" s="66" t="str">
        <f ca="1">_xlfn.CONCAT("REM               Tfr A/c: ",RANDBETWEEN(10000000000000,99999999999999)," ",INDEX(Sheet1!A1:A74,RANDBETWEEN(1,COUNTA(Sheet1!A1:A74)))," chuyen tien")</f>
        <v>REM               Tfr A/c: 21119333308024 PHAM KIM LINH chuyen tien</v>
      </c>
    </row>
    <row r="103" s="9" customFormat="1" ht="61" customHeight="1" spans="1:13">
      <c r="A103" s="57" t="s">
        <v>53</v>
      </c>
      <c r="B103" s="57"/>
      <c r="C103" s="57"/>
      <c r="D103" s="57"/>
      <c r="E103" s="57"/>
      <c r="F103" s="57"/>
      <c r="G103" s="57"/>
      <c r="H103" s="57"/>
      <c r="I103" s="86" t="s">
        <v>116</v>
      </c>
      <c r="J103" s="86"/>
      <c r="K103" s="86"/>
      <c r="L103" s="25"/>
      <c r="M103" s="25"/>
    </row>
    <row r="104" s="9" customFormat="1" ht="45" customHeight="1" spans="1:13">
      <c r="A104" s="51">
        <v>79</v>
      </c>
      <c r="B104" s="52" t="s">
        <v>117</v>
      </c>
      <c r="C104" s="53" t="str">
        <f>LEFT(B104,FIND(" ",B104)-1)</f>
        <v>21/10/2023</v>
      </c>
      <c r="D104" s="51">
        <f ca="1">RANDBETWEEN(1000,9999)</f>
        <v>3803</v>
      </c>
      <c r="E104" s="54"/>
      <c r="F104" s="60">
        <f ca="1" t="shared" si="33"/>
        <v>703000</v>
      </c>
      <c r="G104" s="54">
        <f ca="1">G102-E104+F104</f>
        <v>46920120</v>
      </c>
      <c r="H104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495</v>
      </c>
      <c r="I104" s="70" t="str">
        <f ca="1">_xlfn.CONCAT(RANDBETWEEN(1000,9999),CHAR(RANDBETWEEN(65,90)),CHAR(RANDBETWEEN(65,90)),CHAR(RANDBETWEEN(65,90)),CHAR(RANDBETWEEN(65,90)),CHAR(RANDBETWEEN(65,90)),CHAR(RANDBETWEEN(65,90)))</f>
        <v>8401GQNORC</v>
      </c>
      <c r="J104" s="51" t="str">
        <f ca="1">CHOOSE(RANDBETWEEN(1,2),"990","512")</f>
        <v>990</v>
      </c>
      <c r="K104" s="66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IBVCB :7139386364766 tai VPBank.; VU THI CAM LY chuyen khoan</v>
      </c>
      <c r="L104" s="25"/>
      <c r="M104" s="25"/>
    </row>
    <row r="105" s="9" customFormat="1" ht="45" customHeight="1" spans="1:11">
      <c r="A105" s="51">
        <v>80</v>
      </c>
      <c r="B105" s="52" t="s">
        <v>118</v>
      </c>
      <c r="C105" s="53" t="str">
        <f t="shared" ref="C105:C155" si="34">LEFT(B105,FIND(" ",B105)-1)</f>
        <v>22/10/2023</v>
      </c>
      <c r="D105" s="51">
        <f ca="1">RANDBETWEEN(1000,9999)</f>
        <v>7216</v>
      </c>
      <c r="E105" s="54"/>
      <c r="F105" s="60">
        <f ca="1">ROUND(RANDBETWEEN(100000,1200000),-3)</f>
        <v>592000</v>
      </c>
      <c r="G105" s="54">
        <f ca="1">G104-E105+F105</f>
        <v>47512120</v>
      </c>
      <c r="H105" s="56">
        <f ca="1" t="shared" ref="H105:H114" si="35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401</v>
      </c>
      <c r="I105" s="70" t="str">
        <f ca="1">_xlfn.CONCAT(RANDBETWEEN(1000,9999),CHAR(RANDBETWEEN(65,90)),CHAR(RANDBETWEEN(65,90)),CHAR(RANDBETWEEN(65,90)),CHAR(RANDBETWEEN(65,90)),CHAR(RANDBETWEEN(65,90)),CHAR(RANDBETWEEN(65,90)))</f>
        <v>1108PIESRV</v>
      </c>
      <c r="J105" s="51" t="str">
        <f ca="1">CHOOSE(RANDBETWEEN(1,2),"990","512")</f>
        <v>512</v>
      </c>
      <c r="K105" s="72" t="str">
        <f ca="1">_xlfn.CONCAT("REM               Tfr A/c: ",RANDBETWEEN(10000000000000,99999999999999)," ",INDEX(Sheet1!A1:A74,RANDBETWEEN(1,COUNTA(Sheet1!A1:A74)))," chuyen tien")</f>
        <v>REM               Tfr A/c: 73970587899639 MAI VAN THANG chuyen tien</v>
      </c>
    </row>
    <row r="106" s="9" customFormat="1" ht="45" customHeight="1" spans="1:16">
      <c r="A106" s="51">
        <v>81</v>
      </c>
      <c r="B106" s="52" t="s">
        <v>119</v>
      </c>
      <c r="C106" s="53" t="str">
        <f t="shared" si="34"/>
        <v>22/10/2023</v>
      </c>
      <c r="D106" s="51">
        <f ca="1" t="shared" ref="D106:D115" si="36">RANDBETWEEN(1000,9999)</f>
        <v>8899</v>
      </c>
      <c r="E106" s="54">
        <f ca="1">ROUND(RANDBETWEEN(100000,12000000),-3)</f>
        <v>689000</v>
      </c>
      <c r="F106" s="55"/>
      <c r="G106" s="54">
        <f ca="1" t="shared" ref="G105:G155" si="37">G105-E106+F106</f>
        <v>46823120</v>
      </c>
      <c r="H106" s="56">
        <f ca="1" t="shared" si="35"/>
        <v>3440</v>
      </c>
      <c r="I106" s="70" t="str">
        <f ca="1">_xlfn.CONCAT(RANDBETWEEN(1000,9999),CHAR(RANDBETWEEN(65,90)),CHAR(RANDBETWEEN(65,90)),CHAR(RANDBETWEEN(65,90)),CHAR(RANDBETWEEN(65,90)),CHAR(RANDBETWEEN(65,90)),CHAR(RANDBETWEEN(65,90)))</f>
        <v>7820BVEIEW</v>
      </c>
      <c r="J106" s="51" t="str">
        <f ca="1">CHOOSE(RANDBETWEEN(1,2),"990","512")</f>
        <v>990</v>
      </c>
      <c r="K106" s="66" t="str">
        <f ca="1">_xlfn.CONCAT("Omni Channel-TKThe :",RANDBETWEEN(100000000000,999999999999),", tai ",INDEX(Sheet1!H1:H7,RANDBETWEEN(1,COUNTA(Sheet1!H1:H7)))," NGUYEN THI QUY chuyen tien")</f>
        <v>Omni Channel-TKThe :228562246576, tai Agribank. NGUYEN THI QUY chuyen tien</v>
      </c>
      <c r="L106" s="25"/>
      <c r="M106" s="25"/>
      <c r="N106" s="64"/>
      <c r="O106" s="64"/>
      <c r="P106" s="64"/>
    </row>
    <row r="107" ht="45" customHeight="1" spans="1:12">
      <c r="A107" s="51">
        <v>82</v>
      </c>
      <c r="B107" s="52" t="s">
        <v>120</v>
      </c>
      <c r="C107" s="53" t="str">
        <f t="shared" si="34"/>
        <v>22/10/2023</v>
      </c>
      <c r="D107" s="51">
        <f ca="1" t="shared" si="36"/>
        <v>2906</v>
      </c>
      <c r="E107" s="54">
        <f ca="1">ROUND(RANDBETWEEN(100000,12000000),-3)</f>
        <v>6256000</v>
      </c>
      <c r="F107" s="55"/>
      <c r="G107" s="54">
        <f ca="1" t="shared" si="37"/>
        <v>40567120</v>
      </c>
      <c r="H107" s="56">
        <f ca="1" t="shared" si="35"/>
        <v>778</v>
      </c>
      <c r="I107" s="70" t="str">
        <f ca="1">_xlfn.CONCAT(RANDBETWEEN(1000,9999),CHAR(RANDBETWEEN(65,90)),CHAR(RANDBETWEEN(65,90)),CHAR(RANDBETWEEN(65,90)),CHAR(RANDBETWEEN(65,90)),CHAR(RANDBETWEEN(65,90)),CHAR(RANDBETWEEN(65,90)))</f>
        <v>9374KJMZGD</v>
      </c>
      <c r="J107" s="51" t="str">
        <f ca="1" t="shared" ref="J107:J116" si="38">CHOOSE(RANDBETWEEN(1,2),"990","512")</f>
        <v>512</v>
      </c>
      <c r="K107" s="72" t="str">
        <f ca="1">_xlfn.CONCAT(INDEX(Sheet1!F4:F7,RANDBETWEEN(1,COUNTA(Sheet1!F4:F7))),RANDBETWEEN(1000000000000,9999999999999)," tai ",INDEX(Sheet1!H4:H10,RANDBETWEEN(1,COUNTA(Sheet1!H4:H10))),"; NGUYEN THI QUY"," chuyen tien")</f>
        <v>MB-TKThe :7128610130955 tai VCB.; NGUYEN THI QUY chuyen tien</v>
      </c>
      <c r="L107" s="81"/>
    </row>
    <row r="108" ht="45" customHeight="1" spans="1:12">
      <c r="A108" s="51">
        <v>83</v>
      </c>
      <c r="B108" s="52" t="s">
        <v>121</v>
      </c>
      <c r="C108" s="53" t="str">
        <f t="shared" si="34"/>
        <v>22/10/2023</v>
      </c>
      <c r="D108" s="51">
        <f ca="1" t="shared" si="36"/>
        <v>3550</v>
      </c>
      <c r="E108" s="54"/>
      <c r="F108" s="55">
        <f ca="1" t="shared" ref="F108:F113" si="39">ROUND(RANDBETWEEN(100000,1200000),-3)</f>
        <v>541000</v>
      </c>
      <c r="G108" s="54">
        <f ca="1" t="shared" si="37"/>
        <v>41108120</v>
      </c>
      <c r="H108" s="56">
        <f ca="1" t="shared" si="35"/>
        <v>81385</v>
      </c>
      <c r="I108" s="68" t="str">
        <f ca="1">_xlfn.CONCAT(CHAR(RANDBETWEEN(65,90)),CHAR(RANDBETWEEN(65,90)),RANDBETWEEN(100000,999999))</f>
        <v>RC887626</v>
      </c>
      <c r="J108" s="51" t="str">
        <f ca="1" t="shared" si="38"/>
        <v>990</v>
      </c>
      <c r="K108" s="72" t="str">
        <f ca="1">_xlfn.CONCAT("REM               Tfr A/c: ",RANDBETWEEN(10000000000000,99999999999999)," ",INDEX(Sheet1!A1:A74,RANDBETWEEN(1,COUNTA(Sheet1!A1:A74)))," chuyen tien")</f>
        <v>REM               Tfr A/c: 56588454470625 NGUYEN KIM DUAN chuyen tien</v>
      </c>
      <c r="L108" s="81"/>
    </row>
    <row r="109" ht="43" customHeight="1" spans="1:12">
      <c r="A109" s="51">
        <v>84</v>
      </c>
      <c r="B109" s="52" t="s">
        <v>122</v>
      </c>
      <c r="C109" s="53" t="str">
        <f t="shared" si="34"/>
        <v>22/10/2023</v>
      </c>
      <c r="D109" s="51">
        <f ca="1" t="shared" si="36"/>
        <v>9535</v>
      </c>
      <c r="E109" s="54"/>
      <c r="F109" s="55">
        <f ca="1" t="shared" si="39"/>
        <v>364000</v>
      </c>
      <c r="G109" s="54">
        <f ca="1" t="shared" si="37"/>
        <v>41472120</v>
      </c>
      <c r="H109" s="56">
        <f ca="1" t="shared" si="35"/>
        <v>5885870116</v>
      </c>
      <c r="I109" s="68" t="str">
        <f ca="1">_xlfn.CONCAT(CHAR(RANDBETWEEN(65,90)),CHAR(RANDBETWEEN(65,90)),RANDBETWEEN(100000,999999))</f>
        <v>FA475090</v>
      </c>
      <c r="J109" s="51" t="str">
        <f ca="1" t="shared" si="38"/>
        <v>512</v>
      </c>
      <c r="K109" s="72" t="str">
        <f ca="1">_xlfn.CONCAT("REM               Tfr A/c: ",RANDBETWEEN(10000000000000,99999999999999)," ",INDEX(Sheet1!A2:A75,RANDBETWEEN(1,COUNTA(Sheet1!A2:A75)))," chuyen tien")</f>
        <v>REM               Tfr A/c: 50896243360771 PHAM QUANG THUAN chuyen tien</v>
      </c>
      <c r="L109" s="81"/>
    </row>
    <row r="110" ht="43" customHeight="1" spans="1:12">
      <c r="A110" s="51">
        <v>85</v>
      </c>
      <c r="B110" s="52" t="s">
        <v>123</v>
      </c>
      <c r="C110" s="53" t="str">
        <f t="shared" si="34"/>
        <v>23/10/2023</v>
      </c>
      <c r="D110" s="51">
        <f ca="1" t="shared" si="36"/>
        <v>7454</v>
      </c>
      <c r="E110" s="54"/>
      <c r="F110" s="55">
        <f ca="1" t="shared" si="39"/>
        <v>463000</v>
      </c>
      <c r="G110" s="54">
        <f ca="1" t="shared" si="37"/>
        <v>41935120</v>
      </c>
      <c r="H110" s="56">
        <f ca="1" t="shared" si="35"/>
        <v>410</v>
      </c>
      <c r="I110" s="68" t="str">
        <f ca="1">_xlfn.CONCAT(CHAR(RANDBETWEEN(65,90)),CHAR(RANDBETWEEN(65,90)),RANDBETWEEN(100000,999999))</f>
        <v>LZ931138</v>
      </c>
      <c r="J110" s="51" t="str">
        <f ca="1" t="shared" si="38"/>
        <v>990</v>
      </c>
      <c r="K110" s="72" t="str">
        <f ca="1">_xlfn.CONCAT("REM               Tfr A/c: ",RANDBETWEEN(10000000000000,99999999999999)," ",INDEX(Sheet1!A1:A74,RANDBETWEEN(1,COUNTA(Sheet1!A1:A74)))," chuyen tien")</f>
        <v>REM               Tfr A/c: 99943552277675 NGUYEN THANH TUNG chuyen tien</v>
      </c>
      <c r="L110" s="81"/>
    </row>
    <row r="111" ht="43" customHeight="1" spans="1:12">
      <c r="A111" s="51">
        <v>86</v>
      </c>
      <c r="B111" s="52" t="s">
        <v>124</v>
      </c>
      <c r="C111" s="53" t="str">
        <f t="shared" si="34"/>
        <v>23/10/2023</v>
      </c>
      <c r="D111" s="51">
        <f ca="1" t="shared" si="36"/>
        <v>3407</v>
      </c>
      <c r="E111" s="54"/>
      <c r="F111" s="55">
        <f ca="1" t="shared" si="39"/>
        <v>159000</v>
      </c>
      <c r="G111" s="54">
        <f ca="1" t="shared" si="37"/>
        <v>42094120</v>
      </c>
      <c r="H111" s="56">
        <f ca="1" t="shared" si="35"/>
        <v>958</v>
      </c>
      <c r="I111" s="70" t="str">
        <f ca="1">_xlfn.CONCAT(RANDBETWEEN(1000,9999),CHAR(RANDBETWEEN(65,90)),CHAR(RANDBETWEEN(65,90)),CHAR(RANDBETWEEN(65,90)),CHAR(RANDBETWEEN(65,90)),CHAR(RANDBETWEEN(65,90)),CHAR(RANDBETWEEN(65,90)))</f>
        <v>8950AODUYC</v>
      </c>
      <c r="J111" s="51" t="str">
        <f ca="1" t="shared" si="38"/>
        <v>990</v>
      </c>
      <c r="K111" s="72" t="str">
        <f ca="1">_xlfn.CONCAT("REM               Tfr A/c: ",RANDBETWEEN(10000000000000,99999999999999)," ",INDEX(Sheet1!A2:A75,RANDBETWEEN(1,COUNTA(Sheet1!A2:A75)))," chuyen tien")</f>
        <v>REM               Tfr A/c: 70785315969326 NGUYEN THANH TUNG chuyen tien</v>
      </c>
      <c r="L111" s="81"/>
    </row>
    <row r="112" ht="53" customHeight="1" spans="1:12">
      <c r="A112" s="51">
        <v>87</v>
      </c>
      <c r="B112" s="52" t="s">
        <v>125</v>
      </c>
      <c r="C112" s="53" t="str">
        <f t="shared" si="34"/>
        <v>23/10/2023</v>
      </c>
      <c r="D112" s="51">
        <f ca="1" t="shared" si="36"/>
        <v>6439</v>
      </c>
      <c r="E112" s="54">
        <f ca="1">ROUND(RANDBETWEEN(100000,12000000),-3)</f>
        <v>611000</v>
      </c>
      <c r="F112" s="55"/>
      <c r="G112" s="54">
        <f ca="1" t="shared" si="37"/>
        <v>41483120</v>
      </c>
      <c r="H112" s="56">
        <f ca="1" t="shared" si="35"/>
        <v>871</v>
      </c>
      <c r="I112" s="70" t="str">
        <f ca="1">_xlfn.CONCAT(RANDBETWEEN(1000,9999),CHAR(RANDBETWEEN(65,90)),CHAR(RANDBETWEEN(65,90)),CHAR(RANDBETWEEN(65,90)),CHAR(RANDBETWEEN(65,90)),CHAR(RANDBETWEEN(65,90)),CHAR(RANDBETWEEN(65,90)))</f>
        <v>9373WJVMBB</v>
      </c>
      <c r="J112" s="51" t="str">
        <f ca="1" t="shared" si="38"/>
        <v>512</v>
      </c>
      <c r="K112" s="72" t="str">
        <f ca="1">_xlfn.CONCAT("Omni Channel-TKThe :",RANDBETWEEN(100000000000,999999999999),", tai ",INDEX(Sheet1!H1:H7,RANDBETWEEN(1,COUNTA(Sheet1!H1:H7)))," NGUYEN THI QUY chuyen tien")</f>
        <v>Omni Channel-TKThe :300343981052, tai MB. NGUYEN THI QUY chuyen tien</v>
      </c>
      <c r="L112" s="81"/>
    </row>
    <row r="113" ht="45" customHeight="1" spans="1:11">
      <c r="A113" s="51">
        <v>88</v>
      </c>
      <c r="B113" s="52" t="s">
        <v>126</v>
      </c>
      <c r="C113" s="53" t="str">
        <f t="shared" si="34"/>
        <v>23/10/2023</v>
      </c>
      <c r="D113" s="51">
        <f ca="1" t="shared" si="36"/>
        <v>6525</v>
      </c>
      <c r="E113" s="54"/>
      <c r="F113" s="60">
        <f ca="1" t="shared" si="39"/>
        <v>953000</v>
      </c>
      <c r="G113" s="54">
        <f ca="1" t="shared" si="37"/>
        <v>42436120</v>
      </c>
      <c r="H113" s="56">
        <f ca="1" t="shared" si="35"/>
        <v>7439</v>
      </c>
      <c r="I113" s="68" t="str">
        <f ca="1">_xlfn.CONCAT(RANDBETWEEN(100,999),CHAR(RANDBETWEEN(65,90)),CHAR(RANDBETWEEN(65,90)),CHAR(RANDBETWEEN(65,90)),CHAR(RANDBETWEEN(65,90)),CHAR(RANDBETWEEN(65,90)),RANDBETWEEN(1,9))</f>
        <v>472BQZDQ2</v>
      </c>
      <c r="J113" s="51" t="str">
        <f ca="1" t="shared" si="38"/>
        <v>512</v>
      </c>
      <c r="K113" s="72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TKThe :6158166340496 tai VPBank.; NGUYEN DUY HUU chuyen khoan</v>
      </c>
    </row>
    <row r="114" ht="45" customHeight="1" spans="1:11">
      <c r="A114" s="51">
        <v>89</v>
      </c>
      <c r="B114" s="52" t="s">
        <v>127</v>
      </c>
      <c r="C114" s="53" t="str">
        <f t="shared" si="34"/>
        <v>24/10/2023</v>
      </c>
      <c r="D114" s="51">
        <f ca="1" t="shared" si="36"/>
        <v>9580</v>
      </c>
      <c r="E114" s="54"/>
      <c r="F114" s="60">
        <f ca="1">ROUND(RANDBETWEEN(100000,1200000),-3)</f>
        <v>904000</v>
      </c>
      <c r="G114" s="54">
        <f ca="1" t="shared" si="37"/>
        <v>43340120</v>
      </c>
      <c r="H114" s="56">
        <f ca="1" t="shared" si="35"/>
        <v>374</v>
      </c>
      <c r="I114" s="70" t="str">
        <f ca="1">_xlfn.CONCAT(RANDBETWEEN(1000,9999),CHAR(RANDBETWEEN(65,90)),CHAR(RANDBETWEEN(65,90)),CHAR(RANDBETWEEN(65,90)),CHAR(RANDBETWEEN(65,90)),CHAR(RANDBETWEEN(65,90)),CHAR(RANDBETWEEN(65,90)))</f>
        <v>1499PEEFKD</v>
      </c>
      <c r="J114" s="51" t="str">
        <f ca="1" t="shared" si="38"/>
        <v>512</v>
      </c>
      <c r="K114" s="72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:8930315448055 tai MB.; NGUYEN XUAN NGOC chuyen khoan</v>
      </c>
    </row>
    <row r="115" ht="45" customHeight="1" spans="1:11">
      <c r="A115" s="51">
        <v>90</v>
      </c>
      <c r="B115" s="52" t="s">
        <v>128</v>
      </c>
      <c r="C115" s="53" t="str">
        <f t="shared" si="34"/>
        <v>24/10/2023</v>
      </c>
      <c r="D115" s="51">
        <f ca="1" t="shared" si="36"/>
        <v>7906</v>
      </c>
      <c r="E115" s="54"/>
      <c r="F115" s="60">
        <f ca="1" t="shared" ref="F115:F120" si="40">ROUND(RANDBETWEEN(100000,1200000),-3)</f>
        <v>640000</v>
      </c>
      <c r="G115" s="54">
        <f ca="1" t="shared" si="37"/>
        <v>43980120</v>
      </c>
      <c r="H115" s="56">
        <f ca="1" t="shared" ref="H115:H125" si="4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91706</v>
      </c>
      <c r="I115" s="70" t="str">
        <f ca="1">_xlfn.CONCAT(RANDBETWEEN(1000,9999),CHAR(RANDBETWEEN(65,90)),CHAR(RANDBETWEEN(65,90)),CHAR(RANDBETWEEN(65,90)),CHAR(RANDBETWEEN(65,90)),CHAR(RANDBETWEEN(65,90)),CHAR(RANDBETWEEN(65,90)))</f>
        <v>9500IRLZBI</v>
      </c>
      <c r="J115" s="51" t="str">
        <f ca="1" t="shared" si="38"/>
        <v>990</v>
      </c>
      <c r="K115" s="72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MB-TKThe :1390753592304 tai VPBank.; NGUYEN THI MY HIEN chuyen khoan</v>
      </c>
    </row>
    <row r="116" ht="45" customHeight="1" spans="1:11">
      <c r="A116" s="51">
        <v>91</v>
      </c>
      <c r="B116" s="52" t="s">
        <v>129</v>
      </c>
      <c r="C116" s="53" t="str">
        <f t="shared" si="34"/>
        <v>24/10/2023</v>
      </c>
      <c r="D116" s="51">
        <f ca="1" t="shared" ref="D116:D125" si="42">RANDBETWEEN(1000,9999)</f>
        <v>3444</v>
      </c>
      <c r="E116" s="54"/>
      <c r="F116" s="60">
        <f ca="1" t="shared" si="40"/>
        <v>102000</v>
      </c>
      <c r="G116" s="54">
        <f ca="1" t="shared" si="37"/>
        <v>44082120</v>
      </c>
      <c r="H116" s="56">
        <f ca="1" t="shared" si="41"/>
        <v>560</v>
      </c>
      <c r="I116" s="70" t="str">
        <f ca="1">_xlfn.CONCAT(RANDBETWEEN(1000,9999),CHAR(RANDBETWEEN(65,90)),CHAR(RANDBETWEEN(65,90)),CHAR(RANDBETWEEN(65,90)),CHAR(RANDBETWEEN(65,90)),CHAR(RANDBETWEEN(65,90)),CHAR(RANDBETWEEN(65,90)))</f>
        <v>9236WOGGZE</v>
      </c>
      <c r="J116" s="51" t="str">
        <f ca="1" t="shared" si="38"/>
        <v>512</v>
      </c>
      <c r="K116" s="72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TKThe :4066340465325 tai VCB.; MAI THANH TUAN chuyen khoan</v>
      </c>
    </row>
    <row r="117" ht="33" customHeight="1" spans="1:11">
      <c r="A117" s="51">
        <v>92</v>
      </c>
      <c r="B117" s="52" t="s">
        <v>130</v>
      </c>
      <c r="C117" s="53" t="str">
        <f t="shared" si="34"/>
        <v>24/10/2023</v>
      </c>
      <c r="D117" s="51">
        <f ca="1" t="shared" si="42"/>
        <v>6809</v>
      </c>
      <c r="E117" s="54"/>
      <c r="F117" s="60">
        <f ca="1" t="shared" si="40"/>
        <v>770000</v>
      </c>
      <c r="G117" s="54">
        <f ca="1" t="shared" si="37"/>
        <v>44852120</v>
      </c>
      <c r="H117" s="56">
        <f ca="1" t="shared" si="41"/>
        <v>84979</v>
      </c>
      <c r="I117" s="51">
        <f ca="1">RANDBETWEEN(100000000,999999999)</f>
        <v>704333529</v>
      </c>
      <c r="J117" s="51" t="str">
        <f ca="1" t="shared" ref="J117:J131" si="43">CHOOSE(RANDBETWEEN(1,2),"990","512")</f>
        <v>512</v>
      </c>
      <c r="K117" s="72" t="str">
        <f ca="1">_xlfn.CONCAT(RANDBETWEEN(100000,999999),"-QR - ",INDEX(Sheet1!A1:A74,RANDBETWEEN(1,COUNTA(Sheet1!A1:A74)))," Chuyen tien")</f>
        <v>508520-QR - NGUYEN THANH HUYEN Chuyen tien</v>
      </c>
    </row>
    <row r="118" ht="45" customHeight="1" spans="1:11">
      <c r="A118" s="51">
        <v>93</v>
      </c>
      <c r="B118" s="52" t="s">
        <v>131</v>
      </c>
      <c r="C118" s="53" t="str">
        <f t="shared" si="34"/>
        <v>24/10/2023</v>
      </c>
      <c r="D118" s="51">
        <f ca="1" t="shared" si="42"/>
        <v>7235</v>
      </c>
      <c r="E118" s="54">
        <f ca="1">ROUND(RANDBETWEEN(100000,12000000),-3)</f>
        <v>9477000</v>
      </c>
      <c r="F118" s="60"/>
      <c r="G118" s="54">
        <f ca="1" t="shared" si="37"/>
        <v>35375120</v>
      </c>
      <c r="H118" s="56">
        <f ca="1" t="shared" si="41"/>
        <v>9867113798</v>
      </c>
      <c r="I118" s="51">
        <f ca="1">RANDBETWEEN(100000000,999999999)</f>
        <v>577979820</v>
      </c>
      <c r="J118" s="51" t="str">
        <f ca="1" t="shared" si="43"/>
        <v>512</v>
      </c>
      <c r="K118" s="72" t="str">
        <f ca="1">_xlfn.CONCAT(INDEX(Sheet1!F4:F7,RANDBETWEEN(1,COUNTA(Sheet1!F4:F7))),RANDBETWEEN(1000000000000,9999999999999)," tai ",INDEX(Sheet1!H4:H10,RANDBETWEEN(1,COUNTA(Sheet1!H4:H10))),"; NGUYEN THI QUY"," chuyen tien")</f>
        <v>MB-TKThe :1630045576963 tai VPBank.; NGUYEN THI QUY chuyen tien</v>
      </c>
    </row>
    <row r="119" ht="45" customHeight="1" spans="1:11">
      <c r="A119" s="51">
        <v>94</v>
      </c>
      <c r="B119" s="52" t="s">
        <v>132</v>
      </c>
      <c r="C119" s="53" t="str">
        <f t="shared" si="34"/>
        <v>25/10/2023</v>
      </c>
      <c r="D119" s="51">
        <f ca="1" t="shared" si="42"/>
        <v>9533</v>
      </c>
      <c r="E119" s="54">
        <f ca="1">ROUND(RANDBETWEEN(100000,12000000),-3)</f>
        <v>8660000</v>
      </c>
      <c r="F119" s="60"/>
      <c r="G119" s="54">
        <f ca="1" t="shared" si="37"/>
        <v>26715120</v>
      </c>
      <c r="H119" s="56">
        <f ca="1" t="shared" si="41"/>
        <v>9886033115</v>
      </c>
      <c r="I119" s="68" t="str">
        <f ca="1">_xlfn.CONCAT(CHAR(RANDBETWEEN(65,90)),CHAR(RANDBETWEEN(65,90)),RANDBETWEEN(100000,999999))</f>
        <v>YI169443</v>
      </c>
      <c r="J119" s="51" t="str">
        <f ca="1" t="shared" si="43"/>
        <v>990</v>
      </c>
      <c r="K119" s="72" t="str">
        <f ca="1">_xlfn.CONCAT(INDEX(Sheet1!F4:F7,RANDBETWEEN(1,COUNTA(Sheet1!F4:F7))),RANDBETWEEN(1000000000000,9999999999999)," tai ",INDEX(Sheet1!H4:H10,RANDBETWEEN(1,COUNTA(Sheet1!H4:H10))),"; NGUYEN THI QUY"," chuyen tien")</f>
        <v>MB-TKThe :5412551314713 tai Vietcombank.; NGUYEN THI QUY chuyen tien</v>
      </c>
    </row>
    <row r="120" ht="45" customHeight="1" spans="1:11">
      <c r="A120" s="51">
        <v>95</v>
      </c>
      <c r="B120" s="52" t="s">
        <v>133</v>
      </c>
      <c r="C120" s="53" t="str">
        <f t="shared" si="34"/>
        <v>25/10/2023</v>
      </c>
      <c r="D120" s="51">
        <f ca="1" t="shared" si="42"/>
        <v>5132</v>
      </c>
      <c r="E120" s="54"/>
      <c r="F120" s="60">
        <f ca="1" t="shared" si="40"/>
        <v>854000</v>
      </c>
      <c r="G120" s="54">
        <f ca="1" t="shared" si="37"/>
        <v>27569120</v>
      </c>
      <c r="H120" s="56">
        <f ca="1" t="shared" si="41"/>
        <v>9327</v>
      </c>
      <c r="I120" s="70" t="str">
        <f ca="1">_xlfn.CONCAT(RANDBETWEEN(1000,9999),CHAR(RANDBETWEEN(65,90)),CHAR(RANDBETWEEN(65,90)),CHAR(RANDBETWEEN(65,90)),CHAR(RANDBETWEEN(65,90)),CHAR(RANDBETWEEN(65,90)),CHAR(RANDBETWEEN(65,90)))</f>
        <v>1438QBVWWE</v>
      </c>
      <c r="J120" s="51" t="str">
        <f ca="1" t="shared" si="43"/>
        <v>990</v>
      </c>
      <c r="K120" s="72" t="str">
        <f ca="1">_xlfn.CONCAT("REM               Tfr A/c: ",RANDBETWEEN(10000000000000,99999999999999)," ",INDEX(Sheet1!A1:A74,RANDBETWEEN(1,COUNTA(Sheet1!A1:A74)))," chuyen tien")</f>
        <v>REM               Tfr A/c: 35143421231412 NGUYEN VIET HOANG chuyen tien</v>
      </c>
    </row>
    <row r="121" ht="43" customHeight="1" spans="1:12">
      <c r="A121" s="51">
        <v>96</v>
      </c>
      <c r="B121" s="52" t="s">
        <v>134</v>
      </c>
      <c r="C121" s="53" t="str">
        <f t="shared" si="34"/>
        <v>26/10/2023</v>
      </c>
      <c r="D121" s="51">
        <f ca="1" t="shared" si="42"/>
        <v>3762</v>
      </c>
      <c r="E121" s="54"/>
      <c r="F121" s="60">
        <f ca="1" t="shared" ref="F121:F127" si="44">ROUND(RANDBETWEEN(100000,1200000),-3)</f>
        <v>687000</v>
      </c>
      <c r="G121" s="54">
        <f ca="1" t="shared" si="37"/>
        <v>28256120</v>
      </c>
      <c r="H121" s="56">
        <f ca="1" t="shared" si="41"/>
        <v>922</v>
      </c>
      <c r="I121" s="70" t="str">
        <f ca="1">_xlfn.CONCAT(RANDBETWEEN(1000,9999),CHAR(RANDBETWEEN(65,90)),CHAR(RANDBETWEEN(65,90)),CHAR(RANDBETWEEN(65,90)),CHAR(RANDBETWEEN(65,90)),CHAR(RANDBETWEEN(65,90)),CHAR(RANDBETWEEN(65,90)))</f>
        <v>7065AMLBYI</v>
      </c>
      <c r="J121" s="51" t="str">
        <f ca="1" t="shared" si="43"/>
        <v>990</v>
      </c>
      <c r="K121" s="72" t="str">
        <f ca="1">_xlfn.CONCAT("REM               Tfr A/c: ",RANDBETWEEN(10000000000000,99999999999999)," ",INDEX(Sheet1!A2:A75,RANDBETWEEN(1,COUNTA(Sheet1!A2:A75)))," chuyen tien")</f>
        <v>REM               Tfr A/c: 55468940865063 BUI MINH DUC chuyen tien</v>
      </c>
      <c r="L121" s="87"/>
    </row>
    <row r="122" ht="45" customHeight="1" spans="1:12">
      <c r="A122" s="51">
        <v>97</v>
      </c>
      <c r="B122" s="52" t="s">
        <v>135</v>
      </c>
      <c r="C122" s="53" t="str">
        <f t="shared" si="34"/>
        <v>26/10/2023</v>
      </c>
      <c r="D122" s="51">
        <f ca="1" t="shared" si="42"/>
        <v>5799</v>
      </c>
      <c r="E122" s="54"/>
      <c r="F122" s="60">
        <f ca="1" t="shared" si="44"/>
        <v>1130000</v>
      </c>
      <c r="G122" s="54">
        <f ca="1" t="shared" si="37"/>
        <v>29386120</v>
      </c>
      <c r="H122" s="56">
        <f ca="1" t="shared" si="41"/>
        <v>317</v>
      </c>
      <c r="I122" s="70" t="str">
        <f ca="1">_xlfn.CONCAT(RANDBETWEEN(1000,9999),CHAR(RANDBETWEEN(65,90)),CHAR(RANDBETWEEN(65,90)),CHAR(RANDBETWEEN(65,90)),CHAR(RANDBETWEEN(65,90)),CHAR(RANDBETWEEN(65,90)),CHAR(RANDBETWEEN(65,90)))</f>
        <v>9147MCKWYK</v>
      </c>
      <c r="J122" s="51" t="str">
        <f ca="1" t="shared" si="43"/>
        <v>512</v>
      </c>
      <c r="K122" s="72" t="str">
        <f ca="1">_xlfn.CONCAT("REM               Tfr A/c: ",RANDBETWEEN(10000000000000,99999999999999)," ",INDEX(Sheet1!A3:A76,RANDBETWEEN(1,COUNTA(Sheet1!A3:A76)))," chuyen tien")</f>
        <v>REM               Tfr A/c: 48793398899980 HOANG MINH LONG chuyen tien</v>
      </c>
      <c r="L122" s="87"/>
    </row>
    <row r="123" ht="43" customHeight="1" spans="1:12">
      <c r="A123" s="51">
        <v>98</v>
      </c>
      <c r="B123" s="52" t="s">
        <v>136</v>
      </c>
      <c r="C123" s="53" t="str">
        <f t="shared" si="34"/>
        <v>26/10/2023</v>
      </c>
      <c r="D123" s="51">
        <f ca="1" t="shared" si="42"/>
        <v>4999</v>
      </c>
      <c r="E123" s="54"/>
      <c r="F123" s="60">
        <f ca="1" t="shared" si="44"/>
        <v>502000</v>
      </c>
      <c r="G123" s="54">
        <f ca="1" t="shared" si="37"/>
        <v>29888120</v>
      </c>
      <c r="H123" s="56">
        <f ca="1" t="shared" si="41"/>
        <v>415</v>
      </c>
      <c r="I123" s="70" t="str">
        <f ca="1">_xlfn.CONCAT(RANDBETWEEN(1000,9999),CHAR(RANDBETWEEN(65,90)),CHAR(RANDBETWEEN(65,90)),CHAR(RANDBETWEEN(65,90)),CHAR(RANDBETWEEN(65,90)),CHAR(RANDBETWEEN(65,90)),CHAR(RANDBETWEEN(65,90)))</f>
        <v>3610ZOBRRR</v>
      </c>
      <c r="J123" s="51" t="str">
        <f ca="1" t="shared" si="43"/>
        <v>990</v>
      </c>
      <c r="K123" s="72" t="str">
        <f ca="1">_xlfn.CONCAT("REM               Tfr A/c: ",RANDBETWEEN(10000000000000,99999999999999)," ",INDEX(Sheet1!A4:A77,RANDBETWEEN(1,COUNTA(Sheet1!A4:A77)))," chuyen tien")</f>
        <v>REM               Tfr A/c: 88559117383254 LE VU TUAN KIET chuyen tien</v>
      </c>
      <c r="L123" s="87"/>
    </row>
    <row r="124" ht="43" customHeight="1" spans="1:11">
      <c r="A124" s="51">
        <v>99</v>
      </c>
      <c r="B124" s="52" t="s">
        <v>137</v>
      </c>
      <c r="C124" s="53" t="str">
        <f t="shared" si="34"/>
        <v>26/10/2023</v>
      </c>
      <c r="D124" s="51">
        <f ca="1" t="shared" si="42"/>
        <v>5268</v>
      </c>
      <c r="E124" s="54"/>
      <c r="F124" s="60">
        <f ca="1" t="shared" si="44"/>
        <v>131000</v>
      </c>
      <c r="G124" s="54">
        <f ca="1" t="shared" si="37"/>
        <v>30019120</v>
      </c>
      <c r="H124" s="56">
        <f ca="1" t="shared" si="41"/>
        <v>8183257469</v>
      </c>
      <c r="I124" s="70" t="str">
        <f ca="1">_xlfn.CONCAT(RANDBETWEEN(1000,9999),CHAR(RANDBETWEEN(65,90)),CHAR(RANDBETWEEN(65,90)),CHAR(RANDBETWEEN(65,90)),CHAR(RANDBETWEEN(65,90)),CHAR(RANDBETWEEN(65,90)),CHAR(RANDBETWEEN(65,90)))</f>
        <v>3180ZAKLHK</v>
      </c>
      <c r="J124" s="51" t="str">
        <f ca="1" t="shared" si="43"/>
        <v>990</v>
      </c>
      <c r="K124" s="72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IBVCB :3785487983902 tai Sacombank.; VU DINH HIEP chuyen khoan</v>
      </c>
    </row>
    <row r="125" ht="45" customHeight="1" spans="1:11">
      <c r="A125" s="51">
        <v>100</v>
      </c>
      <c r="B125" s="52" t="s">
        <v>138</v>
      </c>
      <c r="C125" s="53" t="str">
        <f t="shared" si="34"/>
        <v>26/10/2023</v>
      </c>
      <c r="D125" s="51">
        <f ca="1" t="shared" si="42"/>
        <v>6468</v>
      </c>
      <c r="E125" s="54"/>
      <c r="F125" s="60">
        <f ca="1" t="shared" si="44"/>
        <v>291000</v>
      </c>
      <c r="G125" s="54">
        <f ca="1" t="shared" si="37"/>
        <v>30310120</v>
      </c>
      <c r="H125" s="56">
        <f ca="1" t="shared" si="41"/>
        <v>236</v>
      </c>
      <c r="I125" s="68" t="str">
        <f ca="1">_xlfn.CONCAT(RANDBETWEEN(100,999),CHAR(RANDBETWEEN(65,90)),CHAR(RANDBETWEEN(65,90)),CHAR(RANDBETWEEN(65,90)),CHAR(RANDBETWEEN(65,90)),CHAR(RANDBETWEEN(65,90)),RANDBETWEEN(1,9))</f>
        <v>405SZMUC4</v>
      </c>
      <c r="J125" s="51" t="str">
        <f ca="1" t="shared" si="43"/>
        <v>990</v>
      </c>
      <c r="K125" s="72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TKThe :9025133997745 tai VCB.; NGUYEN QUOC HUNG chuyen khoan</v>
      </c>
    </row>
    <row r="126" ht="43" customHeight="1" spans="1:11">
      <c r="A126" s="51">
        <v>101</v>
      </c>
      <c r="B126" s="52" t="s">
        <v>139</v>
      </c>
      <c r="C126" s="53" t="str">
        <f t="shared" si="34"/>
        <v>27/10/2023</v>
      </c>
      <c r="D126" s="51">
        <f ca="1" t="shared" ref="D126:D135" si="45">RANDBETWEEN(1000,9999)</f>
        <v>1577</v>
      </c>
      <c r="E126" s="54"/>
      <c r="F126" s="60">
        <f ca="1" t="shared" si="44"/>
        <v>872000</v>
      </c>
      <c r="G126" s="54">
        <f ca="1" t="shared" si="37"/>
        <v>31182120</v>
      </c>
      <c r="H126" s="56">
        <f ca="1" t="shared" ref="H126:H134" si="46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1322775331</v>
      </c>
      <c r="I126" s="68" t="str">
        <f ca="1">_xlfn.CONCAT(RANDBETWEEN(100,999),CHAR(RANDBETWEEN(65,90)),CHAR(RANDBETWEEN(65,90)),CHAR(RANDBETWEEN(65,90)),CHAR(RANDBETWEEN(65,90)),CHAR(RANDBETWEEN(65,90)),RANDBETWEEN(1,9))</f>
        <v>205PTRDU7</v>
      </c>
      <c r="J126" s="51" t="str">
        <f ca="1" t="shared" si="43"/>
        <v>990</v>
      </c>
      <c r="K126" s="72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MB-TKThe :3409964713663 tai VCB.; CAO THANH LUONG chuyen khoan</v>
      </c>
    </row>
    <row r="127" ht="45" customHeight="1" spans="1:11">
      <c r="A127" s="51">
        <v>102</v>
      </c>
      <c r="B127" s="52" t="s">
        <v>140</v>
      </c>
      <c r="C127" s="53" t="str">
        <f t="shared" si="34"/>
        <v>27/10/2023</v>
      </c>
      <c r="D127" s="51">
        <f ca="1" t="shared" si="45"/>
        <v>7837</v>
      </c>
      <c r="E127" s="54"/>
      <c r="F127" s="60">
        <v>28000000</v>
      </c>
      <c r="G127" s="54">
        <f ca="1" t="shared" si="37"/>
        <v>59182120</v>
      </c>
      <c r="H127" s="56">
        <f ca="1" t="shared" si="46"/>
        <v>2974744274</v>
      </c>
      <c r="I127" s="68" t="str">
        <f ca="1">_xlfn.CONCAT(RANDBETWEEN(100,999),CHAR(RANDBETWEEN(65,90)),CHAR(RANDBETWEEN(65,90)),CHAR(RANDBETWEEN(65,90)),CHAR(RANDBETWEEN(65,90)),CHAR(RANDBETWEEN(65,90)),RANDBETWEEN(1,9))</f>
        <v>194JRQAS6</v>
      </c>
      <c r="J127" s="51" t="str">
        <f ca="1" t="shared" si="43"/>
        <v>512</v>
      </c>
      <c r="K127" s="72" t="str">
        <f ca="1">_xlfn.CONCAT("REM               Tfr A/c: ",RANDBETWEEN(10000000000000,99999999999999)," ",INDEX(Sheet1!A1:A74,RANDBETWEEN(1,COUNTA(Sheet1!A1:A74)))," chuyen tien")</f>
        <v>REM               Tfr A/c: 51206826450648 NGUYEN TRONG THANH chuyen tien</v>
      </c>
    </row>
    <row r="128" ht="44" customHeight="1" spans="1:11">
      <c r="A128" s="51">
        <v>103</v>
      </c>
      <c r="B128" s="52" t="s">
        <v>141</v>
      </c>
      <c r="C128" s="53" t="str">
        <f t="shared" si="34"/>
        <v>27/10/2023</v>
      </c>
      <c r="D128" s="51">
        <f ca="1" t="shared" si="45"/>
        <v>6150</v>
      </c>
      <c r="E128" s="54">
        <f ca="1">ROUND(RANDBETWEEN(100000,12000000),-3)</f>
        <v>5272000</v>
      </c>
      <c r="F128" s="60"/>
      <c r="G128" s="54">
        <f ca="1" t="shared" si="37"/>
        <v>53910120</v>
      </c>
      <c r="H128" s="56">
        <f ca="1" t="shared" si="46"/>
        <v>807</v>
      </c>
      <c r="I128" s="68" t="str">
        <f ca="1">_xlfn.CONCAT(RANDBETWEEN(100,999),CHAR(RANDBETWEEN(65,90)),CHAR(RANDBETWEEN(65,90)),CHAR(RANDBETWEEN(65,90)),CHAR(RANDBETWEEN(65,90)),CHAR(RANDBETWEEN(65,90)),RANDBETWEEN(1,9))</f>
        <v>395CESQP6</v>
      </c>
      <c r="J128" s="51" t="str">
        <f ca="1" t="shared" si="43"/>
        <v>512</v>
      </c>
      <c r="K128" s="72" t="str">
        <f ca="1">_xlfn.CONCAT("Omni Channel-TKThe :",RANDBETWEEN(100000000000,999999999999),", tai ",INDEX(Sheet1!H1:H7,RANDBETWEEN(1,COUNTA(Sheet1!H1:H7)))," NGUYEN THI QUY chuyen tien")</f>
        <v>Omni Channel-TKThe :681668117815, tai VCB. NGUYEN THI QUY chuyen tien</v>
      </c>
    </row>
    <row r="129" ht="45" customHeight="1" spans="1:11">
      <c r="A129" s="51">
        <v>104</v>
      </c>
      <c r="B129" s="52" t="s">
        <v>142</v>
      </c>
      <c r="C129" s="53" t="str">
        <f t="shared" si="34"/>
        <v>28/10/2023</v>
      </c>
      <c r="D129" s="51">
        <f ca="1" t="shared" si="45"/>
        <v>6788</v>
      </c>
      <c r="E129" s="54">
        <f ca="1">ROUND(RANDBETWEEN(100000,12000000),-3)</f>
        <v>1987000</v>
      </c>
      <c r="F129" s="60"/>
      <c r="G129" s="54">
        <f ca="1" t="shared" si="37"/>
        <v>51923120</v>
      </c>
      <c r="H129" s="56">
        <f ca="1" t="shared" si="46"/>
        <v>26666</v>
      </c>
      <c r="I129" s="51">
        <f ca="1">RANDBETWEEN(100000000,999999999)</f>
        <v>699749217</v>
      </c>
      <c r="J129" s="51" t="str">
        <f ca="1" t="shared" si="43"/>
        <v>512</v>
      </c>
      <c r="K129" s="72" t="str">
        <f ca="1">_xlfn.CONCAT(INDEX(Sheet1!F4:F7,RANDBETWEEN(1,COUNTA(Sheet1!F4:F7))),RANDBETWEEN(1000000000000,9999999999999)," tai ",INDEX(Sheet1!H4:H10,RANDBETWEEN(1,COUNTA(Sheet1!H4:H10))),"; NGUYEN THI QUY"," chuyen tien")</f>
        <v>MB-TKThe :7420500865716 tai Vietcombank.; NGUYEN THI QUY chuyen tien</v>
      </c>
    </row>
    <row r="130" ht="45" customHeight="1" spans="1:11">
      <c r="A130" s="51">
        <v>105</v>
      </c>
      <c r="B130" s="52" t="s">
        <v>143</v>
      </c>
      <c r="C130" s="53" t="str">
        <f t="shared" si="34"/>
        <v>28/10/2023</v>
      </c>
      <c r="D130" s="51">
        <f ca="1" t="shared" si="45"/>
        <v>4975</v>
      </c>
      <c r="E130" s="54">
        <f ca="1">ROUND(RANDBETWEEN(100000,12000000),-3)</f>
        <v>7473000</v>
      </c>
      <c r="F130" s="60"/>
      <c r="G130" s="54">
        <f ca="1" t="shared" si="37"/>
        <v>44450120</v>
      </c>
      <c r="H130" s="56">
        <f ca="1" t="shared" si="46"/>
        <v>251</v>
      </c>
      <c r="I130" s="51">
        <f ca="1">RANDBETWEEN(100000000,999999999)</f>
        <v>102605979</v>
      </c>
      <c r="J130" s="51" t="str">
        <f ca="1" t="shared" si="43"/>
        <v>512</v>
      </c>
      <c r="K130" s="72" t="str">
        <f ca="1">_xlfn.CONCAT(INDEX(Sheet1!F4:F7,RANDBETWEEN(1,COUNTA(Sheet1!F4:F7))),RANDBETWEEN(1000000000000,9999999999999)," tai ",INDEX(Sheet1!H4:H10,RANDBETWEEN(1,COUNTA(Sheet1!H4:H10))),"; NGUYEN THI QUY"," chuyen tien")</f>
        <v>MB-TKThe :3013941800796 tai VPBank.; NGUYEN THI QUY chuyen tien</v>
      </c>
    </row>
    <row r="131" ht="43" customHeight="1" spans="1:11">
      <c r="A131" s="51">
        <v>106</v>
      </c>
      <c r="B131" s="52" t="s">
        <v>144</v>
      </c>
      <c r="C131" s="53" t="str">
        <f t="shared" si="34"/>
        <v>28/10/2023</v>
      </c>
      <c r="D131" s="51">
        <f ca="1" t="shared" si="45"/>
        <v>1088</v>
      </c>
      <c r="E131" s="54"/>
      <c r="F131" s="60">
        <f ca="1">ROUND(RANDBETWEEN(100000,1200000),-3)</f>
        <v>374000</v>
      </c>
      <c r="G131" s="54">
        <f ca="1" t="shared" si="37"/>
        <v>44824120</v>
      </c>
      <c r="H131" s="56">
        <f ca="1" t="shared" si="46"/>
        <v>449</v>
      </c>
      <c r="I131" s="68" t="str">
        <f ca="1">_xlfn.CONCAT(CHAR(RANDBETWEEN(65,90)),CHAR(RANDBETWEEN(65,90)),RANDBETWEEN(100000,999999))</f>
        <v>ZI468508</v>
      </c>
      <c r="J131" s="51" t="str">
        <f ca="1" t="shared" si="43"/>
        <v>990</v>
      </c>
      <c r="K131" s="72" t="str">
        <f ca="1">_xlfn.CONCAT("REM               Tfr A/c: ",RANDBETWEEN(10000000000000,99999999999999)," ",INDEX(Sheet1!A1:A74,RANDBETWEEN(1,COUNTA(Sheet1!A1:A74)))," chuyen tien")</f>
        <v>REM               Tfr A/c: 96375446088237 HOANG VAN QUAN chuyen tien</v>
      </c>
    </row>
    <row r="132" ht="61" customHeight="1" spans="1:11">
      <c r="A132" s="57" t="s">
        <v>145</v>
      </c>
      <c r="B132" s="57"/>
      <c r="C132" s="57"/>
      <c r="D132" s="57"/>
      <c r="E132" s="57"/>
      <c r="F132" s="57"/>
      <c r="G132" s="57"/>
      <c r="H132" s="57"/>
      <c r="I132" s="71" t="s">
        <v>146</v>
      </c>
      <c r="J132" s="71"/>
      <c r="K132" s="71"/>
    </row>
    <row r="133" ht="45" customHeight="1" spans="1:11">
      <c r="A133" s="51">
        <v>107</v>
      </c>
      <c r="B133" s="52" t="s">
        <v>147</v>
      </c>
      <c r="C133" s="53" t="str">
        <f t="shared" ref="C133:C161" si="47">LEFT(B133,FIND(" ",B133)-1)</f>
        <v>28/10/2023</v>
      </c>
      <c r="D133" s="51">
        <f ca="1">RANDBETWEEN(1000,9999)</f>
        <v>9228</v>
      </c>
      <c r="E133" s="54"/>
      <c r="F133" s="60">
        <f ca="1">ROUND(RANDBETWEEN(100000,1200000),-3)</f>
        <v>483000</v>
      </c>
      <c r="G133" s="54">
        <f ca="1">G131-E133+F133</f>
        <v>45307120</v>
      </c>
      <c r="H133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668</v>
      </c>
      <c r="I133" s="70" t="str">
        <f ca="1">_xlfn.CONCAT(RANDBETWEEN(1000,9999),CHAR(RANDBETWEEN(65,90)),CHAR(RANDBETWEEN(65,90)),CHAR(RANDBETWEEN(65,90)),CHAR(RANDBETWEEN(65,90)),CHAR(RANDBETWEEN(65,90)),CHAR(RANDBETWEEN(65,90)))</f>
        <v>4660NNSECF</v>
      </c>
      <c r="J133" s="51" t="str">
        <f ca="1">CHOOSE(RANDBETWEEN(1,2),"990","512")</f>
        <v>512</v>
      </c>
      <c r="K133" s="72" t="str">
        <f ca="1">_xlfn.CONCAT("REM               Tfr A/c: ",RANDBETWEEN(10000000000000,99999999999999)," ",INDEX(Sheet1!A2:A75,RANDBETWEEN(1,COUNTA(Sheet1!A2:A75)))," chuyen tien")</f>
        <v>REM               Tfr A/c: 91385337681171 BUI MINH DUC chuyen tien</v>
      </c>
    </row>
    <row r="134" ht="45" customHeight="1" spans="1:11">
      <c r="A134" s="51">
        <v>108</v>
      </c>
      <c r="B134" s="52" t="s">
        <v>148</v>
      </c>
      <c r="C134" s="53" t="str">
        <f t="shared" si="47"/>
        <v>28/10/2023</v>
      </c>
      <c r="D134" s="51">
        <f ca="1">RANDBETWEEN(1000,9999)</f>
        <v>5668</v>
      </c>
      <c r="E134" s="54"/>
      <c r="F134" s="60">
        <f ca="1">ROUND(RANDBETWEEN(100000,1200000),-3)</f>
        <v>623000</v>
      </c>
      <c r="G134" s="54">
        <f ca="1" t="shared" ref="G134:G161" si="48">G133-E134+F134</f>
        <v>45930120</v>
      </c>
      <c r="H134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269</v>
      </c>
      <c r="I134" s="70" t="str">
        <f ca="1">_xlfn.CONCAT(RANDBETWEEN(1000,9999),CHAR(RANDBETWEEN(65,90)),CHAR(RANDBETWEEN(65,90)),CHAR(RANDBETWEEN(65,90)),CHAR(RANDBETWEEN(65,90)),CHAR(RANDBETWEEN(65,90)),CHAR(RANDBETWEEN(65,90)))</f>
        <v>5063NMPQBL</v>
      </c>
      <c r="J134" s="51" t="str">
        <f ca="1">CHOOSE(RANDBETWEEN(1,2),"990","512")</f>
        <v>512</v>
      </c>
      <c r="K134" s="72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IBVCB :4565986111937 tai Sacombank.; VU DINH HIEP chuyen khoan</v>
      </c>
    </row>
    <row r="135" ht="45" customHeight="1" spans="1:11">
      <c r="A135" s="51">
        <v>109</v>
      </c>
      <c r="B135" s="52" t="s">
        <v>149</v>
      </c>
      <c r="C135" s="53" t="str">
        <f t="shared" si="47"/>
        <v>28/10/2023</v>
      </c>
      <c r="D135" s="51">
        <f ca="1">RANDBETWEEN(1000,9999)</f>
        <v>7409</v>
      </c>
      <c r="E135" s="54"/>
      <c r="F135" s="60">
        <f ca="1">ROUND(RANDBETWEEN(100000,1200000),-3)</f>
        <v>276000</v>
      </c>
      <c r="G135" s="54">
        <f ca="1" t="shared" si="48"/>
        <v>46206120</v>
      </c>
      <c r="H135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882</v>
      </c>
      <c r="I135" s="70" t="str">
        <f ca="1">_xlfn.CONCAT(RANDBETWEEN(1000,9999),CHAR(RANDBETWEEN(65,90)),CHAR(RANDBETWEEN(65,90)),CHAR(RANDBETWEEN(65,90)),CHAR(RANDBETWEEN(65,90)),CHAR(RANDBETWEEN(65,90)),CHAR(RANDBETWEEN(65,90)))</f>
        <v>8771JWZOXY</v>
      </c>
      <c r="J135" s="51" t="str">
        <f ca="1">CHOOSE(RANDBETWEEN(1,2),"990","512")</f>
        <v>990</v>
      </c>
      <c r="K135" s="72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MB-TKThe :6304978735891 tai Sacombank.; VU DINH HIEP chuyen khoan</v>
      </c>
    </row>
    <row r="136" ht="30" customHeight="1" spans="1:11">
      <c r="A136" s="51">
        <v>110</v>
      </c>
      <c r="B136" s="52" t="s">
        <v>150</v>
      </c>
      <c r="C136" s="53" t="str">
        <f t="shared" si="47"/>
        <v>29/10/2023</v>
      </c>
      <c r="D136" s="51">
        <f ca="1">RANDBETWEEN(1000,9999)</f>
        <v>6271</v>
      </c>
      <c r="E136" s="54"/>
      <c r="F136" s="60">
        <f ca="1">ROUND(RANDBETWEEN(100000,1200000),-3)</f>
        <v>1127000</v>
      </c>
      <c r="G136" s="54">
        <f ca="1" t="shared" si="48"/>
        <v>47333120</v>
      </c>
      <c r="H136" s="56">
        <f ca="1" t="shared" ref="H136:H145" si="49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7381122339</v>
      </c>
      <c r="I136" s="68" t="str">
        <f ca="1">_xlfn.CONCAT(RANDBETWEEN(100,999),CHAR(RANDBETWEEN(65,90)),CHAR(RANDBETWEEN(65,90)),CHAR(RANDBETWEEN(65,90)),CHAR(RANDBETWEEN(65,90)),CHAR(RANDBETWEEN(65,90)),RANDBETWEEN(1,9))</f>
        <v>431JDXPK1</v>
      </c>
      <c r="J136" s="51" t="str">
        <f ca="1">CHOOSE(RANDBETWEEN(1,2),"990","512")</f>
        <v>990</v>
      </c>
      <c r="K136" s="72" t="str">
        <f ca="1">_xlfn.CONCAT(RANDBETWEEN(100000,999999),"-QR - ",INDEX(Sheet1!A1:A74,RANDBETWEEN(1,COUNTA(Sheet1!A1:A74)))," Chuyen tien")</f>
        <v>787861-QR - DINH QUANG HUY Chuyen tien</v>
      </c>
    </row>
    <row r="137" ht="35" customHeight="1" spans="1:11">
      <c r="A137" s="51">
        <v>111</v>
      </c>
      <c r="B137" s="52" t="s">
        <v>151</v>
      </c>
      <c r="C137" s="53" t="str">
        <f t="shared" si="47"/>
        <v>29/10/2023</v>
      </c>
      <c r="D137" s="51">
        <f ca="1" t="shared" ref="D137:D146" si="50">RANDBETWEEN(1000,9999)</f>
        <v>5266</v>
      </c>
      <c r="E137" s="54"/>
      <c r="F137" s="60">
        <f ca="1">ROUND(RANDBETWEEN(100000,1200000),-3)</f>
        <v>881000</v>
      </c>
      <c r="G137" s="54">
        <f ca="1" t="shared" si="48"/>
        <v>48214120</v>
      </c>
      <c r="H137" s="56">
        <f ca="1" t="shared" si="49"/>
        <v>24213</v>
      </c>
      <c r="I137" s="68" t="str">
        <f ca="1">_xlfn.CONCAT(RANDBETWEEN(100,999),CHAR(RANDBETWEEN(65,90)),CHAR(RANDBETWEEN(65,90)),CHAR(RANDBETWEEN(65,90)),CHAR(RANDBETWEEN(65,90)),CHAR(RANDBETWEEN(65,90)),RANDBETWEEN(1,9))</f>
        <v>726VXFAT7</v>
      </c>
      <c r="J137" s="51" t="str">
        <f ca="1">CHOOSE(RANDBETWEEN(1,2),"990","512")</f>
        <v>512</v>
      </c>
      <c r="K137" s="72" t="str">
        <f ca="1">_xlfn.CONCAT(RANDBETWEEN(100000,999999),"-QR - ",INDEX(Sheet1!A1:A74,RANDBETWEEN(1,COUNTA(Sheet1!A1:A74)))," Chuyen tien")</f>
        <v>878214-QR - TRAN MINH QUAN Chuyen tien</v>
      </c>
    </row>
    <row r="138" ht="45" customHeight="1" spans="1:11">
      <c r="A138" s="51">
        <v>112</v>
      </c>
      <c r="B138" s="52" t="s">
        <v>152</v>
      </c>
      <c r="C138" s="53" t="str">
        <f t="shared" si="47"/>
        <v>30/10/2023</v>
      </c>
      <c r="D138" s="51">
        <f ca="1" t="shared" si="50"/>
        <v>3670</v>
      </c>
      <c r="E138" s="54">
        <f ca="1">ROUND(RANDBETWEEN(100000,12000000),-3)</f>
        <v>5318000</v>
      </c>
      <c r="F138" s="60"/>
      <c r="G138" s="54">
        <f ca="1" t="shared" si="48"/>
        <v>42896120</v>
      </c>
      <c r="H138" s="56">
        <f ca="1" t="shared" si="49"/>
        <v>39764</v>
      </c>
      <c r="I138" s="68" t="str">
        <f ca="1">_xlfn.CONCAT(RANDBETWEEN(100,999),CHAR(RANDBETWEEN(65,90)),CHAR(RANDBETWEEN(65,90)),CHAR(RANDBETWEEN(65,90)),CHAR(RANDBETWEEN(65,90)),CHAR(RANDBETWEEN(65,90)),RANDBETWEEN(1,9))</f>
        <v>531UIFXC6</v>
      </c>
      <c r="J138" s="51" t="str">
        <f ca="1" t="shared" ref="J138:J147" si="51">CHOOSE(RANDBETWEEN(1,2),"990","512")</f>
        <v>512</v>
      </c>
      <c r="K138" s="72" t="str">
        <f ca="1">_xlfn.CONCAT("Omni Channel-TKThe :",RANDBETWEEN(100000000000,999999999999),", tai ",INDEX(Sheet1!H1:H7,RANDBETWEEN(1,COUNTA(Sheet1!H1:H7)))," NGUYEN THI QUY chuyen tien")</f>
        <v>Omni Channel-TKThe :195056442568, tai MB. NGUYEN THI QUY chuyen tien</v>
      </c>
    </row>
    <row r="139" s="9" customFormat="1" ht="48" customHeight="1" spans="1:11">
      <c r="A139" s="51">
        <v>113</v>
      </c>
      <c r="B139" s="52" t="s">
        <v>153</v>
      </c>
      <c r="C139" s="53" t="str">
        <f t="shared" si="47"/>
        <v>30/10/2023</v>
      </c>
      <c r="D139" s="51">
        <f ca="1" t="shared" si="50"/>
        <v>8708</v>
      </c>
      <c r="E139" s="54">
        <f ca="1">ROUND(RANDBETWEEN(100000,12000000),-3)</f>
        <v>2536000</v>
      </c>
      <c r="F139" s="60"/>
      <c r="G139" s="54">
        <f ca="1" t="shared" si="48"/>
        <v>40360120</v>
      </c>
      <c r="H139" s="56">
        <f ca="1" t="shared" si="49"/>
        <v>6723463308</v>
      </c>
      <c r="I139" s="68" t="str">
        <f ca="1">_xlfn.CONCAT(RANDBETWEEN(100,999),CHAR(RANDBETWEEN(65,90)),CHAR(RANDBETWEEN(65,90)),CHAR(RANDBETWEEN(65,90)),CHAR(RANDBETWEEN(65,90)),CHAR(RANDBETWEEN(65,90)),RANDBETWEEN(1,9))</f>
        <v>423ADPXL7</v>
      </c>
      <c r="J139" s="51" t="str">
        <f ca="1" t="shared" si="51"/>
        <v>990</v>
      </c>
      <c r="K139" s="72" t="str">
        <f ca="1">_xlfn.CONCAT("Omni Channel-TKThe :",RANDBETWEEN(100000000000,999999999999),", tai ",INDEX(Sheet1!H1:H7,RANDBETWEEN(1,COUNTA(Sheet1!H1:H7)))," NGUYEN THI QUY chuyen tien")</f>
        <v>Omni Channel-TKThe :286313032000, tai MB. NGUYEN THI QUY chuyen tien</v>
      </c>
    </row>
    <row r="140" s="10" customFormat="1" ht="37" customHeight="1" spans="1:11">
      <c r="A140" s="74">
        <v>114</v>
      </c>
      <c r="B140" s="75" t="s">
        <v>154</v>
      </c>
      <c r="C140" s="76" t="str">
        <f t="shared" si="47"/>
        <v>31/10/2023</v>
      </c>
      <c r="D140" s="74">
        <f ca="1" t="shared" si="50"/>
        <v>5325</v>
      </c>
      <c r="E140" s="77"/>
      <c r="F140" s="88">
        <v>2000000</v>
      </c>
      <c r="G140" s="77">
        <f ca="1" t="shared" si="48"/>
        <v>42360120</v>
      </c>
      <c r="H140" s="79">
        <f ca="1" t="shared" si="49"/>
        <v>9620314969</v>
      </c>
      <c r="I140" s="82" t="str">
        <f ca="1">_xlfn.CONCAT(RANDBETWEEN(1000,9999),CHAR(RANDBETWEEN(65,90)),CHAR(RANDBETWEEN(65,90)),CHAR(RANDBETWEEN(65,90)),CHAR(RANDBETWEEN(65,90)),CHAR(RANDBETWEEN(65,90)),CHAR(RANDBETWEEN(65,90)))</f>
        <v>2159VKJJDG</v>
      </c>
      <c r="J140" s="74" t="str">
        <f ca="1" t="shared" si="51"/>
        <v>990</v>
      </c>
      <c r="K140" s="83" t="s">
        <v>155</v>
      </c>
    </row>
    <row r="141" ht="35" customHeight="1" spans="1:11">
      <c r="A141" s="51">
        <v>115</v>
      </c>
      <c r="B141" s="52" t="s">
        <v>156</v>
      </c>
      <c r="C141" s="53" t="str">
        <f t="shared" si="47"/>
        <v>31/10/2023</v>
      </c>
      <c r="D141" s="51">
        <f ca="1" t="shared" si="50"/>
        <v>4451</v>
      </c>
      <c r="E141" s="54">
        <f ca="1">ROUND(RANDBETWEEN(100000,12000000),-3)</f>
        <v>5254000</v>
      </c>
      <c r="F141" s="60"/>
      <c r="G141" s="54">
        <f ca="1" t="shared" si="48"/>
        <v>37106120</v>
      </c>
      <c r="H141" s="56">
        <f ca="1" t="shared" si="49"/>
        <v>6360</v>
      </c>
      <c r="I141" s="70" t="str">
        <f ca="1">_xlfn.CONCAT(RANDBETWEEN(1000,9999),CHAR(RANDBETWEEN(65,90)),CHAR(RANDBETWEEN(65,90)),CHAR(RANDBETWEEN(65,90)),CHAR(RANDBETWEEN(65,90)),CHAR(RANDBETWEEN(65,90)),CHAR(RANDBETWEEN(65,90)))</f>
        <v>9815YYENUM</v>
      </c>
      <c r="J141" s="51" t="str">
        <f ca="1" t="shared" si="51"/>
        <v>512</v>
      </c>
      <c r="K141" s="72" t="str">
        <f ca="1">_xlfn.CONCAT(RANDBETWEEN(1000000000,9999999999)," NGUYEN THI QUY Chuyen tien")</f>
        <v>8382991993 NGUYEN THI QUY Chuyen tien</v>
      </c>
    </row>
    <row r="142" s="11" customFormat="1" ht="80" customHeight="1" spans="1:11">
      <c r="A142" s="89">
        <v>116</v>
      </c>
      <c r="B142" s="90" t="s">
        <v>157</v>
      </c>
      <c r="C142" s="91" t="str">
        <f t="shared" si="47"/>
        <v>31/10/2023</v>
      </c>
      <c r="D142" s="89">
        <f ca="1" t="shared" si="50"/>
        <v>7525</v>
      </c>
      <c r="E142" s="88"/>
      <c r="F142" s="88">
        <v>35809251</v>
      </c>
      <c r="G142" s="88">
        <f ca="1" t="shared" si="48"/>
        <v>72915371</v>
      </c>
      <c r="H142" s="92">
        <f ca="1" t="shared" si="49"/>
        <v>441</v>
      </c>
      <c r="I142" s="89">
        <f ca="1">RANDBETWEEN(100000000,999999999)</f>
        <v>464876185</v>
      </c>
      <c r="J142" s="89" t="str">
        <f ca="1" t="shared" si="51"/>
        <v>512</v>
      </c>
      <c r="K142" s="83" t="str">
        <f ca="1">_xlfn.CONCAT("REM ",RANDBETWEEN(1000,9999),CHAR(RANDBETWEEN(65,90)),CHAR(RANDBETWEEN(65,90)),RANDBETWEEN(100000000000000,999999999999999)," B/O CONGTYCPGACHNGOIVAXAYLAPDIENCHAU thanh toan luong T10/2023")</f>
        <v>REM 5330GY626967401045759 B/O CONGTYCPGACHNGOIVAXAYLAPDIENCHAU thanh toan luong T10/2023</v>
      </c>
    </row>
    <row r="143" ht="45" customHeight="1" spans="1:11">
      <c r="A143" s="51">
        <v>117</v>
      </c>
      <c r="B143" s="52" t="s">
        <v>158</v>
      </c>
      <c r="C143" s="53" t="str">
        <f t="shared" si="47"/>
        <v>31/10/2023</v>
      </c>
      <c r="D143" s="51">
        <f ca="1" t="shared" si="50"/>
        <v>8642</v>
      </c>
      <c r="E143" s="54"/>
      <c r="F143" s="60">
        <f ca="1" t="shared" ref="F143:F148" si="52">ROUND(RANDBETWEEN(100000,1200000),-3)</f>
        <v>184000</v>
      </c>
      <c r="G143" s="54">
        <f ca="1" t="shared" si="48"/>
        <v>73099371</v>
      </c>
      <c r="H143" s="56">
        <f ca="1" t="shared" si="49"/>
        <v>8330078863</v>
      </c>
      <c r="I143" s="70" t="str">
        <f ca="1">_xlfn.CONCAT(RANDBETWEEN(1000,9999),CHAR(RANDBETWEEN(65,90)),CHAR(RANDBETWEEN(65,90)),CHAR(RANDBETWEEN(65,90)),CHAR(RANDBETWEEN(65,90)),CHAR(RANDBETWEEN(65,90)),CHAR(RANDBETWEEN(65,90)))</f>
        <v>6735XLKCRK</v>
      </c>
      <c r="J143" s="51" t="str">
        <f ca="1" t="shared" si="51"/>
        <v>990</v>
      </c>
      <c r="K143" s="72" t="str">
        <f ca="1">_xlfn.CONCAT("REM               Tfr A/c: ",RANDBETWEEN(10000000000000,99999999999999)," ",INDEX(Sheet1!A2:A75,RANDBETWEEN(1,COUNTA(Sheet1!A2:A75)))," chuyen tien")</f>
        <v>REM               Tfr A/c: 42609552064241 PHAM NGOC HAI chuyen tien</v>
      </c>
    </row>
    <row r="144" ht="35" customHeight="1" spans="1:11">
      <c r="A144" s="51">
        <v>118</v>
      </c>
      <c r="B144" s="52" t="s">
        <v>159</v>
      </c>
      <c r="C144" s="53" t="str">
        <f t="shared" si="47"/>
        <v>01/11/2023</v>
      </c>
      <c r="D144" s="51">
        <f ca="1" t="shared" si="50"/>
        <v>5115</v>
      </c>
      <c r="E144" s="54"/>
      <c r="F144" s="60">
        <f ca="1" t="shared" si="52"/>
        <v>1107000</v>
      </c>
      <c r="G144" s="54">
        <f ca="1" t="shared" si="48"/>
        <v>74206371</v>
      </c>
      <c r="H144" s="56">
        <f ca="1" t="shared" si="49"/>
        <v>5890117163</v>
      </c>
      <c r="I144" s="70" t="str">
        <f ca="1">_xlfn.CONCAT(RANDBETWEEN(1000,9999),CHAR(RANDBETWEEN(65,90)),CHAR(RANDBETWEEN(65,90)),CHAR(RANDBETWEEN(65,90)),CHAR(RANDBETWEEN(65,90)),CHAR(RANDBETWEEN(65,90)),CHAR(RANDBETWEEN(65,90)))</f>
        <v>6026VJIHDB</v>
      </c>
      <c r="J144" s="51" t="str">
        <f ca="1" t="shared" si="51"/>
        <v>990</v>
      </c>
      <c r="K144" s="72" t="str">
        <f ca="1">_xlfn.CONCAT(RANDBETWEEN(100000,999999),"-QR - ",INDEX(Sheet1!A1:A74,RANDBETWEEN(1,COUNTA(Sheet1!A1:A74)))," Chuyen tien")</f>
        <v>417708-QR - TRINH TUAN SANG Chuyen tien</v>
      </c>
    </row>
    <row r="145" ht="35" customHeight="1" spans="1:11">
      <c r="A145" s="51">
        <v>119</v>
      </c>
      <c r="B145" s="52" t="s">
        <v>160</v>
      </c>
      <c r="C145" s="53" t="str">
        <f t="shared" si="47"/>
        <v>01/11/2023</v>
      </c>
      <c r="D145" s="51">
        <f ca="1" t="shared" si="50"/>
        <v>5754</v>
      </c>
      <c r="E145" s="54"/>
      <c r="F145" s="60">
        <f ca="1" t="shared" si="52"/>
        <v>555000</v>
      </c>
      <c r="G145" s="54">
        <f ca="1" t="shared" si="48"/>
        <v>74761371</v>
      </c>
      <c r="H145" s="56">
        <f ca="1" t="shared" si="49"/>
        <v>6220093842</v>
      </c>
      <c r="I145" s="68" t="str">
        <f ca="1">_xlfn.CONCAT(CHAR(RANDBETWEEN(65,90)),CHAR(RANDBETWEEN(65,90)),RANDBETWEEN(100000,999999))</f>
        <v>ZP926639</v>
      </c>
      <c r="J145" s="51" t="str">
        <f ca="1" t="shared" si="51"/>
        <v>990</v>
      </c>
      <c r="K145" s="72" t="str">
        <f ca="1">_xlfn.CONCAT(RANDBETWEEN(100000,999999),"-QR - ",INDEX(Sheet1!A2:A75,RANDBETWEEN(1,COUNTA(Sheet1!A2:A75)))," Chuyen tien")</f>
        <v>615164-QR - NGUYEN DUC HAI Chuyen tien</v>
      </c>
    </row>
    <row r="146" ht="55" customHeight="1" spans="1:11">
      <c r="A146" s="51">
        <v>120</v>
      </c>
      <c r="B146" s="52" t="s">
        <v>161</v>
      </c>
      <c r="C146" s="53" t="str">
        <f t="shared" si="47"/>
        <v>01/11/2023</v>
      </c>
      <c r="D146" s="51">
        <f ca="1" t="shared" si="50"/>
        <v>8336</v>
      </c>
      <c r="E146" s="54">
        <f ca="1">ROUND(RANDBETWEEN(100000,12000000),-3)</f>
        <v>7488000</v>
      </c>
      <c r="F146" s="60"/>
      <c r="G146" s="54">
        <f ca="1" t="shared" si="48"/>
        <v>67273371</v>
      </c>
      <c r="H146" s="56">
        <f ca="1" t="shared" ref="H146:H155" si="53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1102515331</v>
      </c>
      <c r="I146" s="68" t="str">
        <f ca="1">_xlfn.CONCAT(CHAR(RANDBETWEEN(65,90)),CHAR(RANDBETWEEN(65,90)),RANDBETWEEN(100000,999999))</f>
        <v>CD379581</v>
      </c>
      <c r="J146" s="51" t="str">
        <f ca="1" t="shared" si="51"/>
        <v>512</v>
      </c>
      <c r="K146" s="72" t="str">
        <f ca="1">_xlfn.CONCAT("Omni Channel-TKThe :",RANDBETWEEN(100000000000,999999999999),", tai ",INDEX(Sheet1!H1:H7,RANDBETWEEN(1,COUNTA(Sheet1!H1:H7)))," NGUYEN THI QUY chuyen tien")</f>
        <v>Omni Channel-TKThe :228111196971, tai TCB. NGUYEN THI QUY chuyen tien</v>
      </c>
    </row>
    <row r="147" ht="35" customHeight="1" spans="1:11">
      <c r="A147" s="51">
        <v>121</v>
      </c>
      <c r="B147" s="52" t="s">
        <v>162</v>
      </c>
      <c r="C147" s="53" t="str">
        <f t="shared" si="47"/>
        <v>01/11/2023</v>
      </c>
      <c r="D147" s="51">
        <f ca="1" t="shared" ref="D147:D161" si="54">RANDBETWEEN(1000,9999)</f>
        <v>3547</v>
      </c>
      <c r="E147" s="54">
        <f ca="1">ROUND(RANDBETWEEN(100000,12000000),-3)</f>
        <v>5881000</v>
      </c>
      <c r="F147" s="60"/>
      <c r="G147" s="54">
        <f ca="1" t="shared" si="48"/>
        <v>61392371</v>
      </c>
      <c r="H147" s="56">
        <f ca="1" t="shared" si="53"/>
        <v>5770110858</v>
      </c>
      <c r="I147" s="68" t="str">
        <f ca="1">_xlfn.CONCAT(CHAR(RANDBETWEEN(65,90)),CHAR(RANDBETWEEN(65,90)),RANDBETWEEN(100000,999999))</f>
        <v>HU696108</v>
      </c>
      <c r="J147" s="51" t="str">
        <f ca="1" t="shared" si="51"/>
        <v>990</v>
      </c>
      <c r="K147" s="72" t="str">
        <f ca="1">_xlfn.CONCAT(RANDBETWEEN(1000000000,9999999999)," NGUYEN THI QUY Chuyen tien")</f>
        <v>3695103948 NGUYEN THI QUY Chuyen tien</v>
      </c>
    </row>
    <row r="148" ht="35" customHeight="1" spans="1:11">
      <c r="A148" s="51">
        <v>122</v>
      </c>
      <c r="B148" s="52" t="s">
        <v>163</v>
      </c>
      <c r="C148" s="53" t="str">
        <f t="shared" si="47"/>
        <v>02/11/2023</v>
      </c>
      <c r="D148" s="51">
        <f ca="1" t="shared" si="54"/>
        <v>1964</v>
      </c>
      <c r="E148" s="54"/>
      <c r="F148" s="60">
        <f ca="1" t="shared" si="52"/>
        <v>725000</v>
      </c>
      <c r="G148" s="54">
        <f ca="1" t="shared" si="48"/>
        <v>62117371</v>
      </c>
      <c r="H148" s="56">
        <f ca="1" t="shared" si="53"/>
        <v>7334615346</v>
      </c>
      <c r="I148" s="68" t="str">
        <f ca="1">_xlfn.CONCAT(RANDBETWEEN(100,999),CHAR(RANDBETWEEN(65,90)),CHAR(RANDBETWEEN(65,90)),CHAR(RANDBETWEEN(65,90)),CHAR(RANDBETWEEN(65,90)),CHAR(RANDBETWEEN(65,90)),RANDBETWEEN(1,9))</f>
        <v>352ALPSQ6</v>
      </c>
      <c r="J148" s="51" t="str">
        <f ca="1" t="shared" ref="J148:J161" si="55">CHOOSE(RANDBETWEEN(1,2),"990","512")</f>
        <v>512</v>
      </c>
      <c r="K148" s="72" t="str">
        <f ca="1">_xlfn.CONCAT(RANDBETWEEN(100000,999999),"-QR - ",INDEX(Sheet1!A1:A74,RANDBETWEEN(1,COUNTA(Sheet1!A1:A74)))," Chuyen tien")</f>
        <v>527398-QR - LE THI THANH BINH Chuyen tien</v>
      </c>
    </row>
    <row r="149" ht="35" customHeight="1" spans="1:11">
      <c r="A149" s="51">
        <v>123</v>
      </c>
      <c r="B149" s="52" t="s">
        <v>164</v>
      </c>
      <c r="C149" s="53" t="str">
        <f t="shared" si="47"/>
        <v>02/11/2023</v>
      </c>
      <c r="D149" s="51">
        <f ca="1" t="shared" si="54"/>
        <v>8680</v>
      </c>
      <c r="E149" s="54">
        <f ca="1">ROUND(RANDBETWEEN(100000,12000000),-3)</f>
        <v>11690000</v>
      </c>
      <c r="F149" s="60"/>
      <c r="G149" s="54">
        <f ca="1" t="shared" si="48"/>
        <v>50427371</v>
      </c>
      <c r="H149" s="56">
        <f ca="1" t="shared" si="53"/>
        <v>1114</v>
      </c>
      <c r="I149" s="68" t="str">
        <f ca="1">_xlfn.CONCAT(RANDBETWEEN(100,999),CHAR(RANDBETWEEN(65,90)),CHAR(RANDBETWEEN(65,90)),CHAR(RANDBETWEEN(65,90)),CHAR(RANDBETWEEN(65,90)),CHAR(RANDBETWEEN(65,90)),RANDBETWEEN(1,9))</f>
        <v>282QQYKO4</v>
      </c>
      <c r="J149" s="51" t="str">
        <f ca="1" t="shared" si="55"/>
        <v>512</v>
      </c>
      <c r="K149" s="72" t="str">
        <f ca="1">_xlfn.CONCAT(RANDBETWEEN(1000000000,9999999999)," NGUYEN THI QUY Chuyen tien")</f>
        <v>4076575140 NGUYEN THI QUY Chuyen tien</v>
      </c>
    </row>
    <row r="150" ht="45" customHeight="1" spans="1:11">
      <c r="A150" s="51">
        <v>124</v>
      </c>
      <c r="B150" s="52" t="s">
        <v>165</v>
      </c>
      <c r="C150" s="53" t="str">
        <f t="shared" si="47"/>
        <v>02/11/2023</v>
      </c>
      <c r="D150" s="51">
        <f ca="1" t="shared" si="54"/>
        <v>8705</v>
      </c>
      <c r="E150" s="54"/>
      <c r="F150" s="60">
        <f ca="1" t="shared" ref="F150:F155" si="56">ROUND(RANDBETWEEN(100000,1200000),-3)</f>
        <v>689000</v>
      </c>
      <c r="G150" s="54">
        <f ca="1" t="shared" si="48"/>
        <v>51116371</v>
      </c>
      <c r="H150" s="56">
        <f ca="1" t="shared" si="53"/>
        <v>465</v>
      </c>
      <c r="I150" s="70" t="str">
        <f ca="1">_xlfn.CONCAT(RANDBETWEEN(1000,9999),CHAR(RANDBETWEEN(65,90)),CHAR(RANDBETWEEN(65,90)),CHAR(RANDBETWEEN(65,90)),CHAR(RANDBETWEEN(65,90)),CHAR(RANDBETWEEN(65,90)),CHAR(RANDBETWEEN(65,90)))</f>
        <v>9577YMAQXL</v>
      </c>
      <c r="J150" s="51" t="str">
        <f ca="1" t="shared" si="55"/>
        <v>990</v>
      </c>
      <c r="K150" s="72" t="str">
        <f ca="1">_xlfn.CONCAT("REM               Tfr A/c: ",RANDBETWEEN(10000000000000,99999999999999)," ",INDEX(Sheet1!A1:A74,RANDBETWEEN(1,COUNTA(Sheet1!A1:A74)))," chuyen tien")</f>
        <v>REM               Tfr A/c: 77409622869660 DIEU THU HIEN chuyen tien</v>
      </c>
    </row>
    <row r="151" ht="47" customHeight="1" spans="1:11">
      <c r="A151" s="51">
        <v>125</v>
      </c>
      <c r="B151" s="52" t="s">
        <v>166</v>
      </c>
      <c r="C151" s="53" t="str">
        <f t="shared" si="47"/>
        <v>02/11/2023</v>
      </c>
      <c r="D151" s="51">
        <f ca="1" t="shared" si="54"/>
        <v>7514</v>
      </c>
      <c r="E151" s="54"/>
      <c r="F151" s="60">
        <f ca="1" t="shared" si="56"/>
        <v>1155000</v>
      </c>
      <c r="G151" s="54">
        <f ca="1" t="shared" si="48"/>
        <v>52271371</v>
      </c>
      <c r="H151" s="56">
        <f ca="1" t="shared" si="53"/>
        <v>52539</v>
      </c>
      <c r="I151" s="70" t="str">
        <f ca="1">_xlfn.CONCAT(RANDBETWEEN(1000,9999),CHAR(RANDBETWEEN(65,90)),CHAR(RANDBETWEEN(65,90)),CHAR(RANDBETWEEN(65,90)),CHAR(RANDBETWEEN(65,90)),CHAR(RANDBETWEEN(65,90)),CHAR(RANDBETWEEN(65,90)))</f>
        <v>3884QCXXDU</v>
      </c>
      <c r="J151" s="51" t="str">
        <f ca="1" t="shared" si="55"/>
        <v>990</v>
      </c>
      <c r="K151" s="72" t="str">
        <f ca="1">_xlfn.CONCAT("REM               Tfr A/c: ",RANDBETWEEN(10000000000000,99999999999999)," ",INDEX(Sheet1!A1:A74,RANDBETWEEN(1,COUNTA(Sheet1!A1:A74)))," chuyen tien")</f>
        <v>REM               Tfr A/c: 83583190842651 DINH VAN HIEP chuyen tien</v>
      </c>
    </row>
    <row r="152" ht="44" customHeight="1" spans="1:11">
      <c r="A152" s="51">
        <v>126</v>
      </c>
      <c r="B152" s="52" t="s">
        <v>167</v>
      </c>
      <c r="C152" s="53" t="str">
        <f t="shared" si="47"/>
        <v>02/11/2023</v>
      </c>
      <c r="D152" s="51">
        <f ca="1" t="shared" si="54"/>
        <v>2874</v>
      </c>
      <c r="E152" s="54"/>
      <c r="F152" s="60">
        <f ca="1" t="shared" si="56"/>
        <v>334000</v>
      </c>
      <c r="G152" s="54">
        <f ca="1" t="shared" si="48"/>
        <v>52605371</v>
      </c>
      <c r="H152" s="56">
        <f ca="1" t="shared" si="53"/>
        <v>117</v>
      </c>
      <c r="I152" s="70" t="str">
        <f ca="1">_xlfn.CONCAT(RANDBETWEEN(1000,9999),CHAR(RANDBETWEEN(65,90)),CHAR(RANDBETWEEN(65,90)),CHAR(RANDBETWEEN(65,90)),CHAR(RANDBETWEEN(65,90)),CHAR(RANDBETWEEN(65,90)),CHAR(RANDBETWEEN(65,90)))</f>
        <v>3936GXFLEI</v>
      </c>
      <c r="J152" s="51" t="str">
        <f ca="1" t="shared" si="55"/>
        <v>990</v>
      </c>
      <c r="K152" s="72" t="str">
        <f ca="1">_xlfn.CONCAT("REM               Tfr A/c: ",RANDBETWEEN(10000000000000,99999999999999)," ",INDEX(Sheet1!A1:A74,RANDBETWEEN(1,COUNTA(Sheet1!A1:A74)))," chuyen tien")</f>
        <v>REM               Tfr A/c: 97599612861194 NGUYEN THANH HUYEN chuyen tien</v>
      </c>
    </row>
    <row r="153" ht="55" customHeight="1" spans="1:11">
      <c r="A153" s="51">
        <v>127</v>
      </c>
      <c r="B153" s="52" t="s">
        <v>168</v>
      </c>
      <c r="C153" s="53" t="str">
        <f t="shared" si="47"/>
        <v>02/11/2023</v>
      </c>
      <c r="D153" s="51">
        <f ca="1" t="shared" si="54"/>
        <v>1483</v>
      </c>
      <c r="E153" s="54">
        <f ca="1">ROUND(RANDBETWEEN(100000,12000000),-3)</f>
        <v>11615000</v>
      </c>
      <c r="F153" s="60"/>
      <c r="G153" s="54">
        <f ca="1" t="shared" si="48"/>
        <v>40990371</v>
      </c>
      <c r="H153" s="56">
        <f ca="1" t="shared" si="53"/>
        <v>5571419056</v>
      </c>
      <c r="I153" s="70" t="str">
        <f ca="1">_xlfn.CONCAT(RANDBETWEEN(1000,9999),CHAR(RANDBETWEEN(65,90)),CHAR(RANDBETWEEN(65,90)),CHAR(RANDBETWEEN(65,90)),CHAR(RANDBETWEEN(65,90)),CHAR(RANDBETWEEN(65,90)),CHAR(RANDBETWEEN(65,90)))</f>
        <v>1929RBWRFJ</v>
      </c>
      <c r="J153" s="51" t="str">
        <f ca="1" t="shared" si="55"/>
        <v>990</v>
      </c>
      <c r="K153" s="72" t="str">
        <f ca="1">_xlfn.CONCAT("Omni Channel-TKThe :",RANDBETWEEN(100000000000,999999999999),", tai ",INDEX(Sheet1!$H$1:$H$7,RANDBETWEEN(1,COUNTA(Sheet1!$H$1:$H$7)))," NGUYEN THI QUY chuyen tien")</f>
        <v>Omni Channel-TKThe :461892347622, tai Sacombank. NGUYEN THI QUY chuyen tien</v>
      </c>
    </row>
    <row r="154" ht="45" customHeight="1" spans="1:11">
      <c r="A154" s="51">
        <v>128</v>
      </c>
      <c r="B154" s="52" t="s">
        <v>169</v>
      </c>
      <c r="C154" s="53" t="str">
        <f t="shared" si="47"/>
        <v>03/11/2023</v>
      </c>
      <c r="D154" s="51">
        <f ca="1" t="shared" si="54"/>
        <v>2188</v>
      </c>
      <c r="E154" s="54">
        <f ca="1">ROUND(RANDBETWEEN(100000,12000000),-3)</f>
        <v>159000</v>
      </c>
      <c r="F154" s="60"/>
      <c r="G154" s="54">
        <f ca="1" t="shared" si="48"/>
        <v>40831371</v>
      </c>
      <c r="H154" s="56">
        <f ca="1" t="shared" si="53"/>
        <v>447</v>
      </c>
      <c r="I154" s="70" t="str">
        <f ca="1">_xlfn.CONCAT(RANDBETWEEN(1000,9999),CHAR(RANDBETWEEN(65,90)),CHAR(RANDBETWEEN(65,90)),CHAR(RANDBETWEEN(65,90)),CHAR(RANDBETWEEN(65,90)),CHAR(RANDBETWEEN(65,90)),CHAR(RANDBETWEEN(65,90)))</f>
        <v>9647XBTZCJ</v>
      </c>
      <c r="J154" s="51" t="str">
        <f ca="1" t="shared" si="55"/>
        <v>990</v>
      </c>
      <c r="K154" s="72" t="str">
        <f ca="1">_xlfn.CONCAT(INDEX(Sheet1!$F$1:$F$4,RANDBETWEEN(1,COUNTA(Sheet1!$F$1:$F$4))),RANDBETWEEN(1000000000000,9999999999999)," tai ",INDEX(Sheet1!$H$1:$H$7,RANDBETWEEN(1,COUNTA(Sheet1!$H$1:$H$7))),"; ND NGUYEN THI QUY"," chuyen tien")</f>
        <v>MB-TKThe :2069138430005 tai MB.; ND NGUYEN THI QUY chuyen tien</v>
      </c>
    </row>
    <row r="155" ht="45" customHeight="1" spans="1:11">
      <c r="A155" s="51">
        <v>129</v>
      </c>
      <c r="B155" s="52" t="s">
        <v>170</v>
      </c>
      <c r="C155" s="53" t="str">
        <f t="shared" si="47"/>
        <v>03/11/2023</v>
      </c>
      <c r="D155" s="51">
        <f ca="1" t="shared" si="54"/>
        <v>3857</v>
      </c>
      <c r="E155" s="54"/>
      <c r="F155" s="60">
        <v>15200000</v>
      </c>
      <c r="G155" s="54">
        <f ca="1" t="shared" si="48"/>
        <v>56031371</v>
      </c>
      <c r="H155" s="56">
        <f ca="1" t="shared" si="53"/>
        <v>8032393279</v>
      </c>
      <c r="I155" s="68" t="str">
        <f ca="1">_xlfn.CONCAT(CHAR(RANDBETWEEN(65,90)),CHAR(RANDBETWEEN(65,90)),RANDBETWEEN(100000,999999))</f>
        <v>BW388496</v>
      </c>
      <c r="J155" s="51" t="str">
        <f ca="1" t="shared" si="55"/>
        <v>512</v>
      </c>
      <c r="K155" s="72" t="str">
        <f ca="1">_xlfn.CONCAT("REM               Tfr A/c: ",RANDBETWEEN(10000000000000,99999999999999)," ",INDEX(Sheet1!A1:A246,RANDBETWEEN(1,COUNTA(Sheet1!A1:A246)))," chuyen tien")</f>
        <v>REM               Tfr A/c: 39775673244212 TRAN TIEN DAT chuyen tien</v>
      </c>
    </row>
    <row r="156" ht="35" customHeight="1" spans="1:11">
      <c r="A156" s="51">
        <v>130</v>
      </c>
      <c r="B156" s="52" t="s">
        <v>171</v>
      </c>
      <c r="C156" s="53" t="str">
        <f t="shared" si="47"/>
        <v>03/11/2023</v>
      </c>
      <c r="D156" s="51">
        <f ca="1" t="shared" si="54"/>
        <v>8531</v>
      </c>
      <c r="E156" s="54"/>
      <c r="F156" s="60">
        <f ca="1" t="shared" ref="F156:F161" si="57">ROUND(RANDBETWEEN(100000,1200000),-3)</f>
        <v>1159000</v>
      </c>
      <c r="G156" s="54">
        <f ca="1" t="shared" si="48"/>
        <v>57190371</v>
      </c>
      <c r="H156" s="56">
        <f ca="1" t="shared" ref="H156:H165" si="58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2591495409</v>
      </c>
      <c r="I156" s="51">
        <f ca="1">RANDBETWEEN(100000000,999999999)</f>
        <v>392446188</v>
      </c>
      <c r="J156" s="51" t="str">
        <f ca="1" t="shared" si="55"/>
        <v>990</v>
      </c>
      <c r="K156" s="72" t="str">
        <f ca="1">_xlfn.CONCAT(RANDBETWEEN(100000,999999),"-QR - ",INDEX(Sheet1!A2:A75,RANDBETWEEN(1,COUNTA(Sheet1!A2:A75)))," Chuyen tien")</f>
        <v>389130-QR - CAO THANH LUONG Chuyen tien</v>
      </c>
    </row>
    <row r="157" ht="35" customHeight="1" spans="1:11">
      <c r="A157" s="51">
        <v>131</v>
      </c>
      <c r="B157" s="52" t="s">
        <v>172</v>
      </c>
      <c r="C157" s="53" t="str">
        <f t="shared" si="47"/>
        <v>03/11/2023</v>
      </c>
      <c r="D157" s="51">
        <f ca="1" t="shared" si="54"/>
        <v>1836</v>
      </c>
      <c r="E157" s="54"/>
      <c r="F157" s="60">
        <f ca="1" t="shared" si="57"/>
        <v>289000</v>
      </c>
      <c r="G157" s="54">
        <f ca="1" t="shared" si="48"/>
        <v>57479371</v>
      </c>
      <c r="H157" s="56">
        <f ca="1" t="shared" si="58"/>
        <v>4248</v>
      </c>
      <c r="I157" s="68" t="str">
        <f ca="1">_xlfn.CONCAT(RANDBETWEEN(100,999),CHAR(RANDBETWEEN(65,90)),CHAR(RANDBETWEEN(65,90)),CHAR(RANDBETWEEN(65,90)),CHAR(RANDBETWEEN(65,90)),CHAR(RANDBETWEEN(65,90)),RANDBETWEEN(1,9))</f>
        <v>737UZURJ7</v>
      </c>
      <c r="J157" s="51" t="str">
        <f ca="1" t="shared" si="55"/>
        <v>512</v>
      </c>
      <c r="K157" s="72" t="str">
        <f ca="1">_xlfn.CONCAT(RANDBETWEEN(100000,999999),"-QR - ",INDEX(Sheet1!A1:A74,RANDBETWEEN(1,COUNTA(Sheet1!A1:A74)))," Chuyen tien")</f>
        <v>105659-QR - NGUYEN DUC HAI Chuyen tien</v>
      </c>
    </row>
    <row r="158" ht="35" customHeight="1" spans="1:11">
      <c r="A158" s="51">
        <v>132</v>
      </c>
      <c r="B158" s="52" t="s">
        <v>173</v>
      </c>
      <c r="C158" s="53" t="str">
        <f t="shared" si="47"/>
        <v>03/11/2023</v>
      </c>
      <c r="D158" s="51">
        <f ca="1" t="shared" si="54"/>
        <v>8384</v>
      </c>
      <c r="E158" s="54"/>
      <c r="F158" s="60">
        <v>23000000</v>
      </c>
      <c r="G158" s="54">
        <f ca="1" t="shared" si="48"/>
        <v>80479371</v>
      </c>
      <c r="H158" s="56">
        <f ca="1" t="shared" si="58"/>
        <v>525</v>
      </c>
      <c r="I158" s="68" t="str">
        <f ca="1">_xlfn.CONCAT(RANDBETWEEN(100,999),CHAR(RANDBETWEEN(65,90)),CHAR(RANDBETWEEN(65,90)),CHAR(RANDBETWEEN(65,90)),CHAR(RANDBETWEEN(65,90)),CHAR(RANDBETWEEN(65,90)),RANDBETWEEN(1,9))</f>
        <v>719FMJBC2</v>
      </c>
      <c r="J158" s="51" t="str">
        <f ca="1" t="shared" si="55"/>
        <v>512</v>
      </c>
      <c r="K158" s="72" t="str">
        <f ca="1">_xlfn.CONCAT(RANDBETWEEN(100000,999999),"-QR - ",INDEX(Sheet1!A1:A74,RANDBETWEEN(1,COUNTA(Sheet1!A1:A74)))," Chuyen tien")</f>
        <v>504005-QR - TRAN VAN HIEU Chuyen tien</v>
      </c>
    </row>
    <row r="159" ht="55" customHeight="1" spans="1:11">
      <c r="A159" s="51">
        <v>133</v>
      </c>
      <c r="B159" s="52" t="s">
        <v>174</v>
      </c>
      <c r="C159" s="53" t="str">
        <f t="shared" si="47"/>
        <v>04/11/2023</v>
      </c>
      <c r="D159" s="51">
        <f ca="1" t="shared" si="54"/>
        <v>4981</v>
      </c>
      <c r="E159" s="54">
        <f ca="1">ROUND(RANDBETWEEN(100000,12000000),-3)</f>
        <v>6747000</v>
      </c>
      <c r="F159" s="60"/>
      <c r="G159" s="54">
        <f ca="1" t="shared" si="48"/>
        <v>73732371</v>
      </c>
      <c r="H159" s="56">
        <f ca="1" t="shared" si="58"/>
        <v>818</v>
      </c>
      <c r="I159" s="68" t="str">
        <f ca="1">_xlfn.CONCAT(RANDBETWEEN(100,999),CHAR(RANDBETWEEN(65,90)),CHAR(RANDBETWEEN(65,90)),CHAR(RANDBETWEEN(65,90)),CHAR(RANDBETWEEN(65,90)),CHAR(RANDBETWEEN(65,90)),RANDBETWEEN(1,9))</f>
        <v>783YAPTW8</v>
      </c>
      <c r="J159" s="51" t="str">
        <f ca="1" t="shared" si="55"/>
        <v>990</v>
      </c>
      <c r="K159" s="72" t="str">
        <f ca="1">_xlfn.CONCAT("Omni Channel-TKThe :",RANDBETWEEN(100000000000,999999999999),", tai ",INDEX(Sheet1!$H$1:$H$7,RANDBETWEEN(1,COUNTA(Sheet1!$H$1:$H$7)))," NGUYEN THI QUY chuyen tien")</f>
        <v>Omni Channel-TKThe :131875970283, tai MB. NGUYEN THI QUY chuyen tien</v>
      </c>
    </row>
    <row r="160" ht="46" customHeight="1" spans="1:11">
      <c r="A160" s="51">
        <v>134</v>
      </c>
      <c r="B160" s="52" t="s">
        <v>175</v>
      </c>
      <c r="C160" s="53" t="str">
        <f t="shared" si="47"/>
        <v>05/11/2023</v>
      </c>
      <c r="D160" s="51">
        <f ca="1" t="shared" si="54"/>
        <v>3678</v>
      </c>
      <c r="E160" s="54">
        <f ca="1">ROUND(RANDBETWEEN(100000,12000000),-3)</f>
        <v>2542000</v>
      </c>
      <c r="F160" s="60"/>
      <c r="G160" s="54">
        <f ca="1" t="shared" si="48"/>
        <v>71190371</v>
      </c>
      <c r="H160" s="56">
        <f ca="1" t="shared" si="58"/>
        <v>676</v>
      </c>
      <c r="I160" s="70" t="str">
        <f ca="1">_xlfn.CONCAT(RANDBETWEEN(1000,9999),CHAR(RANDBETWEEN(65,90)),CHAR(RANDBETWEEN(65,90)),CHAR(RANDBETWEEN(65,90)),CHAR(RANDBETWEEN(65,90)),CHAR(RANDBETWEEN(65,90)),CHAR(RANDBETWEEN(65,90)))</f>
        <v>8883EBFLPY</v>
      </c>
      <c r="J160" s="51" t="str">
        <f ca="1" t="shared" si="55"/>
        <v>990</v>
      </c>
      <c r="K160" s="72" t="str">
        <f ca="1">_xlfn.CONCAT("Omni Channel-TKThe :",RANDBETWEEN(100000000000,999999999999),", tai ",INDEX(Sheet1!H1:H7,RANDBETWEEN(1,COUNTA(Sheet1!H1:H7)))," NGUYEN THI QUY chuyen tien")</f>
        <v>Omni Channel-TKThe :288601725430, tai MB. NGUYEN THI QUY chuyen tien</v>
      </c>
    </row>
    <row r="161" ht="35" customHeight="1" spans="1:11">
      <c r="A161" s="51">
        <v>135</v>
      </c>
      <c r="B161" s="52" t="s">
        <v>176</v>
      </c>
      <c r="C161" s="53" t="str">
        <f t="shared" si="47"/>
        <v>05/11/2023</v>
      </c>
      <c r="D161" s="51">
        <f ca="1" t="shared" si="54"/>
        <v>2288</v>
      </c>
      <c r="E161" s="54"/>
      <c r="F161" s="60">
        <f ca="1" t="shared" si="57"/>
        <v>1147000</v>
      </c>
      <c r="G161" s="54">
        <f ca="1" t="shared" si="48"/>
        <v>72337371</v>
      </c>
      <c r="H161" s="56">
        <f ca="1" t="shared" si="58"/>
        <v>31719</v>
      </c>
      <c r="I161" s="70" t="str">
        <f ca="1">_xlfn.CONCAT(RANDBETWEEN(1000,9999),CHAR(RANDBETWEEN(65,90)),CHAR(RANDBETWEEN(65,90)),CHAR(RANDBETWEEN(65,90)),CHAR(RANDBETWEEN(65,90)),CHAR(RANDBETWEEN(65,90)),CHAR(RANDBETWEEN(65,90)))</f>
        <v>2385WWYITG</v>
      </c>
      <c r="J161" s="51" t="str">
        <f ca="1" t="shared" si="55"/>
        <v>990</v>
      </c>
      <c r="K161" s="72" t="str">
        <f ca="1">_xlfn.CONCAT(RANDBETWEEN(100000,999999),"-QR - ",INDEX(Sheet1!A1:A74,RANDBETWEEN(1,COUNTA(Sheet1!A1:A74)))," Chuyen tien")</f>
        <v>955327-QR - TRUONG DUC BAO Chuyen tien</v>
      </c>
    </row>
    <row r="162" ht="61" customHeight="1" spans="1:11">
      <c r="A162" s="57" t="s">
        <v>177</v>
      </c>
      <c r="B162" s="57"/>
      <c r="C162" s="57"/>
      <c r="D162" s="57"/>
      <c r="E162" s="57"/>
      <c r="F162" s="57"/>
      <c r="G162" s="57"/>
      <c r="H162" s="57"/>
      <c r="I162" s="71" t="s">
        <v>178</v>
      </c>
      <c r="J162" s="71"/>
      <c r="K162" s="71"/>
    </row>
    <row r="163" ht="45" customHeight="1" spans="1:11">
      <c r="A163" s="51">
        <v>136</v>
      </c>
      <c r="B163" s="52" t="s">
        <v>179</v>
      </c>
      <c r="C163" s="53" t="str">
        <f>LEFT(B163,FIND(" ",B163)-1)</f>
        <v>05/11/2023</v>
      </c>
      <c r="D163" s="51">
        <f ca="1">RANDBETWEEN(1000,9999)</f>
        <v>6654</v>
      </c>
      <c r="E163" s="54"/>
      <c r="F163" s="60">
        <f ca="1" t="shared" ref="F163:F166" si="59">ROUND(RANDBETWEEN(100000,1200000),-3)</f>
        <v>391000</v>
      </c>
      <c r="G163" s="54">
        <f ca="1">G161-E163+F163</f>
        <v>72728371</v>
      </c>
      <c r="H163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6783468649</v>
      </c>
      <c r="I163" s="68" t="str">
        <f ca="1">_xlfn.CONCAT(CHAR(RANDBETWEEN(65,90)),CHAR(RANDBETWEEN(65,90)),RANDBETWEEN(100000,999999))</f>
        <v>KU173426</v>
      </c>
      <c r="J163" s="51" t="str">
        <f ca="1" t="shared" ref="J163:J168" si="60">CHOOSE(RANDBETWEEN(1,2),"990","512")</f>
        <v>990</v>
      </c>
      <c r="K163" s="72" t="str">
        <f ca="1">_xlfn.CONCAT("REM               Tfr A/c: ",RANDBETWEEN(10000000000000,99999999999999)," ",INDEX(Sheet1!A3:A76,RANDBETWEEN(1,COUNTA(Sheet1!A3:A76)))," chuyen tien")</f>
        <v>REM               Tfr A/c: 18665780927729 PHAM VIET ANH chuyen tien</v>
      </c>
    </row>
    <row r="164" ht="45" customHeight="1" spans="1:11">
      <c r="A164" s="51">
        <v>137</v>
      </c>
      <c r="B164" s="52" t="s">
        <v>180</v>
      </c>
      <c r="C164" s="53" t="str">
        <f>LEFT(B164,FIND(" ",B164)-1)</f>
        <v>05/11/2023</v>
      </c>
      <c r="D164" s="51">
        <f ca="1">RANDBETWEEN(1000,9999)</f>
        <v>6612</v>
      </c>
      <c r="E164" s="54"/>
      <c r="F164" s="60">
        <f ca="1" t="shared" si="59"/>
        <v>722000</v>
      </c>
      <c r="G164" s="54">
        <f ca="1">G163-E164+F164</f>
        <v>73450371</v>
      </c>
      <c r="H164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698</v>
      </c>
      <c r="I164" s="68" t="str">
        <f ca="1">_xlfn.CONCAT(CHAR(RANDBETWEEN(65,90)),CHAR(RANDBETWEEN(65,90)),RANDBETWEEN(100000,999999))</f>
        <v>UZ430722</v>
      </c>
      <c r="J164" s="51" t="str">
        <f ca="1" t="shared" si="60"/>
        <v>990</v>
      </c>
      <c r="K164" s="72" t="str">
        <f ca="1">_xlfn.CONCAT("REM               Tfr A/c: ",RANDBETWEEN(10000000000000,99999999999999)," ",INDEX(Sheet1!A4:A77,RANDBETWEEN(1,COUNTA(Sheet1!A4:A77)))," chuyen tien")</f>
        <v>REM               Tfr A/c: 34142571833080 NGUYEN THANH TUNG chuyen tien</v>
      </c>
    </row>
    <row r="165" ht="45" customHeight="1" spans="1:11">
      <c r="A165" s="51">
        <v>138</v>
      </c>
      <c r="B165" s="52" t="s">
        <v>181</v>
      </c>
      <c r="C165" s="53" t="str">
        <f t="shared" ref="C165:C221" si="61">LEFT(B165,FIND(" ",B165)-1)</f>
        <v>06/11/2023</v>
      </c>
      <c r="D165" s="51">
        <f ca="1">RANDBETWEEN(1000,9999)</f>
        <v>3401</v>
      </c>
      <c r="E165" s="54">
        <f ca="1">ROUND(RANDBETWEEN(100000,12000000),-3)</f>
        <v>5830000</v>
      </c>
      <c r="F165" s="60"/>
      <c r="G165" s="54">
        <f ca="1">G164-E165+F165</f>
        <v>67620371</v>
      </c>
      <c r="H165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9375</v>
      </c>
      <c r="I165" s="68" t="str">
        <f ca="1">_xlfn.CONCAT(CHAR(RANDBETWEEN(65,90)),CHAR(RANDBETWEEN(65,90)),RANDBETWEEN(100000,999999))</f>
        <v>LO508027</v>
      </c>
      <c r="J165" s="51" t="str">
        <f ca="1" t="shared" si="60"/>
        <v>512</v>
      </c>
      <c r="K165" s="72" t="str">
        <f ca="1">_xlfn.CONCAT("REM               Tfr A/c: ",RANDBETWEEN(10000000000000,99999999999999)," ",INDEX(Sheet1!A1:A74,RANDBETWEEN(1,COUNTA(Sheet1!A1:A74)))," chuyen tien")</f>
        <v>REM               Tfr A/c: 14812757732334 LY THI NHU HUYEN chuyen tien</v>
      </c>
    </row>
    <row r="166" ht="35" customHeight="1" spans="1:11">
      <c r="A166" s="51">
        <v>139</v>
      </c>
      <c r="B166" s="52" t="s">
        <v>182</v>
      </c>
      <c r="C166" s="53" t="str">
        <f t="shared" si="61"/>
        <v>06/11/2023</v>
      </c>
      <c r="D166" s="51">
        <f ca="1">RANDBETWEEN(1000,9999)</f>
        <v>5007</v>
      </c>
      <c r="E166" s="54"/>
      <c r="F166" s="60">
        <f ca="1" t="shared" si="59"/>
        <v>651000</v>
      </c>
      <c r="G166" s="54">
        <f ca="1" t="shared" ref="G165:G221" si="62">G165-E166+F166</f>
        <v>68271371</v>
      </c>
      <c r="H166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915</v>
      </c>
      <c r="I166" s="70" t="str">
        <f ca="1">_xlfn.CONCAT(RANDBETWEEN(1000,9999),CHAR(RANDBETWEEN(65,90)),CHAR(RANDBETWEEN(65,90)),CHAR(RANDBETWEEN(65,90)),CHAR(RANDBETWEEN(65,90)),CHAR(RANDBETWEEN(65,90)),CHAR(RANDBETWEEN(65,90)))</f>
        <v>1964WWTCEJ</v>
      </c>
      <c r="J166" s="51" t="str">
        <f ca="1" t="shared" si="60"/>
        <v>990</v>
      </c>
      <c r="K166" s="72" t="str">
        <f ca="1">_xlfn.CONCAT(RANDBETWEEN(100000,999999),"-QR - ",INDEX(Sheet1!A1:A74,RANDBETWEEN(1,COUNTA(Sheet1!A1:A74)))," Chuyen tien")</f>
        <v>653410-QR - PHAN VIET TINH Chuyen tien</v>
      </c>
    </row>
    <row r="167" ht="35" customHeight="1" spans="1:11">
      <c r="A167" s="51">
        <v>140</v>
      </c>
      <c r="B167" s="52" t="s">
        <v>183</v>
      </c>
      <c r="C167" s="53" t="str">
        <f t="shared" si="61"/>
        <v>06/11/2023</v>
      </c>
      <c r="D167" s="51">
        <f ca="1">RANDBETWEEN(1000,9999)</f>
        <v>7600</v>
      </c>
      <c r="E167" s="54"/>
      <c r="F167" s="60">
        <f ca="1" t="shared" ref="F167:F172" si="63">ROUND(RANDBETWEEN(100000,1200000),-3)</f>
        <v>573000</v>
      </c>
      <c r="G167" s="54">
        <f ca="1" t="shared" si="62"/>
        <v>68844371</v>
      </c>
      <c r="H167" s="56">
        <f ca="1" t="shared" ref="H167:H176" si="64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6514095144</v>
      </c>
      <c r="I167" s="70" t="str">
        <f ca="1">_xlfn.CONCAT(RANDBETWEEN(1000,9999),CHAR(RANDBETWEEN(65,90)),CHAR(RANDBETWEEN(65,90)),CHAR(RANDBETWEEN(65,90)),CHAR(RANDBETWEEN(65,90)),CHAR(RANDBETWEEN(65,90)),CHAR(RANDBETWEEN(65,90)))</f>
        <v>9703RUVWFI</v>
      </c>
      <c r="J167" s="51" t="str">
        <f ca="1" t="shared" si="60"/>
        <v>512</v>
      </c>
      <c r="K167" s="72" t="str">
        <f ca="1">_xlfn.CONCAT(RANDBETWEEN(100000,999999),"-QR - ",INDEX(Sheet1!A2:A75,RANDBETWEEN(1,COUNTA(Sheet1!A2:A75)))," Chuyen tien")</f>
        <v>633165-QR - VU THI CAM LY Chuyen tien</v>
      </c>
    </row>
    <row r="168" ht="35" customHeight="1" spans="1:11">
      <c r="A168" s="51">
        <v>141</v>
      </c>
      <c r="B168" s="52" t="s">
        <v>184</v>
      </c>
      <c r="C168" s="53" t="str">
        <f t="shared" si="61"/>
        <v>06/11/2023</v>
      </c>
      <c r="D168" s="51">
        <f ca="1" t="shared" ref="D168:D177" si="65">RANDBETWEEN(1000,9999)</f>
        <v>8753</v>
      </c>
      <c r="E168" s="54"/>
      <c r="F168" s="60">
        <f ca="1" t="shared" si="63"/>
        <v>1059000</v>
      </c>
      <c r="G168" s="54">
        <f ca="1" t="shared" si="62"/>
        <v>69903371</v>
      </c>
      <c r="H168" s="56">
        <f ca="1" t="shared" si="64"/>
        <v>487</v>
      </c>
      <c r="I168" s="68" t="str">
        <f ca="1">_xlfn.CONCAT(RANDBETWEEN(100,999),CHAR(RANDBETWEEN(65,90)),CHAR(RANDBETWEEN(65,90)),CHAR(RANDBETWEEN(65,90)),CHAR(RANDBETWEEN(65,90)),CHAR(RANDBETWEEN(65,90)),RANDBETWEEN(1,9))</f>
        <v>726OBTYH9</v>
      </c>
      <c r="J168" s="51" t="str">
        <f ca="1" t="shared" si="60"/>
        <v>512</v>
      </c>
      <c r="K168" s="72" t="str">
        <f ca="1">_xlfn.CONCAT(RANDBETWEEN(100000,999999),"-QR - ",INDEX(Sheet1!A1:A74,RANDBETWEEN(1,COUNTA(Sheet1!A1:A74)))," Chuyen tien")</f>
        <v>100359-QR - NGUYEN TIEN DUONG Chuyen tien</v>
      </c>
    </row>
    <row r="169" ht="35" customHeight="1" spans="1:11">
      <c r="A169" s="51">
        <v>142</v>
      </c>
      <c r="B169" s="52" t="s">
        <v>185</v>
      </c>
      <c r="C169" s="53" t="str">
        <f t="shared" si="61"/>
        <v>07/11/2023</v>
      </c>
      <c r="D169" s="51">
        <f ca="1" t="shared" si="65"/>
        <v>9693</v>
      </c>
      <c r="E169" s="54"/>
      <c r="F169" s="60">
        <f ca="1" t="shared" si="63"/>
        <v>341000</v>
      </c>
      <c r="G169" s="54">
        <f ca="1" t="shared" si="62"/>
        <v>70244371</v>
      </c>
      <c r="H169" s="56">
        <f ca="1" t="shared" si="64"/>
        <v>1298952189</v>
      </c>
      <c r="I169" s="68" t="str">
        <f ca="1">_xlfn.CONCAT(RANDBETWEEN(100,999),CHAR(RANDBETWEEN(65,90)),CHAR(RANDBETWEEN(65,90)),CHAR(RANDBETWEEN(65,90)),CHAR(RANDBETWEEN(65,90)),CHAR(RANDBETWEEN(65,90)),RANDBETWEEN(1,9))</f>
        <v>814DDKNS6</v>
      </c>
      <c r="J169" s="51" t="str">
        <f ca="1" t="shared" ref="J169:J178" si="66">CHOOSE(RANDBETWEEN(1,2),"990","512")</f>
        <v>512</v>
      </c>
      <c r="K169" s="72" t="str">
        <f ca="1">_xlfn.CONCAT(RANDBETWEEN(100000,999999),"-QR - ",INDEX(Sheet1!A1:A74,RANDBETWEEN(1,COUNTA(Sheet1!A1:A74)))," Chuyen tien")</f>
        <v>950781-QR - NGUYEN ANH TUAN Chuyen tien</v>
      </c>
    </row>
    <row r="170" ht="35" customHeight="1" spans="1:11">
      <c r="A170" s="51">
        <v>143</v>
      </c>
      <c r="B170" s="52" t="s">
        <v>186</v>
      </c>
      <c r="C170" s="53" t="str">
        <f t="shared" si="61"/>
        <v>07/11/2023</v>
      </c>
      <c r="D170" s="51">
        <f ca="1" t="shared" si="65"/>
        <v>3113</v>
      </c>
      <c r="E170" s="54"/>
      <c r="F170" s="60">
        <f ca="1" t="shared" si="63"/>
        <v>884000</v>
      </c>
      <c r="G170" s="54">
        <f ca="1" t="shared" si="62"/>
        <v>71128371</v>
      </c>
      <c r="H170" s="56">
        <f ca="1" t="shared" si="64"/>
        <v>418</v>
      </c>
      <c r="I170" s="68" t="str">
        <f ca="1">_xlfn.CONCAT(RANDBETWEEN(100,999),CHAR(RANDBETWEEN(65,90)),CHAR(RANDBETWEEN(65,90)),CHAR(RANDBETWEEN(65,90)),CHAR(RANDBETWEEN(65,90)),CHAR(RANDBETWEEN(65,90)),RANDBETWEEN(1,9))</f>
        <v>300AFQCX3</v>
      </c>
      <c r="J170" s="51" t="str">
        <f ca="1" t="shared" si="66"/>
        <v>512</v>
      </c>
      <c r="K170" s="72" t="str">
        <f ca="1">_xlfn.CONCAT(RANDBETWEEN(100000,999999),"-QR - ",INDEX(Sheet1!A1:A74,RANDBETWEEN(1,COUNTA(Sheet1!A1:A74)))," Chuyen tien")</f>
        <v>427580-QR - NGUYEN TUAN TUNG Chuyen tien</v>
      </c>
    </row>
    <row r="171" ht="35" customHeight="1" spans="1:11">
      <c r="A171" s="51">
        <v>144</v>
      </c>
      <c r="B171" s="52" t="s">
        <v>187</v>
      </c>
      <c r="C171" s="53" t="str">
        <f t="shared" si="61"/>
        <v>07/11/2023</v>
      </c>
      <c r="D171" s="51">
        <f ca="1" t="shared" si="65"/>
        <v>7235</v>
      </c>
      <c r="E171" s="54">
        <f ca="1" t="shared" ref="E171:E174" si="67">ROUND(RANDBETWEEN(100000,12000000),-3)</f>
        <v>7979000</v>
      </c>
      <c r="F171" s="60"/>
      <c r="G171" s="54">
        <f ca="1" t="shared" si="62"/>
        <v>63149371</v>
      </c>
      <c r="H171" s="56">
        <f ca="1" t="shared" si="64"/>
        <v>175</v>
      </c>
      <c r="I171" s="51">
        <f ca="1">RANDBETWEEN(100000000,999999999)</f>
        <v>126025213</v>
      </c>
      <c r="J171" s="51" t="str">
        <f ca="1" t="shared" si="66"/>
        <v>990</v>
      </c>
      <c r="K171" s="72" t="str">
        <f ca="1" t="shared" ref="K171:K174" si="68">_xlfn.CONCAT(RANDBETWEEN(1000000000,9999999999)," NGUYEN THI QUY Chuyen tien")</f>
        <v>9206561857 NGUYEN THI QUY Chuyen tien</v>
      </c>
    </row>
    <row r="172" ht="45" customHeight="1" spans="1:11">
      <c r="A172" s="51">
        <v>145</v>
      </c>
      <c r="B172" s="52" t="s">
        <v>188</v>
      </c>
      <c r="C172" s="53" t="str">
        <f t="shared" si="61"/>
        <v>07/11/2023</v>
      </c>
      <c r="D172" s="51">
        <f ca="1" t="shared" si="65"/>
        <v>7507</v>
      </c>
      <c r="E172" s="54"/>
      <c r="F172" s="60">
        <f ca="1" t="shared" si="63"/>
        <v>215000</v>
      </c>
      <c r="G172" s="54">
        <f ca="1" t="shared" si="62"/>
        <v>63364371</v>
      </c>
      <c r="H172" s="56">
        <f ca="1" t="shared" si="64"/>
        <v>564</v>
      </c>
      <c r="I172" s="51">
        <f ca="1">RANDBETWEEN(100000000,999999999)</f>
        <v>347413180</v>
      </c>
      <c r="J172" s="51" t="str">
        <f ca="1" t="shared" si="66"/>
        <v>990</v>
      </c>
      <c r="K172" s="72" t="str">
        <f ca="1">_xlfn.CONCAT("REM               Tfr A/c: ",RANDBETWEEN(10000000000000,99999999999999)," ",INDEX(Sheet1!A1:A74,RANDBETWEEN(1,COUNTA(Sheet1!A1:A74)))," chuyen tien")</f>
        <v>REM               Tfr A/c: 69078090631004 DINH VAN HIEP chuyen tien</v>
      </c>
    </row>
    <row r="173" ht="35" customHeight="1" spans="1:11">
      <c r="A173" s="51">
        <v>146</v>
      </c>
      <c r="B173" s="52" t="s">
        <v>189</v>
      </c>
      <c r="C173" s="53" t="str">
        <f t="shared" si="61"/>
        <v>07/11/2023</v>
      </c>
      <c r="D173" s="51">
        <f ca="1" t="shared" si="65"/>
        <v>3736</v>
      </c>
      <c r="E173" s="54">
        <f ca="1" t="shared" si="67"/>
        <v>8709000</v>
      </c>
      <c r="F173" s="60"/>
      <c r="G173" s="54">
        <f ca="1" t="shared" si="62"/>
        <v>54655371</v>
      </c>
      <c r="H173" s="56">
        <f ca="1" t="shared" si="64"/>
        <v>4073441435</v>
      </c>
      <c r="I173" s="68" t="str">
        <f ca="1">_xlfn.CONCAT(CHAR(RANDBETWEEN(65,90)),CHAR(RANDBETWEEN(65,90)),RANDBETWEEN(100000,999999))</f>
        <v>TY214535</v>
      </c>
      <c r="J173" s="51" t="str">
        <f ca="1" t="shared" si="66"/>
        <v>990</v>
      </c>
      <c r="K173" s="72" t="str">
        <f ca="1" t="shared" si="68"/>
        <v>7325197570 NGUYEN THI QUY Chuyen tien</v>
      </c>
    </row>
    <row r="174" ht="35" customHeight="1" spans="1:11">
      <c r="A174" s="51">
        <v>147</v>
      </c>
      <c r="B174" s="52" t="s">
        <v>190</v>
      </c>
      <c r="C174" s="53" t="str">
        <f t="shared" si="61"/>
        <v>08/11/2023</v>
      </c>
      <c r="D174" s="51">
        <f ca="1" t="shared" si="65"/>
        <v>3671</v>
      </c>
      <c r="E174" s="54">
        <f ca="1" t="shared" si="67"/>
        <v>8625000</v>
      </c>
      <c r="F174" s="60"/>
      <c r="G174" s="54">
        <f ca="1" t="shared" si="62"/>
        <v>46030371</v>
      </c>
      <c r="H174" s="56">
        <f ca="1" t="shared" si="64"/>
        <v>149</v>
      </c>
      <c r="I174" s="68" t="str">
        <f ca="1">_xlfn.CONCAT(CHAR(RANDBETWEEN(65,90)),CHAR(RANDBETWEEN(65,90)),RANDBETWEEN(100000,999999))</f>
        <v>LG927715</v>
      </c>
      <c r="J174" s="51" t="str">
        <f ca="1" t="shared" si="66"/>
        <v>512</v>
      </c>
      <c r="K174" s="72" t="str">
        <f ca="1" t="shared" si="68"/>
        <v>4062578734 NGUYEN THI QUY Chuyen tien</v>
      </c>
    </row>
    <row r="175" ht="45" customHeight="1" spans="1:11">
      <c r="A175" s="51">
        <v>148</v>
      </c>
      <c r="B175" s="52" t="s">
        <v>191</v>
      </c>
      <c r="C175" s="53" t="str">
        <f t="shared" si="61"/>
        <v>08/11/2023</v>
      </c>
      <c r="D175" s="51">
        <f ca="1" t="shared" si="65"/>
        <v>9003</v>
      </c>
      <c r="E175" s="54"/>
      <c r="F175" s="60">
        <f ca="1">ROUND(RANDBETWEEN(100000,1200000),-3)</f>
        <v>588000</v>
      </c>
      <c r="G175" s="54">
        <f ca="1" t="shared" si="62"/>
        <v>46618371</v>
      </c>
      <c r="H175" s="56">
        <f ca="1" t="shared" si="64"/>
        <v>2703</v>
      </c>
      <c r="I175" s="68" t="str">
        <f ca="1">_xlfn.CONCAT(CHAR(RANDBETWEEN(65,90)),CHAR(RANDBETWEEN(65,90)),RANDBETWEEN(100000,999999))</f>
        <v>PQ692313</v>
      </c>
      <c r="J175" s="51" t="str">
        <f ca="1" t="shared" si="66"/>
        <v>990</v>
      </c>
      <c r="K175" s="72" t="str">
        <f ca="1">_xlfn.CONCAT("REM               Tfr A/c: ",RANDBETWEEN(10000000000000,99999999999999)," ",INDEX(Sheet1!A1:A74,RANDBETWEEN(1,COUNTA(Sheet1!A1:A74)))," chuyen tien")</f>
        <v>REM               Tfr A/c: 47862279198992 NGUYEN DUC MANH chuyen tien</v>
      </c>
    </row>
    <row r="176" ht="35" customHeight="1" spans="1:11">
      <c r="A176" s="51">
        <v>149</v>
      </c>
      <c r="B176" s="52" t="s">
        <v>192</v>
      </c>
      <c r="C176" s="53" t="str">
        <f t="shared" si="61"/>
        <v>08/11/2023</v>
      </c>
      <c r="D176" s="51">
        <f ca="1" t="shared" si="65"/>
        <v>3940</v>
      </c>
      <c r="E176" s="54"/>
      <c r="F176" s="60">
        <f ca="1" t="shared" ref="F176:F187" si="69">ROUND(RANDBETWEEN(100000,1200000),-3)</f>
        <v>287000</v>
      </c>
      <c r="G176" s="54">
        <f ca="1" t="shared" si="62"/>
        <v>46905371</v>
      </c>
      <c r="H176" s="56">
        <f ca="1" t="shared" si="64"/>
        <v>6595614009</v>
      </c>
      <c r="I176" s="70" t="str">
        <f ca="1">_xlfn.CONCAT(RANDBETWEEN(1000,9999),CHAR(RANDBETWEEN(65,90)),CHAR(RANDBETWEEN(65,90)),CHAR(RANDBETWEEN(65,90)),CHAR(RANDBETWEEN(65,90)),CHAR(RANDBETWEEN(65,90)),CHAR(RANDBETWEEN(65,90)))</f>
        <v>9969MMDQSN</v>
      </c>
      <c r="J176" s="51" t="str">
        <f ca="1" t="shared" si="66"/>
        <v>990</v>
      </c>
      <c r="K176" s="72" t="str">
        <f ca="1">_xlfn.CONCAT(RANDBETWEEN(100000,999999),"-QR - ",INDEX(Sheet1!A1:A74,RANDBETWEEN(1,COUNTA(Sheet1!A1:A74)))," Chuyen tien")</f>
        <v>650065-QR - NGUYEN ANH TUAN Chuyen tien</v>
      </c>
    </row>
    <row r="177" ht="35" customHeight="1" spans="1:11">
      <c r="A177" s="51">
        <v>150</v>
      </c>
      <c r="B177" s="52" t="s">
        <v>193</v>
      </c>
      <c r="C177" s="53" t="str">
        <f t="shared" si="61"/>
        <v>08/11/2023</v>
      </c>
      <c r="D177" s="51">
        <f ca="1" t="shared" si="65"/>
        <v>6520</v>
      </c>
      <c r="E177" s="54"/>
      <c r="F177" s="60">
        <f ca="1" t="shared" si="69"/>
        <v>611000</v>
      </c>
      <c r="G177" s="54">
        <f ca="1" t="shared" si="62"/>
        <v>47516371</v>
      </c>
      <c r="H177" s="56">
        <f ca="1" t="shared" ref="H177:H186" si="70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8814408150</v>
      </c>
      <c r="I177" s="70" t="str">
        <f ca="1">_xlfn.CONCAT(RANDBETWEEN(1000,9999),CHAR(RANDBETWEEN(65,90)),CHAR(RANDBETWEEN(65,90)),CHAR(RANDBETWEEN(65,90)),CHAR(RANDBETWEEN(65,90)),CHAR(RANDBETWEEN(65,90)),CHAR(RANDBETWEEN(65,90)))</f>
        <v>3473FLFYZS</v>
      </c>
      <c r="J177" s="51" t="str">
        <f ca="1" t="shared" si="66"/>
        <v>990</v>
      </c>
      <c r="K177" s="72" t="str">
        <f ca="1">_xlfn.CONCAT(RANDBETWEEN(100000,999999),"-QR - ",INDEX(Sheet1!A2:A75,RANDBETWEEN(1,COUNTA(Sheet1!A2:A75)))," Chuyen tien")</f>
        <v>616088-QR - NGUYEN KIM DUAN Chuyen tien</v>
      </c>
    </row>
    <row r="178" ht="45" customHeight="1" spans="1:11">
      <c r="A178" s="51">
        <v>151</v>
      </c>
      <c r="B178" s="52" t="s">
        <v>194</v>
      </c>
      <c r="C178" s="53" t="str">
        <f t="shared" si="61"/>
        <v>09/11/2023</v>
      </c>
      <c r="D178" s="51">
        <f ca="1" t="shared" ref="D178:D187" si="71">RANDBETWEEN(1000,9999)</f>
        <v>7162</v>
      </c>
      <c r="E178" s="54"/>
      <c r="F178" s="60">
        <f ca="1" t="shared" si="69"/>
        <v>235000</v>
      </c>
      <c r="G178" s="54">
        <f ca="1" t="shared" si="62"/>
        <v>47751371</v>
      </c>
      <c r="H178" s="56">
        <f ca="1" t="shared" si="70"/>
        <v>6175655980</v>
      </c>
      <c r="I178" s="68" t="str">
        <f ca="1">_xlfn.CONCAT(RANDBETWEEN(100,999),CHAR(RANDBETWEEN(65,90)),CHAR(RANDBETWEEN(65,90)),CHAR(RANDBETWEEN(65,90)),CHAR(RANDBETWEEN(65,90)),CHAR(RANDBETWEEN(65,90)),RANDBETWEEN(1,9))</f>
        <v>696FBSEY7</v>
      </c>
      <c r="J178" s="51" t="str">
        <f ca="1" t="shared" si="66"/>
        <v>990</v>
      </c>
      <c r="K178" s="72" t="str">
        <f ca="1">_xlfn.CONCAT("REM               Tfr A/c: ",RANDBETWEEN(10000000000000,99999999999999)," ",INDEX(Sheet1!A1:A74,RANDBETWEEN(1,COUNTA(Sheet1!A1:A74)))," chuyen tien")</f>
        <v>REM               Tfr A/c: 76965485753335 NGUYEN DUC MANH chuyen tien</v>
      </c>
    </row>
    <row r="179" ht="45" customHeight="1" spans="1:11">
      <c r="A179" s="51">
        <v>152</v>
      </c>
      <c r="B179" s="52" t="s">
        <v>195</v>
      </c>
      <c r="C179" s="53" t="str">
        <f t="shared" si="61"/>
        <v>09/11/2023</v>
      </c>
      <c r="D179" s="51">
        <f ca="1" t="shared" si="71"/>
        <v>7284</v>
      </c>
      <c r="E179" s="54"/>
      <c r="F179" s="60">
        <f ca="1" t="shared" si="69"/>
        <v>547000</v>
      </c>
      <c r="G179" s="54">
        <f ca="1" t="shared" si="62"/>
        <v>48298371</v>
      </c>
      <c r="H179" s="56">
        <f ca="1" t="shared" si="70"/>
        <v>8050</v>
      </c>
      <c r="I179" s="68" t="str">
        <f ca="1">_xlfn.CONCAT(RANDBETWEEN(100,999),CHAR(RANDBETWEEN(65,90)),CHAR(RANDBETWEEN(65,90)),CHAR(RANDBETWEEN(65,90)),CHAR(RANDBETWEEN(65,90)),CHAR(RANDBETWEEN(65,90)),RANDBETWEEN(1,9))</f>
        <v>783AXFOS4</v>
      </c>
      <c r="J179" s="51" t="str">
        <f ca="1" t="shared" ref="J179:J188" si="72">CHOOSE(RANDBETWEEN(1,2),"990","512")</f>
        <v>990</v>
      </c>
      <c r="K179" s="72" t="str">
        <f ca="1">_xlfn.CONCAT("REM               Tfr A/c: ",RANDBETWEEN(10000000000000,99999999999999)," ",INDEX(Sheet1!A2:A75,RANDBETWEEN(1,COUNTA(Sheet1!A2:A75)))," chuyen tien")</f>
        <v>REM               Tfr A/c: 88793672255246 DIEU THU HIEN chuyen tien</v>
      </c>
    </row>
    <row r="180" ht="35" customHeight="1" spans="1:11">
      <c r="A180" s="51">
        <v>153</v>
      </c>
      <c r="B180" s="52" t="s">
        <v>196</v>
      </c>
      <c r="C180" s="53" t="str">
        <f t="shared" si="61"/>
        <v>09/11/2023</v>
      </c>
      <c r="D180" s="51">
        <f ca="1" t="shared" si="71"/>
        <v>2154</v>
      </c>
      <c r="E180" s="54"/>
      <c r="F180" s="60">
        <f ca="1" t="shared" si="69"/>
        <v>959000</v>
      </c>
      <c r="G180" s="54">
        <f ca="1" t="shared" si="62"/>
        <v>49257371</v>
      </c>
      <c r="H180" s="56">
        <f ca="1" t="shared" si="70"/>
        <v>49203</v>
      </c>
      <c r="I180" s="68" t="str">
        <f ca="1">_xlfn.CONCAT(RANDBETWEEN(100,999),CHAR(RANDBETWEEN(65,90)),CHAR(RANDBETWEEN(65,90)),CHAR(RANDBETWEEN(65,90)),CHAR(RANDBETWEEN(65,90)),CHAR(RANDBETWEEN(65,90)),RANDBETWEEN(1,9))</f>
        <v>369IPPLZ7</v>
      </c>
      <c r="J180" s="51" t="str">
        <f ca="1" t="shared" si="72"/>
        <v>990</v>
      </c>
      <c r="K180" s="72" t="str">
        <f ca="1">_xlfn.CONCAT(RANDBETWEEN(100000,999999),"-QR - ",INDEX(Sheet1!A1:A74,RANDBETWEEN(1,COUNTA(Sheet1!A1:A74)))," Chuyen tien")</f>
        <v>967075-QR - PHUNG VAN LUONG Chuyen tien</v>
      </c>
    </row>
    <row r="181" ht="35" customHeight="1" spans="1:11">
      <c r="A181" s="51">
        <v>154</v>
      </c>
      <c r="B181" s="52" t="s">
        <v>197</v>
      </c>
      <c r="C181" s="53" t="str">
        <f t="shared" si="61"/>
        <v>10/11/2023</v>
      </c>
      <c r="D181" s="51">
        <f ca="1" t="shared" si="71"/>
        <v>7914</v>
      </c>
      <c r="E181" s="54"/>
      <c r="F181" s="60">
        <f ca="1" t="shared" si="69"/>
        <v>537000</v>
      </c>
      <c r="G181" s="54">
        <f ca="1" t="shared" si="62"/>
        <v>49794371</v>
      </c>
      <c r="H181" s="56">
        <f ca="1" t="shared" si="70"/>
        <v>17979</v>
      </c>
      <c r="I181" s="70" t="str">
        <f ca="1">_xlfn.CONCAT(RANDBETWEEN(1000,9999),CHAR(RANDBETWEEN(65,90)),CHAR(RANDBETWEEN(65,90)),CHAR(RANDBETWEEN(65,90)),CHAR(RANDBETWEEN(65,90)),CHAR(RANDBETWEEN(65,90)),CHAR(RANDBETWEEN(65,90)))</f>
        <v>3537AZLOZF</v>
      </c>
      <c r="J181" s="51" t="str">
        <f ca="1" t="shared" si="72"/>
        <v>990</v>
      </c>
      <c r="K181" s="72" t="str">
        <f ca="1">_xlfn.CONCAT(RANDBETWEEN(100000,999999),"-QR - ",INDEX(Sheet1!A2:A75,RANDBETWEEN(1,COUNTA(Sheet1!A2:A75)))," Chuyen tien")</f>
        <v>576826-QR - MAI THANH TUAN Chuyen tien</v>
      </c>
    </row>
    <row r="182" ht="35" customHeight="1" spans="1:11">
      <c r="A182" s="51">
        <v>155</v>
      </c>
      <c r="B182" s="52" t="s">
        <v>198</v>
      </c>
      <c r="C182" s="53" t="str">
        <f t="shared" si="61"/>
        <v>10/11/2023</v>
      </c>
      <c r="D182" s="51">
        <f ca="1" t="shared" si="71"/>
        <v>4560</v>
      </c>
      <c r="E182" s="54"/>
      <c r="F182" s="60">
        <f ca="1" t="shared" si="69"/>
        <v>691000</v>
      </c>
      <c r="G182" s="54">
        <f ca="1" t="shared" si="62"/>
        <v>50485371</v>
      </c>
      <c r="H182" s="56">
        <f ca="1" t="shared" si="70"/>
        <v>2183563660</v>
      </c>
      <c r="I182" s="70" t="str">
        <f ca="1">_xlfn.CONCAT(RANDBETWEEN(1000,9999),CHAR(RANDBETWEEN(65,90)),CHAR(RANDBETWEEN(65,90)),CHAR(RANDBETWEEN(65,90)),CHAR(RANDBETWEEN(65,90)),CHAR(RANDBETWEEN(65,90)),CHAR(RANDBETWEEN(65,90)))</f>
        <v>5045PFINEJ</v>
      </c>
      <c r="J182" s="51" t="str">
        <f ca="1" t="shared" si="72"/>
        <v>512</v>
      </c>
      <c r="K182" s="72" t="str">
        <f ca="1">_xlfn.CONCAT(RANDBETWEEN(100000,999999),"-QR - ",INDEX(Sheet1!A3:A76,RANDBETWEEN(1,COUNTA(Sheet1!A3:A76)))," Chuyen tien")</f>
        <v>913406-QR - NGUYEN KIM DUAN Chuyen tien</v>
      </c>
    </row>
    <row r="183" ht="35" customHeight="1" spans="1:11">
      <c r="A183" s="51">
        <v>156</v>
      </c>
      <c r="B183" s="52" t="s">
        <v>199</v>
      </c>
      <c r="C183" s="53" t="str">
        <f t="shared" si="61"/>
        <v>10/11/2023</v>
      </c>
      <c r="D183" s="51">
        <f ca="1" t="shared" si="71"/>
        <v>6608</v>
      </c>
      <c r="E183" s="54"/>
      <c r="F183" s="60">
        <f ca="1" t="shared" si="69"/>
        <v>803000</v>
      </c>
      <c r="G183" s="54">
        <f ca="1" t="shared" si="62"/>
        <v>51288371</v>
      </c>
      <c r="H183" s="56">
        <f ca="1" t="shared" si="70"/>
        <v>627</v>
      </c>
      <c r="I183" s="51">
        <f ca="1">RANDBETWEEN(100000000,999999999)</f>
        <v>138594674</v>
      </c>
      <c r="J183" s="51" t="str">
        <f ca="1" t="shared" si="72"/>
        <v>990</v>
      </c>
      <c r="K183" s="72" t="str">
        <f ca="1">_xlfn.CONCAT(RANDBETWEEN(100000,999999),"-QR - ",INDEX(Sheet1!A4:A77,RANDBETWEEN(1,COUNTA(Sheet1!A4:A77)))," Chuyen tien")</f>
        <v>176842-QR - DO THI SAO Chuyen tien</v>
      </c>
    </row>
    <row r="184" ht="35" customHeight="1" spans="1:11">
      <c r="A184" s="51">
        <v>157</v>
      </c>
      <c r="B184" s="52" t="s">
        <v>200</v>
      </c>
      <c r="C184" s="53" t="str">
        <f t="shared" si="61"/>
        <v>11/11/2023</v>
      </c>
      <c r="D184" s="51">
        <f ca="1" t="shared" si="71"/>
        <v>6508</v>
      </c>
      <c r="E184" s="54"/>
      <c r="F184" s="60">
        <f ca="1" t="shared" si="69"/>
        <v>822000</v>
      </c>
      <c r="G184" s="54">
        <f ca="1" t="shared" si="62"/>
        <v>52110371</v>
      </c>
      <c r="H184" s="56">
        <f ca="1" t="shared" si="70"/>
        <v>833</v>
      </c>
      <c r="I184" s="68" t="str">
        <f ca="1">_xlfn.CONCAT(CHAR(RANDBETWEEN(65,90)),CHAR(RANDBETWEEN(65,90)),RANDBETWEEN(100000,999999))</f>
        <v>LZ117423</v>
      </c>
      <c r="J184" s="51" t="str">
        <f ca="1" t="shared" si="72"/>
        <v>512</v>
      </c>
      <c r="K184" s="72" t="str">
        <f ca="1">_xlfn.CONCAT(RANDBETWEEN(100000,999999),"-QR - ",INDEX(Sheet1!A1:A74,RANDBETWEEN(1,COUNTA(Sheet1!A1:A74)))," Chuyen tien")</f>
        <v>906140-QR - PHAM QUANG THUAN Chuyen tien</v>
      </c>
    </row>
    <row r="185" ht="45" customHeight="1" spans="1:11">
      <c r="A185" s="51">
        <v>158</v>
      </c>
      <c r="B185" s="52" t="s">
        <v>201</v>
      </c>
      <c r="C185" s="53" t="str">
        <f t="shared" si="61"/>
        <v>11/11/2023</v>
      </c>
      <c r="D185" s="51">
        <f ca="1" t="shared" si="71"/>
        <v>9137</v>
      </c>
      <c r="E185" s="54"/>
      <c r="F185" s="60">
        <v>18000000</v>
      </c>
      <c r="G185" s="54">
        <f ca="1" t="shared" si="62"/>
        <v>70110371</v>
      </c>
      <c r="H185" s="56">
        <f ca="1" t="shared" si="70"/>
        <v>143</v>
      </c>
      <c r="I185" s="68" t="str">
        <f ca="1">_xlfn.CONCAT(CHAR(RANDBETWEEN(65,90)),CHAR(RANDBETWEEN(65,90)),RANDBETWEEN(100000,999999))</f>
        <v>MG810535</v>
      </c>
      <c r="J185" s="51" t="str">
        <f ca="1" t="shared" si="72"/>
        <v>512</v>
      </c>
      <c r="K185" s="72" t="str">
        <f ca="1">_xlfn.CONCAT("REM               Tfr A/c: ",RANDBETWEEN(10000000000000,99999999999999)," ",INDEX(Sheet1!A1:A74,RANDBETWEEN(1,COUNTA(Sheet1!A1:A74)))," chuyen tien")</f>
        <v>REM               Tfr A/c: 39864575881683 VU DINH HIEP chuyen tien</v>
      </c>
    </row>
    <row r="186" ht="35" customHeight="1" spans="1:11">
      <c r="A186" s="51">
        <v>159</v>
      </c>
      <c r="B186" s="52" t="s">
        <v>202</v>
      </c>
      <c r="C186" s="53" t="str">
        <f t="shared" si="61"/>
        <v>11/11/2023</v>
      </c>
      <c r="D186" s="51">
        <f ca="1" t="shared" si="71"/>
        <v>8143</v>
      </c>
      <c r="E186" s="54"/>
      <c r="F186" s="60">
        <f ca="1" t="shared" si="69"/>
        <v>711000</v>
      </c>
      <c r="G186" s="54">
        <f ca="1" t="shared" si="62"/>
        <v>70821371</v>
      </c>
      <c r="H186" s="56">
        <f ca="1" t="shared" si="70"/>
        <v>192</v>
      </c>
      <c r="I186" s="68" t="str">
        <f ca="1">_xlfn.CONCAT(RANDBETWEEN(100,999),CHAR(RANDBETWEEN(65,90)),CHAR(RANDBETWEEN(65,90)),CHAR(RANDBETWEEN(65,90)),CHAR(RANDBETWEEN(65,90)),CHAR(RANDBETWEEN(65,90)),RANDBETWEEN(1,9))</f>
        <v>931UEVLN4</v>
      </c>
      <c r="J186" s="51" t="str">
        <f ca="1" t="shared" si="72"/>
        <v>512</v>
      </c>
      <c r="K186" s="72" t="str">
        <f ca="1">_xlfn.CONCAT(RANDBETWEEN(100000,999999),"-QR - ",INDEX(Sheet1!A1:A74,RANDBETWEEN(1,COUNTA(Sheet1!A1:A74)))," Chuyen tien")</f>
        <v>297784-QR - NGUYEN THANH PHUOC Chuyen tien</v>
      </c>
    </row>
    <row r="187" ht="35" customHeight="1" spans="1:11">
      <c r="A187" s="51">
        <v>160</v>
      </c>
      <c r="B187" s="52" t="s">
        <v>203</v>
      </c>
      <c r="C187" s="53" t="str">
        <f t="shared" si="61"/>
        <v>12/11/2023</v>
      </c>
      <c r="D187" s="51">
        <f ca="1" t="shared" si="71"/>
        <v>3981</v>
      </c>
      <c r="E187" s="54"/>
      <c r="F187" s="60">
        <v>10300000</v>
      </c>
      <c r="G187" s="54">
        <f ca="1" t="shared" si="62"/>
        <v>81121371</v>
      </c>
      <c r="H187" s="56">
        <f ca="1" t="shared" ref="H187:H196" si="73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1941</v>
      </c>
      <c r="I187" s="70" t="str">
        <f ca="1">_xlfn.CONCAT(RANDBETWEEN(1000,9999),CHAR(RANDBETWEEN(65,90)),CHAR(RANDBETWEEN(65,90)),CHAR(RANDBETWEEN(65,90)),CHAR(RANDBETWEEN(65,90)),CHAR(RANDBETWEEN(65,90)),CHAR(RANDBETWEEN(65,90)))</f>
        <v>3186BUOYHM</v>
      </c>
      <c r="J187" s="51" t="str">
        <f ca="1" t="shared" si="72"/>
        <v>512</v>
      </c>
      <c r="K187" s="72" t="str">
        <f ca="1">_xlfn.CONCAT(RANDBETWEEN(100000,999999),"-QR - ",INDEX(Sheet1!A1:A74,RANDBETWEEN(1,COUNTA(Sheet1!A1:A74)))," Chuyen tien")</f>
        <v>578270-QR - VU DINH HIEP Chuyen tien</v>
      </c>
    </row>
    <row r="188" ht="55" customHeight="1" spans="1:11">
      <c r="A188" s="51">
        <v>161</v>
      </c>
      <c r="B188" s="52" t="s">
        <v>204</v>
      </c>
      <c r="C188" s="53" t="str">
        <f t="shared" si="61"/>
        <v>12/11/2023</v>
      </c>
      <c r="D188" s="51">
        <f ca="1" t="shared" ref="D188:D197" si="74">RANDBETWEEN(1000,9999)</f>
        <v>6642</v>
      </c>
      <c r="E188" s="54">
        <f ca="1" t="shared" ref="E188:E193" si="75">ROUND(RANDBETWEEN(100000,12000000),-3)</f>
        <v>11748000</v>
      </c>
      <c r="F188" s="60"/>
      <c r="G188" s="54">
        <f ca="1" t="shared" si="62"/>
        <v>69373371</v>
      </c>
      <c r="H188" s="56">
        <f ca="1" t="shared" si="73"/>
        <v>12177</v>
      </c>
      <c r="I188" s="70" t="str">
        <f ca="1">_xlfn.CONCAT(RANDBETWEEN(1000,9999),CHAR(RANDBETWEEN(65,90)),CHAR(RANDBETWEEN(65,90)),CHAR(RANDBETWEEN(65,90)),CHAR(RANDBETWEEN(65,90)),CHAR(RANDBETWEEN(65,90)),CHAR(RANDBETWEEN(65,90)))</f>
        <v>1262SCFMVA</v>
      </c>
      <c r="J188" s="51" t="str">
        <f ca="1" t="shared" si="72"/>
        <v>512</v>
      </c>
      <c r="K188" s="72" t="str">
        <f ca="1">_xlfn.CONCAT("Omni Channel-TKThe :",RANDBETWEEN(100000000000,999999999999),", tai ",INDEX(Sheet1!H1:H7,RANDBETWEEN(1,COUNTA(Sheet1!H1:H7)))," NGUYEN THI QUY chuyen tien")</f>
        <v>Omni Channel-TKThe :775975220940, tai Agribank. NGUYEN THI QUY chuyen tien</v>
      </c>
    </row>
    <row r="189" ht="35" customHeight="1" spans="1:11">
      <c r="A189" s="51">
        <v>162</v>
      </c>
      <c r="B189" s="52" t="s">
        <v>205</v>
      </c>
      <c r="C189" s="53" t="str">
        <f t="shared" si="61"/>
        <v>13/11/2023</v>
      </c>
      <c r="D189" s="51">
        <f ca="1" t="shared" si="74"/>
        <v>1214</v>
      </c>
      <c r="E189" s="54">
        <f ca="1" t="shared" si="75"/>
        <v>1176000</v>
      </c>
      <c r="F189" s="60"/>
      <c r="G189" s="54">
        <f ca="1" t="shared" si="62"/>
        <v>68197371</v>
      </c>
      <c r="H189" s="56">
        <f ca="1" t="shared" si="73"/>
        <v>789</v>
      </c>
      <c r="I189" s="70" t="str">
        <f ca="1">_xlfn.CONCAT(RANDBETWEEN(1000,9999),CHAR(RANDBETWEEN(65,90)),CHAR(RANDBETWEEN(65,90)),CHAR(RANDBETWEEN(65,90)),CHAR(RANDBETWEEN(65,90)),CHAR(RANDBETWEEN(65,90)),CHAR(RANDBETWEEN(65,90)))</f>
        <v>6761FADAMB</v>
      </c>
      <c r="J189" s="51" t="str">
        <f ca="1" t="shared" ref="J189:J198" si="76">CHOOSE(RANDBETWEEN(1,2),"990","512")</f>
        <v>512</v>
      </c>
      <c r="K189" s="72" t="str">
        <f ca="1" t="shared" ref="K189:K192" si="77">_xlfn.CONCAT(RANDBETWEEN(1000000000,9999999999)," NGUYEN THI QUY Chuyen tien")</f>
        <v>5277309469 NGUYEN THI QUY Chuyen tien</v>
      </c>
    </row>
    <row r="190" ht="35" customHeight="1" spans="1:11">
      <c r="A190" s="51">
        <v>163</v>
      </c>
      <c r="B190" s="52" t="s">
        <v>206</v>
      </c>
      <c r="C190" s="53" t="str">
        <f t="shared" si="61"/>
        <v>13/11/2023</v>
      </c>
      <c r="D190" s="51">
        <f ca="1" t="shared" si="74"/>
        <v>5133</v>
      </c>
      <c r="E190" s="54">
        <f ca="1" t="shared" si="75"/>
        <v>1301000</v>
      </c>
      <c r="F190" s="60"/>
      <c r="G190" s="54">
        <f ca="1" t="shared" si="62"/>
        <v>66896371</v>
      </c>
      <c r="H190" s="56">
        <f ca="1" t="shared" si="73"/>
        <v>5472047750</v>
      </c>
      <c r="I190" s="68" t="str">
        <f ca="1">_xlfn.CONCAT(CHAR(RANDBETWEEN(65,90)),CHAR(RANDBETWEEN(65,90)),RANDBETWEEN(100000,999999))</f>
        <v>FQ808512</v>
      </c>
      <c r="J190" s="51" t="str">
        <f ca="1" t="shared" si="76"/>
        <v>990</v>
      </c>
      <c r="K190" s="72" t="str">
        <f ca="1" t="shared" si="77"/>
        <v>4408815692 NGUYEN THI QUY Chuyen tien</v>
      </c>
    </row>
    <row r="191" ht="35" customHeight="1" spans="1:11">
      <c r="A191" s="51">
        <v>164</v>
      </c>
      <c r="B191" s="52" t="s">
        <v>207</v>
      </c>
      <c r="C191" s="53" t="str">
        <f t="shared" si="61"/>
        <v>13/11/2023</v>
      </c>
      <c r="D191" s="51">
        <f ca="1" t="shared" si="74"/>
        <v>2997</v>
      </c>
      <c r="E191" s="54">
        <f ca="1" t="shared" si="75"/>
        <v>1943000</v>
      </c>
      <c r="F191" s="60"/>
      <c r="G191" s="54">
        <f ca="1" t="shared" si="62"/>
        <v>64953371</v>
      </c>
      <c r="H191" s="56">
        <f ca="1" t="shared" si="73"/>
        <v>9435950003</v>
      </c>
      <c r="I191" s="68" t="str">
        <f ca="1">_xlfn.CONCAT(CHAR(RANDBETWEEN(65,90)),CHAR(RANDBETWEEN(65,90)),RANDBETWEEN(100000,999999))</f>
        <v>PL661242</v>
      </c>
      <c r="J191" s="51" t="str">
        <f ca="1" t="shared" si="76"/>
        <v>512</v>
      </c>
      <c r="K191" s="72" t="str">
        <f ca="1" t="shared" si="77"/>
        <v>6119284086 NGUYEN THI QUY Chuyen tien</v>
      </c>
    </row>
    <row r="192" ht="35" customHeight="1" spans="1:11">
      <c r="A192" s="51">
        <v>165</v>
      </c>
      <c r="B192" s="52" t="s">
        <v>208</v>
      </c>
      <c r="C192" s="53" t="str">
        <f t="shared" si="61"/>
        <v>14/11/2023</v>
      </c>
      <c r="D192" s="51">
        <f ca="1" t="shared" si="74"/>
        <v>8553</v>
      </c>
      <c r="E192" s="54"/>
      <c r="F192" s="60">
        <v>8800000</v>
      </c>
      <c r="G192" s="54">
        <f ca="1" t="shared" si="62"/>
        <v>73753371</v>
      </c>
      <c r="H192" s="56">
        <f ca="1" t="shared" si="73"/>
        <v>2734223827</v>
      </c>
      <c r="I192" s="68" t="str">
        <f ca="1">_xlfn.CONCAT(CHAR(RANDBETWEEN(65,90)),CHAR(RANDBETWEEN(65,90)),RANDBETWEEN(100000,999999))</f>
        <v>VE106237</v>
      </c>
      <c r="J192" s="51" t="str">
        <f ca="1" t="shared" si="76"/>
        <v>990</v>
      </c>
      <c r="K192" s="72" t="str">
        <f ca="1" t="shared" si="77"/>
        <v>5513514215 NGUYEN THI QUY Chuyen tien</v>
      </c>
    </row>
    <row r="193" ht="45" customHeight="1" spans="1:11">
      <c r="A193" s="51">
        <v>166</v>
      </c>
      <c r="B193" s="52" t="s">
        <v>209</v>
      </c>
      <c r="C193" s="53" t="str">
        <f t="shared" si="61"/>
        <v>15/11/2023</v>
      </c>
      <c r="D193" s="51">
        <f ca="1" t="shared" si="74"/>
        <v>6826</v>
      </c>
      <c r="E193" s="54">
        <f ca="1" t="shared" si="75"/>
        <v>6223000</v>
      </c>
      <c r="F193" s="60"/>
      <c r="G193" s="54">
        <f ca="1" t="shared" si="62"/>
        <v>67530371</v>
      </c>
      <c r="H193" s="56">
        <f ca="1" t="shared" si="73"/>
        <v>4789040659</v>
      </c>
      <c r="I193" s="68" t="str">
        <f ca="1">_xlfn.CONCAT(CHAR(RANDBETWEEN(65,90)),CHAR(RANDBETWEEN(65,90)),RANDBETWEEN(100000,999999))</f>
        <v>QQ580906</v>
      </c>
      <c r="J193" s="51" t="str">
        <f ca="1" t="shared" si="76"/>
        <v>512</v>
      </c>
      <c r="K193" s="72" t="str">
        <f ca="1">_xlfn.CONCAT("REM               Tfr A/c: ",RANDBETWEEN(10000000000000,99999999999999)," ",INDEX(Sheet1!A1:A74,RANDBETWEEN(1,COUNTA(Sheet1!A1:A74)))," chuyen tien")</f>
        <v>REM               Tfr A/c: 62870707176454 VU THI KIM NHUNG chuyen tien</v>
      </c>
    </row>
    <row r="194" s="10" customFormat="1" ht="35" customHeight="1" spans="1:11">
      <c r="A194" s="74">
        <v>167</v>
      </c>
      <c r="B194" s="75" t="s">
        <v>210</v>
      </c>
      <c r="C194" s="76" t="str">
        <f t="shared" si="61"/>
        <v>15/11/2023</v>
      </c>
      <c r="D194" s="74">
        <f ca="1" t="shared" si="74"/>
        <v>6882</v>
      </c>
      <c r="E194" s="77">
        <v>11000</v>
      </c>
      <c r="F194" s="88"/>
      <c r="G194" s="77">
        <f ca="1" t="shared" si="62"/>
        <v>67519371</v>
      </c>
      <c r="H194" s="79">
        <f ca="1" t="shared" si="73"/>
        <v>330</v>
      </c>
      <c r="I194" s="93" t="str">
        <f ca="1">_xlfn.CONCAT(CHAR(RANDBETWEEN(65,90)),CHAR(RANDBETWEEN(65,90)),RANDBETWEEN(100000,999999))</f>
        <v>US597256</v>
      </c>
      <c r="J194" s="74" t="str">
        <f ca="1" t="shared" si="76"/>
        <v>512</v>
      </c>
      <c r="K194" s="83" t="s">
        <v>211</v>
      </c>
    </row>
    <row r="195" ht="61" customHeight="1" spans="1:11">
      <c r="A195" s="57" t="s">
        <v>212</v>
      </c>
      <c r="B195" s="57"/>
      <c r="C195" s="57"/>
      <c r="D195" s="57"/>
      <c r="E195" s="57"/>
      <c r="F195" s="57"/>
      <c r="G195" s="57"/>
      <c r="H195" s="57"/>
      <c r="I195" s="71" t="s">
        <v>213</v>
      </c>
      <c r="J195" s="71"/>
      <c r="K195" s="71"/>
    </row>
    <row r="196" ht="45" customHeight="1" spans="1:11">
      <c r="A196" s="51">
        <v>168</v>
      </c>
      <c r="B196" s="52" t="s">
        <v>214</v>
      </c>
      <c r="C196" s="53" t="str">
        <f t="shared" ref="C196:C227" si="78">LEFT(B196,FIND(" ",B196)-1)</f>
        <v>15/11/2023</v>
      </c>
      <c r="D196" s="51">
        <f ca="1">RANDBETWEEN(1000,9999)</f>
        <v>1736</v>
      </c>
      <c r="E196" s="54"/>
      <c r="F196" s="60">
        <f ca="1">ROUND(RANDBETWEEN(100000,1200000),-3)</f>
        <v>377000</v>
      </c>
      <c r="G196" s="54">
        <f ca="1">G194-E196+F196</f>
        <v>67896371</v>
      </c>
      <c r="H196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632</v>
      </c>
      <c r="I196" s="70" t="str">
        <f ca="1">_xlfn.CONCAT(RANDBETWEEN(1000,9999),CHAR(RANDBETWEEN(65,90)),CHAR(RANDBETWEEN(65,90)),CHAR(RANDBETWEEN(65,90)),CHAR(RANDBETWEEN(65,90)),CHAR(RANDBETWEEN(65,90)),CHAR(RANDBETWEEN(65,90)))</f>
        <v>7431DZQRPU</v>
      </c>
      <c r="J196" s="51" t="str">
        <f ca="1">CHOOSE(RANDBETWEEN(1,2),"990","512")</f>
        <v>512</v>
      </c>
      <c r="K196" s="72" t="str">
        <f ca="1">_xlfn.CONCAT("REM               Tfr A/c: ",RANDBETWEEN(10000000000000,99999999999999)," ",INDEX(Sheet1!A1:A74,RANDBETWEEN(1,COUNTA(Sheet1!A1:A74)))," chuyen tien")</f>
        <v>REM               Tfr A/c: 92869179186500 NGUYEN GIANG HUNG chuyen tien</v>
      </c>
    </row>
    <row r="197" ht="35" customHeight="1" spans="1:11">
      <c r="A197" s="51">
        <v>169</v>
      </c>
      <c r="B197" s="52" t="s">
        <v>215</v>
      </c>
      <c r="C197" s="53" t="str">
        <f t="shared" si="78"/>
        <v>16/11/2023</v>
      </c>
      <c r="D197" s="51">
        <f ca="1">RANDBETWEEN(1000,9999)</f>
        <v>9907</v>
      </c>
      <c r="E197" s="54"/>
      <c r="F197" s="60">
        <v>15500000</v>
      </c>
      <c r="G197" s="54">
        <f ca="1" t="shared" ref="G197:G227" si="79">G196-E197+F197</f>
        <v>83396371</v>
      </c>
      <c r="H197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913</v>
      </c>
      <c r="I197" s="70" t="str">
        <f ca="1">_xlfn.CONCAT(RANDBETWEEN(1000,9999),CHAR(RANDBETWEEN(65,90)),CHAR(RANDBETWEEN(65,90)),CHAR(RANDBETWEEN(65,90)),CHAR(RANDBETWEEN(65,90)),CHAR(RANDBETWEEN(65,90)),CHAR(RANDBETWEEN(65,90)))</f>
        <v>9026MLVKKQ</v>
      </c>
      <c r="J197" s="51" t="str">
        <f ca="1">CHOOSE(RANDBETWEEN(1,2),"990","512")</f>
        <v>512</v>
      </c>
      <c r="K197" s="72" t="str">
        <f ca="1">_xlfn.CONCAT(RANDBETWEEN(100000,999999),"-QR - ",INDEX(Sheet1!A1:A74,RANDBETWEEN(1,COUNTA(Sheet1!A1:A74)))," Chuyen tien")</f>
        <v>135249-QR - TRAN LE HOANG DUY Chuyen tien</v>
      </c>
    </row>
    <row r="198" ht="54" customHeight="1" spans="1:11">
      <c r="A198" s="51">
        <v>170</v>
      </c>
      <c r="B198" s="52" t="s">
        <v>216</v>
      </c>
      <c r="C198" s="53" t="str">
        <f t="shared" si="78"/>
        <v>16/11/2023</v>
      </c>
      <c r="D198" s="51">
        <f ca="1">RANDBETWEEN(1000,9999)</f>
        <v>2616</v>
      </c>
      <c r="E198" s="54">
        <f ca="1">ROUND(RANDBETWEEN(100000,12000000),-3)</f>
        <v>6535000</v>
      </c>
      <c r="F198" s="60"/>
      <c r="G198" s="54">
        <f ca="1" t="shared" si="79"/>
        <v>76861371</v>
      </c>
      <c r="H198" s="56">
        <f ca="1" t="shared" ref="H198:H207" si="80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8015679713</v>
      </c>
      <c r="I198" s="70" t="str">
        <f ca="1">_xlfn.CONCAT(RANDBETWEEN(1000,9999),CHAR(RANDBETWEEN(65,90)),CHAR(RANDBETWEEN(65,90)),CHAR(RANDBETWEEN(65,90)),CHAR(RANDBETWEEN(65,90)),CHAR(RANDBETWEEN(65,90)),CHAR(RANDBETWEEN(65,90)))</f>
        <v>4932VIZMED</v>
      </c>
      <c r="J198" s="51" t="str">
        <f ca="1">CHOOSE(RANDBETWEEN(1,2),"990","512")</f>
        <v>512</v>
      </c>
      <c r="K198" s="72" t="str">
        <f ca="1">_xlfn.CONCAT("Omni Channel-TKThe :",RANDBETWEEN(100000000000,999999999999),", tai ",INDEX(Sheet1!H1:H7,RANDBETWEEN(1,COUNTA(Sheet1!H1:H7)))," NGUYEN THI QUY chuyen tien")</f>
        <v>Omni Channel-TKThe :769356480992, tai MB. NGUYEN THI QUY chuyen tien</v>
      </c>
    </row>
    <row r="199" ht="35" customHeight="1" spans="1:11">
      <c r="A199" s="51">
        <v>171</v>
      </c>
      <c r="B199" s="52" t="s">
        <v>217</v>
      </c>
      <c r="C199" s="53" t="str">
        <f t="shared" si="78"/>
        <v>16/11/2023</v>
      </c>
      <c r="D199" s="51">
        <f ca="1" t="shared" ref="D199:D208" si="81">RANDBETWEEN(1000,9999)</f>
        <v>9532</v>
      </c>
      <c r="E199" s="54">
        <f ca="1">ROUND(RANDBETWEEN(100000,12000000),-3)</f>
        <v>7286000</v>
      </c>
      <c r="F199" s="60"/>
      <c r="G199" s="54">
        <f ca="1" t="shared" si="79"/>
        <v>69575371</v>
      </c>
      <c r="H199" s="56">
        <f ca="1" t="shared" si="80"/>
        <v>5970490110</v>
      </c>
      <c r="I199" s="68" t="str">
        <f ca="1">_xlfn.CONCAT(RANDBETWEEN(100,999),CHAR(RANDBETWEEN(65,90)),CHAR(RANDBETWEEN(65,90)),CHAR(RANDBETWEEN(65,90)),CHAR(RANDBETWEEN(65,90)),CHAR(RANDBETWEEN(65,90)),RANDBETWEEN(1,9))</f>
        <v>761REUSU4</v>
      </c>
      <c r="J199" s="51" t="str">
        <f ca="1">CHOOSE(RANDBETWEEN(1,2),"990","512")</f>
        <v>990</v>
      </c>
      <c r="K199" s="72" t="str">
        <f ca="1" t="shared" ref="K199:K202" si="82">_xlfn.CONCAT(RANDBETWEEN(1000000000,9999999999)," NGUYEN THI QUY Chuyen tien")</f>
        <v>2050847721 NGUYEN THI QUY Chuyen tien</v>
      </c>
    </row>
    <row r="200" ht="35" customHeight="1" spans="1:11">
      <c r="A200" s="51">
        <v>172</v>
      </c>
      <c r="B200" s="52" t="s">
        <v>218</v>
      </c>
      <c r="C200" s="53" t="str">
        <f t="shared" si="78"/>
        <v>17/11/2023</v>
      </c>
      <c r="D200" s="51">
        <f ca="1" t="shared" si="81"/>
        <v>1183</v>
      </c>
      <c r="E200" s="54">
        <f ca="1">ROUND(RANDBETWEEN(100000,12000000),-3)</f>
        <v>952000</v>
      </c>
      <c r="F200" s="60"/>
      <c r="G200" s="54">
        <f ca="1" t="shared" si="79"/>
        <v>68623371</v>
      </c>
      <c r="H200" s="56">
        <f ca="1" t="shared" si="80"/>
        <v>8711581759</v>
      </c>
      <c r="I200" s="68" t="str">
        <f ca="1">_xlfn.CONCAT(RANDBETWEEN(100,999),CHAR(RANDBETWEEN(65,90)),CHAR(RANDBETWEEN(65,90)),CHAR(RANDBETWEEN(65,90)),CHAR(RANDBETWEEN(65,90)),CHAR(RANDBETWEEN(65,90)),RANDBETWEEN(1,9))</f>
        <v>908AIINX7</v>
      </c>
      <c r="J200" s="51" t="str">
        <f ca="1" t="shared" ref="J200:J209" si="83">CHOOSE(RANDBETWEEN(1,2),"990","512")</f>
        <v>990</v>
      </c>
      <c r="K200" s="72" t="str">
        <f ca="1" t="shared" si="82"/>
        <v>2428053282 NGUYEN THI QUY Chuyen tien</v>
      </c>
    </row>
    <row r="201" ht="35" customHeight="1" spans="1:11">
      <c r="A201" s="51">
        <v>173</v>
      </c>
      <c r="B201" s="52" t="s">
        <v>219</v>
      </c>
      <c r="C201" s="53" t="str">
        <f t="shared" si="78"/>
        <v>17/11/2023</v>
      </c>
      <c r="D201" s="51">
        <f ca="1" t="shared" si="81"/>
        <v>6825</v>
      </c>
      <c r="E201" s="54">
        <f ca="1">ROUND(RANDBETWEEN(100000,12000000),-3)</f>
        <v>8174000</v>
      </c>
      <c r="F201" s="60"/>
      <c r="G201" s="54">
        <f ca="1" t="shared" si="79"/>
        <v>60449371</v>
      </c>
      <c r="H201" s="56">
        <f ca="1" t="shared" si="80"/>
        <v>793</v>
      </c>
      <c r="I201" s="68" t="str">
        <f ca="1">_xlfn.CONCAT(RANDBETWEEN(100,999),CHAR(RANDBETWEEN(65,90)),CHAR(RANDBETWEEN(65,90)),CHAR(RANDBETWEEN(65,90)),CHAR(RANDBETWEEN(65,90)),CHAR(RANDBETWEEN(65,90)),RANDBETWEEN(1,9))</f>
        <v>334AIWWJ6</v>
      </c>
      <c r="J201" s="51" t="str">
        <f ca="1" t="shared" si="83"/>
        <v>512</v>
      </c>
      <c r="K201" s="72" t="str">
        <f ca="1" t="shared" si="82"/>
        <v>1445301954 NGUYEN THI QUY Chuyen tien</v>
      </c>
    </row>
    <row r="202" ht="35" customHeight="1" spans="1:11">
      <c r="A202" s="51">
        <v>174</v>
      </c>
      <c r="B202" s="52" t="s">
        <v>220</v>
      </c>
      <c r="C202" s="53" t="str">
        <f t="shared" si="78"/>
        <v>17/11/2023</v>
      </c>
      <c r="D202" s="51">
        <f ca="1" t="shared" si="81"/>
        <v>9324</v>
      </c>
      <c r="E202" s="54">
        <f ca="1">ROUND(RANDBETWEEN(100000,12000000),-3)</f>
        <v>7394000</v>
      </c>
      <c r="F202" s="60"/>
      <c r="G202" s="54">
        <f ca="1" t="shared" si="79"/>
        <v>53055371</v>
      </c>
      <c r="H202" s="56">
        <f ca="1" t="shared" si="80"/>
        <v>207</v>
      </c>
      <c r="I202" s="51">
        <f ca="1">RANDBETWEEN(100000000,999999999)</f>
        <v>519612004</v>
      </c>
      <c r="J202" s="51" t="str">
        <f ca="1" t="shared" si="83"/>
        <v>512</v>
      </c>
      <c r="K202" s="72" t="str">
        <f ca="1" t="shared" si="82"/>
        <v>9411116400 NGUYEN THI QUY Chuyen tien</v>
      </c>
    </row>
    <row r="203" ht="35" customHeight="1" spans="1:11">
      <c r="A203" s="51">
        <v>175</v>
      </c>
      <c r="B203" s="52" t="s">
        <v>221</v>
      </c>
      <c r="C203" s="53" t="str">
        <f t="shared" si="78"/>
        <v>18/11/2023</v>
      </c>
      <c r="D203" s="51">
        <f ca="1" t="shared" si="81"/>
        <v>5761</v>
      </c>
      <c r="E203" s="54"/>
      <c r="F203" s="60">
        <f ca="1" t="shared" ref="F203:F208" si="84">ROUND(RANDBETWEEN(100000,1200000),-3)</f>
        <v>730000</v>
      </c>
      <c r="G203" s="54">
        <f ca="1" t="shared" si="79"/>
        <v>53785371</v>
      </c>
      <c r="H203" s="56">
        <f ca="1" t="shared" si="80"/>
        <v>941</v>
      </c>
      <c r="I203" s="68" t="str">
        <f ca="1">_xlfn.CONCAT(CHAR(RANDBETWEEN(65,90)),CHAR(RANDBETWEEN(65,90)),RANDBETWEEN(100000,999999))</f>
        <v>AT764145</v>
      </c>
      <c r="J203" s="51" t="str">
        <f ca="1" t="shared" si="83"/>
        <v>990</v>
      </c>
      <c r="K203" s="72" t="str">
        <f ca="1">_xlfn.CONCAT(RANDBETWEEN(100000,999999),"-QR - ",INDEX(Sheet1!A1:A74,RANDBETWEEN(1,COUNTA(Sheet1!A1:A74)))," Chuyen tien")</f>
        <v>182516-QR - LE DINH DAI DUC Chuyen tien</v>
      </c>
    </row>
    <row r="204" ht="35" customHeight="1" spans="1:11">
      <c r="A204" s="51">
        <v>176</v>
      </c>
      <c r="B204" s="52" t="s">
        <v>222</v>
      </c>
      <c r="C204" s="53" t="str">
        <f t="shared" si="78"/>
        <v>19/11/2023</v>
      </c>
      <c r="D204" s="51">
        <f ca="1" t="shared" si="81"/>
        <v>3740</v>
      </c>
      <c r="E204" s="54"/>
      <c r="F204" s="60">
        <f ca="1" t="shared" si="84"/>
        <v>794000</v>
      </c>
      <c r="G204" s="54">
        <f ca="1" t="shared" si="79"/>
        <v>54579371</v>
      </c>
      <c r="H204" s="56">
        <f ca="1" t="shared" si="80"/>
        <v>8715</v>
      </c>
      <c r="I204" s="68" t="str">
        <f ca="1">_xlfn.CONCAT(CHAR(RANDBETWEEN(65,90)),CHAR(RANDBETWEEN(65,90)),RANDBETWEEN(100000,999999))</f>
        <v>MW923767</v>
      </c>
      <c r="J204" s="51" t="str">
        <f ca="1" t="shared" si="83"/>
        <v>512</v>
      </c>
      <c r="K204" s="72" t="str">
        <f ca="1">_xlfn.CONCAT(RANDBETWEEN(100000,999999),"-QR - ",INDEX(Sheet1!A2:A75,RANDBETWEEN(1,COUNTA(Sheet1!A2:A75)))," Chuyen tien")</f>
        <v>184447-QR - TRAN LE HOANG DUY Chuyen tien</v>
      </c>
    </row>
    <row r="205" ht="45" customHeight="1" spans="1:11">
      <c r="A205" s="51">
        <v>177</v>
      </c>
      <c r="B205" s="52" t="s">
        <v>223</v>
      </c>
      <c r="C205" s="53" t="str">
        <f t="shared" si="78"/>
        <v>19/11/2023</v>
      </c>
      <c r="D205" s="51">
        <f ca="1" t="shared" si="81"/>
        <v>7457</v>
      </c>
      <c r="E205" s="54"/>
      <c r="F205" s="60">
        <f ca="1" t="shared" si="84"/>
        <v>987000</v>
      </c>
      <c r="G205" s="54">
        <f ca="1" t="shared" si="79"/>
        <v>55566371</v>
      </c>
      <c r="H205" s="56">
        <f ca="1" t="shared" si="80"/>
        <v>837</v>
      </c>
      <c r="I205" s="68" t="str">
        <f ca="1">_xlfn.CONCAT(CHAR(RANDBETWEEN(65,90)),CHAR(RANDBETWEEN(65,90)),RANDBETWEEN(100000,999999))</f>
        <v>RU291130</v>
      </c>
      <c r="J205" s="51" t="str">
        <f ca="1" t="shared" si="83"/>
        <v>512</v>
      </c>
      <c r="K205" s="72" t="str">
        <f ca="1">_xlfn.CONCAT("REM               Tfr A/c: ",RANDBETWEEN(10000000000000,99999999999999)," ",INDEX(Sheet1!A1:A74,RANDBETWEEN(1,COUNTA(Sheet1!A1:A74)))," chuyen tien")</f>
        <v>REM               Tfr A/c: 60771948742405 NGUYEN TUAN TUNG chuyen tien</v>
      </c>
    </row>
    <row r="206" s="9" customFormat="1" ht="45" customHeight="1" spans="1:11">
      <c r="A206" s="51">
        <v>178</v>
      </c>
      <c r="B206" s="52" t="s">
        <v>224</v>
      </c>
      <c r="C206" s="53" t="str">
        <f t="shared" si="78"/>
        <v>19/11/2023</v>
      </c>
      <c r="D206" s="51">
        <f ca="1" t="shared" si="81"/>
        <v>1444</v>
      </c>
      <c r="E206" s="54"/>
      <c r="F206" s="60">
        <f ca="1" t="shared" si="84"/>
        <v>471000</v>
      </c>
      <c r="G206" s="54">
        <f ca="1" t="shared" si="79"/>
        <v>56037371</v>
      </c>
      <c r="H206" s="56">
        <f ca="1" t="shared" si="80"/>
        <v>583</v>
      </c>
      <c r="I206" s="70" t="str">
        <f ca="1">_xlfn.CONCAT(RANDBETWEEN(1000,9999),CHAR(RANDBETWEEN(65,90)),CHAR(RANDBETWEEN(65,90)),CHAR(RANDBETWEEN(65,90)),CHAR(RANDBETWEEN(65,90)),CHAR(RANDBETWEEN(65,90)),CHAR(RANDBETWEEN(65,90)))</f>
        <v>9914NTQZFZ</v>
      </c>
      <c r="J206" s="51" t="str">
        <f ca="1" t="shared" si="83"/>
        <v>512</v>
      </c>
      <c r="K206" s="72" t="str">
        <f ca="1">_xlfn.CONCAT("REM               Tfr A/c: ",RANDBETWEEN(10000000000000,99999999999999)," ",INDEX(Sheet1!A2:A75,RANDBETWEEN(1,COUNTA(Sheet1!A2:A75)))," chuyen tien")</f>
        <v>REM               Tfr A/c: 93731928051672 DO VAN VINH chuyen tien</v>
      </c>
    </row>
    <row r="207" ht="35" customHeight="1" spans="1:11">
      <c r="A207" s="51">
        <v>179</v>
      </c>
      <c r="B207" s="52" t="s">
        <v>225</v>
      </c>
      <c r="C207" s="53" t="str">
        <f t="shared" si="78"/>
        <v>19/11/2023</v>
      </c>
      <c r="D207" s="51">
        <f ca="1" t="shared" si="81"/>
        <v>1780</v>
      </c>
      <c r="E207" s="54">
        <f ca="1">ROUND(RANDBETWEEN(100000,12000000),-3)</f>
        <v>5331000</v>
      </c>
      <c r="F207" s="60"/>
      <c r="G207" s="54">
        <f ca="1" t="shared" si="79"/>
        <v>50706371</v>
      </c>
      <c r="H207" s="56">
        <f ca="1" t="shared" si="80"/>
        <v>699</v>
      </c>
      <c r="I207" s="70" t="str">
        <f ca="1">_xlfn.CONCAT(RANDBETWEEN(1000,9999),CHAR(RANDBETWEEN(65,90)),CHAR(RANDBETWEEN(65,90)),CHAR(RANDBETWEEN(65,90)),CHAR(RANDBETWEEN(65,90)),CHAR(RANDBETWEEN(65,90)),CHAR(RANDBETWEEN(65,90)))</f>
        <v>2077BUPPPV</v>
      </c>
      <c r="J207" s="51" t="str">
        <f ca="1" t="shared" si="83"/>
        <v>990</v>
      </c>
      <c r="K207" s="72" t="str">
        <f ca="1">_xlfn.CONCAT(RANDBETWEEN(1000000000,9999999999)," NGUYEN THI QUY Chuyen tien")</f>
        <v>8248896397 NGUYEN THI QUY Chuyen tien</v>
      </c>
    </row>
    <row r="208" ht="45" customHeight="1" spans="1:11">
      <c r="A208" s="51">
        <v>180</v>
      </c>
      <c r="B208" s="52" t="s">
        <v>226</v>
      </c>
      <c r="C208" s="53" t="str">
        <f t="shared" si="78"/>
        <v>20/11/2023</v>
      </c>
      <c r="D208" s="51">
        <f ca="1" t="shared" si="81"/>
        <v>1939</v>
      </c>
      <c r="E208" s="54"/>
      <c r="F208" s="60">
        <f ca="1" t="shared" si="84"/>
        <v>429000</v>
      </c>
      <c r="G208" s="54">
        <f ca="1" t="shared" si="79"/>
        <v>51135371</v>
      </c>
      <c r="H208" s="56">
        <f ca="1" t="shared" ref="H208:H217" si="85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9226593619</v>
      </c>
      <c r="I208" s="70" t="str">
        <f ca="1">_xlfn.CONCAT(RANDBETWEEN(1000,9999),CHAR(RANDBETWEEN(65,90)),CHAR(RANDBETWEEN(65,90)),CHAR(RANDBETWEEN(65,90)),CHAR(RANDBETWEEN(65,90)),CHAR(RANDBETWEEN(65,90)),CHAR(RANDBETWEEN(65,90)))</f>
        <v>7462RMMLUN</v>
      </c>
      <c r="J208" s="51" t="str">
        <f ca="1" t="shared" si="83"/>
        <v>512</v>
      </c>
      <c r="K208" s="72" t="str">
        <f ca="1">_xlfn.CONCAT("REM               Tfr A/c: ",RANDBETWEEN(10000000000000,99999999999999)," ",INDEX(Sheet1!A1:A74,RANDBETWEEN(1,COUNTA(Sheet1!A1:A74)))," chuyen tien")</f>
        <v>REM               Tfr A/c: 64954937404841 NGUYEN NGOC TIEN chuyen tien</v>
      </c>
    </row>
    <row r="209" ht="45" customHeight="1" spans="1:11">
      <c r="A209" s="51">
        <v>181</v>
      </c>
      <c r="B209" s="52" t="s">
        <v>227</v>
      </c>
      <c r="C209" s="53" t="str">
        <f t="shared" si="78"/>
        <v>20/11/2023</v>
      </c>
      <c r="D209" s="51">
        <f ca="1" t="shared" ref="D209:D218" si="86">RANDBETWEEN(1000,9999)</f>
        <v>9915</v>
      </c>
      <c r="E209" s="54"/>
      <c r="F209" s="60">
        <f ca="1">ROUND(RANDBETWEEN(100000,1200000),-3)</f>
        <v>1056000</v>
      </c>
      <c r="G209" s="54">
        <f ca="1" t="shared" si="79"/>
        <v>52191371</v>
      </c>
      <c r="H209" s="56">
        <f ca="1" t="shared" si="85"/>
        <v>6017</v>
      </c>
      <c r="I209" s="70" t="str">
        <f ca="1">_xlfn.CONCAT(RANDBETWEEN(1000,9999),CHAR(RANDBETWEEN(65,90)),CHAR(RANDBETWEEN(65,90)),CHAR(RANDBETWEEN(65,90)),CHAR(RANDBETWEEN(65,90)),CHAR(RANDBETWEEN(65,90)),CHAR(RANDBETWEEN(65,90)))</f>
        <v>5759EVXRML</v>
      </c>
      <c r="J209" s="51" t="str">
        <f ca="1" t="shared" si="83"/>
        <v>990</v>
      </c>
      <c r="K209" s="72" t="str">
        <f ca="1">_xlfn.CONCAT("REM               Tfr A/c: ",RANDBETWEEN(10000000000000,99999999999999)," ",INDEX(Sheet1!A1:A74,RANDBETWEEN(1,COUNTA(Sheet1!A1:A74)))," chuyen tien")</f>
        <v>REM               Tfr A/c: 32078221163237 PHAM VAN HUY chuyen tien</v>
      </c>
    </row>
    <row r="210" ht="35" customHeight="1" spans="1:11">
      <c r="A210" s="51">
        <v>182</v>
      </c>
      <c r="B210" s="52" t="s">
        <v>228</v>
      </c>
      <c r="C210" s="53" t="str">
        <f t="shared" si="78"/>
        <v>20/11/2023</v>
      </c>
      <c r="D210" s="51">
        <f ca="1" t="shared" si="86"/>
        <v>5523</v>
      </c>
      <c r="E210" s="54">
        <f ca="1">ROUND(RANDBETWEEN(100000,12000000),-3)</f>
        <v>7807000</v>
      </c>
      <c r="F210" s="60"/>
      <c r="G210" s="54">
        <f ca="1" t="shared" si="79"/>
        <v>44384371</v>
      </c>
      <c r="H210" s="56">
        <f ca="1" t="shared" si="85"/>
        <v>9959957563</v>
      </c>
      <c r="I210" s="70" t="str">
        <f ca="1">_xlfn.CONCAT(RANDBETWEEN(1000,9999),CHAR(RANDBETWEEN(65,90)),CHAR(RANDBETWEEN(65,90)),CHAR(RANDBETWEEN(65,90)),CHAR(RANDBETWEEN(65,90)),CHAR(RANDBETWEEN(65,90)),CHAR(RANDBETWEEN(65,90)))</f>
        <v>4508EFIHNF</v>
      </c>
      <c r="J210" s="51" t="str">
        <f ca="1" t="shared" ref="J210:J219" si="87">CHOOSE(RANDBETWEEN(1,2),"990","512")</f>
        <v>512</v>
      </c>
      <c r="K210" s="72" t="str">
        <f ca="1" t="shared" ref="K210:K216" si="88">_xlfn.CONCAT(RANDBETWEEN(1000000000,9999999999)," NGUYEN THI QUY Chuyen tien")</f>
        <v>5845738959 NGUYEN THI QUY Chuyen tien</v>
      </c>
    </row>
    <row r="211" ht="35" customHeight="1" spans="1:11">
      <c r="A211" s="51">
        <v>183</v>
      </c>
      <c r="B211" s="52" t="s">
        <v>229</v>
      </c>
      <c r="C211" s="53" t="str">
        <f t="shared" si="78"/>
        <v>21/11/2023</v>
      </c>
      <c r="D211" s="51">
        <f ca="1" t="shared" si="86"/>
        <v>2739</v>
      </c>
      <c r="E211" s="54"/>
      <c r="F211" s="60">
        <v>15000000</v>
      </c>
      <c r="G211" s="54">
        <f ca="1" t="shared" si="79"/>
        <v>59384371</v>
      </c>
      <c r="H211" s="56">
        <f ca="1" t="shared" si="85"/>
        <v>3509</v>
      </c>
      <c r="I211" s="68" t="str">
        <f ca="1">_xlfn.CONCAT(CHAR(RANDBETWEEN(65,90)),CHAR(RANDBETWEEN(65,90)),RANDBETWEEN(100000,999999))</f>
        <v>DX457953</v>
      </c>
      <c r="J211" s="51" t="str">
        <f ca="1" t="shared" si="87"/>
        <v>512</v>
      </c>
      <c r="K211" s="72" t="str">
        <f ca="1">_xlfn.CONCAT(RANDBETWEEN(100000,999999),"-QR - ",INDEX(Sheet1!A1:A74,RANDBETWEEN(1,COUNTA(Sheet1!A1:A74)))," Chuyen tien")</f>
        <v>964084-QR - PHAN DAM CAO KHANH Chuyen tien</v>
      </c>
    </row>
    <row r="212" ht="35" customHeight="1" spans="1:11">
      <c r="A212" s="51">
        <v>184</v>
      </c>
      <c r="B212" s="52" t="s">
        <v>230</v>
      </c>
      <c r="C212" s="53" t="str">
        <f t="shared" si="78"/>
        <v>21/11/2023</v>
      </c>
      <c r="D212" s="51">
        <f ca="1" t="shared" si="86"/>
        <v>3386</v>
      </c>
      <c r="E212" s="54"/>
      <c r="F212" s="60">
        <f ca="1" t="shared" ref="F212:F217" si="89">ROUND(RANDBETWEEN(100000,1200000),-3)</f>
        <v>530000</v>
      </c>
      <c r="G212" s="54">
        <f ca="1" t="shared" si="79"/>
        <v>59914371</v>
      </c>
      <c r="H212" s="56">
        <f ca="1" t="shared" si="85"/>
        <v>7445215990</v>
      </c>
      <c r="I212" s="68" t="str">
        <f ca="1">_xlfn.CONCAT(CHAR(RANDBETWEEN(65,90)),CHAR(RANDBETWEEN(65,90)),RANDBETWEEN(100000,999999))</f>
        <v>IG463678</v>
      </c>
      <c r="J212" s="51" t="str">
        <f ca="1" t="shared" si="87"/>
        <v>990</v>
      </c>
      <c r="K212" s="72" t="str">
        <f ca="1">_xlfn.CONCAT(RANDBETWEEN(100000,999999),"-QR - ",INDEX(Sheet1!A2:A75,RANDBETWEEN(1,COUNTA(Sheet1!A2:A75)))," Chuyen tien")</f>
        <v>776331-QR - LAM THI THANH Chuyen tien</v>
      </c>
    </row>
    <row r="213" ht="35" customHeight="1" spans="1:11">
      <c r="A213" s="51">
        <v>185</v>
      </c>
      <c r="B213" s="52" t="s">
        <v>231</v>
      </c>
      <c r="C213" s="53" t="str">
        <f t="shared" si="78"/>
        <v>21/11/2023</v>
      </c>
      <c r="D213" s="51">
        <f ca="1" t="shared" si="86"/>
        <v>5242</v>
      </c>
      <c r="E213" s="54"/>
      <c r="F213" s="60">
        <f ca="1" t="shared" si="89"/>
        <v>805000</v>
      </c>
      <c r="G213" s="54">
        <f ca="1" t="shared" si="79"/>
        <v>60719371</v>
      </c>
      <c r="H213" s="56">
        <f ca="1" t="shared" si="85"/>
        <v>8146588050</v>
      </c>
      <c r="I213" s="68" t="str">
        <f ca="1">_xlfn.CONCAT(CHAR(RANDBETWEEN(65,90)),CHAR(RANDBETWEEN(65,90)),RANDBETWEEN(100000,999999))</f>
        <v>OG778004</v>
      </c>
      <c r="J213" s="51" t="str">
        <f ca="1" t="shared" si="87"/>
        <v>990</v>
      </c>
      <c r="K213" s="72" t="str">
        <f ca="1">_xlfn.CONCAT(RANDBETWEEN(100000,999999),"-QR - ",INDEX(Sheet1!A1:A74,RANDBETWEEN(1,COUNTA(Sheet1!A1:A74)))," Chuyen tien")</f>
        <v>541314-QR - BUI DOAN LONG Chuyen tien</v>
      </c>
    </row>
    <row r="214" ht="35" customHeight="1" spans="1:11">
      <c r="A214" s="51">
        <v>186</v>
      </c>
      <c r="B214" s="52" t="s">
        <v>232</v>
      </c>
      <c r="C214" s="53" t="str">
        <f t="shared" si="78"/>
        <v>21/11/2023</v>
      </c>
      <c r="D214" s="51">
        <f ca="1" t="shared" si="86"/>
        <v>1019</v>
      </c>
      <c r="E214" s="54">
        <f ca="1">ROUND(RANDBETWEEN(100000,12000000),-3)</f>
        <v>10097000</v>
      </c>
      <c r="F214" s="60"/>
      <c r="G214" s="54">
        <f ca="1" t="shared" si="79"/>
        <v>50622371</v>
      </c>
      <c r="H214" s="56">
        <f ca="1" t="shared" si="85"/>
        <v>7009875194</v>
      </c>
      <c r="I214" s="51">
        <f ca="1">RANDBETWEEN(100000000,999999999)</f>
        <v>196516881</v>
      </c>
      <c r="J214" s="51" t="str">
        <f ca="1" t="shared" si="87"/>
        <v>990</v>
      </c>
      <c r="K214" s="72" t="str">
        <f ca="1" t="shared" si="88"/>
        <v>8757546649 NGUYEN THI QUY Chuyen tien</v>
      </c>
    </row>
    <row r="215" ht="35" customHeight="1" spans="1:11">
      <c r="A215" s="51">
        <v>187</v>
      </c>
      <c r="B215" s="52" t="s">
        <v>233</v>
      </c>
      <c r="C215" s="53" t="str">
        <f t="shared" si="78"/>
        <v>21/11/2023</v>
      </c>
      <c r="D215" s="51">
        <f ca="1" t="shared" si="86"/>
        <v>4681</v>
      </c>
      <c r="E215" s="54">
        <f ca="1">ROUND(RANDBETWEEN(100000,12000000),-3)</f>
        <v>8442000</v>
      </c>
      <c r="F215" s="60"/>
      <c r="G215" s="54">
        <f ca="1" t="shared" si="79"/>
        <v>42180371</v>
      </c>
      <c r="H215" s="56">
        <f ca="1" t="shared" si="85"/>
        <v>174</v>
      </c>
      <c r="I215" s="51">
        <f ca="1">RANDBETWEEN(100000000,999999999)</f>
        <v>921679215</v>
      </c>
      <c r="J215" s="51" t="str">
        <f ca="1" t="shared" si="87"/>
        <v>990</v>
      </c>
      <c r="K215" s="72" t="str">
        <f ca="1" t="shared" si="88"/>
        <v>3319140137 NGUYEN THI QUY Chuyen tien</v>
      </c>
    </row>
    <row r="216" ht="35" customHeight="1" spans="1:11">
      <c r="A216" s="51">
        <v>188</v>
      </c>
      <c r="B216" s="52" t="s">
        <v>234</v>
      </c>
      <c r="C216" s="53" t="str">
        <f t="shared" si="78"/>
        <v>22/11/2023</v>
      </c>
      <c r="D216" s="51">
        <f ca="1" t="shared" si="86"/>
        <v>6296</v>
      </c>
      <c r="E216" s="54">
        <f ca="1">ROUND(RANDBETWEEN(100000,12000000),-3)</f>
        <v>4837000</v>
      </c>
      <c r="F216" s="60"/>
      <c r="G216" s="54">
        <f ca="1" t="shared" si="79"/>
        <v>37343371</v>
      </c>
      <c r="H216" s="56">
        <f ca="1" t="shared" si="85"/>
        <v>4215282001</v>
      </c>
      <c r="I216" s="51">
        <f ca="1">RANDBETWEEN(100000000,999999999)</f>
        <v>188445353</v>
      </c>
      <c r="J216" s="51" t="str">
        <f ca="1" t="shared" si="87"/>
        <v>512</v>
      </c>
      <c r="K216" s="72" t="str">
        <f ca="1" t="shared" si="88"/>
        <v>6433949202 NGUYEN THI QUY Chuyen tien</v>
      </c>
    </row>
    <row r="217" ht="35" customHeight="1" spans="1:11">
      <c r="A217" s="51">
        <v>189</v>
      </c>
      <c r="B217" s="52" t="s">
        <v>235</v>
      </c>
      <c r="C217" s="53" t="str">
        <f t="shared" si="78"/>
        <v>23/11/2023</v>
      </c>
      <c r="D217" s="51">
        <f ca="1" t="shared" si="86"/>
        <v>8554</v>
      </c>
      <c r="E217" s="54"/>
      <c r="F217" s="60">
        <f ca="1" t="shared" si="89"/>
        <v>719000</v>
      </c>
      <c r="G217" s="54">
        <f ca="1" t="shared" si="79"/>
        <v>38062371</v>
      </c>
      <c r="H217" s="56">
        <f ca="1" t="shared" si="85"/>
        <v>5871952159</v>
      </c>
      <c r="I217" s="68" t="str">
        <f ca="1">_xlfn.CONCAT(CHAR(RANDBETWEEN(65,90)),CHAR(RANDBETWEEN(65,90)),RANDBETWEEN(100000,999999))</f>
        <v>TE586155</v>
      </c>
      <c r="J217" s="51" t="str">
        <f ca="1" t="shared" si="87"/>
        <v>990</v>
      </c>
      <c r="K217" s="72" t="str">
        <f ca="1">_xlfn.CONCAT(RANDBETWEEN(100000,999999),"-QR - ",INDEX(Sheet1!A1:A74,RANDBETWEEN(1,COUNTA(Sheet1!A1:A74)))," Chuyen tien")</f>
        <v>295113-QR - NGUYEN QUOC HUNG Chuyen tien</v>
      </c>
    </row>
    <row r="218" ht="35" customHeight="1" spans="1:11">
      <c r="A218" s="51">
        <v>190</v>
      </c>
      <c r="B218" s="52" t="s">
        <v>236</v>
      </c>
      <c r="C218" s="53" t="str">
        <f t="shared" si="78"/>
        <v>23/11/2023</v>
      </c>
      <c r="D218" s="51">
        <f ca="1" t="shared" si="86"/>
        <v>3966</v>
      </c>
      <c r="E218" s="54"/>
      <c r="F218" s="60">
        <f ca="1">ROUND(RANDBETWEEN(100000,1200000),-3)</f>
        <v>654000</v>
      </c>
      <c r="G218" s="54">
        <f ca="1" t="shared" si="79"/>
        <v>38716371</v>
      </c>
      <c r="H218" s="56">
        <f ca="1" t="shared" ref="H218:H227" si="90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3408713884</v>
      </c>
      <c r="I218" s="68" t="str">
        <f ca="1">_xlfn.CONCAT(CHAR(RANDBETWEEN(65,90)),CHAR(RANDBETWEEN(65,90)),RANDBETWEEN(100000,999999))</f>
        <v>ZL823523</v>
      </c>
      <c r="J218" s="51" t="str">
        <f ca="1" t="shared" si="87"/>
        <v>512</v>
      </c>
      <c r="K218" s="72" t="str">
        <f ca="1">_xlfn.CONCAT(RANDBETWEEN(100000,999999),"-QR - ",INDEX(Sheet1!A2:A75,RANDBETWEEN(1,COUNTA(Sheet1!A2:A75)))," Chuyen tien")</f>
        <v>324756-QR - LAM THI THANH Chuyen tien</v>
      </c>
    </row>
    <row r="219" ht="35" customHeight="1" spans="1:11">
      <c r="A219" s="51">
        <v>191</v>
      </c>
      <c r="B219" s="52" t="s">
        <v>237</v>
      </c>
      <c r="C219" s="53" t="str">
        <f t="shared" si="78"/>
        <v>23/11/2023</v>
      </c>
      <c r="D219" s="51">
        <f ca="1" t="shared" ref="D219:D228" si="91">RANDBETWEEN(1000,9999)</f>
        <v>8731</v>
      </c>
      <c r="E219" s="54"/>
      <c r="F219" s="60">
        <v>31000000</v>
      </c>
      <c r="G219" s="54">
        <f ca="1" t="shared" si="79"/>
        <v>69716371</v>
      </c>
      <c r="H219" s="56">
        <f ca="1" t="shared" si="90"/>
        <v>431</v>
      </c>
      <c r="I219" s="68" t="str">
        <f ca="1">_xlfn.CONCAT(RANDBETWEEN(100,999),CHAR(RANDBETWEEN(65,90)),CHAR(RANDBETWEEN(65,90)),CHAR(RANDBETWEEN(65,90)),CHAR(RANDBETWEEN(65,90)),CHAR(RANDBETWEEN(65,90)),RANDBETWEEN(1,9))</f>
        <v>539KRRYC2</v>
      </c>
      <c r="J219" s="51" t="str">
        <f ca="1" t="shared" si="87"/>
        <v>512</v>
      </c>
      <c r="K219" s="72" t="str">
        <f ca="1">_xlfn.CONCAT(RANDBETWEEN(100000,999999),"-QR - ",INDEX(Sheet1!A1:A74,RANDBETWEEN(1,COUNTA(Sheet1!A1:A74)))," Chuyen tien")</f>
        <v>953525-QR - NGUYEN NGOC TIEN Chuyen tien</v>
      </c>
    </row>
    <row r="220" ht="55" customHeight="1" spans="1:11">
      <c r="A220" s="51">
        <v>192</v>
      </c>
      <c r="B220" s="52" t="s">
        <v>238</v>
      </c>
      <c r="C220" s="53" t="str">
        <f t="shared" si="78"/>
        <v>23/11/2023</v>
      </c>
      <c r="D220" s="51">
        <f ca="1" t="shared" si="91"/>
        <v>4705</v>
      </c>
      <c r="E220" s="54">
        <f ca="1">ROUND(RANDBETWEEN(100000,12000000),-3)</f>
        <v>3532000</v>
      </c>
      <c r="F220" s="60"/>
      <c r="G220" s="54">
        <f ca="1" t="shared" si="79"/>
        <v>66184371</v>
      </c>
      <c r="H220" s="56">
        <f ca="1" t="shared" si="90"/>
        <v>2284655135</v>
      </c>
      <c r="I220" s="70" t="str">
        <f ca="1">_xlfn.CONCAT(RANDBETWEEN(1000,9999),CHAR(RANDBETWEEN(65,90)),CHAR(RANDBETWEEN(65,90)),CHAR(RANDBETWEEN(65,90)),CHAR(RANDBETWEEN(65,90)),CHAR(RANDBETWEEN(65,90)),CHAR(RANDBETWEEN(65,90)))</f>
        <v>3601YNBBTK</v>
      </c>
      <c r="J220" s="51" t="str">
        <f ca="1" t="shared" ref="J220:J229" si="92">CHOOSE(RANDBETWEEN(1,2),"990","512")</f>
        <v>512</v>
      </c>
      <c r="K220" s="72" t="str">
        <f ca="1">_xlfn.CONCAT("Omni Channel-TKThe :",RANDBETWEEN(100000000000,999999999999),", tai ",INDEX(Sheet1!H1:H7,RANDBETWEEN(1,COUNTA(Sheet1!H1:H7)))," NGUYEN THI QUY chuyen tien")</f>
        <v>Omni Channel-TKThe :957489345039, tai MB. NGUYEN THI QUY chuyen tien</v>
      </c>
    </row>
    <row r="221" ht="45" customHeight="1" spans="1:11">
      <c r="A221" s="51">
        <v>193</v>
      </c>
      <c r="B221" s="52" t="s">
        <v>239</v>
      </c>
      <c r="C221" s="53" t="str">
        <f t="shared" si="78"/>
        <v>23/11/2023</v>
      </c>
      <c r="D221" s="51">
        <f ca="1" t="shared" si="91"/>
        <v>1292</v>
      </c>
      <c r="E221" s="54">
        <f ca="1">ROUND(RANDBETWEEN(100000,12000000),-3)</f>
        <v>4946000</v>
      </c>
      <c r="F221" s="60"/>
      <c r="G221" s="54">
        <f ca="1" t="shared" si="79"/>
        <v>61238371</v>
      </c>
      <c r="H221" s="56">
        <f ca="1" t="shared" si="90"/>
        <v>1869406926</v>
      </c>
      <c r="I221" s="70" t="str">
        <f ca="1">_xlfn.CONCAT(RANDBETWEEN(1000,9999),CHAR(RANDBETWEEN(65,90)),CHAR(RANDBETWEEN(65,90)),CHAR(RANDBETWEEN(65,90)),CHAR(RANDBETWEEN(65,90)),CHAR(RANDBETWEEN(65,90)),CHAR(RANDBETWEEN(65,90)))</f>
        <v>6227SVWDMH</v>
      </c>
      <c r="J221" s="51" t="str">
        <f ca="1" t="shared" si="92"/>
        <v>512</v>
      </c>
      <c r="K221" s="72" t="str">
        <f ca="1">_xlfn.CONCAT(INDEX(Sheet1!F1:F4,RANDBETWEEN(1,COUNTA(Sheet1!F1:F4))),RANDBETWEEN(1000000000000,9999999999999)," tai ",INDEX(Sheet1!H1:H7,RANDBETWEEN(1,COUNTA(Sheet1!H1:H7))),"; ND NGUYEN THI QUY"," chuyen tien")</f>
        <v>MB-TKThe :8573635396260 tai Vietcombank.; ND NGUYEN THI QUY chuyen tien</v>
      </c>
    </row>
    <row r="222" ht="45" customHeight="1" spans="1:11">
      <c r="A222" s="51">
        <v>194</v>
      </c>
      <c r="B222" s="52" t="s">
        <v>240</v>
      </c>
      <c r="C222" s="53" t="str">
        <f t="shared" si="78"/>
        <v>24/11/2023</v>
      </c>
      <c r="D222" s="51">
        <f ca="1" t="shared" si="91"/>
        <v>9152</v>
      </c>
      <c r="E222" s="54">
        <f ca="1">ROUND(RANDBETWEEN(100000,12000000),-3)</f>
        <v>8442000</v>
      </c>
      <c r="F222" s="60"/>
      <c r="G222" s="54">
        <f ca="1" t="shared" si="79"/>
        <v>52796371</v>
      </c>
      <c r="H222" s="56">
        <f ca="1" t="shared" si="90"/>
        <v>6046346749</v>
      </c>
      <c r="I222" s="70" t="str">
        <f ca="1">_xlfn.CONCAT(RANDBETWEEN(1000,9999),CHAR(RANDBETWEEN(65,90)),CHAR(RANDBETWEEN(65,90)),CHAR(RANDBETWEEN(65,90)),CHAR(RANDBETWEEN(65,90)),CHAR(RANDBETWEEN(65,90)),CHAR(RANDBETWEEN(65,90)))</f>
        <v>9794OWRZDJ</v>
      </c>
      <c r="J222" s="51" t="str">
        <f ca="1" t="shared" si="92"/>
        <v>990</v>
      </c>
      <c r="K222" s="72" t="str">
        <f ca="1">_xlfn.CONCAT(INDEX(Sheet1!F1:F4,RANDBETWEEN(1,COUNTA(Sheet1!F1:F4))),RANDBETWEEN(1000000000000,9999999999999)," tai ",INDEX(Sheet1!H1:H7,RANDBETWEEN(1,COUNTA(Sheet1!H1:H7))),"; ND NGUYEN THI QUY"," chuyen tien")</f>
        <v>MBVCB :3029348827218 tai Sacombank.; ND NGUYEN THI QUY chuyen tien</v>
      </c>
    </row>
    <row r="223" ht="35" customHeight="1" spans="1:11">
      <c r="A223" s="51">
        <v>195</v>
      </c>
      <c r="B223" s="52" t="s">
        <v>241</v>
      </c>
      <c r="C223" s="53" t="str">
        <f t="shared" si="78"/>
        <v>24/11/2023</v>
      </c>
      <c r="D223" s="51">
        <f ca="1" t="shared" si="91"/>
        <v>8960</v>
      </c>
      <c r="E223" s="54"/>
      <c r="F223" s="60">
        <f ca="1">ROUND(RANDBETWEEN(100000,1200000),-3)</f>
        <v>227000</v>
      </c>
      <c r="G223" s="54">
        <f ca="1" t="shared" si="79"/>
        <v>53023371</v>
      </c>
      <c r="H223" s="56">
        <f ca="1" t="shared" si="90"/>
        <v>6989</v>
      </c>
      <c r="I223" s="70" t="str">
        <f ca="1">_xlfn.CONCAT(RANDBETWEEN(1000,9999),CHAR(RANDBETWEEN(65,90)),CHAR(RANDBETWEEN(65,90)),CHAR(RANDBETWEEN(65,90)),CHAR(RANDBETWEEN(65,90)),CHAR(RANDBETWEEN(65,90)),CHAR(RANDBETWEEN(65,90)))</f>
        <v>8103IIGOCU</v>
      </c>
      <c r="J223" s="51" t="str">
        <f ca="1" t="shared" si="92"/>
        <v>512</v>
      </c>
      <c r="K223" s="72" t="str">
        <f ca="1">_xlfn.CONCAT(RANDBETWEEN(100000,999999),"-QR - ",INDEX(Sheet1!A1:A74,RANDBETWEEN(1,COUNTA(Sheet1!A1:A74)))," Chuyen tien")</f>
        <v>735766-QR - NGUYEN KIM DUAN Chuyen tien</v>
      </c>
    </row>
    <row r="224" ht="35" customHeight="1" spans="1:11">
      <c r="A224" s="51">
        <v>196</v>
      </c>
      <c r="B224" s="52" t="s">
        <v>242</v>
      </c>
      <c r="C224" s="53" t="str">
        <f t="shared" si="78"/>
        <v>24/11/2023</v>
      </c>
      <c r="D224" s="51">
        <f ca="1" t="shared" si="91"/>
        <v>2750</v>
      </c>
      <c r="E224" s="54"/>
      <c r="F224" s="60">
        <f ca="1">ROUND(RANDBETWEEN(100000,1200000),-3)</f>
        <v>739000</v>
      </c>
      <c r="G224" s="54">
        <f ca="1" t="shared" si="79"/>
        <v>53762371</v>
      </c>
      <c r="H224" s="56">
        <f ca="1" t="shared" si="90"/>
        <v>97106</v>
      </c>
      <c r="I224" s="51">
        <f ca="1">RANDBETWEEN(100000000,999999999)</f>
        <v>838413913</v>
      </c>
      <c r="J224" s="51" t="str">
        <f ca="1" t="shared" si="92"/>
        <v>990</v>
      </c>
      <c r="K224" s="72" t="str">
        <f ca="1">_xlfn.CONCAT(RANDBETWEEN(100000,999999),"-QR - ",INDEX(Sheet1!A2:A75,RANDBETWEEN(1,COUNTA(Sheet1!A2:A75)))," Chuyen tien")</f>
        <v>632583-QR - NINH VAN HIEP Chuyen tien</v>
      </c>
    </row>
    <row r="225" ht="45" customHeight="1" spans="1:11">
      <c r="A225" s="51">
        <v>197</v>
      </c>
      <c r="B225" s="52" t="s">
        <v>243</v>
      </c>
      <c r="C225" s="53" t="str">
        <f t="shared" si="78"/>
        <v>24/11/2023</v>
      </c>
      <c r="D225" s="51">
        <f ca="1" t="shared" si="91"/>
        <v>6650</v>
      </c>
      <c r="E225" s="54"/>
      <c r="F225" s="60">
        <v>8200000</v>
      </c>
      <c r="G225" s="54">
        <f ca="1" t="shared" si="79"/>
        <v>61962371</v>
      </c>
      <c r="H225" s="56">
        <f ca="1" t="shared" si="90"/>
        <v>39647</v>
      </c>
      <c r="I225" s="51">
        <f ca="1">RANDBETWEEN(100000000,999999999)</f>
        <v>412375727</v>
      </c>
      <c r="J225" s="51" t="str">
        <f ca="1" t="shared" si="92"/>
        <v>512</v>
      </c>
      <c r="K225" s="72" t="str">
        <f ca="1">_xlfn.CONCAT("REM               Tfr A/c: ",RANDBETWEEN(10000000000000,99999999999999)," ",INDEX(Sheet1!A1:A74,RANDBETWEEN(1,COUNTA(Sheet1!A1:A74)))," chuyen tien")</f>
        <v>REM               Tfr A/c: 49999269498990 MAI VAN THANG chuyen tien</v>
      </c>
    </row>
    <row r="226" ht="45" customHeight="1" spans="1:11">
      <c r="A226" s="51">
        <v>198</v>
      </c>
      <c r="B226" s="52" t="s">
        <v>244</v>
      </c>
      <c r="C226" s="53" t="str">
        <f t="shared" si="78"/>
        <v>24/11/2023</v>
      </c>
      <c r="D226" s="51">
        <f ca="1" t="shared" si="91"/>
        <v>9690</v>
      </c>
      <c r="E226" s="54"/>
      <c r="F226" s="60">
        <v>23000000</v>
      </c>
      <c r="G226" s="54">
        <f ca="1" t="shared" si="79"/>
        <v>84962371</v>
      </c>
      <c r="H226" s="56">
        <f ca="1" t="shared" si="90"/>
        <v>9170</v>
      </c>
      <c r="I226" s="68" t="str">
        <f ca="1">_xlfn.CONCAT(CHAR(RANDBETWEEN(65,90)),CHAR(RANDBETWEEN(65,90)),RANDBETWEEN(100000,999999))</f>
        <v>JM319804</v>
      </c>
      <c r="J226" s="51" t="str">
        <f ca="1" t="shared" si="92"/>
        <v>512</v>
      </c>
      <c r="K226" s="72" t="str">
        <f ca="1">_xlfn.CONCAT("REM               Tfr A/c: ",RANDBETWEEN(10000000000000,99999999999999)," ",INDEX(Sheet1!A2:A75,RANDBETWEEN(1,COUNTA(Sheet1!A2:A75)))," chuyen tien")</f>
        <v>REM               Tfr A/c: 39390093419040 HOANG MINH LONG chuyen tien</v>
      </c>
    </row>
    <row r="227" ht="35" customHeight="1" spans="1:11">
      <c r="A227" s="51">
        <v>199</v>
      </c>
      <c r="B227" s="52" t="s">
        <v>245</v>
      </c>
      <c r="C227" s="53" t="str">
        <f t="shared" si="78"/>
        <v>24/11/2023</v>
      </c>
      <c r="D227" s="51">
        <f ca="1" t="shared" si="91"/>
        <v>5165</v>
      </c>
      <c r="E227" s="54"/>
      <c r="F227" s="60">
        <f ca="1">ROUND(RANDBETWEEN(100000,1200000),-3)</f>
        <v>1065000</v>
      </c>
      <c r="G227" s="54">
        <f ca="1" t="shared" si="79"/>
        <v>86027371</v>
      </c>
      <c r="H227" s="56">
        <f ca="1" t="shared" si="90"/>
        <v>255</v>
      </c>
      <c r="I227" s="68" t="str">
        <f ca="1">_xlfn.CONCAT(CHAR(RANDBETWEEN(65,90)),CHAR(RANDBETWEEN(65,90)),RANDBETWEEN(100000,999999))</f>
        <v>TI918639</v>
      </c>
      <c r="J227" s="51" t="str">
        <f ca="1" t="shared" si="92"/>
        <v>512</v>
      </c>
      <c r="K227" s="72" t="str">
        <f ca="1">_xlfn.CONCAT(RANDBETWEEN(100000,999999),"-QR - ",INDEX(Sheet1!A1:A74,RANDBETWEEN(1,COUNTA(Sheet1!A1:A74)))," Chuyen tien")</f>
        <v>312445-QR - PHAM KIM LINH Chuyen tien</v>
      </c>
    </row>
    <row r="228" ht="61" customHeight="1" spans="1:11">
      <c r="A228" s="57" t="s">
        <v>246</v>
      </c>
      <c r="B228" s="57"/>
      <c r="C228" s="57"/>
      <c r="D228" s="57"/>
      <c r="E228" s="57"/>
      <c r="F228" s="57"/>
      <c r="G228" s="57"/>
      <c r="H228" s="57"/>
      <c r="I228" s="71" t="s">
        <v>247</v>
      </c>
      <c r="J228" s="71"/>
      <c r="K228" s="71"/>
    </row>
    <row r="229" ht="45" customHeight="1" spans="1:11">
      <c r="A229" s="51">
        <v>200</v>
      </c>
      <c r="B229" s="52" t="s">
        <v>248</v>
      </c>
      <c r="C229" s="53" t="str">
        <f t="shared" ref="C229:C257" si="93">LEFT(B229,FIND(" ",B229)-1)</f>
        <v>25/11/2023</v>
      </c>
      <c r="D229" s="51">
        <f ca="1">RANDBETWEEN(1000,9999)</f>
        <v>6499</v>
      </c>
      <c r="E229" s="54">
        <f ca="1">ROUND(RANDBETWEEN(100000,12000000),-3)</f>
        <v>9559000</v>
      </c>
      <c r="F229" s="60"/>
      <c r="G229" s="54">
        <f ca="1">G227-E229+F229</f>
        <v>76468371</v>
      </c>
      <c r="H229" s="56">
        <f ca="1" t="shared" ref="H229:H238" si="94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523</v>
      </c>
      <c r="I229" s="68" t="str">
        <f ca="1">_xlfn.CONCAT(CHAR(RANDBETWEEN(65,90)),CHAR(RANDBETWEEN(65,90)),RANDBETWEEN(100000,999999))</f>
        <v>MF400194</v>
      </c>
      <c r="J229" s="51" t="str">
        <f ca="1">CHOOSE(RANDBETWEEN(1,2),"990","512")</f>
        <v>990</v>
      </c>
      <c r="K229" s="72" t="str">
        <f ca="1">_xlfn.CONCAT(INDEX(Sheet1!F1:F4,RANDBETWEEN(1,COUNTA(Sheet1!F1:F4))),RANDBETWEEN(1000000000000,9999999999999)," tai ",INDEX(Sheet1!H1:H7,RANDBETWEEN(1,COUNTA(Sheet1!H1:H7))),"; ND NGUYEN THI QUY"," chuyen tien")</f>
        <v>IBVCB :8613864029671 tai Agribank.; ND NGUYEN THI QUY chuyen tien</v>
      </c>
    </row>
    <row r="230" ht="51" customHeight="1" spans="1:11">
      <c r="A230" s="51">
        <v>201</v>
      </c>
      <c r="B230" s="52" t="s">
        <v>249</v>
      </c>
      <c r="C230" s="53" t="str">
        <f t="shared" si="93"/>
        <v>25/11/2023</v>
      </c>
      <c r="D230" s="51">
        <f ca="1" t="shared" ref="D230:D239" si="95">RANDBETWEEN(1000,9999)</f>
        <v>4526</v>
      </c>
      <c r="E230" s="54">
        <f ca="1">ROUND(RANDBETWEEN(100000,12000000),-3)</f>
        <v>5627000</v>
      </c>
      <c r="F230" s="60"/>
      <c r="G230" s="54">
        <f ca="1" t="shared" ref="G230:G257" si="96">G229-E230+F230</f>
        <v>70841371</v>
      </c>
      <c r="H230" s="56">
        <f ca="1" t="shared" si="94"/>
        <v>594</v>
      </c>
      <c r="I230" s="68" t="str">
        <f ca="1">_xlfn.CONCAT(CHAR(RANDBETWEEN(65,90)),CHAR(RANDBETWEEN(65,90)),RANDBETWEEN(100000,999999))</f>
        <v>PY397534</v>
      </c>
      <c r="J230" s="51" t="str">
        <f ca="1">CHOOSE(RANDBETWEEN(1,2),"990","512")</f>
        <v>990</v>
      </c>
      <c r="K230" s="72" t="str">
        <f ca="1">_xlfn.CONCAT("Omni Channel-TKThe :",RANDBETWEEN(100000000000,999999999999),", tai ",INDEX(Sheet1!H1:H7,RANDBETWEEN(1,COUNTA(Sheet1!H1:H7)))," NGUYEN THI QUY chuyen tien")</f>
        <v>Omni Channel-TKThe :751436679285, tai VPBank. NGUYEN THI QUY chuyen tien</v>
      </c>
    </row>
    <row r="231" ht="45" customHeight="1" spans="1:11">
      <c r="A231" s="51">
        <v>202</v>
      </c>
      <c r="B231" s="52" t="s">
        <v>250</v>
      </c>
      <c r="C231" s="53" t="str">
        <f t="shared" si="93"/>
        <v>25/11/2023</v>
      </c>
      <c r="D231" s="51">
        <f ca="1" t="shared" si="95"/>
        <v>2119</v>
      </c>
      <c r="E231" s="54">
        <f ca="1">ROUND(RANDBETWEEN(100000,12000000),-3)</f>
        <v>990000</v>
      </c>
      <c r="F231" s="60"/>
      <c r="G231" s="54">
        <f ca="1" t="shared" si="96"/>
        <v>69851371</v>
      </c>
      <c r="H231" s="56">
        <f ca="1" t="shared" si="94"/>
        <v>1245933386</v>
      </c>
      <c r="I231" s="68" t="str">
        <f ca="1" t="shared" ref="I231:I236" si="97">_xlfn.CONCAT(RANDBETWEEN(1000,9999),CHAR(RANDBETWEEN(65,90)),CHAR(RANDBETWEEN(65,90)),CHAR(RANDBETWEEN(65,90)),CHAR(RANDBETWEEN(65,90)),CHAR(RANDBETWEEN(65,90)),CHAR(RANDBETWEEN(65,90)))</f>
        <v>6002DGVRMW</v>
      </c>
      <c r="J231" s="51" t="str">
        <f ca="1" t="shared" ref="J231:J240" si="98">CHOOSE(RANDBETWEEN(1,2),"990","512")</f>
        <v>990</v>
      </c>
      <c r="K231" s="72" t="str">
        <f ca="1">_xlfn.CONCAT(INDEX(Sheet1!F1:F4,RANDBETWEEN(1,COUNTA(Sheet1!F1:F4))),RANDBETWEEN(1000000000000,9999999999999)," tai ",INDEX(Sheet1!H1:H7,RANDBETWEEN(1,COUNTA(Sheet1!H1:H7))),"; ND NGUYEN THI QUY"," chuyen tien")</f>
        <v>MBVCB :5820769676173 tai MB.; ND NGUYEN THI QUY chuyen tien</v>
      </c>
    </row>
    <row r="232" ht="45" customHeight="1" spans="1:11">
      <c r="A232" s="51">
        <v>203</v>
      </c>
      <c r="B232" s="52" t="s">
        <v>251</v>
      </c>
      <c r="C232" s="53" t="str">
        <f t="shared" si="93"/>
        <v>26/11/2023</v>
      </c>
      <c r="D232" s="51">
        <f ca="1" t="shared" si="95"/>
        <v>6465</v>
      </c>
      <c r="E232" s="54">
        <f ca="1">ROUND(RANDBETWEEN(100000,12000000),-3)</f>
        <v>6927000</v>
      </c>
      <c r="F232" s="60"/>
      <c r="G232" s="54">
        <f ca="1" t="shared" si="96"/>
        <v>62924371</v>
      </c>
      <c r="H232" s="56">
        <f ca="1" t="shared" si="94"/>
        <v>849</v>
      </c>
      <c r="I232" s="68" t="str">
        <f ca="1" t="shared" si="97"/>
        <v>2848ZVQVRA</v>
      </c>
      <c r="J232" s="51" t="str">
        <f ca="1" t="shared" si="98"/>
        <v>512</v>
      </c>
      <c r="K232" s="72" t="str">
        <f ca="1">_xlfn.CONCAT(INDEX(Sheet1!F1:F4,RANDBETWEEN(1,COUNTA(Sheet1!F1:F4))),RANDBETWEEN(1000000000000,9999999999999)," tai ",INDEX(Sheet1!H1:H7,RANDBETWEEN(1,COUNTA(Sheet1!H1:H7))),"; ND NGUYEN THI QUY"," chuyen tien")</f>
        <v>TKThe :2459676182206 tai VPBank.; ND NGUYEN THI QUY chuyen tien</v>
      </c>
    </row>
    <row r="233" ht="45" customHeight="1" spans="1:11">
      <c r="A233" s="51">
        <v>204</v>
      </c>
      <c r="B233" s="52" t="s">
        <v>252</v>
      </c>
      <c r="C233" s="53" t="str">
        <f t="shared" si="93"/>
        <v>26/11/2023</v>
      </c>
      <c r="D233" s="51">
        <f ca="1" t="shared" si="95"/>
        <v>4112</v>
      </c>
      <c r="E233" s="54">
        <f ca="1">ROUND(RANDBETWEEN(100000,12000000),-3)</f>
        <v>9929000</v>
      </c>
      <c r="F233" s="60"/>
      <c r="G233" s="54">
        <f ca="1" t="shared" si="96"/>
        <v>52995371</v>
      </c>
      <c r="H233" s="56">
        <f ca="1" t="shared" si="94"/>
        <v>308</v>
      </c>
      <c r="I233" s="68" t="str">
        <f ca="1" t="shared" si="97"/>
        <v>6251GEUOAX</v>
      </c>
      <c r="J233" s="51" t="str">
        <f ca="1" t="shared" si="98"/>
        <v>990</v>
      </c>
      <c r="K233" s="72" t="str">
        <f ca="1">_xlfn.CONCAT(INDEX(Sheet1!F1:F4,RANDBETWEEN(1,COUNTA(Sheet1!F1:F4))),RANDBETWEEN(1000000000000,9999999999999)," tai ",INDEX(Sheet1!H1:H7,RANDBETWEEN(1,COUNTA(Sheet1!H1:H7))),"; ND NGUYEN THI QUY"," chuyen tien")</f>
        <v>IBVCB :6121467224282 tai Agribank.; ND NGUYEN THI QUY chuyen tien</v>
      </c>
    </row>
    <row r="234" ht="45" customHeight="1" spans="1:11">
      <c r="A234" s="51">
        <v>205</v>
      </c>
      <c r="B234" s="52" t="s">
        <v>253</v>
      </c>
      <c r="C234" s="53" t="str">
        <f t="shared" si="93"/>
        <v>26/11/2023</v>
      </c>
      <c r="D234" s="51">
        <f ca="1" t="shared" si="95"/>
        <v>2712</v>
      </c>
      <c r="E234" s="54"/>
      <c r="F234" s="60">
        <f ca="1">ROUND(RANDBETWEEN(100000,1200000),-3)</f>
        <v>1067000</v>
      </c>
      <c r="G234" s="54">
        <f ca="1" t="shared" si="96"/>
        <v>54062371</v>
      </c>
      <c r="H234" s="56">
        <f ca="1" t="shared" si="94"/>
        <v>441</v>
      </c>
      <c r="I234" s="68" t="str">
        <f ca="1" t="shared" si="97"/>
        <v>4822EWXJLX</v>
      </c>
      <c r="J234" s="51" t="str">
        <f ca="1" t="shared" si="98"/>
        <v>990</v>
      </c>
      <c r="K234" s="72" t="str">
        <f ca="1">_xlfn.CONCAT("REM               Tfr A/c: ",RANDBETWEEN(10000000000000,99999999999999)," ",INDEX(Sheet1!A1:A74,RANDBETWEEN(1,COUNTA(Sheet1!A1:A74)))," chuyen tien")</f>
        <v>REM               Tfr A/c: 28216841282864 PHAM QUANG THUAN chuyen tien</v>
      </c>
    </row>
    <row r="235" ht="35" customHeight="1" spans="1:11">
      <c r="A235" s="51">
        <v>206</v>
      </c>
      <c r="B235" s="52" t="s">
        <v>254</v>
      </c>
      <c r="C235" s="53" t="str">
        <f t="shared" si="93"/>
        <v>26/11/2023</v>
      </c>
      <c r="D235" s="51">
        <f ca="1" t="shared" si="95"/>
        <v>5405</v>
      </c>
      <c r="E235" s="54"/>
      <c r="F235" s="60">
        <f ca="1">ROUND(RANDBETWEEN(100000,1200000),-3)</f>
        <v>325000</v>
      </c>
      <c r="G235" s="54">
        <f ca="1" t="shared" si="96"/>
        <v>54387371</v>
      </c>
      <c r="H235" s="56">
        <f ca="1" t="shared" si="94"/>
        <v>3695173870</v>
      </c>
      <c r="I235" s="68" t="str">
        <f ca="1" t="shared" si="97"/>
        <v>5681RTCVOW</v>
      </c>
      <c r="J235" s="51" t="str">
        <f ca="1" t="shared" si="98"/>
        <v>512</v>
      </c>
      <c r="K235" s="72" t="str">
        <f ca="1">_xlfn.CONCAT(RANDBETWEEN(100000,999999),"-QR - ",INDEX(Sheet1!A1:A74,RANDBETWEEN(1,COUNTA(Sheet1!A1:A74)))," Chuyen tien")</f>
        <v>670323-QR - PHAM QUANG THUAN Chuyen tien</v>
      </c>
    </row>
    <row r="236" ht="35" customHeight="1" spans="1:11">
      <c r="A236" s="51">
        <v>207</v>
      </c>
      <c r="B236" s="52" t="s">
        <v>255</v>
      </c>
      <c r="C236" s="53" t="str">
        <f t="shared" si="93"/>
        <v>26/11/2023</v>
      </c>
      <c r="D236" s="51">
        <f ca="1" t="shared" si="95"/>
        <v>9843</v>
      </c>
      <c r="E236" s="54"/>
      <c r="F236" s="60">
        <f ca="1" t="shared" ref="F236:F241" si="99">ROUND(RANDBETWEEN(100000,1200000),-3)</f>
        <v>168000</v>
      </c>
      <c r="G236" s="54">
        <f ca="1" t="shared" si="96"/>
        <v>54555371</v>
      </c>
      <c r="H236" s="56">
        <f ca="1" t="shared" si="94"/>
        <v>3978469606</v>
      </c>
      <c r="I236" s="68" t="str">
        <f ca="1" t="shared" si="97"/>
        <v>9840BGFHPN</v>
      </c>
      <c r="J236" s="51" t="str">
        <f ca="1" t="shared" si="98"/>
        <v>512</v>
      </c>
      <c r="K236" s="72" t="str">
        <f ca="1">_xlfn.CONCAT(RANDBETWEEN(100000,999999),"-QR - ",INDEX(Sheet1!A2:A75,RANDBETWEEN(1,COUNTA(Sheet1!A2:A75)))," Chuyen tien")</f>
        <v>599268-QR - NGUYEN TRONG THANH Chuyen tien</v>
      </c>
    </row>
    <row r="237" ht="35" customHeight="1" spans="1:11">
      <c r="A237" s="51">
        <v>208</v>
      </c>
      <c r="B237" s="52" t="s">
        <v>256</v>
      </c>
      <c r="C237" s="53" t="str">
        <f t="shared" si="93"/>
        <v>26/11/2023</v>
      </c>
      <c r="D237" s="51">
        <f ca="1" t="shared" si="95"/>
        <v>6211</v>
      </c>
      <c r="E237" s="54"/>
      <c r="F237" s="60">
        <f ca="1" t="shared" si="99"/>
        <v>440000</v>
      </c>
      <c r="G237" s="54">
        <f ca="1" t="shared" si="96"/>
        <v>54995371</v>
      </c>
      <c r="H237" s="56">
        <f ca="1" t="shared" si="94"/>
        <v>2507473833</v>
      </c>
      <c r="I237" s="51">
        <f ca="1">RANDBETWEEN(100000000,999999999)</f>
        <v>153411594</v>
      </c>
      <c r="J237" s="51" t="str">
        <f ca="1" t="shared" si="98"/>
        <v>512</v>
      </c>
      <c r="K237" s="72" t="str">
        <f ca="1">_xlfn.CONCAT(RANDBETWEEN(100000,999999),"-QR - ",INDEX(Sheet1!A3:A76,RANDBETWEEN(1,COUNTA(Sheet1!A3:A76)))," Chuyen tien")</f>
        <v>103722-QR - NGUYEN BA QUAN Chuyen tien</v>
      </c>
    </row>
    <row r="238" ht="45" customHeight="1" spans="1:11">
      <c r="A238" s="51">
        <v>209</v>
      </c>
      <c r="B238" s="52" t="s">
        <v>257</v>
      </c>
      <c r="C238" s="53" t="str">
        <f t="shared" si="93"/>
        <v>27/11/2023</v>
      </c>
      <c r="D238" s="51">
        <f ca="1" t="shared" si="95"/>
        <v>7381</v>
      </c>
      <c r="E238" s="54">
        <f ca="1">ROUND(RANDBETWEEN(100000,12000000),-3)</f>
        <v>10444000</v>
      </c>
      <c r="F238" s="60"/>
      <c r="G238" s="54">
        <f ca="1" t="shared" si="96"/>
        <v>44551371</v>
      </c>
      <c r="H238" s="56">
        <f ca="1" t="shared" si="94"/>
        <v>14424</v>
      </c>
      <c r="I238" s="51">
        <f ca="1">RANDBETWEEN(100000000,999999999)</f>
        <v>707504634</v>
      </c>
      <c r="J238" s="51" t="str">
        <f ca="1" t="shared" si="98"/>
        <v>512</v>
      </c>
      <c r="K238" s="72" t="str">
        <f ca="1">_xlfn.CONCAT(INDEX(Sheet1!F1:F4,RANDBETWEEN(1,COUNTA(Sheet1!F1:F4))),RANDBETWEEN(1000000000000,9999999999999)," tai ",INDEX(Sheet1!H1:H7,RANDBETWEEN(1,COUNTA(Sheet1!H1:H7))),"; ND NGUYEN THI QUY"," chuyen tien")</f>
        <v>IBVCB :1635040775426 tai MB.; ND NGUYEN THI QUY chuyen tien</v>
      </c>
    </row>
    <row r="239" ht="55" customHeight="1" spans="1:11">
      <c r="A239" s="51">
        <v>210</v>
      </c>
      <c r="B239" s="52" t="s">
        <v>258</v>
      </c>
      <c r="C239" s="53" t="str">
        <f t="shared" si="93"/>
        <v>27/11/2023</v>
      </c>
      <c r="D239" s="51">
        <f ca="1" t="shared" si="95"/>
        <v>4171</v>
      </c>
      <c r="E239" s="54">
        <f ca="1">ROUND(RANDBETWEEN(100000,12000000),-3)</f>
        <v>9111000</v>
      </c>
      <c r="F239" s="60"/>
      <c r="G239" s="54">
        <f ca="1" t="shared" si="96"/>
        <v>35440371</v>
      </c>
      <c r="H239" s="56">
        <f ca="1" t="shared" ref="H239:H248" si="100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4718</v>
      </c>
      <c r="I239" s="68" t="str">
        <f ca="1">_xlfn.CONCAT(CHAR(RANDBETWEEN(65,90)),CHAR(RANDBETWEEN(65,90)),RANDBETWEEN(100000,999999))</f>
        <v>NX709637</v>
      </c>
      <c r="J239" s="51" t="str">
        <f ca="1" t="shared" si="98"/>
        <v>512</v>
      </c>
      <c r="K239" s="72" t="str">
        <f ca="1">_xlfn.CONCAT("Omni Channel-TKThe :",RANDBETWEEN(100000000000,999999999999),", tai ",INDEX(Sheet1!H1:H7,RANDBETWEEN(1,COUNTA(Sheet1!H1:H7)))," NGUYEN THI QUY chuyen tien")</f>
        <v>Omni Channel-TKThe :792064170793, tai VCB. NGUYEN THI QUY chuyen tien</v>
      </c>
    </row>
    <row r="240" ht="45" customHeight="1" spans="1:11">
      <c r="A240" s="51">
        <v>211</v>
      </c>
      <c r="B240" s="52" t="s">
        <v>259</v>
      </c>
      <c r="C240" s="53" t="str">
        <f t="shared" si="93"/>
        <v>27/11/2023</v>
      </c>
      <c r="D240" s="51">
        <f ca="1" t="shared" ref="D240:D249" si="101">RANDBETWEEN(1000,9999)</f>
        <v>3297</v>
      </c>
      <c r="E240" s="54">
        <f ca="1">ROUND(RANDBETWEEN(100000,12000000),-3)</f>
        <v>5962000</v>
      </c>
      <c r="F240" s="60"/>
      <c r="G240" s="54">
        <f ca="1" t="shared" si="96"/>
        <v>29478371</v>
      </c>
      <c r="H240" s="56">
        <f ca="1" t="shared" si="100"/>
        <v>214</v>
      </c>
      <c r="I240" s="68" t="str">
        <f ca="1">_xlfn.CONCAT(CHAR(RANDBETWEEN(65,90)),CHAR(RANDBETWEEN(65,90)),RANDBETWEEN(100000,999999))</f>
        <v>IS441919</v>
      </c>
      <c r="J240" s="51" t="str">
        <f ca="1" t="shared" si="98"/>
        <v>512</v>
      </c>
      <c r="K240" s="72" t="str">
        <f ca="1">_xlfn.CONCAT(INDEX(Sheet1!F1:F4,RANDBETWEEN(1,COUNTA(Sheet1!F1:F4))),RANDBETWEEN(1000000000000,9999999999999)," tai ",INDEX(Sheet1!H1:H7,RANDBETWEEN(1,COUNTA(Sheet1!H1:H7))),"; ND NGUYEN THI QUY"," chuyen tien")</f>
        <v>MBVCB :1431195996841 tai Sacombank.; ND NGUYEN THI QUY chuyen tien</v>
      </c>
    </row>
    <row r="241" ht="35" customHeight="1" spans="1:11">
      <c r="A241" s="51">
        <v>212</v>
      </c>
      <c r="B241" s="52" t="s">
        <v>260</v>
      </c>
      <c r="C241" s="53" t="str">
        <f t="shared" si="93"/>
        <v>27/11/2023</v>
      </c>
      <c r="D241" s="51">
        <f ca="1" t="shared" si="101"/>
        <v>6471</v>
      </c>
      <c r="E241" s="54"/>
      <c r="F241" s="60">
        <f ca="1" t="shared" si="99"/>
        <v>774000</v>
      </c>
      <c r="G241" s="54">
        <f ca="1" t="shared" si="96"/>
        <v>30252371</v>
      </c>
      <c r="H241" s="56">
        <f ca="1" t="shared" si="100"/>
        <v>453</v>
      </c>
      <c r="I241" s="68" t="str">
        <f ca="1">_xlfn.CONCAT(CHAR(RANDBETWEEN(65,90)),CHAR(RANDBETWEEN(65,90)),RANDBETWEEN(100000,999999))</f>
        <v>WH342742</v>
      </c>
      <c r="J241" s="51" t="str">
        <f ca="1" t="shared" ref="J241:J250" si="102">CHOOSE(RANDBETWEEN(1,2),"990","512")</f>
        <v>990</v>
      </c>
      <c r="K241" s="72" t="str">
        <f ca="1">_xlfn.CONCAT(RANDBETWEEN(100000,999999),"-QR - ",INDEX(Sheet1!A1:A74,RANDBETWEEN(1,COUNTA(Sheet1!A1:A74)))," Chuyen tien")</f>
        <v>405651-QR - NGUYEN TUAN HUNG Chuyen tien</v>
      </c>
    </row>
    <row r="242" ht="45" customHeight="1" spans="1:11">
      <c r="A242" s="51">
        <v>213</v>
      </c>
      <c r="B242" s="52" t="s">
        <v>261</v>
      </c>
      <c r="C242" s="53" t="str">
        <f t="shared" si="93"/>
        <v>28/11/2023</v>
      </c>
      <c r="D242" s="51">
        <f ca="1" t="shared" si="101"/>
        <v>4128</v>
      </c>
      <c r="E242" s="54"/>
      <c r="F242" s="60">
        <f ca="1" t="shared" ref="F242:F246" si="103">ROUND(RANDBETWEEN(100000,1200000),-3)</f>
        <v>589000</v>
      </c>
      <c r="G242" s="54">
        <f ca="1" t="shared" si="96"/>
        <v>30841371</v>
      </c>
      <c r="H242" s="56">
        <f ca="1" t="shared" si="100"/>
        <v>53344</v>
      </c>
      <c r="I242" s="68" t="str">
        <f ca="1">_xlfn.CONCAT(RANDBETWEEN(1000,9999),CHAR(RANDBETWEEN(65,90)),CHAR(RANDBETWEEN(65,90)),CHAR(RANDBETWEEN(65,90)),CHAR(RANDBETWEEN(65,90)),CHAR(RANDBETWEEN(65,90)),CHAR(RANDBETWEEN(65,90)))</f>
        <v>2765YRVWGW</v>
      </c>
      <c r="J242" s="51" t="str">
        <f ca="1" t="shared" si="102"/>
        <v>512</v>
      </c>
      <c r="K242" s="72" t="str">
        <f ca="1">_xlfn.CONCAT("REM               Tfr A/c: ",RANDBETWEEN(10000000000000,99999999999999)," ",INDEX(Sheet1!A1:A74,RANDBETWEEN(1,COUNTA(Sheet1!A1:A74)))," chuyen tien")</f>
        <v>REM               Tfr A/c: 37547163997581 BUI MINH DUC chuyen tien</v>
      </c>
    </row>
    <row r="243" ht="45" customHeight="1" spans="1:11">
      <c r="A243" s="51">
        <v>214</v>
      </c>
      <c r="B243" s="52" t="s">
        <v>262</v>
      </c>
      <c r="C243" s="53" t="str">
        <f t="shared" si="93"/>
        <v>28/11/2023</v>
      </c>
      <c r="D243" s="51">
        <f ca="1" t="shared" si="101"/>
        <v>3325</v>
      </c>
      <c r="E243" s="54"/>
      <c r="F243" s="60">
        <f ca="1" t="shared" si="103"/>
        <v>460000</v>
      </c>
      <c r="G243" s="54">
        <f ca="1" t="shared" si="96"/>
        <v>31301371</v>
      </c>
      <c r="H243" s="56">
        <f ca="1" t="shared" si="100"/>
        <v>4543679202</v>
      </c>
      <c r="I243" s="68" t="str">
        <f ca="1">_xlfn.CONCAT(RANDBETWEEN(1000,9999),CHAR(RANDBETWEEN(65,90)),CHAR(RANDBETWEEN(65,90)),CHAR(RANDBETWEEN(65,90)),CHAR(RANDBETWEEN(65,90)),CHAR(RANDBETWEEN(65,90)),CHAR(RANDBETWEEN(65,90)))</f>
        <v>3087ROCVHG</v>
      </c>
      <c r="J243" s="51" t="str">
        <f ca="1" t="shared" si="102"/>
        <v>990</v>
      </c>
      <c r="K243" s="72" t="str">
        <f ca="1">_xlfn.CONCAT("REM               Tfr A/c: ",RANDBETWEEN(10000000000000,99999999999999)," ",INDEX(Sheet1!A2:A75,RANDBETWEEN(1,COUNTA(Sheet1!A2:A75)))," chuyen tien")</f>
        <v>REM               Tfr A/c: 45761601737496 NGUYEN QUANG SANG chuyen tien</v>
      </c>
    </row>
    <row r="244" ht="35" customHeight="1" spans="1:11">
      <c r="A244" s="51">
        <v>215</v>
      </c>
      <c r="B244" s="52" t="s">
        <v>263</v>
      </c>
      <c r="C244" s="53" t="str">
        <f t="shared" si="93"/>
        <v>28/11/2023</v>
      </c>
      <c r="D244" s="51">
        <f ca="1" t="shared" si="101"/>
        <v>5529</v>
      </c>
      <c r="E244" s="54"/>
      <c r="F244" s="60">
        <f ca="1" t="shared" si="103"/>
        <v>413000</v>
      </c>
      <c r="G244" s="54">
        <f ca="1" t="shared" si="96"/>
        <v>31714371</v>
      </c>
      <c r="H244" s="56">
        <f ca="1" t="shared" si="100"/>
        <v>2103234098</v>
      </c>
      <c r="I244" s="68" t="str">
        <f ca="1">_xlfn.CONCAT(RANDBETWEEN(1000,9999),CHAR(RANDBETWEEN(65,90)),CHAR(RANDBETWEEN(65,90)),CHAR(RANDBETWEEN(65,90)),CHAR(RANDBETWEEN(65,90)),CHAR(RANDBETWEEN(65,90)),CHAR(RANDBETWEEN(65,90)))</f>
        <v>6133EQWTQY</v>
      </c>
      <c r="J244" s="51" t="str">
        <f ca="1" t="shared" si="102"/>
        <v>990</v>
      </c>
      <c r="K244" s="72" t="str">
        <f ca="1">_xlfn.CONCAT(RANDBETWEEN(100000,999999),"-QR - ",INDEX(Sheet1!A1:A74,RANDBETWEEN(1,COUNTA(Sheet1!A1:A74)))," Chuyen tien")</f>
        <v>995706-QR - NGUYEN TRONG LINH Chuyen tien</v>
      </c>
    </row>
    <row r="245" ht="45" customHeight="1" spans="1:11">
      <c r="A245" s="51">
        <v>216</v>
      </c>
      <c r="B245" s="52" t="s">
        <v>264</v>
      </c>
      <c r="C245" s="53" t="str">
        <f t="shared" si="93"/>
        <v>28/11/2023</v>
      </c>
      <c r="D245" s="51">
        <f ca="1" t="shared" si="101"/>
        <v>4369</v>
      </c>
      <c r="E245" s="54">
        <f ca="1">ROUND(RANDBETWEEN(100000,12000000),-3)</f>
        <v>327000</v>
      </c>
      <c r="F245" s="60"/>
      <c r="G245" s="54">
        <f ca="1" t="shared" si="96"/>
        <v>31387371</v>
      </c>
      <c r="H245" s="56">
        <f ca="1" t="shared" si="100"/>
        <v>426</v>
      </c>
      <c r="I245" s="68" t="str">
        <f ca="1">_xlfn.CONCAT(RANDBETWEEN(1000,9999),CHAR(RANDBETWEEN(65,90)),CHAR(RANDBETWEEN(65,90)),CHAR(RANDBETWEEN(65,90)),CHAR(RANDBETWEEN(65,90)),CHAR(RANDBETWEEN(65,90)),CHAR(RANDBETWEEN(65,90)))</f>
        <v>6956ZDLWPH</v>
      </c>
      <c r="J245" s="51" t="str">
        <f ca="1" t="shared" si="102"/>
        <v>512</v>
      </c>
      <c r="K245" s="72" t="str">
        <f ca="1">_xlfn.CONCAT("Omni Channel-TKThe :",RANDBETWEEN(100000000000,999999999999),", tai ",INDEX(Sheet1!H1:H7,RANDBETWEEN(1,COUNTA(Sheet1!H1:H7)))," NGUYEN THI QUY chuyen tien")</f>
        <v>Omni Channel-TKThe :270682430358, tai TCB. NGUYEN THI QUY chuyen tien</v>
      </c>
    </row>
    <row r="246" ht="45" customHeight="1" spans="1:11">
      <c r="A246" s="51">
        <v>217</v>
      </c>
      <c r="B246" s="52" t="s">
        <v>265</v>
      </c>
      <c r="C246" s="53" t="str">
        <f t="shared" si="93"/>
        <v>28/11/2023</v>
      </c>
      <c r="D246" s="51">
        <f ca="1" t="shared" si="101"/>
        <v>7792</v>
      </c>
      <c r="E246" s="54"/>
      <c r="F246" s="60">
        <f ca="1" t="shared" si="103"/>
        <v>688000</v>
      </c>
      <c r="G246" s="54">
        <f ca="1" t="shared" si="96"/>
        <v>32075371</v>
      </c>
      <c r="H246" s="56">
        <f ca="1" t="shared" si="100"/>
        <v>915</v>
      </c>
      <c r="I246" s="68" t="str">
        <f ca="1">_xlfn.CONCAT(RANDBETWEEN(100,999),CHAR(RANDBETWEEN(65,90)),CHAR(RANDBETWEEN(65,90)),CHAR(RANDBETWEEN(65,90)),CHAR(RANDBETWEEN(65,90)),CHAR(RANDBETWEEN(65,90)),RANDBETWEEN(1,9))</f>
        <v>283XKUBG5</v>
      </c>
      <c r="J246" s="51" t="str">
        <f ca="1" t="shared" si="102"/>
        <v>990</v>
      </c>
      <c r="K246" s="72" t="str">
        <f ca="1">_xlfn.CONCAT("REM               Tfr A/c: ",RANDBETWEEN(10000000000000,99999999999999)," ",INDEX(Sheet1!A1:A74,RANDBETWEEN(1,COUNTA(Sheet1!A1:A74)))," chuyen tien")</f>
        <v>REM               Tfr A/c: 73769820265287 TRUONG DUC BAO chuyen tien</v>
      </c>
    </row>
    <row r="247" ht="45" customHeight="1" spans="1:11">
      <c r="A247" s="51">
        <v>218</v>
      </c>
      <c r="B247" s="52" t="s">
        <v>266</v>
      </c>
      <c r="C247" s="53" t="str">
        <f t="shared" si="93"/>
        <v>28/11/2023</v>
      </c>
      <c r="D247" s="51">
        <f ca="1" t="shared" si="101"/>
        <v>7822</v>
      </c>
      <c r="E247" s="54"/>
      <c r="F247" s="60">
        <f ca="1" t="shared" ref="F247:F252" si="104">ROUND(RANDBETWEEN(100000,1200000),-3)</f>
        <v>1187000</v>
      </c>
      <c r="G247" s="54">
        <f ca="1" t="shared" si="96"/>
        <v>33262371</v>
      </c>
      <c r="H247" s="56">
        <f ca="1" t="shared" si="100"/>
        <v>1761409843</v>
      </c>
      <c r="I247" s="51">
        <f ca="1">RANDBETWEEN(100000000,999999999)</f>
        <v>494932126</v>
      </c>
      <c r="J247" s="51" t="str">
        <f ca="1" t="shared" si="102"/>
        <v>512</v>
      </c>
      <c r="K247" s="72" t="str">
        <f ca="1">_xlfn.CONCAT("REM               Tfr A/c: ",RANDBETWEEN(10000000000000,99999999999999)," ",INDEX(Sheet1!A2:A75,RANDBETWEEN(1,COUNTA(Sheet1!A2:A75)))," chuyen tien")</f>
        <v>REM               Tfr A/c: 59072551917107 NGUYEN TUAN TUNG chuyen tien</v>
      </c>
    </row>
    <row r="248" ht="45" customHeight="1" spans="1:11">
      <c r="A248" s="51">
        <v>219</v>
      </c>
      <c r="B248" s="52" t="s">
        <v>267</v>
      </c>
      <c r="C248" s="53" t="str">
        <f t="shared" si="93"/>
        <v>28/11/2023</v>
      </c>
      <c r="D248" s="51">
        <f ca="1" t="shared" si="101"/>
        <v>5609</v>
      </c>
      <c r="E248" s="54"/>
      <c r="F248" s="60">
        <f ca="1" t="shared" si="104"/>
        <v>1165000</v>
      </c>
      <c r="G248" s="54">
        <f ca="1" t="shared" si="96"/>
        <v>34427371</v>
      </c>
      <c r="H248" s="56">
        <f ca="1" t="shared" si="100"/>
        <v>9881</v>
      </c>
      <c r="I248" s="51">
        <f ca="1">RANDBETWEEN(100000000,999999999)</f>
        <v>491947063</v>
      </c>
      <c r="J248" s="51" t="str">
        <f ca="1" t="shared" si="102"/>
        <v>512</v>
      </c>
      <c r="K248" s="72" t="str">
        <f ca="1">_xlfn.CONCAT("REM               Tfr A/c: ",RANDBETWEEN(10000000000000,99999999999999)," ",INDEX(Sheet1!A3:A76,RANDBETWEEN(1,COUNTA(Sheet1!A3:A76)))," chuyen tien")</f>
        <v>REM               Tfr A/c: 84836548403688 NGUYEN TUAN HUNG chuyen tien</v>
      </c>
    </row>
    <row r="249" ht="45" customHeight="1" spans="1:11">
      <c r="A249" s="51">
        <v>220</v>
      </c>
      <c r="B249" s="52" t="s">
        <v>268</v>
      </c>
      <c r="C249" s="53" t="str">
        <f t="shared" si="93"/>
        <v>28/11/2023</v>
      </c>
      <c r="D249" s="51">
        <f ca="1" t="shared" si="101"/>
        <v>4962</v>
      </c>
      <c r="E249" s="54"/>
      <c r="F249" s="60">
        <f ca="1" t="shared" si="104"/>
        <v>1059000</v>
      </c>
      <c r="G249" s="54">
        <f ca="1" t="shared" si="96"/>
        <v>35486371</v>
      </c>
      <c r="H249" s="56">
        <f ca="1" t="shared" ref="H249:H258" si="105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9837796631</v>
      </c>
      <c r="I249" s="51">
        <f ca="1">RANDBETWEEN(100000000,999999999)</f>
        <v>550320467</v>
      </c>
      <c r="J249" s="51" t="str">
        <f ca="1" t="shared" si="102"/>
        <v>512</v>
      </c>
      <c r="K249" s="72" t="str">
        <f ca="1">_xlfn.CONCAT("REM               Tfr A/c: ",RANDBETWEEN(10000000000000,99999999999999)," ",INDEX(Sheet1!A4:A77,RANDBETWEEN(1,COUNTA(Sheet1!A4:A77)))," chuyen tien")</f>
        <v>REM               Tfr A/c: 68979457432602 TRAN MINH QUAN chuyen tien</v>
      </c>
    </row>
    <row r="250" ht="45" customHeight="1" spans="1:11">
      <c r="A250" s="51">
        <v>221</v>
      </c>
      <c r="B250" s="52" t="s">
        <v>269</v>
      </c>
      <c r="C250" s="53" t="str">
        <f t="shared" si="93"/>
        <v>29/11/2023</v>
      </c>
      <c r="D250" s="51">
        <f ca="1" t="shared" ref="D250:D259" si="106">RANDBETWEEN(1000,9999)</f>
        <v>9095</v>
      </c>
      <c r="E250" s="54"/>
      <c r="F250" s="60">
        <f ca="1" t="shared" si="104"/>
        <v>864000</v>
      </c>
      <c r="G250" s="54">
        <f ca="1" t="shared" si="96"/>
        <v>36350371</v>
      </c>
      <c r="H250" s="56">
        <f ca="1" t="shared" si="105"/>
        <v>527</v>
      </c>
      <c r="I250" s="68" t="str">
        <f ca="1">_xlfn.CONCAT(CHAR(RANDBETWEEN(65,90)),CHAR(RANDBETWEEN(65,90)),RANDBETWEEN(100000,999999))</f>
        <v>JC438477</v>
      </c>
      <c r="J250" s="51" t="str">
        <f ca="1" t="shared" si="102"/>
        <v>990</v>
      </c>
      <c r="K250" s="72" t="str">
        <f ca="1">_xlfn.CONCAT("REM               Tfr A/c: ",RANDBETWEEN(10000000000000,99999999999999)," ",INDEX(Sheet1!A5:A78,RANDBETWEEN(1,COUNTA(Sheet1!A5:A78)))," chuyen tien")</f>
        <v>REM               Tfr A/c: 20339427403976 PHAM KIM LINH chuyen tien</v>
      </c>
    </row>
    <row r="251" ht="35" customHeight="1" spans="1:11">
      <c r="A251" s="51">
        <v>222</v>
      </c>
      <c r="B251" s="52" t="s">
        <v>270</v>
      </c>
      <c r="C251" s="53" t="str">
        <f t="shared" si="93"/>
        <v>29/11/2023</v>
      </c>
      <c r="D251" s="51">
        <f ca="1" t="shared" si="106"/>
        <v>2756</v>
      </c>
      <c r="E251" s="54"/>
      <c r="F251" s="60">
        <f ca="1" t="shared" si="104"/>
        <v>775000</v>
      </c>
      <c r="G251" s="54">
        <f ca="1" t="shared" si="96"/>
        <v>37125371</v>
      </c>
      <c r="H251" s="56">
        <f ca="1" t="shared" si="105"/>
        <v>559</v>
      </c>
      <c r="I251" s="68" t="str">
        <f ca="1" t="shared" ref="I251:I255" si="107">_xlfn.CONCAT(RANDBETWEEN(1000,9999),CHAR(RANDBETWEEN(65,90)),CHAR(RANDBETWEEN(65,90)),CHAR(RANDBETWEEN(65,90)),CHAR(RANDBETWEEN(65,90)),CHAR(RANDBETWEEN(65,90)),CHAR(RANDBETWEEN(65,90)))</f>
        <v>2604SEHKWL</v>
      </c>
      <c r="J251" s="51" t="str">
        <f ca="1" t="shared" ref="J251:J260" si="108">CHOOSE(RANDBETWEEN(1,2),"990","512")</f>
        <v>990</v>
      </c>
      <c r="K251" s="72" t="str">
        <f ca="1">_xlfn.CONCAT(RANDBETWEEN(100000,999999),"-QR - ",INDEX(Sheet1!A1:A74,RANDBETWEEN(1,COUNTA(Sheet1!A1:A74)))," Chuyen tien")</f>
        <v>241564-QR - DINH VAN HIEP Chuyen tien</v>
      </c>
    </row>
    <row r="252" ht="35" customHeight="1" spans="1:11">
      <c r="A252" s="51">
        <v>223</v>
      </c>
      <c r="B252" s="52" t="s">
        <v>271</v>
      </c>
      <c r="C252" s="53" t="str">
        <f t="shared" si="93"/>
        <v>29/11/2023</v>
      </c>
      <c r="D252" s="51">
        <f ca="1" t="shared" si="106"/>
        <v>2394</v>
      </c>
      <c r="E252" s="54"/>
      <c r="F252" s="60">
        <f ca="1" t="shared" si="104"/>
        <v>444000</v>
      </c>
      <c r="G252" s="54">
        <f ca="1" t="shared" si="96"/>
        <v>37569371</v>
      </c>
      <c r="H252" s="56">
        <f ca="1" t="shared" si="105"/>
        <v>8964923857</v>
      </c>
      <c r="I252" s="68" t="str">
        <f ca="1" t="shared" si="107"/>
        <v>6757ZBCZOW</v>
      </c>
      <c r="J252" s="51" t="str">
        <f ca="1" t="shared" si="108"/>
        <v>990</v>
      </c>
      <c r="K252" s="72" t="str">
        <f ca="1">_xlfn.CONCAT(RANDBETWEEN(100000,999999),"-QR - ",INDEX(Sheet1!A2:A75,RANDBETWEEN(1,COUNTA(Sheet1!A2:A75)))," Chuyen tien")</f>
        <v>211160-QR - PHAM VAN HUY Chuyen tien</v>
      </c>
    </row>
    <row r="253" ht="45" customHeight="1" spans="1:11">
      <c r="A253" s="51">
        <v>224</v>
      </c>
      <c r="B253" s="52" t="s">
        <v>272</v>
      </c>
      <c r="C253" s="53" t="str">
        <f t="shared" si="93"/>
        <v>29/11/2023</v>
      </c>
      <c r="D253" s="51">
        <f ca="1" t="shared" si="106"/>
        <v>4964</v>
      </c>
      <c r="E253" s="54">
        <f ca="1">ROUND(RANDBETWEEN(100000,12000000),-3)</f>
        <v>7924000</v>
      </c>
      <c r="F253" s="60"/>
      <c r="G253" s="54">
        <f ca="1" t="shared" si="96"/>
        <v>29645371</v>
      </c>
      <c r="H253" s="56">
        <f ca="1" t="shared" si="105"/>
        <v>416</v>
      </c>
      <c r="I253" s="68" t="str">
        <f ca="1" t="shared" si="107"/>
        <v>5976KFDCBU</v>
      </c>
      <c r="J253" s="51" t="str">
        <f ca="1" t="shared" si="108"/>
        <v>990</v>
      </c>
      <c r="K253" s="72" t="str">
        <f ca="1">_xlfn.CONCAT(INDEX(Sheet1!F1:F4,RANDBETWEEN(1,COUNTA(Sheet1!F1:F4))),RANDBETWEEN(1000000000000,9999999999999)," tai ",INDEX(Sheet1!H1:H7,RANDBETWEEN(1,COUNTA(Sheet1!H1:H7))),"; ND NGUYEN THI QUY"," chuyen tien")</f>
        <v>MBVCB :5009650232100 tai Vietcombank.; ND NGUYEN THI QUY chuyen tien</v>
      </c>
    </row>
    <row r="254" ht="45" customHeight="1" spans="1:11">
      <c r="A254" s="51">
        <v>225</v>
      </c>
      <c r="B254" s="52" t="s">
        <v>273</v>
      </c>
      <c r="C254" s="53" t="str">
        <f t="shared" si="93"/>
        <v>30/11/2023</v>
      </c>
      <c r="D254" s="51">
        <f ca="1" t="shared" si="106"/>
        <v>8017</v>
      </c>
      <c r="E254" s="54"/>
      <c r="F254" s="60">
        <f ca="1">ROUND(RANDBETWEEN(100000,1200000),-3)</f>
        <v>1077000</v>
      </c>
      <c r="G254" s="54">
        <f ca="1" t="shared" si="96"/>
        <v>30722371</v>
      </c>
      <c r="H254" s="56">
        <f ca="1" t="shared" si="105"/>
        <v>1922669661</v>
      </c>
      <c r="I254" s="68" t="str">
        <f ca="1" t="shared" si="107"/>
        <v>1163UXFYUO</v>
      </c>
      <c r="J254" s="51" t="str">
        <f ca="1" t="shared" si="108"/>
        <v>512</v>
      </c>
      <c r="K254" s="72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IBVCB :5330441261063 tai Agribank.; NGUYEN VAN THANH chuyen khoan</v>
      </c>
    </row>
    <row r="255" ht="45" customHeight="1" spans="1:11">
      <c r="A255" s="51">
        <v>226</v>
      </c>
      <c r="B255" s="52" t="s">
        <v>274</v>
      </c>
      <c r="C255" s="53" t="str">
        <f t="shared" si="93"/>
        <v>30/11/2023</v>
      </c>
      <c r="D255" s="51">
        <f ca="1" t="shared" si="106"/>
        <v>5272</v>
      </c>
      <c r="E255" s="54"/>
      <c r="F255" s="60">
        <f ca="1">ROUND(RANDBETWEEN(100000,1200000),-3)</f>
        <v>324000</v>
      </c>
      <c r="G255" s="54">
        <f ca="1" t="shared" si="96"/>
        <v>31046371</v>
      </c>
      <c r="H255" s="56">
        <f ca="1" t="shared" si="105"/>
        <v>154</v>
      </c>
      <c r="I255" s="70" t="str">
        <f ca="1" t="shared" si="107"/>
        <v>9689EVEHOZ</v>
      </c>
      <c r="J255" s="51" t="str">
        <f ca="1" t="shared" si="108"/>
        <v>512</v>
      </c>
      <c r="K255" s="72" t="str">
        <f ca="1">_xlfn.CONCAT("REM               Tfr A/c: ",RANDBETWEEN(10000000000000,99999999999999)," ",INDEX(Sheet1!A1:A74,RANDBETWEEN(1,COUNTA(Sheet1!A1:A74)))," chuyen tien")</f>
        <v>REM               Tfr A/c: 57001739749809 NINH VAN HIEP chuyen tien</v>
      </c>
    </row>
    <row r="256" ht="45" customHeight="1" spans="1:11">
      <c r="A256" s="51">
        <v>227</v>
      </c>
      <c r="B256" s="52" t="s">
        <v>275</v>
      </c>
      <c r="C256" s="53" t="str">
        <f t="shared" si="93"/>
        <v>30/11/2023</v>
      </c>
      <c r="D256" s="51">
        <f ca="1" t="shared" si="106"/>
        <v>5162</v>
      </c>
      <c r="E256" s="54"/>
      <c r="F256" s="60">
        <f ca="1">ROUND(RANDBETWEEN(100000,1200000),-3)</f>
        <v>1051000</v>
      </c>
      <c r="G256" s="54">
        <f ca="1" t="shared" si="96"/>
        <v>32097371</v>
      </c>
      <c r="H256" s="56">
        <f ca="1" t="shared" si="105"/>
        <v>556</v>
      </c>
      <c r="I256" s="68" t="str">
        <f ca="1">_xlfn.CONCAT(CHAR(RANDBETWEEN(65,90)),CHAR(RANDBETWEEN(65,90)),RANDBETWEEN(100000,999999))</f>
        <v>VX592116</v>
      </c>
      <c r="J256" s="51" t="str">
        <f ca="1" t="shared" si="108"/>
        <v>512</v>
      </c>
      <c r="K256" s="72" t="str">
        <f ca="1">_xlfn.CONCAT("REM               Tfr A/c: ",RANDBETWEEN(10000000000000,99999999999999)," ",INDEX(Sheet1!A2:A75,RANDBETWEEN(1,COUNTA(Sheet1!A2:A75)))," chuyen tien")</f>
        <v>REM               Tfr A/c: 23209264919608 TRAN MINH QUAN chuyen tien</v>
      </c>
    </row>
    <row r="257" s="10" customFormat="1" ht="35" customHeight="1" spans="1:11">
      <c r="A257" s="74">
        <v>228</v>
      </c>
      <c r="B257" s="75" t="s">
        <v>276</v>
      </c>
      <c r="C257" s="76" t="str">
        <f t="shared" si="93"/>
        <v>30/11/2023</v>
      </c>
      <c r="D257" s="74">
        <f ca="1" t="shared" si="106"/>
        <v>2458</v>
      </c>
      <c r="E257" s="77"/>
      <c r="F257" s="88">
        <v>19500</v>
      </c>
      <c r="G257" s="77">
        <f ca="1" t="shared" si="96"/>
        <v>32116871</v>
      </c>
      <c r="H257" s="79">
        <f ca="1" t="shared" si="105"/>
        <v>3584407530</v>
      </c>
      <c r="I257" s="93" t="str">
        <f ca="1">_xlfn.CONCAT(CHAR(RANDBETWEEN(65,90)),CHAR(RANDBETWEEN(65,90)),RANDBETWEEN(100000,999999))</f>
        <v>AS671786</v>
      </c>
      <c r="J257" s="74" t="str">
        <f ca="1" t="shared" si="108"/>
        <v>512</v>
      </c>
      <c r="K257" s="83" t="s">
        <v>277</v>
      </c>
    </row>
    <row r="258" ht="61" customHeight="1" spans="1:11">
      <c r="A258" s="57" t="s">
        <v>278</v>
      </c>
      <c r="B258" s="57"/>
      <c r="C258" s="57"/>
      <c r="D258" s="57"/>
      <c r="E258" s="57"/>
      <c r="F258" s="57"/>
      <c r="G258" s="57"/>
      <c r="H258" s="57"/>
      <c r="I258" s="71" t="s">
        <v>279</v>
      </c>
      <c r="J258" s="71"/>
      <c r="K258" s="71"/>
    </row>
    <row r="259" s="9" customFormat="1" ht="45" customHeight="1" spans="1:11">
      <c r="A259" s="51">
        <v>229</v>
      </c>
      <c r="B259" s="52" t="s">
        <v>280</v>
      </c>
      <c r="C259" s="53" t="str">
        <f t="shared" ref="C259:C287" si="109">LEFT(B259,FIND(" ",B259)-1)</f>
        <v>30/11/2023</v>
      </c>
      <c r="D259" s="51">
        <f ca="1">RANDBETWEEN(1000,9999)</f>
        <v>5538</v>
      </c>
      <c r="E259" s="54">
        <f ca="1">ROUND(RANDBETWEEN(100000,12000000),-3)</f>
        <v>317000</v>
      </c>
      <c r="F259" s="60"/>
      <c r="G259" s="54">
        <f ca="1">G257-E259+F259</f>
        <v>31799871</v>
      </c>
      <c r="H259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4784455562</v>
      </c>
      <c r="I259" s="68" t="str">
        <f ca="1">_xlfn.CONCAT(RANDBETWEEN(1000,9999),CHAR(RANDBETWEEN(65,90)),CHAR(RANDBETWEEN(65,90)),CHAR(RANDBETWEEN(65,90)),CHAR(RANDBETWEEN(65,90)),CHAR(RANDBETWEEN(65,90)),CHAR(RANDBETWEEN(65,90)))</f>
        <v>3141IFYTYP</v>
      </c>
      <c r="J259" s="51" t="str">
        <f ca="1">CHOOSE(RANDBETWEEN(1,2),"990","512")</f>
        <v>512</v>
      </c>
      <c r="K259" s="72" t="str">
        <f ca="1">_xlfn.CONCAT(INDEX(Sheet1!F1:F4,RANDBETWEEN(1,COUNTA(Sheet1!F1:F4))),RANDBETWEEN(1000000000000,9999999999999)," tai ",INDEX(Sheet1!H1:H7,RANDBETWEEN(1,COUNTA(Sheet1!H1:H7))),"; ND NGUYEN THI QUY"," chuyen tien")</f>
        <v>MBVCB :4140326797467 tai TCB.; ND NGUYEN THI QUY chuyen tien</v>
      </c>
    </row>
    <row r="260" s="11" customFormat="1" ht="77" customHeight="1" spans="1:11">
      <c r="A260" s="89">
        <v>230</v>
      </c>
      <c r="B260" s="90" t="s">
        <v>281</v>
      </c>
      <c r="C260" s="91" t="str">
        <f t="shared" si="109"/>
        <v>30/11/2023</v>
      </c>
      <c r="D260" s="89">
        <f ca="1">RANDBETWEEN(1000,9999)</f>
        <v>6137</v>
      </c>
      <c r="E260" s="88"/>
      <c r="F260" s="88">
        <v>32715250</v>
      </c>
      <c r="G260" s="88">
        <f ca="1" t="shared" ref="G260:G287" si="110">G259-E260+F260</f>
        <v>64515121</v>
      </c>
      <c r="H260" s="92">
        <f ca="1" t="shared" ref="H260:H269" si="11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922</v>
      </c>
      <c r="I260" s="94" t="str">
        <f ca="1">_xlfn.CONCAT(RANDBETWEEN(1000,9999),CHAR(RANDBETWEEN(65,90)),CHAR(RANDBETWEEN(65,90)),CHAR(RANDBETWEEN(65,90)),CHAR(RANDBETWEEN(65,90)),CHAR(RANDBETWEEN(65,90)),CHAR(RANDBETWEEN(65,90)))</f>
        <v>2873CFESWA</v>
      </c>
      <c r="J260" s="89" t="str">
        <f ca="1">CHOOSE(RANDBETWEEN(1,2),"990","512")</f>
        <v>990</v>
      </c>
      <c r="K260" s="83" t="str">
        <f ca="1">_xlfn.CONCAT("REM ",RANDBETWEEN(1000,9999),CHAR(RANDBETWEEN(65,90)),CHAR(RANDBETWEEN(65,90)),RANDBETWEEN(100000000000000,999999999999999)," B/O CONGTYCPGACHNGOIVAXAYLAPDIENCHAU thanh toan luong T11/2023")</f>
        <v>REM 1732ZQ867863433035272 B/O CONGTYCPGACHNGOIVAXAYLAPDIENCHAU thanh toan luong T11/2023</v>
      </c>
    </row>
    <row r="261" ht="43" customHeight="1" spans="1:11">
      <c r="A261" s="51">
        <v>231</v>
      </c>
      <c r="B261" s="52" t="s">
        <v>282</v>
      </c>
      <c r="C261" s="53" t="str">
        <f t="shared" si="109"/>
        <v>01/12/2023</v>
      </c>
      <c r="D261" s="51">
        <f ca="1" t="shared" ref="D261:D270" si="112">RANDBETWEEN(1000,9999)</f>
        <v>4585</v>
      </c>
      <c r="E261" s="54"/>
      <c r="F261" s="60">
        <f ca="1">ROUND(RANDBETWEEN(100000,1200000),-3)</f>
        <v>895000</v>
      </c>
      <c r="G261" s="54">
        <f ca="1" t="shared" si="110"/>
        <v>65410121</v>
      </c>
      <c r="H261" s="56">
        <f ca="1" t="shared" si="111"/>
        <v>344</v>
      </c>
      <c r="I261" s="68" t="str">
        <f ca="1">_xlfn.CONCAT(RANDBETWEEN(1000,9999),CHAR(RANDBETWEEN(65,90)),CHAR(RANDBETWEEN(65,90)),CHAR(RANDBETWEEN(65,90)),CHAR(RANDBETWEEN(65,90)),CHAR(RANDBETWEEN(65,90)),CHAR(RANDBETWEEN(65,90)))</f>
        <v>5636RSLJKU</v>
      </c>
      <c r="J261" s="51" t="str">
        <f ca="1">CHOOSE(RANDBETWEEN(1,2),"990","512")</f>
        <v>990</v>
      </c>
      <c r="K261" s="72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TKThe :6294708534314 tai TCB.; NGUYEN GIA KIEN chuyen khoan</v>
      </c>
    </row>
    <row r="262" ht="45" customHeight="1" spans="1:11">
      <c r="A262" s="51">
        <v>232</v>
      </c>
      <c r="B262" s="52" t="s">
        <v>283</v>
      </c>
      <c r="C262" s="53" t="str">
        <f t="shared" si="109"/>
        <v>02/12/2023</v>
      </c>
      <c r="D262" s="51">
        <f ca="1" t="shared" si="112"/>
        <v>5369</v>
      </c>
      <c r="E262" s="54"/>
      <c r="F262" s="60">
        <f ca="1" t="shared" ref="F262:F267" si="113">ROUND(RANDBETWEEN(100000,1200000),-3)</f>
        <v>934000</v>
      </c>
      <c r="G262" s="54">
        <f ca="1" t="shared" si="110"/>
        <v>66344121</v>
      </c>
      <c r="H262" s="56">
        <f ca="1" t="shared" si="111"/>
        <v>1738908866</v>
      </c>
      <c r="I262" s="68" t="str">
        <f ca="1">_xlfn.CONCAT(RANDBETWEEN(1000,9999),CHAR(RANDBETWEEN(65,90)),CHAR(RANDBETWEEN(65,90)),CHAR(RANDBETWEEN(65,90)),CHAR(RANDBETWEEN(65,90)),CHAR(RANDBETWEEN(65,90)),CHAR(RANDBETWEEN(65,90)))</f>
        <v>8797QOBZET</v>
      </c>
      <c r="J262" s="51" t="str">
        <f ca="1" t="shared" ref="J262:J271" si="114">CHOOSE(RANDBETWEEN(1,2),"990","512")</f>
        <v>990</v>
      </c>
      <c r="K262" s="72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TKThe :4798305117330 tai Sacombank.; MAI VAN THANG chuyen khoan</v>
      </c>
    </row>
    <row r="263" ht="42" customHeight="1" spans="1:11">
      <c r="A263" s="51">
        <v>233</v>
      </c>
      <c r="B263" s="52" t="s">
        <v>284</v>
      </c>
      <c r="C263" s="53" t="str">
        <f t="shared" si="109"/>
        <v>02/12/2023</v>
      </c>
      <c r="D263" s="51">
        <f ca="1" t="shared" si="112"/>
        <v>6096</v>
      </c>
      <c r="E263" s="54"/>
      <c r="F263" s="60">
        <f ca="1" t="shared" si="113"/>
        <v>1094000</v>
      </c>
      <c r="G263" s="54">
        <f ca="1" t="shared" si="110"/>
        <v>67438121</v>
      </c>
      <c r="H263" s="56">
        <f ca="1" t="shared" si="111"/>
        <v>6345213811</v>
      </c>
      <c r="I263" s="68" t="str">
        <f ca="1">_xlfn.CONCAT(RANDBETWEEN(1000,9999),CHAR(RANDBETWEEN(65,90)),CHAR(RANDBETWEEN(65,90)),CHAR(RANDBETWEEN(65,90)),CHAR(RANDBETWEEN(65,90)),CHAR(RANDBETWEEN(65,90)),CHAR(RANDBETWEEN(65,90)))</f>
        <v>5102FGKOCW</v>
      </c>
      <c r="J263" s="51" t="str">
        <f ca="1" t="shared" si="114"/>
        <v>512</v>
      </c>
      <c r="K263" s="72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MB-TKThe :2670185245367 tai VCB.; LY THI NHU HUYEN chuyen khoan</v>
      </c>
    </row>
    <row r="264" ht="43" customHeight="1" spans="1:11">
      <c r="A264" s="51">
        <v>234</v>
      </c>
      <c r="B264" s="52" t="s">
        <v>285</v>
      </c>
      <c r="C264" s="53" t="str">
        <f t="shared" si="109"/>
        <v>02/12/2023</v>
      </c>
      <c r="D264" s="51">
        <f ca="1" t="shared" si="112"/>
        <v>8908</v>
      </c>
      <c r="E264" s="54"/>
      <c r="F264" s="60">
        <f ca="1" t="shared" si="113"/>
        <v>992000</v>
      </c>
      <c r="G264" s="54">
        <f ca="1" t="shared" si="110"/>
        <v>68430121</v>
      </c>
      <c r="H264" s="56">
        <f ca="1" t="shared" si="111"/>
        <v>545</v>
      </c>
      <c r="I264" s="68" t="str">
        <f ca="1">_xlfn.CONCAT(CHAR(RANDBETWEEN(65,90)),CHAR(RANDBETWEEN(65,90)),RANDBETWEEN(100000,999999))</f>
        <v>GS523186</v>
      </c>
      <c r="J264" s="51" t="str">
        <f ca="1" t="shared" si="114"/>
        <v>512</v>
      </c>
      <c r="K264" s="72" t="str">
        <f ca="1">_xlfn.CONCAT("REM               Tfr A/c: ",RANDBETWEEN(10000000000000,99999999999999)," ",INDEX(Sheet1!A1:A74,RANDBETWEEN(1,COUNTA(Sheet1!A1:A74)))," chuyen tien")</f>
        <v>REM               Tfr A/c: 48787868193759 PHAM QUANG THUAN chuyen tien</v>
      </c>
    </row>
    <row r="265" ht="42" customHeight="1" spans="1:11">
      <c r="A265" s="51">
        <v>235</v>
      </c>
      <c r="B265" s="52" t="s">
        <v>286</v>
      </c>
      <c r="C265" s="53" t="str">
        <f t="shared" si="109"/>
        <v>02/12/2023</v>
      </c>
      <c r="D265" s="51">
        <f ca="1" t="shared" si="112"/>
        <v>2256</v>
      </c>
      <c r="E265" s="54"/>
      <c r="F265" s="60">
        <f ca="1" t="shared" si="113"/>
        <v>390000</v>
      </c>
      <c r="G265" s="54">
        <f ca="1" t="shared" si="110"/>
        <v>68820121</v>
      </c>
      <c r="H265" s="56">
        <f ca="1" t="shared" si="111"/>
        <v>4940711262</v>
      </c>
      <c r="I265" s="68" t="str">
        <f ca="1">_xlfn.CONCAT(CHAR(RANDBETWEEN(65,90)),CHAR(RANDBETWEEN(65,90)),RANDBETWEEN(100000,999999))</f>
        <v>ZC192170</v>
      </c>
      <c r="J265" s="51" t="str">
        <f ca="1" t="shared" si="114"/>
        <v>512</v>
      </c>
      <c r="K265" s="72" t="str">
        <f ca="1">_xlfn.CONCAT("REM               Tfr A/c: ",RANDBETWEEN(10000000000000,99999999999999)," ",INDEX(Sheet1!A2:A75,RANDBETWEEN(1,COUNTA(Sheet1!A2:A75)))," chuyen tien")</f>
        <v>REM               Tfr A/c: 72752439419250 DINH QUANG HUY chuyen tien</v>
      </c>
    </row>
    <row r="266" ht="43" customHeight="1" spans="1:11">
      <c r="A266" s="51">
        <v>236</v>
      </c>
      <c r="B266" s="52" t="s">
        <v>287</v>
      </c>
      <c r="C266" s="53" t="str">
        <f t="shared" si="109"/>
        <v>02/12/2023</v>
      </c>
      <c r="D266" s="51">
        <f ca="1" t="shared" si="112"/>
        <v>9335</v>
      </c>
      <c r="E266" s="54">
        <f ca="1">ROUND(RANDBETWEEN(100000,12000000),-3)</f>
        <v>3710000</v>
      </c>
      <c r="F266" s="60"/>
      <c r="G266" s="54">
        <f ca="1" t="shared" si="110"/>
        <v>65110121</v>
      </c>
      <c r="H266" s="56">
        <f ca="1" t="shared" si="111"/>
        <v>8341698963</v>
      </c>
      <c r="I266" s="68" t="str">
        <f ca="1">_xlfn.CONCAT(CHAR(RANDBETWEEN(65,90)),CHAR(RANDBETWEEN(65,90)),RANDBETWEEN(100000,999999))</f>
        <v>VI962479</v>
      </c>
      <c r="J266" s="51" t="str">
        <f ca="1" t="shared" si="114"/>
        <v>512</v>
      </c>
      <c r="K266" s="72" t="str">
        <f ca="1">_xlfn.CONCAT(INDEX(Sheet1!F1:F4,RANDBETWEEN(1,COUNTA(Sheet1!F1:F4))),RANDBETWEEN(1000000000000,9999999999999)," tai ",INDEX(Sheet1!H1:H7,RANDBETWEEN(1,COUNTA(Sheet1!H1:H7))),"; ND NGUYEN THI QUY"," chuyen tien")</f>
        <v>IBVCB :9076402644605 tai VPBank.; ND NGUYEN THI QUY chuyen tien</v>
      </c>
    </row>
    <row r="267" ht="42" customHeight="1" spans="1:11">
      <c r="A267" s="51">
        <v>237</v>
      </c>
      <c r="B267" s="52" t="s">
        <v>288</v>
      </c>
      <c r="C267" s="53" t="str">
        <f t="shared" si="109"/>
        <v>02/12/2023</v>
      </c>
      <c r="D267" s="51">
        <f ca="1" t="shared" si="112"/>
        <v>5792</v>
      </c>
      <c r="E267" s="54"/>
      <c r="F267" s="60">
        <f ca="1" t="shared" si="113"/>
        <v>416000</v>
      </c>
      <c r="G267" s="54">
        <f ca="1" t="shared" si="110"/>
        <v>65526121</v>
      </c>
      <c r="H267" s="56">
        <f ca="1" t="shared" si="111"/>
        <v>709</v>
      </c>
      <c r="I267" s="68" t="str">
        <f ca="1">_xlfn.CONCAT(CHAR(RANDBETWEEN(65,90)),CHAR(RANDBETWEEN(65,90)),RANDBETWEEN(100000,999999))</f>
        <v>UP184498</v>
      </c>
      <c r="J267" s="51" t="str">
        <f ca="1" t="shared" si="114"/>
        <v>990</v>
      </c>
      <c r="K267" s="72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MBVCB :5703611680595 tai Agribank.; HOANG VAN QUAN chuyen khoan</v>
      </c>
    </row>
    <row r="268" ht="43" customHeight="1" spans="1:11">
      <c r="A268" s="51">
        <v>238</v>
      </c>
      <c r="B268" s="52" t="s">
        <v>289</v>
      </c>
      <c r="C268" s="53" t="str">
        <f t="shared" si="109"/>
        <v>03/12/2023</v>
      </c>
      <c r="D268" s="51">
        <f ca="1" t="shared" si="112"/>
        <v>5960</v>
      </c>
      <c r="E268" s="54"/>
      <c r="F268" s="60">
        <f ca="1" t="shared" ref="F268:F278" si="115">ROUND(RANDBETWEEN(100000,1200000),-3)</f>
        <v>912000</v>
      </c>
      <c r="G268" s="54">
        <f ca="1" t="shared" si="110"/>
        <v>66438121</v>
      </c>
      <c r="H268" s="56">
        <f ca="1" t="shared" si="111"/>
        <v>6812952859</v>
      </c>
      <c r="I268" s="51">
        <f ca="1">RANDBETWEEN(100000000,999999999)</f>
        <v>300795309</v>
      </c>
      <c r="J268" s="51" t="str">
        <f ca="1" t="shared" si="114"/>
        <v>512</v>
      </c>
      <c r="K268" s="72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TKThe :9743268249037 tai TCB.; NGUYEN DUY HUU chuyen khoan</v>
      </c>
    </row>
    <row r="269" ht="41" customHeight="1" spans="1:11">
      <c r="A269" s="51">
        <v>239</v>
      </c>
      <c r="B269" s="52" t="s">
        <v>290</v>
      </c>
      <c r="C269" s="53" t="str">
        <f t="shared" si="109"/>
        <v>04/12/2023</v>
      </c>
      <c r="D269" s="51">
        <f ca="1" t="shared" si="112"/>
        <v>2669</v>
      </c>
      <c r="E269" s="54"/>
      <c r="F269" s="60">
        <f ca="1" t="shared" si="115"/>
        <v>915000</v>
      </c>
      <c r="G269" s="54">
        <f ca="1" t="shared" si="110"/>
        <v>67353121</v>
      </c>
      <c r="H269" s="56">
        <f ca="1" t="shared" si="111"/>
        <v>484</v>
      </c>
      <c r="I269" s="51">
        <f ca="1">RANDBETWEEN(100000000,999999999)</f>
        <v>558014620</v>
      </c>
      <c r="J269" s="51" t="str">
        <f ca="1" t="shared" si="114"/>
        <v>990</v>
      </c>
      <c r="K269" s="72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MB-TKThe :2376118803777 tai Agribank.; NGUYEN VIET HOANG chuyen khoan</v>
      </c>
    </row>
    <row r="270" ht="31" customHeight="1" spans="1:11">
      <c r="A270" s="51">
        <v>240</v>
      </c>
      <c r="B270" s="52" t="s">
        <v>291</v>
      </c>
      <c r="C270" s="53" t="str">
        <f t="shared" si="109"/>
        <v>04/12/2023</v>
      </c>
      <c r="D270" s="51">
        <f ca="1" t="shared" si="112"/>
        <v>8114</v>
      </c>
      <c r="E270" s="54"/>
      <c r="F270" s="60">
        <f ca="1" t="shared" si="115"/>
        <v>649000</v>
      </c>
      <c r="G270" s="54">
        <f ca="1" t="shared" si="110"/>
        <v>68002121</v>
      </c>
      <c r="H270" s="56">
        <f ca="1" t="shared" ref="H270:H279" si="116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96329</v>
      </c>
      <c r="I270" s="70" t="str">
        <f ca="1">_xlfn.CONCAT(RANDBETWEEN(1000,9999),CHAR(RANDBETWEEN(65,90)),CHAR(RANDBETWEEN(65,90)),CHAR(RANDBETWEEN(65,90)),CHAR(RANDBETWEEN(65,90)),CHAR(RANDBETWEEN(65,90)),CHAR(RANDBETWEEN(65,90)))</f>
        <v>9378GSENHM</v>
      </c>
      <c r="J270" s="51" t="str">
        <f ca="1" t="shared" si="114"/>
        <v>990</v>
      </c>
      <c r="K270" s="72" t="str">
        <f ca="1">_xlfn.CONCAT(RANDBETWEEN(100000,999999),"-QR - ",INDEX(Sheet1!A1:A74,RANDBETWEEN(1,COUNTA(Sheet1!A1:A74)))," Chuyen tien")</f>
        <v>939506-QR - NGUYEN VIET HOANG Chuyen tien</v>
      </c>
    </row>
    <row r="271" ht="42" customHeight="1" spans="1:11">
      <c r="A271" s="51">
        <v>241</v>
      </c>
      <c r="B271" s="52" t="s">
        <v>292</v>
      </c>
      <c r="C271" s="53" t="str">
        <f t="shared" si="109"/>
        <v>04/12/2023</v>
      </c>
      <c r="D271" s="51">
        <f ca="1" t="shared" ref="D271:D280" si="117">RANDBETWEEN(1000,9999)</f>
        <v>4651</v>
      </c>
      <c r="E271" s="54"/>
      <c r="F271" s="60">
        <f ca="1" t="shared" si="115"/>
        <v>1081000</v>
      </c>
      <c r="G271" s="54">
        <f ca="1" t="shared" si="110"/>
        <v>69083121</v>
      </c>
      <c r="H271" s="56">
        <f ca="1" t="shared" si="116"/>
        <v>4980</v>
      </c>
      <c r="I271" s="70" t="str">
        <f ca="1">_xlfn.CONCAT(RANDBETWEEN(1000,9999),CHAR(RANDBETWEEN(65,90)),CHAR(RANDBETWEEN(65,90)),CHAR(RANDBETWEEN(65,90)),CHAR(RANDBETWEEN(65,90)),CHAR(RANDBETWEEN(65,90)),CHAR(RANDBETWEEN(65,90)))</f>
        <v>9823DWGPKL</v>
      </c>
      <c r="J271" s="51" t="str">
        <f ca="1" t="shared" si="114"/>
        <v>512</v>
      </c>
      <c r="K271" s="72" t="str">
        <f ca="1">_xlfn.CONCAT("REM               Tfr A/c: ",RANDBETWEEN(10000000000000,99999999999999)," ",INDEX(Sheet1!A1:A74,RANDBETWEEN(1,COUNTA(Sheet1!A1:A74)))," chuyen tien")</f>
        <v>REM               Tfr A/c: 43501681925085 TRAN XUAN HOA chuyen tien</v>
      </c>
    </row>
    <row r="272" ht="42" customHeight="1" spans="1:11">
      <c r="A272" s="51">
        <v>242</v>
      </c>
      <c r="B272" s="52" t="s">
        <v>293</v>
      </c>
      <c r="C272" s="53" t="str">
        <f t="shared" si="109"/>
        <v>04/12/2023</v>
      </c>
      <c r="D272" s="51">
        <f ca="1" t="shared" si="117"/>
        <v>7861</v>
      </c>
      <c r="E272" s="54"/>
      <c r="F272" s="60">
        <f ca="1" t="shared" si="115"/>
        <v>1049000</v>
      </c>
      <c r="G272" s="54">
        <f ca="1" t="shared" si="110"/>
        <v>70132121</v>
      </c>
      <c r="H272" s="56">
        <f ca="1" t="shared" si="116"/>
        <v>8468413539</v>
      </c>
      <c r="I272" s="68" t="str">
        <f ca="1">_xlfn.CONCAT(CHAR(RANDBETWEEN(65,90)),CHAR(RANDBETWEEN(65,90)),RANDBETWEEN(100000,999999))</f>
        <v>OH140383</v>
      </c>
      <c r="J272" s="51" t="str">
        <f ca="1" t="shared" ref="J272:J281" si="118">CHOOSE(RANDBETWEEN(1,2),"990","512")</f>
        <v>512</v>
      </c>
      <c r="K272" s="72" t="str">
        <f ca="1">_xlfn.CONCAT("REM               Tfr A/c: ",RANDBETWEEN(10000000000000,99999999999999)," ",INDEX(Sheet1!A2:A75,RANDBETWEEN(1,COUNTA(Sheet1!A2:A75)))," chuyen tien")</f>
        <v>REM               Tfr A/c: 53297713650125 NGUYEN TRONG LINH chuyen tien</v>
      </c>
    </row>
    <row r="273" ht="42" customHeight="1" spans="1:11">
      <c r="A273" s="51">
        <v>243</v>
      </c>
      <c r="B273" s="52" t="s">
        <v>294</v>
      </c>
      <c r="C273" s="53" t="str">
        <f t="shared" si="109"/>
        <v>05/12/2023</v>
      </c>
      <c r="D273" s="51">
        <f ca="1" t="shared" si="117"/>
        <v>3936</v>
      </c>
      <c r="E273" s="54"/>
      <c r="F273" s="60">
        <f ca="1" t="shared" si="115"/>
        <v>354000</v>
      </c>
      <c r="G273" s="54">
        <f ca="1" t="shared" si="110"/>
        <v>70486121</v>
      </c>
      <c r="H273" s="56">
        <f ca="1" t="shared" si="116"/>
        <v>108</v>
      </c>
      <c r="I273" s="68" t="str">
        <f ca="1">_xlfn.CONCAT(CHAR(RANDBETWEEN(65,90)),CHAR(RANDBETWEEN(65,90)),RANDBETWEEN(100000,999999))</f>
        <v>AU297274</v>
      </c>
      <c r="J273" s="51" t="str">
        <f ca="1" t="shared" si="118"/>
        <v>990</v>
      </c>
      <c r="K273" s="72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TKThe :6755396973314 tai Vietcombank.; DINH QUANG HUY chuyen khoan</v>
      </c>
    </row>
    <row r="274" ht="42" customHeight="1" spans="1:11">
      <c r="A274" s="51">
        <v>244</v>
      </c>
      <c r="B274" s="52" t="s">
        <v>295</v>
      </c>
      <c r="C274" s="53" t="str">
        <f t="shared" si="109"/>
        <v>06/12/2023</v>
      </c>
      <c r="D274" s="51">
        <f ca="1" t="shared" si="117"/>
        <v>4455</v>
      </c>
      <c r="E274" s="54"/>
      <c r="F274" s="60">
        <f ca="1" t="shared" si="115"/>
        <v>1077000</v>
      </c>
      <c r="G274" s="54">
        <f ca="1" t="shared" si="110"/>
        <v>71563121</v>
      </c>
      <c r="H274" s="56">
        <f ca="1" t="shared" si="116"/>
        <v>101</v>
      </c>
      <c r="I274" s="68" t="str">
        <f ca="1">_xlfn.CONCAT(CHAR(RANDBETWEEN(65,90)),CHAR(RANDBETWEEN(65,90)),RANDBETWEEN(100000,999999))</f>
        <v>VI920433</v>
      </c>
      <c r="J274" s="51" t="str">
        <f ca="1" t="shared" si="118"/>
        <v>990</v>
      </c>
      <c r="K274" s="72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MB-TKThe :3963852105746 tai Agribank.; NGUYEN GIA KIEN chuyen khoan</v>
      </c>
    </row>
    <row r="275" ht="45" customHeight="1" spans="1:11">
      <c r="A275" s="51">
        <v>245</v>
      </c>
      <c r="B275" s="52" t="s">
        <v>296</v>
      </c>
      <c r="C275" s="53" t="str">
        <f t="shared" si="109"/>
        <v>06/12/2023</v>
      </c>
      <c r="D275" s="51">
        <f ca="1" t="shared" si="117"/>
        <v>5580</v>
      </c>
      <c r="E275" s="54"/>
      <c r="F275" s="60">
        <f ca="1" t="shared" si="115"/>
        <v>960000</v>
      </c>
      <c r="G275" s="54">
        <f ca="1" t="shared" si="110"/>
        <v>72523121</v>
      </c>
      <c r="H275" s="56">
        <f ca="1" t="shared" si="116"/>
        <v>9435676200</v>
      </c>
      <c r="I275" s="68" t="str">
        <f ca="1">_xlfn.CONCAT(RANDBETWEEN(100,999),CHAR(RANDBETWEEN(65,90)),CHAR(RANDBETWEEN(65,90)),CHAR(RANDBETWEEN(65,90)),CHAR(RANDBETWEEN(65,90)),CHAR(RANDBETWEEN(65,90)),RANDBETWEEN(1,9))</f>
        <v>343JSATI3</v>
      </c>
      <c r="J275" s="51" t="str">
        <f ca="1" t="shared" si="118"/>
        <v>990</v>
      </c>
      <c r="K275" s="72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TKThe :1822284414995 tai VCB.; NGUYEN GIA KIEN chuyen khoan</v>
      </c>
    </row>
    <row r="276" ht="45" customHeight="1" spans="1:11">
      <c r="A276" s="51">
        <v>246</v>
      </c>
      <c r="B276" s="52" t="s">
        <v>297</v>
      </c>
      <c r="C276" s="53" t="str">
        <f t="shared" si="109"/>
        <v>08/12/2023</v>
      </c>
      <c r="D276" s="51">
        <f ca="1" t="shared" si="117"/>
        <v>2898</v>
      </c>
      <c r="E276" s="54"/>
      <c r="F276" s="60">
        <f ca="1" t="shared" si="115"/>
        <v>455000</v>
      </c>
      <c r="G276" s="54">
        <f ca="1" t="shared" si="110"/>
        <v>72978121</v>
      </c>
      <c r="H276" s="56">
        <f ca="1" t="shared" si="116"/>
        <v>127</v>
      </c>
      <c r="I276" s="68" t="str">
        <f ca="1">_xlfn.CONCAT(RANDBETWEEN(100,999),CHAR(RANDBETWEEN(65,90)),CHAR(RANDBETWEEN(65,90)),CHAR(RANDBETWEEN(65,90)),CHAR(RANDBETWEEN(65,90)),CHAR(RANDBETWEEN(65,90)),RANDBETWEEN(1,9))</f>
        <v>825OREZX9</v>
      </c>
      <c r="J276" s="51" t="str">
        <f ca="1" t="shared" si="118"/>
        <v>512</v>
      </c>
      <c r="K276" s="72" t="str">
        <f ca="1">_xlfn.CONCAT(INDEX(Sheet1!F4:F7,RANDBETWEEN(1,COUNTA(Sheet1!F4:F7))),RANDBETWEEN(1000000000000,9999999999999)," tai ",INDEX(Sheet1!H4:H10,RANDBETWEEN(1,COUNTA(Sheet1!H4:H10))),"; ",INDEX(Sheet1!A4:A77,RANDBETWEEN(1,COUNTA(Sheet1!A4:A77)))," chuyen khoan")</f>
        <v>MB-TKThe :3845619024372 tai VPBank.; PHAM NGUYEN chuyen khoan</v>
      </c>
    </row>
    <row r="277" ht="45" customHeight="1" spans="1:11">
      <c r="A277" s="51">
        <v>247</v>
      </c>
      <c r="B277" s="52" t="s">
        <v>298</v>
      </c>
      <c r="C277" s="53" t="str">
        <f t="shared" si="109"/>
        <v>08/12/2023</v>
      </c>
      <c r="D277" s="51">
        <f ca="1" t="shared" si="117"/>
        <v>7637</v>
      </c>
      <c r="E277" s="54"/>
      <c r="F277" s="60">
        <f ca="1" t="shared" si="115"/>
        <v>1076000</v>
      </c>
      <c r="G277" s="54">
        <f ca="1" t="shared" si="110"/>
        <v>74054121</v>
      </c>
      <c r="H277" s="56">
        <f ca="1" t="shared" si="116"/>
        <v>5320774792</v>
      </c>
      <c r="I277" s="68" t="str">
        <f ca="1">_xlfn.CONCAT(RANDBETWEEN(100,999),CHAR(RANDBETWEEN(65,90)),CHAR(RANDBETWEEN(65,90)),CHAR(RANDBETWEEN(65,90)),CHAR(RANDBETWEEN(65,90)),CHAR(RANDBETWEEN(65,90)),RANDBETWEEN(1,9))</f>
        <v>897VUMBO9</v>
      </c>
      <c r="J277" s="51" t="str">
        <f ca="1" t="shared" si="118"/>
        <v>990</v>
      </c>
      <c r="K277" s="72" t="str">
        <f ca="1">_xlfn.CONCAT("REM               Tfr A/c: ",RANDBETWEEN(10000000000000,99999999999999)," ",INDEX(Sheet1!A1:A74,RANDBETWEEN(1,COUNTA(Sheet1!A1:A74)))," chuyen tien")</f>
        <v>REM               Tfr A/c: 13369466285308 PHUNG VAN LUONG chuyen tien</v>
      </c>
    </row>
    <row r="278" ht="35" customHeight="1" spans="1:11">
      <c r="A278" s="51">
        <v>248</v>
      </c>
      <c r="B278" s="52" t="s">
        <v>299</v>
      </c>
      <c r="C278" s="53" t="str">
        <f t="shared" si="109"/>
        <v>08/12/2023</v>
      </c>
      <c r="D278" s="51">
        <f ca="1" t="shared" si="117"/>
        <v>4666</v>
      </c>
      <c r="E278" s="54"/>
      <c r="F278" s="60">
        <f ca="1" t="shared" si="115"/>
        <v>457000</v>
      </c>
      <c r="G278" s="54">
        <f ca="1" t="shared" si="110"/>
        <v>74511121</v>
      </c>
      <c r="H278" s="56">
        <f ca="1" t="shared" si="116"/>
        <v>9521856392</v>
      </c>
      <c r="I278" s="51">
        <f ca="1">RANDBETWEEN(100000000,999999999)</f>
        <v>949746075</v>
      </c>
      <c r="J278" s="51" t="str">
        <f ca="1" t="shared" si="118"/>
        <v>990</v>
      </c>
      <c r="K278" s="72" t="str">
        <f ca="1">_xlfn.CONCAT(RANDBETWEEN(100000,999999),"-QR - ",INDEX(Sheet1!A1:A74,RANDBETWEEN(1,COUNTA(Sheet1!A1:A74)))," Chuyen tien")</f>
        <v>892035-QR - NGUYEN DUC DIEN Chuyen tien</v>
      </c>
    </row>
    <row r="279" ht="43" customHeight="1" spans="1:11">
      <c r="A279" s="51">
        <v>249</v>
      </c>
      <c r="B279" s="52" t="s">
        <v>300</v>
      </c>
      <c r="C279" s="53" t="str">
        <f t="shared" si="109"/>
        <v>09/12/2023</v>
      </c>
      <c r="D279" s="51">
        <f ca="1" t="shared" si="117"/>
        <v>4955</v>
      </c>
      <c r="E279" s="54">
        <f ca="1">ROUND(RANDBETWEEN(100000,12000000),-3)</f>
        <v>8313000</v>
      </c>
      <c r="F279" s="60"/>
      <c r="G279" s="54">
        <f ca="1" t="shared" si="110"/>
        <v>66198121</v>
      </c>
      <c r="H279" s="56">
        <f ca="1" t="shared" si="116"/>
        <v>2678284750</v>
      </c>
      <c r="I279" s="70" t="str">
        <f ca="1">_xlfn.CONCAT(RANDBETWEEN(1000,9999),CHAR(RANDBETWEEN(65,90)),CHAR(RANDBETWEEN(65,90)),CHAR(RANDBETWEEN(65,90)),CHAR(RANDBETWEEN(65,90)),CHAR(RANDBETWEEN(65,90)),CHAR(RANDBETWEEN(65,90)))</f>
        <v>5734WFHCWQ</v>
      </c>
      <c r="J279" s="51" t="str">
        <f ca="1" t="shared" si="118"/>
        <v>990</v>
      </c>
      <c r="K279" s="72" t="str">
        <f ca="1">_xlfn.CONCAT("Omni Channel-TKThe :",RANDBETWEEN(100000000000,999999999999),", tai ",INDEX(Sheet1!H1:H7,RANDBETWEEN(1,COUNTA(Sheet1!H1:H7)))," NGUYEN THI QUY chuyen tien")</f>
        <v>Omni Channel-TKThe :636195704857, tai MB. NGUYEN THI QUY chuyen tien</v>
      </c>
    </row>
    <row r="280" ht="43" customHeight="1" spans="1:11">
      <c r="A280" s="51">
        <v>250</v>
      </c>
      <c r="B280" s="52" t="s">
        <v>301</v>
      </c>
      <c r="C280" s="53" t="str">
        <f t="shared" si="109"/>
        <v>09/12/2023</v>
      </c>
      <c r="D280" s="51">
        <f ca="1" t="shared" si="117"/>
        <v>2628</v>
      </c>
      <c r="E280" s="54">
        <f ca="1">ROUND(RANDBETWEEN(100000,12000000),-3)</f>
        <v>5742000</v>
      </c>
      <c r="F280" s="60"/>
      <c r="G280" s="54">
        <f ca="1" t="shared" si="110"/>
        <v>60456121</v>
      </c>
      <c r="H280" s="56">
        <f ca="1" t="shared" ref="H280:H289" si="119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552</v>
      </c>
      <c r="I280" s="70" t="str">
        <f ca="1">_xlfn.CONCAT(RANDBETWEEN(1000,9999),CHAR(RANDBETWEEN(65,90)),CHAR(RANDBETWEEN(65,90)),CHAR(RANDBETWEEN(65,90)),CHAR(RANDBETWEEN(65,90)),CHAR(RANDBETWEEN(65,90)),CHAR(RANDBETWEEN(65,90)))</f>
        <v>8719CZAKNV</v>
      </c>
      <c r="J280" s="51" t="str">
        <f ca="1" t="shared" si="118"/>
        <v>512</v>
      </c>
      <c r="K280" s="72" t="str">
        <f ca="1">_xlfn.CONCAT(INDEX(Sheet1!F1:F4,RANDBETWEEN(1,COUNTA(Sheet1!F1:F4))),RANDBETWEEN(1000000000000,9999999999999)," tai ",INDEX(Sheet1!H1:H7,RANDBETWEEN(1,COUNTA(Sheet1!H1:H7))),"; ND NGUYEN THI QUY"," chuyen tien")</f>
        <v>MB-TKThe :3343692488603 tai VCB.; ND NGUYEN THI QUY chuyen tien</v>
      </c>
    </row>
    <row r="281" ht="45" customHeight="1" spans="1:11">
      <c r="A281" s="51">
        <v>251</v>
      </c>
      <c r="B281" s="52" t="s">
        <v>302</v>
      </c>
      <c r="C281" s="53" t="str">
        <f t="shared" si="109"/>
        <v>11/12/2023</v>
      </c>
      <c r="D281" s="51">
        <f ca="1" t="shared" ref="D281:D290" si="120">RANDBETWEEN(1000,9999)</f>
        <v>4720</v>
      </c>
      <c r="E281" s="54"/>
      <c r="F281" s="60">
        <f ca="1">ROUND(RANDBETWEEN(100000,1200000),-3)</f>
        <v>437000</v>
      </c>
      <c r="G281" s="54">
        <f ca="1" t="shared" si="110"/>
        <v>60893121</v>
      </c>
      <c r="H281" s="56">
        <f ca="1" t="shared" si="119"/>
        <v>5539971023</v>
      </c>
      <c r="I281" s="70" t="str">
        <f ca="1">_xlfn.CONCAT(RANDBETWEEN(1000,9999),CHAR(RANDBETWEEN(65,90)),CHAR(RANDBETWEEN(65,90)),CHAR(RANDBETWEEN(65,90)),CHAR(RANDBETWEEN(65,90)),CHAR(RANDBETWEEN(65,90)),CHAR(RANDBETWEEN(65,90)))</f>
        <v>1652DOZGPY</v>
      </c>
      <c r="J281" s="51" t="str">
        <f ca="1" t="shared" si="118"/>
        <v>990</v>
      </c>
      <c r="K281" s="72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:1401880318623 tai Agribank.; PHAM QUANG THUAN chuyen khoan</v>
      </c>
    </row>
    <row r="282" ht="44" customHeight="1" spans="1:11">
      <c r="A282" s="51">
        <v>252</v>
      </c>
      <c r="B282" s="52" t="s">
        <v>303</v>
      </c>
      <c r="C282" s="53" t="str">
        <f t="shared" si="109"/>
        <v>11/12/2023</v>
      </c>
      <c r="D282" s="51">
        <f ca="1" t="shared" si="120"/>
        <v>5313</v>
      </c>
      <c r="E282" s="54"/>
      <c r="F282" s="60">
        <f ca="1" t="shared" ref="F282:F287" si="121">ROUND(RANDBETWEEN(100000,1200000),-3)</f>
        <v>533000</v>
      </c>
      <c r="G282" s="54">
        <f ca="1" t="shared" si="110"/>
        <v>61426121</v>
      </c>
      <c r="H282" s="56">
        <f ca="1" t="shared" si="119"/>
        <v>497</v>
      </c>
      <c r="I282" s="68" t="str">
        <f ca="1">_xlfn.CONCAT(CHAR(RANDBETWEEN(65,90)),CHAR(RANDBETWEEN(65,90)),RANDBETWEEN(100000,999999))</f>
        <v>XR277567</v>
      </c>
      <c r="J282" s="51" t="str">
        <f ca="1" t="shared" ref="J282:J291" si="122">CHOOSE(RANDBETWEEN(1,2),"990","512")</f>
        <v>512</v>
      </c>
      <c r="K282" s="72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MBVCB :8431191333496 tai Agribank.; NGUYEN VIET HOANG chuyen khoan</v>
      </c>
    </row>
    <row r="283" ht="45" customHeight="1" spans="1:11">
      <c r="A283" s="51">
        <v>253</v>
      </c>
      <c r="B283" s="52" t="s">
        <v>304</v>
      </c>
      <c r="C283" s="53" t="str">
        <f t="shared" si="109"/>
        <v>12/12/2023</v>
      </c>
      <c r="D283" s="51">
        <f ca="1" t="shared" si="120"/>
        <v>8194</v>
      </c>
      <c r="E283" s="54"/>
      <c r="F283" s="60">
        <f ca="1" t="shared" si="121"/>
        <v>638000</v>
      </c>
      <c r="G283" s="54">
        <f ca="1" t="shared" si="110"/>
        <v>62064121</v>
      </c>
      <c r="H283" s="56">
        <f ca="1" t="shared" si="119"/>
        <v>153</v>
      </c>
      <c r="I283" s="68" t="str">
        <f ca="1">_xlfn.CONCAT(CHAR(RANDBETWEEN(65,90)),CHAR(RANDBETWEEN(65,90)),RANDBETWEEN(100000,999999))</f>
        <v>PC859967</v>
      </c>
      <c r="J283" s="51" t="str">
        <f ca="1" t="shared" si="122"/>
        <v>512</v>
      </c>
      <c r="K283" s="72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:7902868067962 tai VPBank.; LY THI NHU HUYEN chuyen khoan</v>
      </c>
    </row>
    <row r="284" ht="42" customHeight="1" spans="1:11">
      <c r="A284" s="51">
        <v>254</v>
      </c>
      <c r="B284" s="52" t="s">
        <v>305</v>
      </c>
      <c r="C284" s="53" t="str">
        <f t="shared" si="109"/>
        <v>12/12/2023</v>
      </c>
      <c r="D284" s="51">
        <f ca="1" t="shared" si="120"/>
        <v>9158</v>
      </c>
      <c r="E284" s="54"/>
      <c r="F284" s="60">
        <f ca="1" t="shared" si="121"/>
        <v>860000</v>
      </c>
      <c r="G284" s="54">
        <f ca="1" t="shared" si="110"/>
        <v>62924121</v>
      </c>
      <c r="H284" s="56">
        <f ca="1" t="shared" si="119"/>
        <v>581</v>
      </c>
      <c r="I284" s="68" t="str">
        <f ca="1">_xlfn.CONCAT(CHAR(RANDBETWEEN(65,90)),CHAR(RANDBETWEEN(65,90)),RANDBETWEEN(100000,999999))</f>
        <v>XN695688</v>
      </c>
      <c r="J284" s="51" t="str">
        <f ca="1" t="shared" si="122"/>
        <v>990</v>
      </c>
      <c r="K284" s="72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TKThe :1263320427653 tai Agribank.; LY THI NHU HUYEN chuyen khoan</v>
      </c>
    </row>
    <row r="285" ht="43" customHeight="1" spans="1:11">
      <c r="A285" s="51">
        <v>255</v>
      </c>
      <c r="B285" s="52" t="s">
        <v>306</v>
      </c>
      <c r="C285" s="53" t="str">
        <f t="shared" si="109"/>
        <v>12/12/2023</v>
      </c>
      <c r="D285" s="51">
        <f ca="1" t="shared" si="120"/>
        <v>7220</v>
      </c>
      <c r="E285" s="54"/>
      <c r="F285" s="60">
        <f ca="1" t="shared" si="121"/>
        <v>153000</v>
      </c>
      <c r="G285" s="54">
        <f ca="1" t="shared" si="110"/>
        <v>63077121</v>
      </c>
      <c r="H285" s="56">
        <f ca="1" t="shared" si="119"/>
        <v>790</v>
      </c>
      <c r="I285" s="68" t="str">
        <f ca="1">_xlfn.CONCAT(RANDBETWEEN(100,999),CHAR(RANDBETWEEN(65,90)),CHAR(RANDBETWEEN(65,90)),CHAR(RANDBETWEEN(65,90)),CHAR(RANDBETWEEN(65,90)),CHAR(RANDBETWEEN(65,90)),RANDBETWEEN(1,9))</f>
        <v>718PAJYD2</v>
      </c>
      <c r="J285" s="51" t="str">
        <f ca="1" t="shared" si="122"/>
        <v>512</v>
      </c>
      <c r="K285" s="72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TKThe :3228247136308 tai VPBank.; BUI DOAN LONG chuyen khoan</v>
      </c>
    </row>
    <row r="286" ht="35" customHeight="1" spans="1:11">
      <c r="A286" s="51">
        <v>256</v>
      </c>
      <c r="B286" s="52" t="s">
        <v>307</v>
      </c>
      <c r="C286" s="53" t="str">
        <f t="shared" si="109"/>
        <v>12/12/2023</v>
      </c>
      <c r="D286" s="51">
        <f ca="1" t="shared" si="120"/>
        <v>8245</v>
      </c>
      <c r="E286" s="54"/>
      <c r="F286" s="60">
        <f ca="1" t="shared" si="121"/>
        <v>1027000</v>
      </c>
      <c r="G286" s="54">
        <f ca="1" t="shared" si="110"/>
        <v>64104121</v>
      </c>
      <c r="H286" s="56">
        <f ca="1" t="shared" si="119"/>
        <v>420</v>
      </c>
      <c r="I286" s="68" t="str">
        <f ca="1">_xlfn.CONCAT(RANDBETWEEN(100,999),CHAR(RANDBETWEEN(65,90)),CHAR(RANDBETWEEN(65,90)),CHAR(RANDBETWEEN(65,90)),CHAR(RANDBETWEEN(65,90)),CHAR(RANDBETWEEN(65,90)),RANDBETWEEN(1,9))</f>
        <v>658OCCDM6</v>
      </c>
      <c r="J286" s="51" t="str">
        <f ca="1" t="shared" si="122"/>
        <v>990</v>
      </c>
      <c r="K286" s="72" t="str">
        <f ca="1">_xlfn.CONCAT(RANDBETWEEN(100000,999999),"-QR - ",INDEX(Sheet1!A1:A74,RANDBETWEEN(1,COUNTA(Sheet1!A1:A74)))," Chuyen tien")</f>
        <v>245781-QR - DO THI SAO Chuyen tien</v>
      </c>
    </row>
    <row r="287" ht="35" customHeight="1" spans="1:11">
      <c r="A287" s="51">
        <v>257</v>
      </c>
      <c r="B287" s="52" t="s">
        <v>308</v>
      </c>
      <c r="C287" s="53" t="str">
        <f t="shared" si="109"/>
        <v>13/12/2023</v>
      </c>
      <c r="D287" s="51">
        <f ca="1" t="shared" si="120"/>
        <v>5625</v>
      </c>
      <c r="E287" s="54"/>
      <c r="F287" s="60">
        <f ca="1" t="shared" si="121"/>
        <v>282000</v>
      </c>
      <c r="G287" s="54">
        <f ca="1" t="shared" si="110"/>
        <v>64386121</v>
      </c>
      <c r="H287" s="56">
        <f ca="1" t="shared" si="119"/>
        <v>6206736275</v>
      </c>
      <c r="I287" s="51">
        <f ca="1">RANDBETWEEN(100000000,999999999)</f>
        <v>552909570</v>
      </c>
      <c r="J287" s="51" t="str">
        <f ca="1" t="shared" si="122"/>
        <v>512</v>
      </c>
      <c r="K287" s="72" t="str">
        <f ca="1">_xlfn.CONCAT(RANDBETWEEN(100000,999999),"-QR - ",INDEX(Sheet1!A2:A75,RANDBETWEEN(1,COUNTA(Sheet1!A2:A75)))," Chuyen tien")</f>
        <v>205476-QR - VU THI CAM LY Chuyen tien</v>
      </c>
    </row>
    <row r="288" ht="61" customHeight="1" spans="1:11">
      <c r="A288" s="57" t="s">
        <v>145</v>
      </c>
      <c r="B288" s="57"/>
      <c r="C288" s="57"/>
      <c r="D288" s="57"/>
      <c r="E288" s="57"/>
      <c r="F288" s="57"/>
      <c r="G288" s="57"/>
      <c r="H288" s="57"/>
      <c r="I288" s="71" t="s">
        <v>309</v>
      </c>
      <c r="J288" s="71"/>
      <c r="K288" s="71"/>
    </row>
    <row r="289" ht="45" customHeight="1" spans="1:11">
      <c r="A289" s="51">
        <v>258</v>
      </c>
      <c r="B289" s="52" t="s">
        <v>310</v>
      </c>
      <c r="C289" s="53" t="str">
        <f>LEFT(B289,FIND(" ",B289)-1)</f>
        <v>13/12/2023</v>
      </c>
      <c r="D289" s="51">
        <f ca="1">RANDBETWEEN(1000,9999)</f>
        <v>7081</v>
      </c>
      <c r="E289" s="54">
        <f ca="1">ROUND(RANDBETWEEN(100000,12000000),-3)</f>
        <v>10200000</v>
      </c>
      <c r="F289" s="60"/>
      <c r="G289" s="54">
        <f ca="1">G287-E289+F289</f>
        <v>54186121</v>
      </c>
      <c r="H289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2533538277</v>
      </c>
      <c r="I289" s="51">
        <f ca="1">RANDBETWEEN(100000000,999999999)</f>
        <v>262843259</v>
      </c>
      <c r="J289" s="51" t="str">
        <f ca="1">CHOOSE(RANDBETWEEN(1,2),"990","512")</f>
        <v>512</v>
      </c>
      <c r="K289" s="72" t="str">
        <f ca="1">_xlfn.CONCAT(INDEX(Sheet1!F1:F4,RANDBETWEEN(1,COUNTA(Sheet1!F1:F4))),RANDBETWEEN(1000000000000,9999999999999)," tai ",INDEX(Sheet1!H1:H7,RANDBETWEEN(1,COUNTA(Sheet1!H1:H7))),"; ND NGUYEN THI QUY"," chuyen tien")</f>
        <v>MBVCB :8389496658033 tai MB.; ND NGUYEN THI QUY chuyen tien</v>
      </c>
    </row>
    <row r="290" ht="45" customHeight="1" spans="1:11">
      <c r="A290" s="51">
        <v>259</v>
      </c>
      <c r="B290" s="52" t="s">
        <v>311</v>
      </c>
      <c r="C290" s="53" t="str">
        <f t="shared" ref="C290:C339" si="123">LEFT(B290,FIND(" ",B290)-1)</f>
        <v>13/12/2023</v>
      </c>
      <c r="D290" s="51">
        <f ca="1">RANDBETWEEN(1000,9999)</f>
        <v>6426</v>
      </c>
      <c r="E290" s="54"/>
      <c r="F290" s="60">
        <f ca="1">ROUND(RANDBETWEEN(100000,1200000),-3)</f>
        <v>411000</v>
      </c>
      <c r="G290" s="54">
        <f ca="1" t="shared" ref="G290:G339" si="124">G289-E290+F290</f>
        <v>54597121</v>
      </c>
      <c r="H290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7979</v>
      </c>
      <c r="I290" s="70" t="str">
        <f ca="1">_xlfn.CONCAT(RANDBETWEEN(1000,9999),CHAR(RANDBETWEEN(65,90)),CHAR(RANDBETWEEN(65,90)),CHAR(RANDBETWEEN(65,90)),CHAR(RANDBETWEEN(65,90)),CHAR(RANDBETWEEN(65,90)),CHAR(RANDBETWEEN(65,90)))</f>
        <v>9420PVBQXF</v>
      </c>
      <c r="J290" s="51" t="str">
        <f ca="1">CHOOSE(RANDBETWEEN(1,2),"990","512")</f>
        <v>990</v>
      </c>
      <c r="K290" s="72" t="str">
        <f ca="1">_xlfn.CONCAT("REM               Tfr A/c: ",RANDBETWEEN(10000000000000,99999999999999)," ",INDEX(Sheet1!A1:A74,RANDBETWEEN(1,COUNTA(Sheet1!A1:A74)))," chuyen tien")</f>
        <v>REM               Tfr A/c: 25310027806426 NGUYEN TRONG LINH chuyen tien</v>
      </c>
    </row>
    <row r="291" ht="45" customHeight="1" spans="1:11">
      <c r="A291" s="51">
        <v>260</v>
      </c>
      <c r="B291" s="52" t="s">
        <v>312</v>
      </c>
      <c r="C291" s="53" t="str">
        <f t="shared" si="123"/>
        <v>14/12/2023</v>
      </c>
      <c r="D291" s="51">
        <f ca="1">RANDBETWEEN(1000,9999)</f>
        <v>4656</v>
      </c>
      <c r="E291" s="54"/>
      <c r="F291" s="60">
        <f ca="1">ROUND(RANDBETWEEN(100000,1200000),-3)</f>
        <v>279000</v>
      </c>
      <c r="G291" s="54">
        <f ca="1" t="shared" si="124"/>
        <v>54876121</v>
      </c>
      <c r="H291" s="56">
        <f ca="1" t="shared" ref="H291:H300" si="125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4625252578</v>
      </c>
      <c r="I291" s="70" t="str">
        <f ca="1">_xlfn.CONCAT(RANDBETWEEN(1000,9999),CHAR(RANDBETWEEN(65,90)),CHAR(RANDBETWEEN(65,90)),CHAR(RANDBETWEEN(65,90)),CHAR(RANDBETWEEN(65,90)),CHAR(RANDBETWEEN(65,90)),CHAR(RANDBETWEEN(65,90)))</f>
        <v>8959JRXPOW</v>
      </c>
      <c r="J291" s="51" t="str">
        <f ca="1">CHOOSE(RANDBETWEEN(1,2),"990","512")</f>
        <v>512</v>
      </c>
      <c r="K291" s="72" t="str">
        <f ca="1">_xlfn.CONCAT("REM               Tfr A/c: ",RANDBETWEEN(10000000000000,99999999999999)," ",INDEX(Sheet1!A2:A75,RANDBETWEEN(1,COUNTA(Sheet1!A2:A75)))," chuyen tien")</f>
        <v>REM               Tfr A/c: 33887792529829 DINH QUANG HUY chuyen tien</v>
      </c>
    </row>
    <row r="292" ht="57" customHeight="1" spans="1:11">
      <c r="A292" s="51">
        <v>261</v>
      </c>
      <c r="B292" s="52" t="s">
        <v>313</v>
      </c>
      <c r="C292" s="53" t="str">
        <f t="shared" si="123"/>
        <v>14/12/2023</v>
      </c>
      <c r="D292" s="51">
        <f ca="1" t="shared" ref="D292:D301" si="126">RANDBETWEEN(1000,9999)</f>
        <v>7013</v>
      </c>
      <c r="E292" s="54">
        <f ca="1">ROUND(RANDBETWEEN(100000,12000000),-3)</f>
        <v>426000</v>
      </c>
      <c r="F292" s="60"/>
      <c r="G292" s="54">
        <f ca="1" t="shared" si="124"/>
        <v>54450121</v>
      </c>
      <c r="H292" s="56">
        <f ca="1" t="shared" si="125"/>
        <v>517</v>
      </c>
      <c r="I292" s="70" t="str">
        <f ca="1">_xlfn.CONCAT(RANDBETWEEN(1000,9999),CHAR(RANDBETWEEN(65,90)),CHAR(RANDBETWEEN(65,90)),CHAR(RANDBETWEEN(65,90)),CHAR(RANDBETWEEN(65,90)),CHAR(RANDBETWEEN(65,90)),CHAR(RANDBETWEEN(65,90)))</f>
        <v>7989EKGRXN</v>
      </c>
      <c r="J292" s="51" t="str">
        <f ca="1">CHOOSE(RANDBETWEEN(1,2),"990","512")</f>
        <v>990</v>
      </c>
      <c r="K292" s="72" t="str">
        <f ca="1">_xlfn.CONCAT("Omni Channel-TKThe :",RANDBETWEEN(100000000000,999999999999),", tai ",INDEX(Sheet1!H1:H7,RANDBETWEEN(1,COUNTA(Sheet1!H1:H7)))," NGUYEN THI QUY chuyen tien")</f>
        <v>Omni Channel-TKThe :348936006267, tai VPBank. NGUYEN THI QUY chuyen tien</v>
      </c>
    </row>
    <row r="293" ht="45" customHeight="1" spans="1:11">
      <c r="A293" s="51">
        <v>262</v>
      </c>
      <c r="B293" s="52" t="s">
        <v>314</v>
      </c>
      <c r="C293" s="53" t="str">
        <f t="shared" si="123"/>
        <v>14/12/2023</v>
      </c>
      <c r="D293" s="51">
        <f ca="1" t="shared" si="126"/>
        <v>1831</v>
      </c>
      <c r="E293" s="54">
        <f ca="1">ROUND(RANDBETWEEN(100000,12000000),-3)</f>
        <v>914000</v>
      </c>
      <c r="F293" s="60"/>
      <c r="G293" s="54">
        <f ca="1" t="shared" si="124"/>
        <v>53536121</v>
      </c>
      <c r="H293" s="56">
        <f ca="1" t="shared" si="125"/>
        <v>8989</v>
      </c>
      <c r="I293" s="68" t="str">
        <f ca="1">_xlfn.CONCAT(CHAR(RANDBETWEEN(65,90)),CHAR(RANDBETWEEN(65,90)),RANDBETWEEN(100000,999999))</f>
        <v>HA606501</v>
      </c>
      <c r="J293" s="51" t="str">
        <f ca="1" t="shared" ref="J293:J302" si="127">CHOOSE(RANDBETWEEN(1,2),"990","512")</f>
        <v>990</v>
      </c>
      <c r="K293" s="72" t="str">
        <f ca="1">_xlfn.CONCAT(INDEX(Sheet1!F1:F4,RANDBETWEEN(1,COUNTA(Sheet1!F1:F4))),RANDBETWEEN(1000000000000,9999999999999)," tai ",INDEX(Sheet1!H1:H7,RANDBETWEEN(1,COUNTA(Sheet1!H1:H7))),"; ND NGUYEN THI QUY"," chuyen tien")</f>
        <v>TKThe :6126265668109 tai TCB.; ND NGUYEN THI QUY chuyen tien</v>
      </c>
    </row>
    <row r="294" ht="45" customHeight="1" spans="1:11">
      <c r="A294" s="51">
        <v>263</v>
      </c>
      <c r="B294" s="52" t="s">
        <v>315</v>
      </c>
      <c r="C294" s="53" t="str">
        <f t="shared" si="123"/>
        <v>14/12/2023</v>
      </c>
      <c r="D294" s="51">
        <f ca="1" t="shared" si="126"/>
        <v>5582</v>
      </c>
      <c r="E294" s="54">
        <f ca="1">ROUND(RANDBETWEEN(100000,12000000),-3)</f>
        <v>6457000</v>
      </c>
      <c r="F294" s="60"/>
      <c r="G294" s="54">
        <f ca="1" t="shared" si="124"/>
        <v>47079121</v>
      </c>
      <c r="H294" s="56">
        <f ca="1" t="shared" si="125"/>
        <v>3688630093</v>
      </c>
      <c r="I294" s="68" t="str">
        <f ca="1">_xlfn.CONCAT(CHAR(RANDBETWEEN(65,90)),CHAR(RANDBETWEEN(65,90)),RANDBETWEEN(100000,999999))</f>
        <v>JJ746608</v>
      </c>
      <c r="J294" s="51" t="str">
        <f ca="1" t="shared" si="127"/>
        <v>990</v>
      </c>
      <c r="K294" s="72" t="str">
        <f ca="1">_xlfn.CONCAT(INDEX(Sheet1!F2:F5,RANDBETWEEN(1,COUNTA(Sheet1!F2:F5))),RANDBETWEEN(1000000000000,9999999999999)," tai ",INDEX(Sheet1!H2:H8,RANDBETWEEN(1,COUNTA(Sheet1!H2:H8))),"; ND NGUYEN THI QUY"," chuyen tien")</f>
        <v>MB-TKThe :9020225588949 tai TCB.; ND NGUYEN THI QUY chuyen tien</v>
      </c>
    </row>
    <row r="295" ht="45" customHeight="1" spans="1:11">
      <c r="A295" s="51">
        <v>264</v>
      </c>
      <c r="B295" s="52" t="s">
        <v>316</v>
      </c>
      <c r="C295" s="53" t="str">
        <f t="shared" si="123"/>
        <v>14/12/2023</v>
      </c>
      <c r="D295" s="51">
        <f ca="1" t="shared" si="126"/>
        <v>4762</v>
      </c>
      <c r="E295" s="54">
        <f ca="1">ROUND(RANDBETWEEN(100000,12000000),-3)</f>
        <v>2925000</v>
      </c>
      <c r="F295" s="60"/>
      <c r="G295" s="54">
        <f ca="1" t="shared" si="124"/>
        <v>44154121</v>
      </c>
      <c r="H295" s="56">
        <f ca="1" t="shared" si="125"/>
        <v>847</v>
      </c>
      <c r="I295" s="68" t="str">
        <f ca="1">_xlfn.CONCAT(CHAR(RANDBETWEEN(65,90)),CHAR(RANDBETWEEN(65,90)),RANDBETWEEN(100000,999999))</f>
        <v>CA354307</v>
      </c>
      <c r="J295" s="51" t="str">
        <f ca="1" t="shared" si="127"/>
        <v>512</v>
      </c>
      <c r="K295" s="72" t="str">
        <f ca="1">_xlfn.CONCAT(INDEX(Sheet1!F3:F6,RANDBETWEEN(1,COUNTA(Sheet1!F3:F6))),RANDBETWEEN(1000000000000,9999999999999)," tai ",INDEX(Sheet1!H3:H9,RANDBETWEEN(1,COUNTA(Sheet1!H3:H9))),"; ND NGUYEN THI QUY"," chuyen tien")</f>
        <v>TKThe :9735075734265 tai VCB.; ND NGUYEN THI QUY chuyen tien</v>
      </c>
    </row>
    <row r="296" ht="45" customHeight="1" spans="1:11">
      <c r="A296" s="51">
        <v>265</v>
      </c>
      <c r="B296" s="52" t="s">
        <v>317</v>
      </c>
      <c r="C296" s="53" t="str">
        <f t="shared" si="123"/>
        <v>15/12/2023</v>
      </c>
      <c r="D296" s="51">
        <f ca="1" t="shared" si="126"/>
        <v>2647</v>
      </c>
      <c r="E296" s="54"/>
      <c r="F296" s="60">
        <f ca="1">ROUND(RANDBETWEEN(100000,1200000),-3)</f>
        <v>974000</v>
      </c>
      <c r="G296" s="54">
        <f ca="1" t="shared" si="124"/>
        <v>45128121</v>
      </c>
      <c r="H296" s="56">
        <f ca="1" t="shared" si="125"/>
        <v>677</v>
      </c>
      <c r="I296" s="51">
        <f ca="1">RANDBETWEEN(100000000,999999999)</f>
        <v>134452332</v>
      </c>
      <c r="J296" s="51" t="str">
        <f ca="1" t="shared" si="127"/>
        <v>512</v>
      </c>
      <c r="K296" s="72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:4631080574407 tai Agribank.; MAI THANH TUAN chuyen khoan</v>
      </c>
    </row>
    <row r="297" ht="45" customHeight="1" spans="1:11">
      <c r="A297" s="51">
        <v>266</v>
      </c>
      <c r="B297" s="52" t="s">
        <v>318</v>
      </c>
      <c r="C297" s="53" t="str">
        <f t="shared" si="123"/>
        <v>15/12/2023</v>
      </c>
      <c r="D297" s="51">
        <f ca="1" t="shared" si="126"/>
        <v>6538</v>
      </c>
      <c r="E297" s="54"/>
      <c r="F297" s="60">
        <f ca="1" t="shared" ref="F297:F302" si="128">ROUND(RANDBETWEEN(100000,1200000),-3)</f>
        <v>972000</v>
      </c>
      <c r="G297" s="54">
        <f ca="1" t="shared" si="124"/>
        <v>46100121</v>
      </c>
      <c r="H297" s="56">
        <f ca="1" t="shared" si="125"/>
        <v>10770</v>
      </c>
      <c r="I297" s="51">
        <f ca="1">RANDBETWEEN(100000000,999999999)</f>
        <v>342400420</v>
      </c>
      <c r="J297" s="51" t="str">
        <f ca="1" t="shared" si="127"/>
        <v>512</v>
      </c>
      <c r="K297" s="72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TKThe :2435139480954 tai Agribank.; NGUYEN TIEN DUONG chuyen khoan</v>
      </c>
    </row>
    <row r="298" ht="45" customHeight="1" spans="1:11">
      <c r="A298" s="51">
        <v>267</v>
      </c>
      <c r="B298" s="52" t="s">
        <v>319</v>
      </c>
      <c r="C298" s="53" t="str">
        <f t="shared" si="123"/>
        <v>15/12/2023</v>
      </c>
      <c r="D298" s="51">
        <f ca="1" t="shared" si="126"/>
        <v>8800</v>
      </c>
      <c r="E298" s="54"/>
      <c r="F298" s="60">
        <f ca="1" t="shared" si="128"/>
        <v>740000</v>
      </c>
      <c r="G298" s="54">
        <f ca="1" t="shared" si="124"/>
        <v>46840121</v>
      </c>
      <c r="H298" s="56">
        <f ca="1" t="shared" si="125"/>
        <v>613</v>
      </c>
      <c r="I298" s="51">
        <f ca="1">RANDBETWEEN(100000000,999999999)</f>
        <v>189896888</v>
      </c>
      <c r="J298" s="51" t="str">
        <f ca="1" t="shared" si="127"/>
        <v>512</v>
      </c>
      <c r="K298" s="72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MB-TKThe :3377845898849 tai VPBank.; LE DINH DAI DUC chuyen khoan</v>
      </c>
    </row>
    <row r="299" ht="45" customHeight="1" spans="1:11">
      <c r="A299" s="51">
        <v>268</v>
      </c>
      <c r="B299" s="52" t="s">
        <v>320</v>
      </c>
      <c r="C299" s="53" t="str">
        <f t="shared" si="123"/>
        <v>15/12/2023</v>
      </c>
      <c r="D299" s="51">
        <f ca="1" t="shared" si="126"/>
        <v>8067</v>
      </c>
      <c r="E299" s="54"/>
      <c r="F299" s="60">
        <f ca="1" t="shared" si="128"/>
        <v>783000</v>
      </c>
      <c r="G299" s="54">
        <f ca="1" t="shared" si="124"/>
        <v>47623121</v>
      </c>
      <c r="H299" s="56">
        <f ca="1" t="shared" si="125"/>
        <v>9657199576</v>
      </c>
      <c r="I299" s="70" t="str">
        <f ca="1">_xlfn.CONCAT(RANDBETWEEN(1000,9999),CHAR(RANDBETWEEN(65,90)),CHAR(RANDBETWEEN(65,90)),CHAR(RANDBETWEEN(65,90)),CHAR(RANDBETWEEN(65,90)),CHAR(RANDBETWEEN(65,90)),CHAR(RANDBETWEEN(65,90)))</f>
        <v>1026ZRVGRJ</v>
      </c>
      <c r="J299" s="51" t="str">
        <f ca="1" t="shared" si="127"/>
        <v>990</v>
      </c>
      <c r="K299" s="72" t="str">
        <f ca="1">_xlfn.CONCAT("REM               Tfr A/c: ",RANDBETWEEN(10000000000000,99999999999999)," ",INDEX(Sheet1!A1:A74,RANDBETWEEN(1,COUNTA(Sheet1!A1:A74)))," chuyen tien")</f>
        <v>REM               Tfr A/c: 34549734697618 VU DINH HIEP chuyen tien</v>
      </c>
    </row>
    <row r="300" ht="45" customHeight="1" spans="1:11">
      <c r="A300" s="51">
        <v>269</v>
      </c>
      <c r="B300" s="52" t="s">
        <v>321</v>
      </c>
      <c r="C300" s="53" t="str">
        <f t="shared" si="123"/>
        <v>15/12/2023</v>
      </c>
      <c r="D300" s="51">
        <f ca="1" t="shared" si="126"/>
        <v>4891</v>
      </c>
      <c r="E300" s="54"/>
      <c r="F300" s="60">
        <f ca="1" t="shared" si="128"/>
        <v>1096000</v>
      </c>
      <c r="G300" s="54">
        <f ca="1" t="shared" si="124"/>
        <v>48719121</v>
      </c>
      <c r="H300" s="56">
        <f ca="1" t="shared" si="125"/>
        <v>2046</v>
      </c>
      <c r="I300" s="70" t="str">
        <f ca="1">_xlfn.CONCAT(RANDBETWEEN(1000,9999),CHAR(RANDBETWEEN(65,90)),CHAR(RANDBETWEEN(65,90)),CHAR(RANDBETWEEN(65,90)),CHAR(RANDBETWEEN(65,90)),CHAR(RANDBETWEEN(65,90)),CHAR(RANDBETWEEN(65,90)))</f>
        <v>9674MEIBJP</v>
      </c>
      <c r="J300" s="51" t="str">
        <f ca="1" t="shared" si="127"/>
        <v>512</v>
      </c>
      <c r="K300" s="72" t="str">
        <f ca="1">_xlfn.CONCAT("REM               Tfr A/c: ",RANDBETWEEN(10000000000000,99999999999999)," ",INDEX(Sheet1!A2:A75,RANDBETWEEN(1,COUNTA(Sheet1!A2:A75)))," chuyen tien")</f>
        <v>REM               Tfr A/c: 71974101009289 NGUYEN VIET HOANG chuyen tien</v>
      </c>
    </row>
    <row r="301" s="10" customFormat="1" ht="37" customHeight="1" spans="1:11">
      <c r="A301" s="74">
        <v>270</v>
      </c>
      <c r="B301" s="75" t="s">
        <v>322</v>
      </c>
      <c r="C301" s="76" t="str">
        <f t="shared" si="123"/>
        <v>15/12/2023</v>
      </c>
      <c r="D301" s="74">
        <f ca="1" t="shared" si="126"/>
        <v>1546</v>
      </c>
      <c r="E301" s="77">
        <v>11000</v>
      </c>
      <c r="F301" s="88"/>
      <c r="G301" s="77">
        <f ca="1" t="shared" si="124"/>
        <v>48708121</v>
      </c>
      <c r="H301" s="79">
        <f ca="1" t="shared" ref="H301:H310" si="129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29371</v>
      </c>
      <c r="I301" s="93" t="str">
        <f ca="1">_xlfn.CONCAT(CHAR(RANDBETWEEN(65,90)),CHAR(RANDBETWEEN(65,90)),RANDBETWEEN(100000,999999))</f>
        <v>GC155637</v>
      </c>
      <c r="J301" s="74" t="str">
        <f ca="1" t="shared" si="127"/>
        <v>512</v>
      </c>
      <c r="K301" s="83" t="s">
        <v>323</v>
      </c>
    </row>
    <row r="302" ht="44" customHeight="1" spans="1:11">
      <c r="A302" s="51">
        <v>271</v>
      </c>
      <c r="B302" s="52" t="s">
        <v>324</v>
      </c>
      <c r="C302" s="53" t="str">
        <f t="shared" si="123"/>
        <v>15/12/2023</v>
      </c>
      <c r="D302" s="51">
        <f ca="1" t="shared" ref="D302:D311" si="130">RANDBETWEEN(1000,9999)</f>
        <v>2253</v>
      </c>
      <c r="E302" s="54"/>
      <c r="F302" s="60">
        <f ca="1" t="shared" si="128"/>
        <v>851000</v>
      </c>
      <c r="G302" s="54">
        <f ca="1" t="shared" si="124"/>
        <v>49559121</v>
      </c>
      <c r="H302" s="56">
        <f ca="1" t="shared" si="129"/>
        <v>283</v>
      </c>
      <c r="I302" s="68" t="str">
        <f ca="1">_xlfn.CONCAT(CHAR(RANDBETWEEN(65,90)),CHAR(RANDBETWEEN(65,90)),RANDBETWEEN(100000,999999))</f>
        <v>EZ123341</v>
      </c>
      <c r="J302" s="51" t="str">
        <f ca="1" t="shared" si="127"/>
        <v>990</v>
      </c>
      <c r="K302" s="72" t="str">
        <f ca="1">_xlfn.CONCAT("REM               Tfr A/c: ",RANDBETWEEN(10000000000000,99999999999999)," ",INDEX(Sheet1!$A$3:$A$76,RANDBETWEEN(1,COUNTA(Sheet1!$A$3:$A$76)))," chuyen tien")</f>
        <v>REM               Tfr A/c: 91420887672002 NGUYEN TUAN TUNG chuyen tien</v>
      </c>
    </row>
    <row r="303" ht="35" customHeight="1" spans="1:11">
      <c r="A303" s="51">
        <v>272</v>
      </c>
      <c r="B303" s="52" t="s">
        <v>325</v>
      </c>
      <c r="C303" s="53" t="str">
        <f t="shared" si="123"/>
        <v>15/12/2023</v>
      </c>
      <c r="D303" s="51">
        <f ca="1" t="shared" si="130"/>
        <v>9767</v>
      </c>
      <c r="E303" s="54"/>
      <c r="F303" s="60">
        <f ca="1">ROUND(RANDBETWEEN(100000,1200000),-3)</f>
        <v>973000</v>
      </c>
      <c r="G303" s="54">
        <f ca="1" t="shared" si="124"/>
        <v>50532121</v>
      </c>
      <c r="H303" s="56">
        <f ca="1" t="shared" si="129"/>
        <v>334</v>
      </c>
      <c r="I303" s="68" t="str">
        <f ca="1">_xlfn.CONCAT(CHAR(RANDBETWEEN(65,90)),CHAR(RANDBETWEEN(65,90)),RANDBETWEEN(100000,999999))</f>
        <v>TV464889</v>
      </c>
      <c r="J303" s="51" t="str">
        <f ca="1" t="shared" ref="J303:J317" si="131">CHOOSE(RANDBETWEEN(1,2),"990","512")</f>
        <v>990</v>
      </c>
      <c r="K303" s="72" t="str">
        <f ca="1">_xlfn.CONCAT(RANDBETWEEN(100000,999999),"-QR - ",INDEX(Sheet1!A2:A75,RANDBETWEEN(1,COUNTA(Sheet1!A2:A75)))," Chuyen tien")</f>
        <v>783750-QR - NGUYEN QUOC HUNG Chuyen tien</v>
      </c>
    </row>
    <row r="304" ht="35" customHeight="1" spans="1:11">
      <c r="A304" s="51">
        <v>273</v>
      </c>
      <c r="B304" s="52" t="s">
        <v>326</v>
      </c>
      <c r="C304" s="53" t="str">
        <f t="shared" si="123"/>
        <v>16/12/2023</v>
      </c>
      <c r="D304" s="51">
        <f ca="1" t="shared" si="130"/>
        <v>5083</v>
      </c>
      <c r="E304" s="54"/>
      <c r="F304" s="60">
        <f ca="1">ROUND(RANDBETWEEN(100000,1200000),-3)</f>
        <v>162000</v>
      </c>
      <c r="G304" s="54">
        <f ca="1" t="shared" si="124"/>
        <v>50694121</v>
      </c>
      <c r="H304" s="56">
        <f ca="1" t="shared" si="129"/>
        <v>4853981150</v>
      </c>
      <c r="I304" s="68" t="str">
        <f ca="1">_xlfn.CONCAT(CHAR(RANDBETWEEN(65,90)),CHAR(RANDBETWEEN(65,90)),RANDBETWEEN(100000,999999))</f>
        <v>IC177880</v>
      </c>
      <c r="J304" s="51" t="str">
        <f ca="1" t="shared" si="131"/>
        <v>512</v>
      </c>
      <c r="K304" s="72" t="str">
        <f ca="1">_xlfn.CONCAT(RANDBETWEEN(100000,999999),"-QR - ",INDEX(Sheet1!A3:A76,RANDBETWEEN(1,COUNTA(Sheet1!A3:A76)))," Chuyen tien")</f>
        <v>390475-QR - BUI MINH DUC Chuyen tien</v>
      </c>
    </row>
    <row r="305" ht="45" customHeight="1" spans="1:11">
      <c r="A305" s="51">
        <v>274</v>
      </c>
      <c r="B305" s="52" t="s">
        <v>327</v>
      </c>
      <c r="C305" s="53" t="str">
        <f t="shared" si="123"/>
        <v>16/12/2023</v>
      </c>
      <c r="D305" s="51">
        <f ca="1" t="shared" si="130"/>
        <v>3320</v>
      </c>
      <c r="E305" s="54">
        <f ca="1">ROUND(RANDBETWEEN(100000,12000000),-3)</f>
        <v>2613000</v>
      </c>
      <c r="F305" s="60"/>
      <c r="G305" s="54">
        <f ca="1" t="shared" si="124"/>
        <v>48081121</v>
      </c>
      <c r="H305" s="56">
        <f ca="1" t="shared" si="129"/>
        <v>38276</v>
      </c>
      <c r="I305" s="68" t="str">
        <f ca="1">_xlfn.CONCAT(CHAR(RANDBETWEEN(65,90)),CHAR(RANDBETWEEN(65,90)),RANDBETWEEN(100000,999999))</f>
        <v>BA948661</v>
      </c>
      <c r="J305" s="51" t="str">
        <f ca="1" t="shared" si="131"/>
        <v>990</v>
      </c>
      <c r="K305" s="72" t="str">
        <f ca="1">_xlfn.CONCAT(INDEX(Sheet1!F1:F4,RANDBETWEEN(1,COUNTA(Sheet1!F1:F4))),RANDBETWEEN(1000000000000,9999999999999)," tai ",INDEX(Sheet1!H1:H7,RANDBETWEEN(1,COUNTA(Sheet1!H1:H7))),"; ND NGUYEN THI QUY"," chuyen tien")</f>
        <v>TKThe :6723170795759 tai TCB.; ND NGUYEN THI QUY chuyen tien</v>
      </c>
    </row>
    <row r="306" ht="47" customHeight="1" spans="1:11">
      <c r="A306" s="51">
        <v>275</v>
      </c>
      <c r="B306" s="52" t="s">
        <v>328</v>
      </c>
      <c r="C306" s="53" t="str">
        <f t="shared" si="123"/>
        <v>17/12/2023</v>
      </c>
      <c r="D306" s="51">
        <f ca="1" t="shared" si="130"/>
        <v>9382</v>
      </c>
      <c r="E306" s="54">
        <f ca="1">ROUND(RANDBETWEEN(100000,12000000),-3)</f>
        <v>4001000</v>
      </c>
      <c r="F306" s="60"/>
      <c r="G306" s="54">
        <f ca="1" t="shared" si="124"/>
        <v>44080121</v>
      </c>
      <c r="H306" s="56">
        <f ca="1" t="shared" si="129"/>
        <v>928</v>
      </c>
      <c r="I306" s="68" t="str">
        <f ca="1">_xlfn.CONCAT(RANDBETWEEN(100,999),CHAR(RANDBETWEEN(65,90)),CHAR(RANDBETWEEN(65,90)),CHAR(RANDBETWEEN(65,90)),CHAR(RANDBETWEEN(65,90)),CHAR(RANDBETWEEN(65,90)),RANDBETWEEN(1,9))</f>
        <v>127PVWYG4</v>
      </c>
      <c r="J306" s="51" t="str">
        <f ca="1" t="shared" si="131"/>
        <v>512</v>
      </c>
      <c r="K306" s="72" t="str">
        <f ca="1">_xlfn.CONCAT("Omni Channel-TKThe :",RANDBETWEEN(100000000000,999999999999),", tai ",INDEX(Sheet1!H1:H7,RANDBETWEEN(1,COUNTA(Sheet1!H1:H7)))," NGUYEN THI QUY chuyen tien")</f>
        <v>Omni Channel-TKThe :320907357482, tai MB. NGUYEN THI QUY chuyen tien</v>
      </c>
    </row>
    <row r="307" ht="35" customHeight="1" spans="1:11">
      <c r="A307" s="51">
        <v>276</v>
      </c>
      <c r="B307" s="52" t="s">
        <v>329</v>
      </c>
      <c r="C307" s="53" t="str">
        <f t="shared" si="123"/>
        <v>17/12/2023</v>
      </c>
      <c r="D307" s="51">
        <f ca="1" t="shared" si="130"/>
        <v>7625</v>
      </c>
      <c r="E307" s="54">
        <f ca="1">ROUND(RANDBETWEEN(100000,12000000),-3)</f>
        <v>4689000</v>
      </c>
      <c r="F307" s="60"/>
      <c r="G307" s="54">
        <f ca="1" t="shared" si="124"/>
        <v>39391121</v>
      </c>
      <c r="H307" s="56">
        <f ca="1" t="shared" si="129"/>
        <v>913</v>
      </c>
      <c r="I307" s="70" t="str">
        <f ca="1">_xlfn.CONCAT(RANDBETWEEN(1000,9999),CHAR(RANDBETWEEN(65,90)),CHAR(RANDBETWEEN(65,90)),CHAR(RANDBETWEEN(65,90)),CHAR(RANDBETWEEN(65,90)),CHAR(RANDBETWEEN(65,90)),CHAR(RANDBETWEEN(65,90)))</f>
        <v>9818GOKXIK</v>
      </c>
      <c r="J307" s="51" t="str">
        <f ca="1" t="shared" si="131"/>
        <v>512</v>
      </c>
      <c r="K307" s="72" t="str">
        <f ca="1">_xlfn.CONCAT(RANDBETWEEN(100000,999999),"-QR - ",INDEX(Sheet1!A1:A74,RANDBETWEEN(1,COUNTA(Sheet1!A1:A74)))," Chuyen tien")</f>
        <v>862790-QR - NGUYEN TIEN DUONG Chuyen tien</v>
      </c>
    </row>
    <row r="308" ht="45" customHeight="1" spans="1:11">
      <c r="A308" s="51">
        <v>277</v>
      </c>
      <c r="B308" s="52" t="s">
        <v>330</v>
      </c>
      <c r="C308" s="53" t="str">
        <f t="shared" si="123"/>
        <v>17/12/2023</v>
      </c>
      <c r="D308" s="51">
        <f ca="1" t="shared" si="130"/>
        <v>4621</v>
      </c>
      <c r="E308" s="54">
        <f ca="1">ROUND(RANDBETWEEN(100000,12000000),-3)</f>
        <v>1236000</v>
      </c>
      <c r="F308" s="60"/>
      <c r="G308" s="54">
        <f ca="1" t="shared" si="124"/>
        <v>38155121</v>
      </c>
      <c r="H308" s="56">
        <f ca="1" t="shared" si="129"/>
        <v>121</v>
      </c>
      <c r="I308" s="70" t="str">
        <f ca="1">_xlfn.CONCAT(RANDBETWEEN(1000,9999),CHAR(RANDBETWEEN(65,90)),CHAR(RANDBETWEEN(65,90)),CHAR(RANDBETWEEN(65,90)),CHAR(RANDBETWEEN(65,90)),CHAR(RANDBETWEEN(65,90)),CHAR(RANDBETWEEN(65,90)))</f>
        <v>9589YLUJAM</v>
      </c>
      <c r="J308" s="51" t="str">
        <f ca="1" t="shared" si="131"/>
        <v>512</v>
      </c>
      <c r="K308" s="72" t="str">
        <f ca="1">_xlfn.CONCAT(INDEX(Sheet1!F1:F4,RANDBETWEEN(1,COUNTA(Sheet1!F1:F4))),RANDBETWEEN(1000000000000,9999999999999)," tai ",INDEX(Sheet1!H1:H7,RANDBETWEEN(1,COUNTA(Sheet1!H1:H7))),"; ND NGUYEN THI QUY"," chuyen tien")</f>
        <v>MB-TKThe :8845603336690 tai Vietcombank.; ND NGUYEN THI QUY chuyen tien</v>
      </c>
    </row>
    <row r="309" ht="45" customHeight="1" spans="1:11">
      <c r="A309" s="51">
        <v>278</v>
      </c>
      <c r="B309" s="52" t="s">
        <v>331</v>
      </c>
      <c r="C309" s="53" t="str">
        <f t="shared" si="123"/>
        <v>17/12/2023</v>
      </c>
      <c r="D309" s="51">
        <f ca="1" t="shared" si="130"/>
        <v>8178</v>
      </c>
      <c r="E309" s="54"/>
      <c r="F309" s="60">
        <f ca="1">ROUND(RANDBETWEEN(100000,1200000),-3)</f>
        <v>944000</v>
      </c>
      <c r="G309" s="54">
        <f ca="1" t="shared" si="124"/>
        <v>39099121</v>
      </c>
      <c r="H309" s="56">
        <f ca="1" t="shared" si="129"/>
        <v>95937</v>
      </c>
      <c r="I309" s="70" t="str">
        <f ca="1">_xlfn.CONCAT(RANDBETWEEN(1000,9999),CHAR(RANDBETWEEN(65,90)),CHAR(RANDBETWEEN(65,90)),CHAR(RANDBETWEEN(65,90)),CHAR(RANDBETWEEN(65,90)),CHAR(RANDBETWEEN(65,90)),CHAR(RANDBETWEEN(65,90)))</f>
        <v>3674UKYUSU</v>
      </c>
      <c r="J309" s="51" t="str">
        <f ca="1" t="shared" si="131"/>
        <v>512</v>
      </c>
      <c r="K309" s="72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MBVCB :8390673188199 tai VCB.; NGUYEN DUC MANH chuyen khoan</v>
      </c>
    </row>
    <row r="310" ht="45" customHeight="1" spans="1:11">
      <c r="A310" s="51">
        <v>279</v>
      </c>
      <c r="B310" s="52" t="s">
        <v>332</v>
      </c>
      <c r="C310" s="53" t="str">
        <f t="shared" si="123"/>
        <v>18/12/2023</v>
      </c>
      <c r="D310" s="51">
        <f ca="1" t="shared" si="130"/>
        <v>2506</v>
      </c>
      <c r="E310" s="54"/>
      <c r="F310" s="60">
        <f ca="1" t="shared" ref="F310:F316" si="132">ROUND(RANDBETWEEN(100000,1200000),-3)</f>
        <v>489000</v>
      </c>
      <c r="G310" s="54">
        <f ca="1" t="shared" si="124"/>
        <v>39588121</v>
      </c>
      <c r="H310" s="56">
        <f ca="1" t="shared" si="129"/>
        <v>158</v>
      </c>
      <c r="I310" s="51">
        <f ca="1">RANDBETWEEN(100000000,999999999)</f>
        <v>247088174</v>
      </c>
      <c r="J310" s="51" t="str">
        <f ca="1" t="shared" si="131"/>
        <v>512</v>
      </c>
      <c r="K310" s="72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MB-TKThe :7174708505981 tai VCB.; TRAN VAN TU chuyen khoan</v>
      </c>
    </row>
    <row r="311" ht="45" customHeight="1" spans="1:11">
      <c r="A311" s="51">
        <v>280</v>
      </c>
      <c r="B311" s="52" t="s">
        <v>333</v>
      </c>
      <c r="C311" s="53" t="str">
        <f t="shared" si="123"/>
        <v>18/12/2023</v>
      </c>
      <c r="D311" s="51">
        <f ca="1" t="shared" si="130"/>
        <v>3425</v>
      </c>
      <c r="E311" s="54"/>
      <c r="F311" s="60">
        <f ca="1" t="shared" si="132"/>
        <v>1031000</v>
      </c>
      <c r="G311" s="54">
        <f ca="1" t="shared" si="124"/>
        <v>40619121</v>
      </c>
      <c r="H311" s="56">
        <f ca="1" t="shared" ref="H311:H320" si="133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159</v>
      </c>
      <c r="I311" s="51">
        <f ca="1">RANDBETWEEN(100000000,999999999)</f>
        <v>257678675</v>
      </c>
      <c r="J311" s="51" t="str">
        <f ca="1" t="shared" si="131"/>
        <v>990</v>
      </c>
      <c r="K311" s="72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TKThe :2378179159710 tai VPBank.; NGUYEN ANH TUAN chuyen khoan</v>
      </c>
    </row>
    <row r="312" ht="35" customHeight="1" spans="1:11">
      <c r="A312" s="51">
        <v>281</v>
      </c>
      <c r="B312" s="52" t="s">
        <v>334</v>
      </c>
      <c r="C312" s="53" t="str">
        <f t="shared" si="123"/>
        <v>18/12/2023</v>
      </c>
      <c r="D312" s="51">
        <f ca="1" t="shared" ref="D312:D321" si="134">RANDBETWEEN(1000,9999)</f>
        <v>3487</v>
      </c>
      <c r="E312" s="54"/>
      <c r="F312" s="60">
        <f ca="1" t="shared" si="132"/>
        <v>321000</v>
      </c>
      <c r="G312" s="54">
        <f ca="1" t="shared" si="124"/>
        <v>40940121</v>
      </c>
      <c r="H312" s="56">
        <f ca="1" t="shared" si="133"/>
        <v>832</v>
      </c>
      <c r="I312" s="51">
        <f ca="1">RANDBETWEEN(100000000,999999999)</f>
        <v>776032193</v>
      </c>
      <c r="J312" s="51" t="str">
        <f ca="1" t="shared" si="131"/>
        <v>990</v>
      </c>
      <c r="K312" s="72" t="str">
        <f ca="1">_xlfn.CONCAT(RANDBETWEEN(100000,999999),"-QR - ",INDEX(Sheet1!A2:A75,RANDBETWEEN(1,COUNTA(Sheet1!A2:A75)))," Chuyen tien")</f>
        <v>572614-QR - NGUYEN THANH PHUOC Chuyen tien</v>
      </c>
    </row>
    <row r="313" ht="35" customHeight="1" spans="1:11">
      <c r="A313" s="51">
        <v>282</v>
      </c>
      <c r="B313" s="52" t="s">
        <v>335</v>
      </c>
      <c r="C313" s="53" t="str">
        <f t="shared" si="123"/>
        <v>18/12/2023</v>
      </c>
      <c r="D313" s="51">
        <f ca="1" t="shared" si="134"/>
        <v>9596</v>
      </c>
      <c r="E313" s="54"/>
      <c r="F313" s="60">
        <f ca="1" t="shared" si="132"/>
        <v>595000</v>
      </c>
      <c r="G313" s="54">
        <f ca="1" t="shared" si="124"/>
        <v>41535121</v>
      </c>
      <c r="H313" s="56">
        <f ca="1" t="shared" si="133"/>
        <v>6369483120</v>
      </c>
      <c r="I313" s="68" t="str">
        <f ca="1">_xlfn.CONCAT(CHAR(RANDBETWEEN(65,90)),CHAR(RANDBETWEEN(65,90)),RANDBETWEEN(100000,999999))</f>
        <v>EQ595852</v>
      </c>
      <c r="J313" s="51" t="str">
        <f ca="1" t="shared" si="131"/>
        <v>990</v>
      </c>
      <c r="K313" s="72" t="str">
        <f ca="1">_xlfn.CONCAT(RANDBETWEEN(100000,999999),"-QR - ",INDEX(Sheet1!A1:A74,RANDBETWEEN(1,COUNTA(Sheet1!A1:A74)))," Chuyen tien")</f>
        <v>154108-QR - NGUYEN TUAN TUNG Chuyen tien</v>
      </c>
    </row>
    <row r="314" ht="35" customHeight="1" spans="1:11">
      <c r="A314" s="51">
        <v>283</v>
      </c>
      <c r="B314" s="52" t="s">
        <v>336</v>
      </c>
      <c r="C314" s="53" t="str">
        <f t="shared" si="123"/>
        <v>18/12/2023</v>
      </c>
      <c r="D314" s="51">
        <f ca="1" t="shared" si="134"/>
        <v>2472</v>
      </c>
      <c r="E314" s="54"/>
      <c r="F314" s="60">
        <f ca="1" t="shared" si="132"/>
        <v>142000</v>
      </c>
      <c r="G314" s="54">
        <f ca="1" t="shared" si="124"/>
        <v>41677121</v>
      </c>
      <c r="H314" s="56">
        <f ca="1" t="shared" si="133"/>
        <v>6125708747</v>
      </c>
      <c r="I314" s="68" t="str">
        <f ca="1">_xlfn.CONCAT(CHAR(RANDBETWEEN(65,90)),CHAR(RANDBETWEEN(65,90)),RANDBETWEEN(100000,999999))</f>
        <v>QH439692</v>
      </c>
      <c r="J314" s="51" t="str">
        <f ca="1" t="shared" si="131"/>
        <v>990</v>
      </c>
      <c r="K314" s="72" t="str">
        <f ca="1">_xlfn.CONCAT(RANDBETWEEN(100000,999999),"-QR - ",INDEX(Sheet1!A1:A74,RANDBETWEEN(1,COUNTA(Sheet1!A1:A74)))," Chuyen tien")</f>
        <v>731824-QR - NGUYEN TUAN THANH Chuyen tien</v>
      </c>
    </row>
    <row r="315" ht="42" customHeight="1" spans="1:11">
      <c r="A315" s="51">
        <v>284</v>
      </c>
      <c r="B315" s="52" t="s">
        <v>337</v>
      </c>
      <c r="C315" s="53" t="str">
        <f t="shared" si="123"/>
        <v>19/12/2023</v>
      </c>
      <c r="D315" s="51">
        <f ca="1" t="shared" si="134"/>
        <v>5155</v>
      </c>
      <c r="E315" s="54"/>
      <c r="F315" s="60">
        <f ca="1" t="shared" si="132"/>
        <v>936000</v>
      </c>
      <c r="G315" s="54">
        <f ca="1" t="shared" si="124"/>
        <v>42613121</v>
      </c>
      <c r="H315" s="56">
        <f ca="1" t="shared" si="133"/>
        <v>2656167729</v>
      </c>
      <c r="I315" s="68" t="str">
        <f ca="1">_xlfn.CONCAT(RANDBETWEEN(100,999),CHAR(RANDBETWEEN(65,90)),CHAR(RANDBETWEEN(65,90)),CHAR(RANDBETWEEN(65,90)),CHAR(RANDBETWEEN(65,90)),CHAR(RANDBETWEEN(65,90)),RANDBETWEEN(1,9))</f>
        <v>206JOLXR2</v>
      </c>
      <c r="J315" s="51" t="str">
        <f ca="1" t="shared" si="131"/>
        <v>990</v>
      </c>
      <c r="K315" s="72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IBVCB :6517536359558 tai VCB.; HOANG VAN QUAN chuyen khoan</v>
      </c>
    </row>
    <row r="316" ht="42" customHeight="1" spans="1:11">
      <c r="A316" s="51">
        <v>285</v>
      </c>
      <c r="B316" s="52" t="s">
        <v>338</v>
      </c>
      <c r="C316" s="53" t="str">
        <f t="shared" si="123"/>
        <v>19/12/2023</v>
      </c>
      <c r="D316" s="51">
        <f ca="1" t="shared" si="134"/>
        <v>6600</v>
      </c>
      <c r="E316" s="54"/>
      <c r="F316" s="60">
        <f ca="1" t="shared" si="132"/>
        <v>1058000</v>
      </c>
      <c r="G316" s="54">
        <f ca="1" t="shared" si="124"/>
        <v>43671121</v>
      </c>
      <c r="H316" s="56">
        <f ca="1" t="shared" si="133"/>
        <v>423</v>
      </c>
      <c r="I316" s="68" t="str">
        <f ca="1">_xlfn.CONCAT(RANDBETWEEN(100,999),CHAR(RANDBETWEEN(65,90)),CHAR(RANDBETWEEN(65,90)),CHAR(RANDBETWEEN(65,90)),CHAR(RANDBETWEEN(65,90)),CHAR(RANDBETWEEN(65,90)),RANDBETWEEN(1,9))</f>
        <v>182HXQXD7</v>
      </c>
      <c r="J316" s="51" t="str">
        <f ca="1" t="shared" si="131"/>
        <v>990</v>
      </c>
      <c r="K316" s="72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MB-TKThe :2448162096740 tai VPBank.; BUI DOAN LONG chuyen khoan</v>
      </c>
    </row>
    <row r="317" ht="35" customHeight="1" spans="1:11">
      <c r="A317" s="51">
        <v>286</v>
      </c>
      <c r="B317" s="52" t="s">
        <v>339</v>
      </c>
      <c r="C317" s="53" t="str">
        <f t="shared" si="123"/>
        <v>19/12/2023</v>
      </c>
      <c r="D317" s="51">
        <f ca="1" t="shared" si="134"/>
        <v>2752</v>
      </c>
      <c r="E317" s="54">
        <f ca="1">ROUND(RANDBETWEEN(100000,12000000),-3)</f>
        <v>5106000</v>
      </c>
      <c r="F317" s="60"/>
      <c r="G317" s="54">
        <f ca="1" t="shared" si="124"/>
        <v>38565121</v>
      </c>
      <c r="H317" s="56">
        <f ca="1" t="shared" si="133"/>
        <v>530</v>
      </c>
      <c r="I317" s="68" t="str">
        <f ca="1">_xlfn.CONCAT(RANDBETWEEN(100,999),CHAR(RANDBETWEEN(65,90)),CHAR(RANDBETWEEN(65,90)),CHAR(RANDBETWEEN(65,90)),CHAR(RANDBETWEEN(65,90)),CHAR(RANDBETWEEN(65,90)),RANDBETWEEN(1,9))</f>
        <v>944BZCCU2</v>
      </c>
      <c r="J317" s="51" t="str">
        <f ca="1" t="shared" si="131"/>
        <v>512</v>
      </c>
      <c r="K317" s="72" t="str">
        <f ca="1">_xlfn.CONCAT(RANDBETWEEN(100000,999999),"-QR - ",INDEX(Sheet1!A2:A75,RANDBETWEEN(1,COUNTA(Sheet1!A2:A75)))," Chuyen tien")</f>
        <v>716300-QR - LE VU TUAN KIET Chuyen tien</v>
      </c>
    </row>
    <row r="318" ht="61" customHeight="1" spans="1:11">
      <c r="A318" s="57" t="s">
        <v>340</v>
      </c>
      <c r="B318" s="57"/>
      <c r="C318" s="57"/>
      <c r="D318" s="57"/>
      <c r="E318" s="57"/>
      <c r="F318" s="57"/>
      <c r="G318" s="57"/>
      <c r="H318" s="57"/>
      <c r="I318" s="71" t="s">
        <v>341</v>
      </c>
      <c r="J318" s="71"/>
      <c r="K318" s="71"/>
    </row>
    <row r="319" ht="45" customHeight="1" spans="1:11">
      <c r="A319" s="51">
        <v>287</v>
      </c>
      <c r="B319" s="52" t="s">
        <v>342</v>
      </c>
      <c r="C319" s="53" t="str">
        <f t="shared" ref="C319:C347" si="135">LEFT(B319,FIND(" ",B319)-1)</f>
        <v>20/12/2023</v>
      </c>
      <c r="D319" s="51">
        <f ca="1">RANDBETWEEN(1000,9999)</f>
        <v>8039</v>
      </c>
      <c r="E319" s="54">
        <f ca="1">ROUND(RANDBETWEEN(100000,12000000),-3)</f>
        <v>4267000</v>
      </c>
      <c r="F319" s="60"/>
      <c r="G319" s="54">
        <f ca="1">G317-E319+F319</f>
        <v>34298121</v>
      </c>
      <c r="H319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428</v>
      </c>
      <c r="I319" s="51">
        <f ca="1">RANDBETWEEN(100000000,999999999)</f>
        <v>416158055</v>
      </c>
      <c r="J319" s="51" t="str">
        <f ca="1">CHOOSE(RANDBETWEEN(1,2),"990","512")</f>
        <v>990</v>
      </c>
      <c r="K319" s="72" t="str">
        <f ca="1">_xlfn.CONCAT(INDEX(Sheet1!F2:F5,RANDBETWEEN(1,COUNTA(Sheet1!F2:F5))),RANDBETWEEN(1000000000000,9999999999999)," tai ",INDEX(Sheet1!H2:H8,RANDBETWEEN(1,COUNTA(Sheet1!H2:H8))),"; ND NGUYEN THI QUY"," chuyen tien")</f>
        <v>TKThe :5248207736558 tai VCB.; ND NGUYEN THI QUY chuyen tien</v>
      </c>
    </row>
    <row r="320" ht="45" customHeight="1" spans="1:11">
      <c r="A320" s="51">
        <v>288</v>
      </c>
      <c r="B320" s="52" t="s">
        <v>343</v>
      </c>
      <c r="C320" s="53" t="str">
        <f t="shared" si="135"/>
        <v>20/12/2023</v>
      </c>
      <c r="D320" s="51">
        <f ca="1">RANDBETWEEN(1000,9999)</f>
        <v>9133</v>
      </c>
      <c r="E320" s="54"/>
      <c r="F320" s="60">
        <f ca="1">ROUND(RANDBETWEEN(100000,1200000),-3)</f>
        <v>883000</v>
      </c>
      <c r="G320" s="54">
        <f ca="1" t="shared" ref="G320:G347" si="136">G319-E320+F320</f>
        <v>35181121</v>
      </c>
      <c r="H320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916</v>
      </c>
      <c r="I320" s="51">
        <f ca="1">RANDBETWEEN(100000000,999999999)</f>
        <v>632205312</v>
      </c>
      <c r="J320" s="51" t="str">
        <f ca="1">CHOOSE(RANDBETWEEN(1,2),"990","512")</f>
        <v>990</v>
      </c>
      <c r="K320" s="72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IBVCB :9188424865389 tai TCB.; NGUYEN TIEN DUONG chuyen khoan</v>
      </c>
    </row>
    <row r="321" ht="45" customHeight="1" spans="1:11">
      <c r="A321" s="51">
        <v>289</v>
      </c>
      <c r="B321" s="52" t="s">
        <v>344</v>
      </c>
      <c r="C321" s="53" t="str">
        <f t="shared" si="135"/>
        <v>20/12/2023</v>
      </c>
      <c r="D321" s="51">
        <f ca="1">RANDBETWEEN(1000,9999)</f>
        <v>5894</v>
      </c>
      <c r="E321" s="54"/>
      <c r="F321" s="60">
        <f ca="1" t="shared" ref="F321:F327" si="137">ROUND(RANDBETWEEN(100000,1200000),-3)</f>
        <v>249000</v>
      </c>
      <c r="G321" s="54">
        <f ca="1" t="shared" si="136"/>
        <v>35430121</v>
      </c>
      <c r="H321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478</v>
      </c>
      <c r="I321" s="51">
        <f ca="1">RANDBETWEEN(100000000,999999999)</f>
        <v>990889667</v>
      </c>
      <c r="J321" s="51" t="str">
        <f ca="1">CHOOSE(RANDBETWEEN(1,2),"990","512")</f>
        <v>512</v>
      </c>
      <c r="K321" s="72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MBVCB :2248317250094 tai TCB.; MAI THANH TUAN chuyen khoan</v>
      </c>
    </row>
    <row r="322" ht="45" customHeight="1" spans="1:11">
      <c r="A322" s="51">
        <v>290</v>
      </c>
      <c r="B322" s="52" t="s">
        <v>345</v>
      </c>
      <c r="C322" s="53" t="str">
        <f t="shared" si="135"/>
        <v>21/12/2023</v>
      </c>
      <c r="D322" s="51">
        <f ca="1">RANDBETWEEN(1000,9999)</f>
        <v>4236</v>
      </c>
      <c r="E322" s="54"/>
      <c r="F322" s="60">
        <f ca="1" t="shared" si="137"/>
        <v>459000</v>
      </c>
      <c r="G322" s="54">
        <f ca="1" t="shared" si="136"/>
        <v>35889121</v>
      </c>
      <c r="H322" s="56">
        <f ca="1" t="shared" ref="H322:H331" si="138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9589</v>
      </c>
      <c r="I322" s="51">
        <f ca="1">RANDBETWEEN(100000000,999999999)</f>
        <v>466771136</v>
      </c>
      <c r="J322" s="51" t="str">
        <f ca="1">CHOOSE(RANDBETWEEN(1,2),"990","512")</f>
        <v>990</v>
      </c>
      <c r="K322" s="72" t="str">
        <f ca="1">_xlfn.CONCAT("REM               Tfr A/c: ",RANDBETWEEN(10000000000000,99999999999999)," ",INDEX(Sheet1!A1:A74,RANDBETWEEN(1,COUNTA(Sheet1!A1:A74)))," chuyen tien")</f>
        <v>REM               Tfr A/c: 70787204031247 LE DINH DAI DUC chuyen tien</v>
      </c>
    </row>
    <row r="323" ht="45" customHeight="1" spans="1:11">
      <c r="A323" s="51">
        <v>291</v>
      </c>
      <c r="B323" s="52" t="s">
        <v>346</v>
      </c>
      <c r="C323" s="53" t="str">
        <f t="shared" si="135"/>
        <v>21/12/2023</v>
      </c>
      <c r="D323" s="51">
        <f ca="1" t="shared" ref="D323:D332" si="139">RANDBETWEEN(1000,9999)</f>
        <v>7068</v>
      </c>
      <c r="E323" s="54"/>
      <c r="F323" s="60">
        <f ca="1" t="shared" si="137"/>
        <v>338000</v>
      </c>
      <c r="G323" s="54">
        <f ca="1" t="shared" si="136"/>
        <v>36227121</v>
      </c>
      <c r="H323" s="56">
        <f ca="1" t="shared" si="138"/>
        <v>12330</v>
      </c>
      <c r="I323" s="51">
        <f ca="1">RANDBETWEEN(100000000,999999999)</f>
        <v>921188147</v>
      </c>
      <c r="J323" s="51" t="str">
        <f ca="1">CHOOSE(RANDBETWEEN(1,2),"990","512")</f>
        <v>990</v>
      </c>
      <c r="K323" s="72" t="str">
        <f ca="1">_xlfn.CONCAT("REM               Tfr A/c: ",RANDBETWEEN(10000000000000,99999999999999)," ",INDEX(Sheet1!A2:A75,RANDBETWEEN(1,COUNTA(Sheet1!A2:A75)))," chuyen tien")</f>
        <v>REM               Tfr A/c: 42185867649408 LE DINH DAI DUC chuyen tien</v>
      </c>
    </row>
    <row r="324" ht="45" customHeight="1" spans="1:11">
      <c r="A324" s="51">
        <v>292</v>
      </c>
      <c r="B324" s="52" t="s">
        <v>347</v>
      </c>
      <c r="C324" s="53" t="str">
        <f t="shared" si="135"/>
        <v>21/12/2023</v>
      </c>
      <c r="D324" s="51">
        <f ca="1" t="shared" si="139"/>
        <v>7506</v>
      </c>
      <c r="E324" s="54"/>
      <c r="F324" s="60">
        <f ca="1" t="shared" si="137"/>
        <v>187000</v>
      </c>
      <c r="G324" s="54">
        <f ca="1" t="shared" si="136"/>
        <v>36414121</v>
      </c>
      <c r="H324" s="56">
        <f ca="1" t="shared" si="138"/>
        <v>4664701731</v>
      </c>
      <c r="I324" s="68" t="str">
        <f ca="1">_xlfn.CONCAT(CHAR(RANDBETWEEN(65,90)),CHAR(RANDBETWEEN(65,90)),RANDBETWEEN(100000,999999))</f>
        <v>EO432066</v>
      </c>
      <c r="J324" s="51" t="str">
        <f ca="1" t="shared" ref="J324:J333" si="140">CHOOSE(RANDBETWEEN(1,2),"990","512")</f>
        <v>990</v>
      </c>
      <c r="K324" s="72" t="str">
        <f ca="1">_xlfn.CONCAT("REM               Tfr A/c: ",RANDBETWEEN(10000000000000,99999999999999)," ",INDEX(Sheet1!A3:A76,RANDBETWEEN(1,COUNTA(Sheet1!A3:A76)))," chuyen tien")</f>
        <v>REM               Tfr A/c: 32494475862722 VU THI KIM NHUNG chuyen tien</v>
      </c>
    </row>
    <row r="325" ht="35" customHeight="1" spans="1:11">
      <c r="A325" s="51">
        <v>293</v>
      </c>
      <c r="B325" s="52" t="s">
        <v>348</v>
      </c>
      <c r="C325" s="53" t="str">
        <f t="shared" si="135"/>
        <v>21/12/2023</v>
      </c>
      <c r="D325" s="51">
        <f ca="1" t="shared" si="139"/>
        <v>5362</v>
      </c>
      <c r="E325" s="54"/>
      <c r="F325" s="60">
        <f ca="1" t="shared" si="137"/>
        <v>1143000</v>
      </c>
      <c r="G325" s="54">
        <f ca="1" t="shared" si="136"/>
        <v>37557121</v>
      </c>
      <c r="H325" s="56">
        <f ca="1" t="shared" si="138"/>
        <v>700</v>
      </c>
      <c r="I325" s="68" t="str">
        <f ca="1">_xlfn.CONCAT(CHAR(RANDBETWEEN(65,90)),CHAR(RANDBETWEEN(65,90)),RANDBETWEEN(100000,999999))</f>
        <v>VX966170</v>
      </c>
      <c r="J325" s="51" t="str">
        <f ca="1" t="shared" si="140"/>
        <v>990</v>
      </c>
      <c r="K325" s="72" t="str">
        <f ca="1">_xlfn.CONCAT(RANDBETWEEN(100000,999999),"-QR - ",INDEX(Sheet1!A1:A74,RANDBETWEEN(1,COUNTA(Sheet1!A1:A74)))," Chuyen tien")</f>
        <v>601938-QR - NGUYEN NGOC TIEN Chuyen tien</v>
      </c>
    </row>
    <row r="326" ht="35" customHeight="1" spans="1:11">
      <c r="A326" s="51">
        <v>294</v>
      </c>
      <c r="B326" s="52" t="s">
        <v>349</v>
      </c>
      <c r="C326" s="53" t="str">
        <f t="shared" si="135"/>
        <v>21/12/2023</v>
      </c>
      <c r="D326" s="51">
        <f ca="1" t="shared" si="139"/>
        <v>4729</v>
      </c>
      <c r="E326" s="54"/>
      <c r="F326" s="60">
        <f ca="1" t="shared" si="137"/>
        <v>550000</v>
      </c>
      <c r="G326" s="54">
        <f ca="1" t="shared" si="136"/>
        <v>38107121</v>
      </c>
      <c r="H326" s="56">
        <f ca="1" t="shared" si="138"/>
        <v>906</v>
      </c>
      <c r="I326" s="68" t="str">
        <f ca="1">_xlfn.CONCAT(CHAR(RANDBETWEEN(65,90)),CHAR(RANDBETWEEN(65,90)),RANDBETWEEN(100000,999999))</f>
        <v>XK356377</v>
      </c>
      <c r="J326" s="51" t="str">
        <f ca="1" t="shared" si="140"/>
        <v>512</v>
      </c>
      <c r="K326" s="72" t="str">
        <f ca="1">_xlfn.CONCAT(RANDBETWEEN(100000,999999),"-QR - ",INDEX(Sheet1!A2:A75,RANDBETWEEN(1,COUNTA(Sheet1!A2:A75)))," Chuyen tien")</f>
        <v>106183-QR - NGUYEN QUANG SANG Chuyen tien</v>
      </c>
    </row>
    <row r="327" ht="45" customHeight="1" spans="1:11">
      <c r="A327" s="51">
        <v>295</v>
      </c>
      <c r="B327" s="52" t="s">
        <v>350</v>
      </c>
      <c r="C327" s="53" t="str">
        <f t="shared" si="135"/>
        <v>21/12/2023</v>
      </c>
      <c r="D327" s="51">
        <f ca="1" t="shared" si="139"/>
        <v>4240</v>
      </c>
      <c r="E327" s="54"/>
      <c r="F327" s="60">
        <f ca="1" t="shared" si="137"/>
        <v>307000</v>
      </c>
      <c r="G327" s="54">
        <f ca="1" t="shared" si="136"/>
        <v>38414121</v>
      </c>
      <c r="H327" s="56">
        <f ca="1" t="shared" si="138"/>
        <v>9270908463</v>
      </c>
      <c r="I327" s="51">
        <f ca="1">RANDBETWEEN(100000000,999999999)</f>
        <v>700369951</v>
      </c>
      <c r="J327" s="51" t="str">
        <f ca="1" t="shared" si="140"/>
        <v>512</v>
      </c>
      <c r="K327" s="72" t="str">
        <f ca="1">_xlfn.CONCAT("REM               Tfr A/c: ",RANDBETWEEN(10000000000000,99999999999999)," ",INDEX(Sheet1!A1:A74,RANDBETWEEN(1,COUNTA(Sheet1!A1:A74)))," chuyen tien")</f>
        <v>REM               Tfr A/c: 94246969565266 NGUYEN DUC HAI chuyen tien</v>
      </c>
    </row>
    <row r="328" ht="45" customHeight="1" spans="1:11">
      <c r="A328" s="51">
        <v>296</v>
      </c>
      <c r="B328" s="52" t="s">
        <v>351</v>
      </c>
      <c r="C328" s="53" t="str">
        <f t="shared" si="135"/>
        <v>21/12/2023</v>
      </c>
      <c r="D328" s="51">
        <f ca="1" t="shared" si="139"/>
        <v>7798</v>
      </c>
      <c r="E328" s="54">
        <f ca="1">ROUND(RANDBETWEEN(100000,12000000),-3)</f>
        <v>9523000</v>
      </c>
      <c r="F328" s="60"/>
      <c r="G328" s="54">
        <f ca="1" t="shared" si="136"/>
        <v>28891121</v>
      </c>
      <c r="H328" s="56">
        <f ca="1" t="shared" si="138"/>
        <v>42368</v>
      </c>
      <c r="I328" s="51">
        <f ca="1">RANDBETWEEN(100000000,999999999)</f>
        <v>662779661</v>
      </c>
      <c r="J328" s="51" t="str">
        <f ca="1" t="shared" si="140"/>
        <v>512</v>
      </c>
      <c r="K328" s="72" t="str">
        <f ca="1">_xlfn.CONCAT("Omni Channel-TKThe :",RANDBETWEEN(100000000000,999999999999),", tai ",INDEX(Sheet1!H1:H7,RANDBETWEEN(1,COUNTA(Sheet1!H1:H7)))," NGUYEN THI QUY chuyen tien")</f>
        <v>Omni Channel-TKThe :203650500830, tai TCB. NGUYEN THI QUY chuyen tien</v>
      </c>
    </row>
    <row r="329" ht="45" customHeight="1" spans="1:11">
      <c r="A329" s="51">
        <v>297</v>
      </c>
      <c r="B329" s="52" t="s">
        <v>352</v>
      </c>
      <c r="C329" s="53" t="str">
        <f t="shared" si="135"/>
        <v>21/12/2023</v>
      </c>
      <c r="D329" s="51">
        <f ca="1" t="shared" si="139"/>
        <v>4563</v>
      </c>
      <c r="E329" s="54">
        <f ca="1">ROUND(RANDBETWEEN(100000,12000000),-3)</f>
        <v>408000</v>
      </c>
      <c r="F329" s="60"/>
      <c r="G329" s="54">
        <f ca="1" t="shared" si="136"/>
        <v>28483121</v>
      </c>
      <c r="H329" s="56">
        <f ca="1" t="shared" si="138"/>
        <v>565</v>
      </c>
      <c r="I329" s="70" t="str">
        <f ca="1">_xlfn.CONCAT(RANDBETWEEN(1000,9999),CHAR(RANDBETWEEN(65,90)),CHAR(RANDBETWEEN(65,90)),CHAR(RANDBETWEEN(65,90)),CHAR(RANDBETWEEN(65,90)),CHAR(RANDBETWEEN(65,90)),CHAR(RANDBETWEEN(65,90)))</f>
        <v>9283PDKGII</v>
      </c>
      <c r="J329" s="51" t="str">
        <f ca="1" t="shared" si="140"/>
        <v>512</v>
      </c>
      <c r="K329" s="72" t="str">
        <f ca="1">_xlfn.CONCAT(INDEX(Sheet1!F1:F4,RANDBETWEEN(1,COUNTA(Sheet1!F1:F4))),RANDBETWEEN(1000000000000,9999999999999)," tai ",INDEX(Sheet1!H1:H7,RANDBETWEEN(1,COUNTA(Sheet1!H1:H7))),"; ND NGUYEN THI QUY"," chuyen tien")</f>
        <v>MB-TKThe :2809337310906 tai TCB.; ND NGUYEN THI QUY chuyen tien</v>
      </c>
    </row>
    <row r="330" ht="45" customHeight="1" spans="1:11">
      <c r="A330" s="51">
        <v>298</v>
      </c>
      <c r="B330" s="52" t="s">
        <v>353</v>
      </c>
      <c r="C330" s="53" t="str">
        <f t="shared" si="135"/>
        <v>21/12/2023</v>
      </c>
      <c r="D330" s="51">
        <f ca="1" t="shared" si="139"/>
        <v>1344</v>
      </c>
      <c r="E330" s="54">
        <f ca="1">ROUND(RANDBETWEEN(100000,12000000),-3)</f>
        <v>1761000</v>
      </c>
      <c r="F330" s="60"/>
      <c r="G330" s="54">
        <f ca="1" t="shared" si="136"/>
        <v>26722121</v>
      </c>
      <c r="H330" s="56">
        <f ca="1" t="shared" si="138"/>
        <v>9030746535</v>
      </c>
      <c r="I330" s="70" t="str">
        <f ca="1">_xlfn.CONCAT(RANDBETWEEN(1000,9999),CHAR(RANDBETWEEN(65,90)),CHAR(RANDBETWEEN(65,90)),CHAR(RANDBETWEEN(65,90)),CHAR(RANDBETWEEN(65,90)),CHAR(RANDBETWEEN(65,90)),CHAR(RANDBETWEEN(65,90)))</f>
        <v>2388TPFQNM</v>
      </c>
      <c r="J330" s="51" t="str">
        <f ca="1" t="shared" si="140"/>
        <v>990</v>
      </c>
      <c r="K330" s="72" t="str">
        <f ca="1">_xlfn.CONCAT(INDEX(Sheet1!F2:F5,RANDBETWEEN(1,COUNTA(Sheet1!F2:F5))),RANDBETWEEN(1000000000000,9999999999999)," tai ",INDEX(Sheet1!H2:H8,RANDBETWEEN(1,COUNTA(Sheet1!H2:H8))),"; ND NGUYEN THI QUY"," chuyen tien")</f>
        <v>TKThe :8772698774551 tai VPBank.; ND NGUYEN THI QUY chuyen tien</v>
      </c>
    </row>
    <row r="331" ht="45" customHeight="1" spans="1:11">
      <c r="A331" s="51">
        <v>299</v>
      </c>
      <c r="B331" s="52" t="s">
        <v>354</v>
      </c>
      <c r="C331" s="53" t="str">
        <f t="shared" si="135"/>
        <v>22/12/2023</v>
      </c>
      <c r="D331" s="51">
        <f ca="1" t="shared" si="139"/>
        <v>2190</v>
      </c>
      <c r="E331" s="54">
        <f ca="1">ROUND(RANDBETWEEN(100000,12000000),-3)</f>
        <v>6864000</v>
      </c>
      <c r="F331" s="60"/>
      <c r="G331" s="54">
        <f ca="1" t="shared" si="136"/>
        <v>19858121</v>
      </c>
      <c r="H331" s="56">
        <f ca="1" t="shared" si="138"/>
        <v>2433805861</v>
      </c>
      <c r="I331" s="70" t="str">
        <f ca="1">_xlfn.CONCAT(RANDBETWEEN(1000,9999),CHAR(RANDBETWEEN(65,90)),CHAR(RANDBETWEEN(65,90)),CHAR(RANDBETWEEN(65,90)),CHAR(RANDBETWEEN(65,90)),CHAR(RANDBETWEEN(65,90)),CHAR(RANDBETWEEN(65,90)))</f>
        <v>4963IIMIPQ</v>
      </c>
      <c r="J331" s="51" t="str">
        <f ca="1" t="shared" si="140"/>
        <v>512</v>
      </c>
      <c r="K331" s="72" t="str">
        <f ca="1">_xlfn.CONCAT(INDEX(Sheet1!F3:F6,RANDBETWEEN(1,COUNTA(Sheet1!F3:F6))),RANDBETWEEN(1000000000000,9999999999999)," tai ",INDEX(Sheet1!H3:H9,RANDBETWEEN(1,COUNTA(Sheet1!H3:H9))),"; ND NGUYEN THI QUY"," chuyen tien")</f>
        <v>TKThe :1422669656884 tai Agribank.; ND NGUYEN THI QUY chuyen tien</v>
      </c>
    </row>
    <row r="332" ht="35" customHeight="1" spans="1:11">
      <c r="A332" s="51">
        <v>300</v>
      </c>
      <c r="B332" s="52" t="s">
        <v>355</v>
      </c>
      <c r="C332" s="53" t="str">
        <f t="shared" si="135"/>
        <v>22/12/2023</v>
      </c>
      <c r="D332" s="51">
        <f ca="1" t="shared" si="139"/>
        <v>8430</v>
      </c>
      <c r="E332" s="54"/>
      <c r="F332" s="60">
        <f ca="1">ROUND(RANDBETWEEN(100000,1200000),-3)</f>
        <v>898000</v>
      </c>
      <c r="G332" s="54">
        <f ca="1" t="shared" si="136"/>
        <v>20756121</v>
      </c>
      <c r="H332" s="56">
        <f ca="1" t="shared" ref="H332:H340" si="14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873</v>
      </c>
      <c r="I332" s="68" t="str">
        <f ca="1">_xlfn.CONCAT(RANDBETWEEN(100,999),CHAR(RANDBETWEEN(65,90)),CHAR(RANDBETWEEN(65,90)),CHAR(RANDBETWEEN(65,90)),CHAR(RANDBETWEEN(65,90)),CHAR(RANDBETWEEN(65,90)),RANDBETWEEN(1,9))</f>
        <v>809LIHAV7</v>
      </c>
      <c r="J332" s="51" t="str">
        <f ca="1" t="shared" si="140"/>
        <v>512</v>
      </c>
      <c r="K332" s="72" t="str">
        <f ca="1">_xlfn.CONCAT(RANDBETWEEN(100000,999999),"-QR - ",INDEX(Sheet1!A1:A74,RANDBETWEEN(1,COUNTA(Sheet1!A1:A74)))," Chuyen tien")</f>
        <v>577368-QR - NGUYEN THANH TUNG Chuyen tien</v>
      </c>
    </row>
    <row r="333" ht="45" customHeight="1" spans="1:11">
      <c r="A333" s="51">
        <v>301</v>
      </c>
      <c r="B333" s="52" t="s">
        <v>356</v>
      </c>
      <c r="C333" s="53" t="str">
        <f t="shared" si="135"/>
        <v>22/12/2023</v>
      </c>
      <c r="D333" s="51">
        <f ca="1" t="shared" ref="D333:D340" si="142">RANDBETWEEN(1000,9999)</f>
        <v>6980</v>
      </c>
      <c r="E333" s="54">
        <f ca="1">ROUND(RANDBETWEEN(100000,12000000),-3)</f>
        <v>8102000</v>
      </c>
      <c r="F333" s="60"/>
      <c r="G333" s="54">
        <f ca="1" t="shared" si="136"/>
        <v>12654121</v>
      </c>
      <c r="H333" s="56">
        <f ca="1" t="shared" si="141"/>
        <v>5772974368</v>
      </c>
      <c r="I333" s="68" t="str">
        <f ca="1">_xlfn.CONCAT(RANDBETWEEN(100,999),CHAR(RANDBETWEEN(65,90)),CHAR(RANDBETWEEN(65,90)),CHAR(RANDBETWEEN(65,90)),CHAR(RANDBETWEEN(65,90)),CHAR(RANDBETWEEN(65,90)),RANDBETWEEN(1,9))</f>
        <v>359NSZLD8</v>
      </c>
      <c r="J333" s="51" t="str">
        <f ca="1" t="shared" si="140"/>
        <v>990</v>
      </c>
      <c r="K333" s="72" t="str">
        <f ca="1">_xlfn.CONCAT(INDEX(Sheet1!F1:F4,RANDBETWEEN(1,COUNTA(Sheet1!F1:F4))),RANDBETWEEN(1000000000000,9999999999999)," tai ",INDEX(Sheet1!H1:H7,RANDBETWEEN(1,COUNTA(Sheet1!H1:H7))),"; ND NGUYEN THI QUY"," chuyen tien")</f>
        <v>MBVCB :8267391874423 tai TCB.; ND NGUYEN THI QUY chuyen tien</v>
      </c>
    </row>
    <row r="334" ht="45" customHeight="1" spans="1:11">
      <c r="A334" s="51">
        <v>302</v>
      </c>
      <c r="B334" s="52" t="s">
        <v>357</v>
      </c>
      <c r="C334" s="53" t="str">
        <f t="shared" si="135"/>
        <v>23/12/2023</v>
      </c>
      <c r="D334" s="51">
        <f ca="1" t="shared" si="142"/>
        <v>8734</v>
      </c>
      <c r="E334" s="54"/>
      <c r="F334" s="60">
        <f ca="1">ROUND(RANDBETWEEN(100000,1200000),-3)</f>
        <v>1038000</v>
      </c>
      <c r="G334" s="54">
        <f ca="1" t="shared" si="136"/>
        <v>13692121</v>
      </c>
      <c r="H334" s="56">
        <f ca="1" t="shared" si="141"/>
        <v>9592403865</v>
      </c>
      <c r="I334" s="68" t="str">
        <f ca="1">_xlfn.CONCAT(CHAR(RANDBETWEEN(65,90)),CHAR(RANDBETWEEN(65,90)),RANDBETWEEN(100000,999999))</f>
        <v>LT486078</v>
      </c>
      <c r="J334" s="51" t="str">
        <f ca="1" t="shared" ref="J334:J340" si="143">CHOOSE(RANDBETWEEN(1,2),"990","512")</f>
        <v>512</v>
      </c>
      <c r="K334" s="72" t="str">
        <f ca="1">_xlfn.CONCAT("REM               Tfr A/c: ",RANDBETWEEN(10000000000000,99999999999999)," ",INDEX(Sheet1!A1:A74,RANDBETWEEN(1,COUNTA(Sheet1!A1:A74)))," chuyen tien")</f>
        <v>REM               Tfr A/c: 37825523377077 BUI MINH DUC chuyen tien</v>
      </c>
    </row>
    <row r="335" ht="45" customHeight="1" spans="1:11">
      <c r="A335" s="51">
        <v>303</v>
      </c>
      <c r="B335" s="52" t="s">
        <v>358</v>
      </c>
      <c r="C335" s="53" t="str">
        <f t="shared" si="135"/>
        <v>23/12/2023</v>
      </c>
      <c r="D335" s="51">
        <f ca="1" t="shared" si="142"/>
        <v>2745</v>
      </c>
      <c r="E335" s="54"/>
      <c r="F335" s="60">
        <f ca="1">ROUND(RANDBETWEEN(100000,1200000),-3)</f>
        <v>1026000</v>
      </c>
      <c r="G335" s="54">
        <f ca="1" t="shared" si="136"/>
        <v>14718121</v>
      </c>
      <c r="H335" s="56">
        <f ca="1" t="shared" si="141"/>
        <v>288</v>
      </c>
      <c r="I335" s="68" t="str">
        <f ca="1">_xlfn.CONCAT(CHAR(RANDBETWEEN(65,90)),CHAR(RANDBETWEEN(65,90)),RANDBETWEEN(100000,999999))</f>
        <v>OV644222</v>
      </c>
      <c r="J335" s="51" t="str">
        <f ca="1" t="shared" si="143"/>
        <v>990</v>
      </c>
      <c r="K335" s="72" t="str">
        <f ca="1">_xlfn.CONCAT("REM               Tfr A/c: ",RANDBETWEEN(10000000000000,99999999999999)," ",INDEX(Sheet1!A1:A74,RANDBETWEEN(1,COUNTA(Sheet1!A1:A74)))," chuyen tien")</f>
        <v>REM               Tfr A/c: 14859230894324 NGUYEN GIANG HUNG chuyen tien</v>
      </c>
    </row>
    <row r="336" ht="45" customHeight="1" spans="1:11">
      <c r="A336" s="51">
        <v>304</v>
      </c>
      <c r="B336" s="52" t="s">
        <v>359</v>
      </c>
      <c r="C336" s="53" t="str">
        <f t="shared" si="135"/>
        <v>23/12/2023</v>
      </c>
      <c r="D336" s="51">
        <f ca="1" t="shared" si="142"/>
        <v>4620</v>
      </c>
      <c r="E336" s="54"/>
      <c r="F336" s="60">
        <f ca="1" t="shared" ref="F336:F341" si="144">ROUND(RANDBETWEEN(100000,1200000),-3)</f>
        <v>1192000</v>
      </c>
      <c r="G336" s="54">
        <f ca="1" t="shared" si="136"/>
        <v>15910121</v>
      </c>
      <c r="H336" s="56">
        <f ca="1" t="shared" si="141"/>
        <v>225</v>
      </c>
      <c r="I336" s="70" t="str">
        <f ca="1">_xlfn.CONCAT(RANDBETWEEN(1000,9999),CHAR(RANDBETWEEN(65,90)),CHAR(RANDBETWEEN(65,90)),CHAR(RANDBETWEEN(65,90)),CHAR(RANDBETWEEN(65,90)),CHAR(RANDBETWEEN(65,90)),CHAR(RANDBETWEEN(65,90)))</f>
        <v>9629ZQCVVG</v>
      </c>
      <c r="J336" s="51" t="str">
        <f ca="1" t="shared" si="143"/>
        <v>990</v>
      </c>
      <c r="K336" s="72" t="str">
        <f ca="1">_xlfn.CONCAT("REM               Tfr A/c: ",RANDBETWEEN(10000000000000,99999999999999)," ",INDEX(Sheet1!A2:A75,RANDBETWEEN(1,COUNTA(Sheet1!A2:A75)))," chuyen tien")</f>
        <v>REM               Tfr A/c: 68259663118309 NGUYEN TUAN THANH chuyen tien</v>
      </c>
    </row>
    <row r="337" ht="45" customHeight="1" spans="1:11">
      <c r="A337" s="51">
        <v>305</v>
      </c>
      <c r="B337" s="52" t="s">
        <v>360</v>
      </c>
      <c r="C337" s="53" t="str">
        <f t="shared" si="135"/>
        <v>23/12/2023</v>
      </c>
      <c r="D337" s="51">
        <f ca="1" t="shared" si="142"/>
        <v>7169</v>
      </c>
      <c r="E337" s="54"/>
      <c r="F337" s="60">
        <f ca="1" t="shared" si="144"/>
        <v>142000</v>
      </c>
      <c r="G337" s="54">
        <f ca="1" t="shared" si="136"/>
        <v>16052121</v>
      </c>
      <c r="H337" s="56">
        <f ca="1" t="shared" si="141"/>
        <v>519</v>
      </c>
      <c r="I337" s="70" t="str">
        <f ca="1">_xlfn.CONCAT(RANDBETWEEN(1000,9999),CHAR(RANDBETWEEN(65,90)),CHAR(RANDBETWEEN(65,90)),CHAR(RANDBETWEEN(65,90)),CHAR(RANDBETWEEN(65,90)),CHAR(RANDBETWEEN(65,90)),CHAR(RANDBETWEEN(65,90)))</f>
        <v>7020AHICEP</v>
      </c>
      <c r="J337" s="51" t="str">
        <f ca="1" t="shared" si="143"/>
        <v>512</v>
      </c>
      <c r="K337" s="72" t="str">
        <f ca="1">_xlfn.CONCAT(INDEX(Sheet1!F1:F4,RANDBETWEEN(1,COUNTA(Sheet1!F1:F4))),RANDBETWEEN(1000000000000,9999999999999)," tai ",INDEX(Sheet1!H1:H7,RANDBETWEEN(1,COUNTA(Sheet1!H1:H7))),"; ",INDEX(Sheet1!A1:A74,RANDBETWEEN(1,COUNTA(Sheet1!A1:A74)))," chuyen khoan")</f>
        <v>MBVCB :3334743562829 tai VPBank.; NGUYEN TIEN DUONG chuyen khoan</v>
      </c>
    </row>
    <row r="338" ht="45" customHeight="1" spans="1:11">
      <c r="A338" s="51">
        <v>306</v>
      </c>
      <c r="B338" s="52" t="s">
        <v>361</v>
      </c>
      <c r="C338" s="53" t="str">
        <f t="shared" si="135"/>
        <v>23/12/2023</v>
      </c>
      <c r="D338" s="51">
        <f ca="1" t="shared" si="142"/>
        <v>1675</v>
      </c>
      <c r="E338" s="54"/>
      <c r="F338" s="60">
        <f ca="1" t="shared" si="144"/>
        <v>754000</v>
      </c>
      <c r="G338" s="54">
        <f ca="1" t="shared" si="136"/>
        <v>16806121</v>
      </c>
      <c r="H338" s="56">
        <f ca="1" t="shared" si="141"/>
        <v>330</v>
      </c>
      <c r="I338" s="70" t="str">
        <f ca="1">_xlfn.CONCAT(RANDBETWEEN(1000,9999),CHAR(RANDBETWEEN(65,90)),CHAR(RANDBETWEEN(65,90)),CHAR(RANDBETWEEN(65,90)),CHAR(RANDBETWEEN(65,90)),CHAR(RANDBETWEEN(65,90)),CHAR(RANDBETWEEN(65,90)))</f>
        <v>9516IOYHZU</v>
      </c>
      <c r="J338" s="51" t="str">
        <f ca="1" t="shared" si="143"/>
        <v>990</v>
      </c>
      <c r="K338" s="72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MB-TKThe :8037337337682 tai Vietcombank.; NGUYEN TUAN THANH chuyen khoan</v>
      </c>
    </row>
    <row r="339" ht="45" customHeight="1" spans="1:11">
      <c r="A339" s="51">
        <v>307</v>
      </c>
      <c r="B339" s="52" t="s">
        <v>362</v>
      </c>
      <c r="C339" s="53" t="str">
        <f t="shared" si="135"/>
        <v>24/12/2023</v>
      </c>
      <c r="D339" s="51">
        <f ca="1" t="shared" si="142"/>
        <v>8324</v>
      </c>
      <c r="E339" s="54"/>
      <c r="F339" s="60">
        <f ca="1" t="shared" si="144"/>
        <v>764000</v>
      </c>
      <c r="G339" s="54">
        <f ca="1" t="shared" si="136"/>
        <v>17570121</v>
      </c>
      <c r="H339" s="56">
        <f ca="1" t="shared" si="141"/>
        <v>4078708056</v>
      </c>
      <c r="I339" s="51">
        <f ca="1">RANDBETWEEN(100000000,999999999)</f>
        <v>717576054</v>
      </c>
      <c r="J339" s="51" t="str">
        <f ca="1" t="shared" si="143"/>
        <v>512</v>
      </c>
      <c r="K339" s="72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MB-TKThe :6486731826026 tai Vietcombank.; HOANG MINH LONG chuyen khoan</v>
      </c>
    </row>
    <row r="340" ht="56" customHeight="1" spans="1:11">
      <c r="A340" s="51">
        <v>308</v>
      </c>
      <c r="B340" s="52" t="s">
        <v>363</v>
      </c>
      <c r="C340" s="53" t="str">
        <f t="shared" si="135"/>
        <v>24/12/2023</v>
      </c>
      <c r="D340" s="51">
        <f ca="1" t="shared" si="142"/>
        <v>2427</v>
      </c>
      <c r="E340" s="54">
        <f ca="1">ROUND(RANDBETWEEN(100000,12000000),-3)</f>
        <v>1228000</v>
      </c>
      <c r="F340" s="60"/>
      <c r="G340" s="54">
        <f ca="1" t="shared" si="136"/>
        <v>16342121</v>
      </c>
      <c r="H340" s="56">
        <f ca="1" t="shared" si="141"/>
        <v>686</v>
      </c>
      <c r="I340" s="68" t="str">
        <f ca="1">_xlfn.CONCAT(RANDBETWEEN(100,999),CHAR(RANDBETWEEN(65,90)),CHAR(RANDBETWEEN(65,90)),CHAR(RANDBETWEEN(65,90)),CHAR(RANDBETWEEN(65,90)),CHAR(RANDBETWEEN(65,90)),RANDBETWEEN(1,9))</f>
        <v>384ZOWWH6</v>
      </c>
      <c r="J340" s="51" t="str">
        <f ca="1" t="shared" si="143"/>
        <v>990</v>
      </c>
      <c r="K340" s="72" t="str">
        <f ca="1">_xlfn.CONCAT("Omni Channel-TKThe :",RANDBETWEEN(100000000000,999999999999),", tai ",INDEX(Sheet1!H1:H7,RANDBETWEEN(1,COUNTA(Sheet1!H1:H7)))," NGUYEN THI QUY chuyen tien")</f>
        <v>Omni Channel-TKThe :582387283896, tai Sacombank. NGUYEN THI QUY chuyen tien</v>
      </c>
    </row>
    <row r="341" ht="35" customHeight="1" spans="1:11">
      <c r="A341" s="51">
        <v>309</v>
      </c>
      <c r="B341" s="52" t="s">
        <v>364</v>
      </c>
      <c r="C341" s="53" t="str">
        <f t="shared" si="135"/>
        <v>24/12/2023</v>
      </c>
      <c r="D341" s="51">
        <f ca="1" t="shared" ref="D341:D350" si="145">RANDBETWEEN(1000,9999)</f>
        <v>3119</v>
      </c>
      <c r="E341" s="95"/>
      <c r="F341" s="60">
        <f ca="1" t="shared" si="144"/>
        <v>887000</v>
      </c>
      <c r="G341" s="54">
        <f ca="1" t="shared" si="136"/>
        <v>17229121</v>
      </c>
      <c r="H341" s="56">
        <f ca="1" t="shared" ref="H341:H350" si="146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3013693719</v>
      </c>
      <c r="I341" s="68" t="str">
        <f ca="1" t="shared" ref="I341:I350" si="147">_xlfn.CONCAT(RANDBETWEEN(100,999),CHAR(RANDBETWEEN(65,90)),CHAR(RANDBETWEEN(65,90)),CHAR(RANDBETWEEN(65,90)),CHAR(RANDBETWEEN(65,90)),CHAR(RANDBETWEEN(65,90)),RANDBETWEEN(1,9))</f>
        <v>763BRSEN2</v>
      </c>
      <c r="J341" s="51" t="str">
        <f ca="1" t="shared" ref="J341:J350" si="148">CHOOSE(RANDBETWEEN(1,2),"990","512")</f>
        <v>512</v>
      </c>
      <c r="K341" s="66" t="str">
        <f ca="1">_xlfn.CONCAT(RANDBETWEEN(100000,999999),"-QR - ",INDEX(Sheet1!A1:A74,RANDBETWEEN(1,COUNTA(Sheet1!A1:A74)))," Chuyen tien")</f>
        <v>245420-QR - PHAM KIM LINH Chuyen tien</v>
      </c>
    </row>
    <row r="342" ht="35" customHeight="1" spans="1:11">
      <c r="A342" s="51">
        <v>310</v>
      </c>
      <c r="B342" s="52" t="s">
        <v>365</v>
      </c>
      <c r="C342" s="53" t="str">
        <f t="shared" si="135"/>
        <v>25/12/2023</v>
      </c>
      <c r="D342" s="51">
        <f ca="1" t="shared" si="145"/>
        <v>2445</v>
      </c>
      <c r="E342" s="95"/>
      <c r="F342" s="60">
        <f ca="1" t="shared" ref="F342:F347" si="149">ROUND(RANDBETWEEN(100000,1200000),-3)</f>
        <v>396000</v>
      </c>
      <c r="G342" s="54">
        <f ca="1" t="shared" si="136"/>
        <v>17625121</v>
      </c>
      <c r="H342" s="56">
        <f ca="1" t="shared" si="146"/>
        <v>268</v>
      </c>
      <c r="I342" s="68" t="str">
        <f ca="1" t="shared" si="147"/>
        <v>936ZTRVT7</v>
      </c>
      <c r="J342" s="51" t="str">
        <f ca="1" t="shared" si="148"/>
        <v>512</v>
      </c>
      <c r="K342" s="66" t="str">
        <f ca="1">_xlfn.CONCAT(RANDBETWEEN(100000,999999),"-QR - ",INDEX(Sheet1!A2:A75,RANDBETWEEN(1,COUNTA(Sheet1!A2:A75)))," Chuyen tien")</f>
        <v>885120-QR - CAO THANH LUONG Chuyen tien</v>
      </c>
    </row>
    <row r="343" ht="35" customHeight="1" spans="1:11">
      <c r="A343" s="51">
        <v>311</v>
      </c>
      <c r="B343" s="52" t="s">
        <v>366</v>
      </c>
      <c r="C343" s="53" t="str">
        <f t="shared" si="135"/>
        <v>25/12/2023</v>
      </c>
      <c r="D343" s="51">
        <f ca="1" t="shared" si="145"/>
        <v>6234</v>
      </c>
      <c r="E343" s="95"/>
      <c r="F343" s="60">
        <f ca="1" t="shared" si="149"/>
        <v>135000</v>
      </c>
      <c r="G343" s="54">
        <f ca="1" t="shared" si="136"/>
        <v>17760121</v>
      </c>
      <c r="H343" s="56">
        <f ca="1" t="shared" si="146"/>
        <v>477</v>
      </c>
      <c r="I343" s="68" t="str">
        <f ca="1" t="shared" si="147"/>
        <v>457UIVVL1</v>
      </c>
      <c r="J343" s="51" t="str">
        <f ca="1" t="shared" si="148"/>
        <v>512</v>
      </c>
      <c r="K343" s="66" t="str">
        <f ca="1">_xlfn.CONCAT(RANDBETWEEN(100000,999999),"-QR - ",INDEX(Sheet1!A3:A76,RANDBETWEEN(1,COUNTA(Sheet1!A3:A76)))," Chuyen tien")</f>
        <v>369609-QR - TRAN MINH QUAN Chuyen tien</v>
      </c>
    </row>
    <row r="344" ht="35" customHeight="1" spans="1:11">
      <c r="A344" s="51">
        <v>312</v>
      </c>
      <c r="B344" s="52" t="s">
        <v>367</v>
      </c>
      <c r="C344" s="53" t="str">
        <f t="shared" si="135"/>
        <v>25/12/2023</v>
      </c>
      <c r="D344" s="51">
        <f ca="1" t="shared" si="145"/>
        <v>9316</v>
      </c>
      <c r="E344" s="95"/>
      <c r="F344" s="60">
        <f ca="1" t="shared" si="149"/>
        <v>181000</v>
      </c>
      <c r="G344" s="54">
        <f ca="1" t="shared" si="136"/>
        <v>17941121</v>
      </c>
      <c r="H344" s="56">
        <f ca="1" t="shared" si="146"/>
        <v>231</v>
      </c>
      <c r="I344" s="68" t="str">
        <f ca="1" t="shared" si="147"/>
        <v>471NWSDU7</v>
      </c>
      <c r="J344" s="51" t="str">
        <f ca="1" t="shared" si="148"/>
        <v>512</v>
      </c>
      <c r="K344" s="66" t="str">
        <f ca="1">_xlfn.CONCAT(RANDBETWEEN(100000,999999),"-QR - ",INDEX(Sheet1!A4:A77,RANDBETWEEN(1,COUNTA(Sheet1!A4:A77)))," Chuyen tien")</f>
        <v>997286-QR - PHAM VIET ANH Chuyen tien</v>
      </c>
    </row>
    <row r="345" ht="35" customHeight="1" spans="1:11">
      <c r="A345" s="51">
        <v>313</v>
      </c>
      <c r="B345" s="52" t="s">
        <v>368</v>
      </c>
      <c r="C345" s="53" t="str">
        <f t="shared" si="135"/>
        <v>25/12/2023</v>
      </c>
      <c r="D345" s="51">
        <f ca="1" t="shared" si="145"/>
        <v>9203</v>
      </c>
      <c r="E345" s="95"/>
      <c r="F345" s="60">
        <f ca="1" t="shared" si="149"/>
        <v>987000</v>
      </c>
      <c r="G345" s="54">
        <f ca="1" t="shared" si="136"/>
        <v>18928121</v>
      </c>
      <c r="H345" s="56">
        <f ca="1" t="shared" si="146"/>
        <v>943</v>
      </c>
      <c r="I345" s="68" t="str">
        <f ca="1" t="shared" si="147"/>
        <v>391ORFEC1</v>
      </c>
      <c r="J345" s="51" t="str">
        <f ca="1" t="shared" si="148"/>
        <v>512</v>
      </c>
      <c r="K345" s="66" t="str">
        <f ca="1">_xlfn.CONCAT(RANDBETWEEN(100000,999999),"-QR - ",INDEX(Sheet1!A5:A78,RANDBETWEEN(1,COUNTA(Sheet1!A5:A78)))," Chuyen tien")</f>
        <v>559925-QR - TRAN MINH QUAN Chuyen tien</v>
      </c>
    </row>
    <row r="346" ht="53" customHeight="1" spans="1:11">
      <c r="A346" s="51">
        <v>314</v>
      </c>
      <c r="B346" s="52" t="s">
        <v>369</v>
      </c>
      <c r="C346" s="53" t="str">
        <f t="shared" si="135"/>
        <v>25/12/2023</v>
      </c>
      <c r="D346" s="51">
        <f ca="1" t="shared" si="145"/>
        <v>1938</v>
      </c>
      <c r="E346" s="54">
        <f ca="1">ROUND(RANDBETWEEN(100000,12000000),-3)</f>
        <v>4517000</v>
      </c>
      <c r="F346" s="96"/>
      <c r="G346" s="54">
        <f ca="1" t="shared" si="136"/>
        <v>14411121</v>
      </c>
      <c r="H346" s="56">
        <f ca="1" t="shared" si="146"/>
        <v>519</v>
      </c>
      <c r="I346" s="68" t="str">
        <f ca="1" t="shared" si="147"/>
        <v>779GJKIE7</v>
      </c>
      <c r="J346" s="51" t="str">
        <f ca="1" t="shared" si="148"/>
        <v>990</v>
      </c>
      <c r="K346" s="66" t="str">
        <f ca="1">_xlfn.CONCAT("Omni Channel-TKThe :",RANDBETWEEN(100000000000,999999999999),", tai ",INDEX(Sheet1!H1:H7,RANDBETWEEN(1,COUNTA(Sheet1!H1:H7)))," NGUYEN THI QUY chuyen tien")</f>
        <v>Omni Channel-TKThe :793949271424, tai Vietcombank. NGUYEN THI QUY chuyen tien</v>
      </c>
    </row>
    <row r="347" ht="45" customHeight="1" spans="1:11">
      <c r="A347" s="51">
        <v>315</v>
      </c>
      <c r="B347" s="52" t="s">
        <v>370</v>
      </c>
      <c r="C347" s="53" t="str">
        <f t="shared" si="135"/>
        <v>26/12/2023</v>
      </c>
      <c r="D347" s="51">
        <f ca="1" t="shared" si="145"/>
        <v>5211</v>
      </c>
      <c r="E347" s="95"/>
      <c r="F347" s="60">
        <f ca="1" t="shared" si="149"/>
        <v>1143000</v>
      </c>
      <c r="G347" s="54">
        <f ca="1" t="shared" si="136"/>
        <v>15554121</v>
      </c>
      <c r="H347" s="56">
        <f ca="1" t="shared" si="146"/>
        <v>1823598716</v>
      </c>
      <c r="I347" s="68" t="str">
        <f ca="1" t="shared" si="147"/>
        <v>174UPCXO9</v>
      </c>
      <c r="J347" s="51" t="str">
        <f ca="1" t="shared" si="148"/>
        <v>990</v>
      </c>
      <c r="K347" s="66" t="str">
        <f ca="1">_xlfn.CONCAT("REM               Tfr A/c: ",RANDBETWEEN(10000000000000,99999999999999)," ",INDEX(Sheet1!A1:A74,RANDBETWEEN(1,COUNTA(Sheet1!A1:A74)))," chuyen tien")</f>
        <v>REM               Tfr A/c: 70804449014311 TRAN XUAN HOA chuyen tien</v>
      </c>
    </row>
    <row r="348" ht="61" customHeight="1" spans="1:11">
      <c r="A348" s="57" t="s">
        <v>371</v>
      </c>
      <c r="B348" s="57"/>
      <c r="C348" s="57"/>
      <c r="D348" s="57"/>
      <c r="E348" s="57"/>
      <c r="F348" s="57"/>
      <c r="G348" s="57"/>
      <c r="H348" s="57"/>
      <c r="I348" s="71" t="s">
        <v>372</v>
      </c>
      <c r="J348" s="71"/>
      <c r="K348" s="71"/>
    </row>
    <row r="349" ht="45" customHeight="1" spans="1:11">
      <c r="A349" s="51">
        <v>316</v>
      </c>
      <c r="B349" s="52" t="s">
        <v>373</v>
      </c>
      <c r="C349" s="53" t="str">
        <f t="shared" ref="C349:C378" si="150">LEFT(B349,FIND(" ",B349)-1)</f>
        <v>26/12/2023</v>
      </c>
      <c r="D349" s="51">
        <f ca="1">RANDBETWEEN(1000,9999)</f>
        <v>3371</v>
      </c>
      <c r="E349" s="95"/>
      <c r="F349" s="60">
        <f ca="1" t="shared" ref="F349:F354" si="151">ROUND(RANDBETWEEN(100000,1200000),-3)</f>
        <v>451000</v>
      </c>
      <c r="G349" s="54">
        <f ca="1">G347-E349+F349</f>
        <v>16005121</v>
      </c>
      <c r="H349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295</v>
      </c>
      <c r="I349" s="68" t="str">
        <f ca="1">_xlfn.CONCAT(RANDBETWEEN(100,999),CHAR(RANDBETWEEN(65,90)),CHAR(RANDBETWEEN(65,90)),CHAR(RANDBETWEEN(65,90)),CHAR(RANDBETWEEN(65,90)),CHAR(RANDBETWEEN(65,90)),RANDBETWEEN(1,9))</f>
        <v>645YDSFF2</v>
      </c>
      <c r="J349" s="51" t="str">
        <f ca="1">CHOOSE(RANDBETWEEN(1,2),"990","512")</f>
        <v>990</v>
      </c>
      <c r="K349" s="66" t="str">
        <f ca="1">_xlfn.CONCAT("REM               Tfr A/c: ",RANDBETWEEN(10000000000000,99999999999999)," ",INDEX(Sheet1!A2:A75,RANDBETWEEN(1,COUNTA(Sheet1!A2:A75)))," chuyen tien")</f>
        <v>REM               Tfr A/c: 77574644390765 LE THI THANH BINH chuyen tien</v>
      </c>
    </row>
    <row r="350" ht="45" customHeight="1" spans="1:11">
      <c r="A350" s="51">
        <v>317</v>
      </c>
      <c r="B350" s="52" t="s">
        <v>374</v>
      </c>
      <c r="C350" s="53" t="str">
        <f t="shared" si="150"/>
        <v>26/12/2023</v>
      </c>
      <c r="D350" s="51">
        <f ca="1">RANDBETWEEN(1000,9999)</f>
        <v>5527</v>
      </c>
      <c r="E350" s="95"/>
      <c r="F350" s="60">
        <f ca="1" t="shared" si="151"/>
        <v>712000</v>
      </c>
      <c r="G350" s="54">
        <f ca="1" t="shared" ref="G349:G378" si="152">G349-E350+F350</f>
        <v>16717121</v>
      </c>
      <c r="H350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879</v>
      </c>
      <c r="I350" s="68" t="str">
        <f ca="1">_xlfn.CONCAT(RANDBETWEEN(100,999),CHAR(RANDBETWEEN(65,90)),CHAR(RANDBETWEEN(65,90)),CHAR(RANDBETWEEN(65,90)),CHAR(RANDBETWEEN(65,90)),CHAR(RANDBETWEEN(65,90)),RANDBETWEEN(1,9))</f>
        <v>883JMKNL7</v>
      </c>
      <c r="J350" s="51" t="str">
        <f ca="1">CHOOSE(RANDBETWEEN(1,2),"990","512")</f>
        <v>512</v>
      </c>
      <c r="K350" s="66" t="str">
        <f ca="1">_xlfn.CONCAT("REM               Tfr A/c: ",RANDBETWEEN(10000000000000,99999999999999)," ",INDEX(Sheet1!A3:A76,RANDBETWEEN(1,COUNTA(Sheet1!A3:A76)))," chuyen tien")</f>
        <v>REM               Tfr A/c: 21773069495163 NGUYEN DUC DIEN chuyen tien</v>
      </c>
    </row>
    <row r="351" ht="45" customHeight="1" spans="1:11">
      <c r="A351" s="51">
        <v>318</v>
      </c>
      <c r="B351" s="52" t="s">
        <v>375</v>
      </c>
      <c r="C351" s="53" t="str">
        <f t="shared" si="150"/>
        <v>27/12/2023</v>
      </c>
      <c r="D351" s="51">
        <f ca="1">RANDBETWEEN(1000,9999)</f>
        <v>6517</v>
      </c>
      <c r="E351" s="95"/>
      <c r="F351" s="60">
        <f ca="1" t="shared" si="151"/>
        <v>434000</v>
      </c>
      <c r="G351" s="54">
        <f ca="1" t="shared" si="152"/>
        <v>17151121</v>
      </c>
      <c r="H351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271</v>
      </c>
      <c r="I351" s="68" t="str">
        <f ca="1">_xlfn.CONCAT(RANDBETWEEN(100,999),CHAR(RANDBETWEEN(65,90)),CHAR(RANDBETWEEN(65,90)),CHAR(RANDBETWEEN(65,90)),CHAR(RANDBETWEEN(65,90)),CHAR(RANDBETWEEN(65,90)),RANDBETWEEN(1,9))</f>
        <v>664AXACM8</v>
      </c>
      <c r="J351" s="51" t="str">
        <f ca="1">CHOOSE(RANDBETWEEN(1,2),"990","512")</f>
        <v>990</v>
      </c>
      <c r="K351" s="66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TKThe :4331747169770 tai TCB.; NGUYEN TUAN THANH chuyen khoan</v>
      </c>
    </row>
    <row r="352" ht="45" customHeight="1" spans="1:11">
      <c r="A352" s="51">
        <v>319</v>
      </c>
      <c r="B352" s="52" t="s">
        <v>376</v>
      </c>
      <c r="C352" s="53" t="str">
        <f t="shared" si="150"/>
        <v>27/12/2023</v>
      </c>
      <c r="D352" s="51">
        <f ca="1" t="shared" ref="D352:D361" si="153">RANDBETWEEN(1000,9999)</f>
        <v>7908</v>
      </c>
      <c r="E352" s="95"/>
      <c r="F352" s="60">
        <f ca="1" t="shared" si="151"/>
        <v>607000</v>
      </c>
      <c r="G352" s="54">
        <f ca="1" t="shared" si="152"/>
        <v>17758121</v>
      </c>
      <c r="H352" s="56">
        <f ca="1" t="shared" ref="H352:H361" si="154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916</v>
      </c>
      <c r="I352" s="68" t="str">
        <f ca="1" t="shared" ref="I352:I361" si="155">_xlfn.CONCAT(RANDBETWEEN(100,999),CHAR(RANDBETWEEN(65,90)),CHAR(RANDBETWEEN(65,90)),CHAR(RANDBETWEEN(65,90)),CHAR(RANDBETWEEN(65,90)),CHAR(RANDBETWEEN(65,90)),RANDBETWEEN(1,9))</f>
        <v>925HPRCC4</v>
      </c>
      <c r="J352" s="51" t="str">
        <f ca="1" t="shared" ref="J352:J361" si="156">CHOOSE(RANDBETWEEN(1,2),"990","512")</f>
        <v>990</v>
      </c>
      <c r="K352" s="66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TKThe :7313936716964 tai VPBank.; MAI THANH TUAN chuyen khoan</v>
      </c>
    </row>
    <row r="353" ht="50" customHeight="1" spans="1:11">
      <c r="A353" s="51">
        <v>320</v>
      </c>
      <c r="B353" s="52" t="s">
        <v>377</v>
      </c>
      <c r="C353" s="53" t="str">
        <f t="shared" si="150"/>
        <v>27/12/2023</v>
      </c>
      <c r="D353" s="51">
        <f ca="1" t="shared" si="153"/>
        <v>9079</v>
      </c>
      <c r="E353" s="54">
        <f ca="1">ROUND(RANDBETWEEN(100000,12000000),-3)</f>
        <v>1077000</v>
      </c>
      <c r="F353" s="96"/>
      <c r="G353" s="54">
        <f ca="1" t="shared" si="152"/>
        <v>16681121</v>
      </c>
      <c r="H353" s="56">
        <f ca="1" t="shared" si="154"/>
        <v>5482810083</v>
      </c>
      <c r="I353" s="68" t="str">
        <f ca="1" t="shared" si="155"/>
        <v>851KPLWK8</v>
      </c>
      <c r="J353" s="51" t="str">
        <f ca="1" t="shared" si="156"/>
        <v>512</v>
      </c>
      <c r="K353" s="66" t="str">
        <f ca="1">_xlfn.CONCAT("Omni Channel-TKThe :",RANDBETWEEN(100000000000,999999999999),", tai ",INDEX(Sheet1!H1:H7,RANDBETWEEN(1,COUNTA(Sheet1!H1:H7)))," NGUYEN THI QUY chuyen tien")</f>
        <v>Omni Channel-TKThe :292010771255, tai Vietcombank. NGUYEN THI QUY chuyen tien</v>
      </c>
    </row>
    <row r="354" ht="45" customHeight="1" spans="1:11">
      <c r="A354" s="51">
        <v>321</v>
      </c>
      <c r="B354" s="52" t="s">
        <v>378</v>
      </c>
      <c r="C354" s="53" t="str">
        <f t="shared" si="150"/>
        <v>28/12/2023</v>
      </c>
      <c r="D354" s="51">
        <f ca="1" t="shared" si="153"/>
        <v>4086</v>
      </c>
      <c r="E354" s="95"/>
      <c r="F354" s="60">
        <f ca="1" t="shared" si="151"/>
        <v>270000</v>
      </c>
      <c r="G354" s="54">
        <f ca="1" t="shared" si="152"/>
        <v>16951121</v>
      </c>
      <c r="H354" s="56">
        <f ca="1" t="shared" si="154"/>
        <v>2894171319</v>
      </c>
      <c r="I354" s="68" t="str">
        <f ca="1" t="shared" si="155"/>
        <v>747XSGHM9</v>
      </c>
      <c r="J354" s="51" t="str">
        <f ca="1" t="shared" si="156"/>
        <v>512</v>
      </c>
      <c r="K354" s="66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MBVCB :6443802459348 tai TCB.; TRAN VAN TU chuyen khoan</v>
      </c>
    </row>
    <row r="355" ht="45" customHeight="1" spans="1:11">
      <c r="A355" s="51">
        <v>322</v>
      </c>
      <c r="B355" s="52" t="s">
        <v>379</v>
      </c>
      <c r="C355" s="53" t="str">
        <f t="shared" si="150"/>
        <v>28/12/2023</v>
      </c>
      <c r="D355" s="51">
        <f ca="1" t="shared" si="153"/>
        <v>5035</v>
      </c>
      <c r="E355" s="54">
        <f ca="1">ROUND(RANDBETWEEN(100000,12000000),-3)</f>
        <v>905000</v>
      </c>
      <c r="F355" s="96"/>
      <c r="G355" s="54">
        <f ca="1" t="shared" si="152"/>
        <v>16046121</v>
      </c>
      <c r="H355" s="56">
        <f ca="1" t="shared" si="154"/>
        <v>137</v>
      </c>
      <c r="I355" s="68" t="str">
        <f ca="1" t="shared" si="155"/>
        <v>835QQWAX5</v>
      </c>
      <c r="J355" s="51" t="str">
        <f ca="1" t="shared" si="156"/>
        <v>512</v>
      </c>
      <c r="K355" s="66" t="str">
        <f ca="1">_xlfn.CONCAT(INDEX(Sheet1!F1:F4,RANDBETWEEN(1,COUNTA(Sheet1!F1:F4))),RANDBETWEEN(1000000000000,9999999999999)," tai ",INDEX(Sheet1!H1:H7,RANDBETWEEN(1,COUNTA(Sheet1!H1:H7))),"; ND NGUYEN THI QUY"," chuyen tien")</f>
        <v>MBVCB :2469921365443 tai Agribank.; ND NGUYEN THI QUY chuyen tien</v>
      </c>
    </row>
    <row r="356" ht="45" customHeight="1" spans="1:11">
      <c r="A356" s="51">
        <v>323</v>
      </c>
      <c r="B356" s="52" t="s">
        <v>380</v>
      </c>
      <c r="C356" s="53" t="str">
        <f t="shared" si="150"/>
        <v>28/12/2023</v>
      </c>
      <c r="D356" s="51">
        <f ca="1" t="shared" si="153"/>
        <v>2976</v>
      </c>
      <c r="E356" s="95"/>
      <c r="F356" s="60">
        <f ca="1" t="shared" ref="F356:F360" si="157">ROUND(RANDBETWEEN(100000,1200000),-3)</f>
        <v>727000</v>
      </c>
      <c r="G356" s="54">
        <f ca="1" t="shared" si="152"/>
        <v>16773121</v>
      </c>
      <c r="H356" s="56">
        <f ca="1" t="shared" si="154"/>
        <v>130</v>
      </c>
      <c r="I356" s="68" t="str">
        <f ca="1" t="shared" si="155"/>
        <v>915JHNSC6</v>
      </c>
      <c r="J356" s="51" t="str">
        <f ca="1" t="shared" si="156"/>
        <v>990</v>
      </c>
      <c r="K356" s="66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MB-TKThe :6995013915193 tai VCB.; TRAN LE HOANG DUY chuyen khoan</v>
      </c>
    </row>
    <row r="357" ht="45" customHeight="1" spans="1:11">
      <c r="A357" s="51">
        <v>324</v>
      </c>
      <c r="B357" s="52" t="s">
        <v>381</v>
      </c>
      <c r="C357" s="53" t="str">
        <f t="shared" si="150"/>
        <v>28/12/2023</v>
      </c>
      <c r="D357" s="51">
        <f ca="1" t="shared" si="153"/>
        <v>7291</v>
      </c>
      <c r="E357" s="95"/>
      <c r="F357" s="60">
        <f ca="1" t="shared" si="157"/>
        <v>243000</v>
      </c>
      <c r="G357" s="54">
        <f ca="1" t="shared" si="152"/>
        <v>17016121</v>
      </c>
      <c r="H357" s="56">
        <f ca="1" t="shared" si="154"/>
        <v>1443</v>
      </c>
      <c r="I357" s="68" t="str">
        <f ca="1" t="shared" si="155"/>
        <v>227JHQQK3</v>
      </c>
      <c r="J357" s="51" t="str">
        <f ca="1" t="shared" si="156"/>
        <v>990</v>
      </c>
      <c r="K357" s="66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MB-TKThe :6146018754032 tai Sacombank.; LE DUC VIET chuyen khoan</v>
      </c>
    </row>
    <row r="358" ht="45" customHeight="1" spans="1:11">
      <c r="A358" s="51">
        <v>325</v>
      </c>
      <c r="B358" s="52" t="s">
        <v>382</v>
      </c>
      <c r="C358" s="53" t="str">
        <f t="shared" si="150"/>
        <v>28/12/2023</v>
      </c>
      <c r="D358" s="51">
        <f ca="1" t="shared" si="153"/>
        <v>5831</v>
      </c>
      <c r="E358" s="95"/>
      <c r="F358" s="60">
        <f ca="1" t="shared" si="157"/>
        <v>662000</v>
      </c>
      <c r="G358" s="54">
        <f ca="1" t="shared" si="152"/>
        <v>17678121</v>
      </c>
      <c r="H358" s="56">
        <f ca="1" t="shared" si="154"/>
        <v>818</v>
      </c>
      <c r="I358" s="68" t="str">
        <f ca="1" t="shared" si="155"/>
        <v>504KTSAQ4</v>
      </c>
      <c r="J358" s="51" t="str">
        <f ca="1" t="shared" si="156"/>
        <v>512</v>
      </c>
      <c r="K358" s="66" t="str">
        <f ca="1">_xlfn.CONCAT(INDEX(Sheet1!$F$4:$F$7,RANDBETWEEN(1,COUNTA(Sheet1!$F$4:$F$7))),RANDBETWEEN(1000000000000,9999999999999)," tai ",INDEX(Sheet1!$H$4:$H$10,RANDBETWEEN(1,COUNTA(Sheet1!$H$4:$H$10))),"; ",INDEX(Sheet1!$A$4:$A$77,RANDBETWEEN(1,COUNTA(Sheet1!$A$4:$A$77)))," chuyen khoan")</f>
        <v>MB-TKThe :5251878498325 tai Sacombank.; NGUYEN QUOC HUNG chuyen khoan</v>
      </c>
    </row>
    <row r="359" s="11" customFormat="1" ht="77" customHeight="1" spans="1:11">
      <c r="A359" s="89">
        <v>326</v>
      </c>
      <c r="B359" s="90" t="s">
        <v>383</v>
      </c>
      <c r="C359" s="91" t="str">
        <f t="shared" si="150"/>
        <v>29/12/2023</v>
      </c>
      <c r="D359" s="89">
        <f ca="1" t="shared" si="153"/>
        <v>4585</v>
      </c>
      <c r="E359" s="88"/>
      <c r="F359" s="88">
        <v>33248250</v>
      </c>
      <c r="G359" s="88">
        <f ca="1" t="shared" si="152"/>
        <v>50926371</v>
      </c>
      <c r="H359" s="92">
        <f ca="1" t="shared" si="154"/>
        <v>9888</v>
      </c>
      <c r="I359" s="94" t="str">
        <f ca="1" t="shared" si="155"/>
        <v>964SAZBV6</v>
      </c>
      <c r="J359" s="89" t="str">
        <f ca="1" t="shared" si="156"/>
        <v>990</v>
      </c>
      <c r="K359" s="102" t="str">
        <f ca="1">_xlfn.CONCAT("REM ",RANDBETWEEN(1000,9999),CHAR(RANDBETWEEN(65,90)),CHAR(RANDBETWEEN(65,90)),RANDBETWEEN(100000000000000,999999999999999)," B/O CONGTYCPGACHNGOIVAXAYLAPDIENCHAU thanh toan luong T12/2023")</f>
        <v>REM 8559ZM932323407506568 B/O CONGTYCPGACHNGOIVAXAYLAPDIENCHAU thanh toan luong T12/2023</v>
      </c>
    </row>
    <row r="360" ht="45" customHeight="1" spans="1:11">
      <c r="A360" s="51">
        <v>327</v>
      </c>
      <c r="B360" s="52" t="s">
        <v>384</v>
      </c>
      <c r="C360" s="53" t="str">
        <f t="shared" si="150"/>
        <v>29/12/2023</v>
      </c>
      <c r="D360" s="51">
        <f ca="1" t="shared" si="153"/>
        <v>1526</v>
      </c>
      <c r="E360" s="95"/>
      <c r="F360" s="60">
        <f ca="1" t="shared" si="157"/>
        <v>476000</v>
      </c>
      <c r="G360" s="54">
        <f ca="1" t="shared" si="152"/>
        <v>51402371</v>
      </c>
      <c r="H360" s="56">
        <f ca="1" t="shared" si="154"/>
        <v>977</v>
      </c>
      <c r="I360" s="68" t="str">
        <f ca="1" t="shared" si="155"/>
        <v>351QNDZZ8</v>
      </c>
      <c r="J360" s="51" t="str">
        <f ca="1" t="shared" si="156"/>
        <v>512</v>
      </c>
      <c r="K360" s="66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TKThe :5792990326488 tai VPBank.; PHAM VIET ANH chuyen khoan</v>
      </c>
    </row>
    <row r="361" ht="45" customHeight="1" spans="1:11">
      <c r="A361" s="51">
        <v>328</v>
      </c>
      <c r="B361" s="52" t="s">
        <v>385</v>
      </c>
      <c r="C361" s="53" t="str">
        <f t="shared" si="150"/>
        <v>30/12/2023</v>
      </c>
      <c r="D361" s="51">
        <f ca="1" t="shared" si="153"/>
        <v>3664</v>
      </c>
      <c r="E361" s="95"/>
      <c r="F361" s="60">
        <f ca="1">ROUND(RANDBETWEEN(100000,1200000),-3)</f>
        <v>174000</v>
      </c>
      <c r="G361" s="54">
        <f ca="1" t="shared" si="152"/>
        <v>51576371</v>
      </c>
      <c r="H361" s="56">
        <f ca="1" t="shared" si="154"/>
        <v>189</v>
      </c>
      <c r="I361" s="68" t="str">
        <f ca="1" t="shared" si="155"/>
        <v>540ZAFSN5</v>
      </c>
      <c r="J361" s="51" t="str">
        <f ca="1" t="shared" si="156"/>
        <v>512</v>
      </c>
      <c r="K361" s="66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MB-TKThe :5250750291636 tai Sacombank.; NGUYEN DUC HAI chuyen khoan</v>
      </c>
    </row>
    <row r="362" s="9" customFormat="1" ht="46" customHeight="1" spans="1:11">
      <c r="A362" s="51">
        <v>329</v>
      </c>
      <c r="B362" s="52" t="s">
        <v>386</v>
      </c>
      <c r="C362" s="53" t="str">
        <f t="shared" si="150"/>
        <v>30/12/2023</v>
      </c>
      <c r="D362" s="51">
        <f ca="1" t="shared" ref="D362:D375" si="158">RANDBETWEEN(1000,9999)</f>
        <v>5447</v>
      </c>
      <c r="E362" s="54">
        <f ca="1">ROUND(RANDBETWEEN(100000,12000000),-3)</f>
        <v>3575000</v>
      </c>
      <c r="F362" s="60"/>
      <c r="G362" s="54">
        <f ca="1" t="shared" si="152"/>
        <v>48001371</v>
      </c>
      <c r="H362" s="56">
        <f ca="1" t="shared" ref="H362:H375" si="159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3369897120</v>
      </c>
      <c r="I362" s="68" t="str">
        <f ca="1" t="shared" ref="I362:I375" si="160">_xlfn.CONCAT(RANDBETWEEN(100,999),CHAR(RANDBETWEEN(65,90)),CHAR(RANDBETWEEN(65,90)),CHAR(RANDBETWEEN(65,90)),CHAR(RANDBETWEEN(65,90)),CHAR(RANDBETWEEN(65,90)),RANDBETWEEN(1,9))</f>
        <v>434QJEQT8</v>
      </c>
      <c r="J362" s="51" t="str">
        <f ca="1" t="shared" ref="J362:J375" si="161">CHOOSE(RANDBETWEEN(1,2),"990","512")</f>
        <v>512</v>
      </c>
      <c r="K362" s="66" t="str">
        <f ca="1">_xlfn.CONCAT(INDEX(Sheet1!F1:F4,RANDBETWEEN(1,COUNTA(Sheet1!F1:F4))),RANDBETWEEN(1000000000000,9999999999999)," tai ",INDEX(Sheet1!H1:H7,RANDBETWEEN(1,COUNTA(Sheet1!H1:H7))),"; ND NGUYEN THI QUY"," chuyen tien")</f>
        <v>MB-TKThe :7079431539561 tai MB.; ND NGUYEN THI QUY chuyen tien</v>
      </c>
    </row>
    <row r="363" s="10" customFormat="1" ht="35" customHeight="1" spans="1:11">
      <c r="A363" s="74">
        <v>330</v>
      </c>
      <c r="B363" s="75" t="s">
        <v>387</v>
      </c>
      <c r="C363" s="76" t="str">
        <f t="shared" si="150"/>
        <v>31/12/2023</v>
      </c>
      <c r="D363" s="74">
        <f ca="1" t="shared" si="158"/>
        <v>8951</v>
      </c>
      <c r="E363" s="97"/>
      <c r="F363" s="88">
        <v>22000</v>
      </c>
      <c r="G363" s="77">
        <f ca="1" t="shared" si="152"/>
        <v>48023371</v>
      </c>
      <c r="H363" s="79">
        <f ca="1" t="shared" si="159"/>
        <v>2222</v>
      </c>
      <c r="I363" s="93" t="str">
        <f ca="1" t="shared" si="160"/>
        <v>148RPVPQ6</v>
      </c>
      <c r="J363" s="74" t="str">
        <f ca="1" t="shared" si="161"/>
        <v>990</v>
      </c>
      <c r="K363" s="102" t="s">
        <v>388</v>
      </c>
    </row>
    <row r="364" ht="45" customHeight="1" spans="1:11">
      <c r="A364" s="51">
        <v>331</v>
      </c>
      <c r="B364" s="52" t="s">
        <v>389</v>
      </c>
      <c r="C364" s="53" t="str">
        <f t="shared" si="150"/>
        <v>31/12/2023</v>
      </c>
      <c r="D364" s="51">
        <f ca="1" t="shared" si="158"/>
        <v>9097</v>
      </c>
      <c r="E364" s="95"/>
      <c r="F364" s="60">
        <f ca="1" t="shared" ref="F364:F368" si="162">ROUND(RANDBETWEEN(100000,1200000),-3)</f>
        <v>428000</v>
      </c>
      <c r="G364" s="54">
        <f ca="1" t="shared" si="152"/>
        <v>48451371</v>
      </c>
      <c r="H364" s="56">
        <f ca="1" t="shared" si="159"/>
        <v>8286020168</v>
      </c>
      <c r="I364" s="68" t="str">
        <f ca="1" t="shared" si="160"/>
        <v>576NPSRQ3</v>
      </c>
      <c r="J364" s="51" t="str">
        <f ca="1" t="shared" si="161"/>
        <v>990</v>
      </c>
      <c r="K364" s="66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TKThe :5937928122366 tai Agribank.; NGUYEN TRONG THANH chuyen khoan</v>
      </c>
    </row>
    <row r="365" s="12" customFormat="1" ht="48" customHeight="1" spans="1:11">
      <c r="A365" s="98">
        <v>332</v>
      </c>
      <c r="B365" s="99" t="s">
        <v>390</v>
      </c>
      <c r="C365" s="100" t="str">
        <f t="shared" si="150"/>
        <v>31/12/2023</v>
      </c>
      <c r="D365" s="98">
        <f ca="1" t="shared" si="158"/>
        <v>4778</v>
      </c>
      <c r="E365" s="96"/>
      <c r="F365" s="60">
        <f ca="1" t="shared" si="162"/>
        <v>869000</v>
      </c>
      <c r="G365" s="60">
        <f ca="1" t="shared" si="152"/>
        <v>49320371</v>
      </c>
      <c r="H365" s="101">
        <f ca="1" t="shared" si="159"/>
        <v>509</v>
      </c>
      <c r="I365" s="103" t="str">
        <f ca="1" t="shared" si="160"/>
        <v>698YJYTQ5</v>
      </c>
      <c r="J365" s="98" t="str">
        <f ca="1" t="shared" si="161"/>
        <v>990</v>
      </c>
      <c r="K365" s="66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TKThe :7222571475407 tai Agribank.; NGUYEN THANH PHUOC chuyen khoan</v>
      </c>
    </row>
    <row r="366" ht="45" customHeight="1" spans="1:11">
      <c r="A366" s="51">
        <v>333</v>
      </c>
      <c r="B366" s="52" t="s">
        <v>391</v>
      </c>
      <c r="C366" s="53" t="str">
        <f t="shared" si="150"/>
        <v>31/12/2023</v>
      </c>
      <c r="D366" s="51">
        <f ca="1" t="shared" si="158"/>
        <v>7041</v>
      </c>
      <c r="E366" s="95"/>
      <c r="F366" s="60">
        <f ca="1" t="shared" si="162"/>
        <v>1155000</v>
      </c>
      <c r="G366" s="54">
        <f ca="1" t="shared" si="152"/>
        <v>50475371</v>
      </c>
      <c r="H366" s="56">
        <f ca="1" t="shared" si="159"/>
        <v>52280</v>
      </c>
      <c r="I366" s="68" t="str">
        <f ca="1" t="shared" si="160"/>
        <v>978BCLCZ2</v>
      </c>
      <c r="J366" s="51" t="str">
        <f ca="1" t="shared" si="161"/>
        <v>512</v>
      </c>
      <c r="K366" s="66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MBVCB :8486325906388 tai TCB.; LE DINH DAI DUC chuyen khoan</v>
      </c>
    </row>
    <row r="367" ht="45" customHeight="1" spans="1:11">
      <c r="A367" s="51">
        <v>334</v>
      </c>
      <c r="B367" s="52" t="s">
        <v>392</v>
      </c>
      <c r="C367" s="53" t="str">
        <f t="shared" si="150"/>
        <v>31/12/2023</v>
      </c>
      <c r="D367" s="51">
        <f ca="1" t="shared" si="158"/>
        <v>8106</v>
      </c>
      <c r="E367" s="54">
        <f ca="1">ROUND(RANDBETWEEN(100000,12000000),-3)</f>
        <v>4234000</v>
      </c>
      <c r="F367" s="60"/>
      <c r="G367" s="54">
        <f ca="1" t="shared" si="152"/>
        <v>46241371</v>
      </c>
      <c r="H367" s="56">
        <f ca="1" t="shared" si="159"/>
        <v>143</v>
      </c>
      <c r="I367" s="68" t="str">
        <f ca="1" t="shared" si="160"/>
        <v>932GUKLB9</v>
      </c>
      <c r="J367" s="51" t="str">
        <f ca="1" t="shared" si="161"/>
        <v>512</v>
      </c>
      <c r="K367" s="66" t="str">
        <f ca="1">_xlfn.CONCAT(INDEX(Sheet1!F1:F4,RANDBETWEEN(1,COUNTA(Sheet1!F1:F4))),RANDBETWEEN(1000000000000,9999999999999)," tai ",INDEX(Sheet1!H1:H7,RANDBETWEEN(1,COUNTA(Sheet1!H1:H7))),"; ND NGUYEN THI QUY"," chuyen tien")</f>
        <v>MB-TKThe :8124663873519 tai Vietcombank.; ND NGUYEN THI QUY chuyen tien</v>
      </c>
    </row>
    <row r="368" ht="47" customHeight="1" spans="1:11">
      <c r="A368" s="51">
        <v>335</v>
      </c>
      <c r="B368" s="52" t="s">
        <v>393</v>
      </c>
      <c r="C368" s="53" t="str">
        <f t="shared" si="150"/>
        <v>01/01/2024</v>
      </c>
      <c r="D368" s="51">
        <f ca="1" t="shared" si="158"/>
        <v>8157</v>
      </c>
      <c r="E368" s="95"/>
      <c r="F368" s="60">
        <f ca="1" t="shared" si="162"/>
        <v>187000</v>
      </c>
      <c r="G368" s="54">
        <f ca="1" t="shared" si="152"/>
        <v>46428371</v>
      </c>
      <c r="H368" s="56">
        <f ca="1" t="shared" si="159"/>
        <v>182</v>
      </c>
      <c r="I368" s="68" t="str">
        <f ca="1" t="shared" si="160"/>
        <v>427JLBBT6</v>
      </c>
      <c r="J368" s="51" t="str">
        <f ca="1" t="shared" si="161"/>
        <v>512</v>
      </c>
      <c r="K368" s="66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MB-TKThe :5418079533687 tai VPBank.; HOANG VAN QUAN chuyen khoan</v>
      </c>
    </row>
    <row r="369" ht="35" customHeight="1" spans="1:11">
      <c r="A369" s="51">
        <v>336</v>
      </c>
      <c r="B369" s="52" t="s">
        <v>394</v>
      </c>
      <c r="C369" s="53" t="str">
        <f t="shared" si="150"/>
        <v>01/01/2024</v>
      </c>
      <c r="D369" s="51">
        <f ca="1" t="shared" si="158"/>
        <v>5020</v>
      </c>
      <c r="E369" s="95"/>
      <c r="F369" s="60">
        <f ca="1" t="shared" ref="F369:F373" si="163">ROUND(RANDBETWEEN(100000,1200000),-3)</f>
        <v>425000</v>
      </c>
      <c r="G369" s="54">
        <f ca="1" t="shared" si="152"/>
        <v>46853371</v>
      </c>
      <c r="H369" s="56">
        <f ca="1" t="shared" si="159"/>
        <v>362</v>
      </c>
      <c r="I369" s="68" t="str">
        <f ca="1" t="shared" si="160"/>
        <v>781ARSVP1</v>
      </c>
      <c r="J369" s="51" t="str">
        <f ca="1" t="shared" si="161"/>
        <v>512</v>
      </c>
      <c r="K369" s="66" t="str">
        <f ca="1">_xlfn.CONCAT(RANDBETWEEN(100000,999999),"-QR - ",INDEX(Sheet1!A6:A79,RANDBETWEEN(1,COUNTA(Sheet1!A6:A79)))," Chuyen tien")</f>
        <v>910779-QR - DO VAN VINH Chuyen tien</v>
      </c>
    </row>
    <row r="370" ht="35" customHeight="1" spans="1:11">
      <c r="A370" s="51">
        <v>337</v>
      </c>
      <c r="B370" s="52" t="s">
        <v>395</v>
      </c>
      <c r="C370" s="53" t="str">
        <f t="shared" si="150"/>
        <v>01/01/2024</v>
      </c>
      <c r="D370" s="51">
        <f ca="1" t="shared" si="158"/>
        <v>7877</v>
      </c>
      <c r="E370" s="95"/>
      <c r="F370" s="60">
        <f ca="1" t="shared" si="163"/>
        <v>690000</v>
      </c>
      <c r="G370" s="54">
        <f ca="1" t="shared" si="152"/>
        <v>47543371</v>
      </c>
      <c r="H370" s="56">
        <f ca="1" t="shared" si="159"/>
        <v>5483</v>
      </c>
      <c r="I370" s="68" t="str">
        <f ca="1" t="shared" si="160"/>
        <v>189XHKAD1</v>
      </c>
      <c r="J370" s="51" t="str">
        <f ca="1" t="shared" si="161"/>
        <v>512</v>
      </c>
      <c r="K370" s="66" t="str">
        <f ca="1">_xlfn.CONCAT(RANDBETWEEN(100000,999999),"-QR - ",INDEX(Sheet1!A7:A80,RANDBETWEEN(1,COUNTA(Sheet1!A7:A80)))," Chuyen tien")</f>
        <v>625876-QR - DINH VAN KIEN Chuyen tien</v>
      </c>
    </row>
    <row r="371" ht="49" customHeight="1" spans="1:11">
      <c r="A371" s="51">
        <v>338</v>
      </c>
      <c r="B371" s="52" t="s">
        <v>396</v>
      </c>
      <c r="C371" s="53" t="str">
        <f t="shared" si="150"/>
        <v>01/01/2024</v>
      </c>
      <c r="D371" s="51">
        <f ca="1" t="shared" si="158"/>
        <v>6446</v>
      </c>
      <c r="E371" s="95"/>
      <c r="F371" s="60">
        <f ca="1" t="shared" si="163"/>
        <v>1194000</v>
      </c>
      <c r="G371" s="54">
        <f ca="1" t="shared" si="152"/>
        <v>48737371</v>
      </c>
      <c r="H371" s="56">
        <f ca="1" t="shared" si="159"/>
        <v>1848947576</v>
      </c>
      <c r="I371" s="68" t="str">
        <f ca="1" t="shared" si="160"/>
        <v>484ZVJHR4</v>
      </c>
      <c r="J371" s="51" t="str">
        <f ca="1" t="shared" si="161"/>
        <v>990</v>
      </c>
      <c r="K371" s="66" t="str">
        <f ca="1">_xlfn.CONCAT("REM               Tfr A/c: ",RANDBETWEEN(10000000000000,99999999999999)," ",INDEX(Sheet1!A1:A74,RANDBETWEEN(1,COUNTA(Sheet1!A1:A74)))," chuyen tien")</f>
        <v>REM               Tfr A/c: 32140091830040 DO MINH HIEU chuyen tien</v>
      </c>
    </row>
    <row r="372" ht="45" customHeight="1" spans="1:11">
      <c r="A372" s="51">
        <v>339</v>
      </c>
      <c r="B372" s="52" t="s">
        <v>397</v>
      </c>
      <c r="C372" s="53" t="str">
        <f t="shared" si="150"/>
        <v>01/01/2024</v>
      </c>
      <c r="D372" s="51">
        <f ca="1" t="shared" si="158"/>
        <v>7507</v>
      </c>
      <c r="E372" s="54">
        <f ca="1">ROUND(RANDBETWEEN(100000,12000000),-3)</f>
        <v>9549000</v>
      </c>
      <c r="F372" s="60"/>
      <c r="G372" s="54">
        <f ca="1" t="shared" si="152"/>
        <v>39188371</v>
      </c>
      <c r="H372" s="56">
        <f ca="1" t="shared" si="159"/>
        <v>238</v>
      </c>
      <c r="I372" s="68" t="str">
        <f ca="1" t="shared" si="160"/>
        <v>183KCBBC1</v>
      </c>
      <c r="J372" s="51" t="str">
        <f ca="1" t="shared" si="161"/>
        <v>512</v>
      </c>
      <c r="K372" s="66" t="str">
        <f ca="1">_xlfn.CONCAT(INDEX(Sheet1!F1:F4,RANDBETWEEN(1,COUNTA(Sheet1!F1:F4))),RANDBETWEEN(1000000000000,9999999999999)," tai ",INDEX(Sheet1!H1:H7,RANDBETWEEN(1,COUNTA(Sheet1!H1:H7))),"; ND NGUYEN THI QUY"," chuyen tien")</f>
        <v>MBVCB :1686435303109 tai VPBank.; ND NGUYEN THI QUY chuyen tien</v>
      </c>
    </row>
    <row r="373" ht="45" customHeight="1" spans="1:11">
      <c r="A373" s="51">
        <v>340</v>
      </c>
      <c r="B373" s="52" t="s">
        <v>398</v>
      </c>
      <c r="C373" s="53" t="str">
        <f t="shared" si="150"/>
        <v>01/01/2024</v>
      </c>
      <c r="D373" s="51">
        <f ca="1" t="shared" si="158"/>
        <v>6280</v>
      </c>
      <c r="E373" s="95"/>
      <c r="F373" s="60">
        <f ca="1" t="shared" si="163"/>
        <v>955000</v>
      </c>
      <c r="G373" s="54">
        <f ca="1" t="shared" si="152"/>
        <v>40143371</v>
      </c>
      <c r="H373" s="56">
        <f ca="1" t="shared" si="159"/>
        <v>203</v>
      </c>
      <c r="I373" s="68" t="str">
        <f ca="1" t="shared" si="160"/>
        <v>467BIIYT3</v>
      </c>
      <c r="J373" s="51" t="str">
        <f ca="1" t="shared" si="161"/>
        <v>512</v>
      </c>
      <c r="K373" s="66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MBVCB :2746031645651 tai VCB.; NGUYEN DUC MANH chuyen khoan</v>
      </c>
    </row>
    <row r="374" ht="46" customHeight="1" spans="1:11">
      <c r="A374" s="51">
        <v>342</v>
      </c>
      <c r="B374" s="52" t="s">
        <v>399</v>
      </c>
      <c r="C374" s="53" t="str">
        <f t="shared" si="150"/>
        <v>02/01/2024</v>
      </c>
      <c r="D374" s="51">
        <f ca="1" t="shared" si="158"/>
        <v>7573</v>
      </c>
      <c r="E374" s="95"/>
      <c r="F374" s="60">
        <f ca="1">ROUND(RANDBETWEEN(100000,1200000),-3)</f>
        <v>434000</v>
      </c>
      <c r="G374" s="54">
        <f ca="1" t="shared" si="152"/>
        <v>40577371</v>
      </c>
      <c r="H374" s="56">
        <f ca="1" t="shared" si="159"/>
        <v>8459</v>
      </c>
      <c r="I374" s="68" t="str">
        <f ca="1" t="shared" si="160"/>
        <v>635VJCNB3</v>
      </c>
      <c r="J374" s="51" t="str">
        <f ca="1" t="shared" si="161"/>
        <v>512</v>
      </c>
      <c r="K374" s="66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MBVCB :4254827399659 tai Agribank.; LAM THI THANH chuyen khoan</v>
      </c>
    </row>
    <row r="375" ht="47" customHeight="1" spans="1:11">
      <c r="A375" s="51">
        <v>344</v>
      </c>
      <c r="B375" s="52" t="s">
        <v>400</v>
      </c>
      <c r="C375" s="53" t="str">
        <f t="shared" si="150"/>
        <v>02/01/2024</v>
      </c>
      <c r="D375" s="51">
        <f ca="1" t="shared" si="158"/>
        <v>7125</v>
      </c>
      <c r="E375" s="54">
        <f ca="1">ROUND(RANDBETWEEN(100000,12000000),-3)</f>
        <v>2256000</v>
      </c>
      <c r="F375" s="60"/>
      <c r="G375" s="54">
        <f ca="1" t="shared" si="152"/>
        <v>38321371</v>
      </c>
      <c r="H375" s="56">
        <f ca="1" t="shared" si="159"/>
        <v>7805138237</v>
      </c>
      <c r="I375" s="68" t="str">
        <f ca="1" t="shared" si="160"/>
        <v>204AOXYP8</v>
      </c>
      <c r="J375" s="51" t="str">
        <f ca="1" t="shared" si="161"/>
        <v>512</v>
      </c>
      <c r="K375" s="66" t="str">
        <f ca="1">_xlfn.CONCAT(INDEX(Sheet1!F1:F4,RANDBETWEEN(1,COUNTA(Sheet1!F1:F4))),RANDBETWEEN(1000000000000,9999999999999)," tai ",INDEX(Sheet1!H1:H7,RANDBETWEEN(1,COUNTA(Sheet1!H1:H7))),"; ND NGUYEN THI QUY"," chuyen tien")</f>
        <v>MBVCB :7938812057094 tai VCB.; ND NGUYEN THI QUY chuyen tien</v>
      </c>
    </row>
    <row r="376" ht="61" customHeight="1" spans="1:11">
      <c r="A376" s="57" t="s">
        <v>401</v>
      </c>
      <c r="B376" s="57"/>
      <c r="C376" s="57"/>
      <c r="D376" s="57"/>
      <c r="E376" s="57"/>
      <c r="F376" s="57"/>
      <c r="G376" s="57"/>
      <c r="H376" s="57"/>
      <c r="I376" s="71" t="s">
        <v>402</v>
      </c>
      <c r="J376" s="71"/>
      <c r="K376" s="71"/>
    </row>
    <row r="377" ht="40" customHeight="1" spans="1:11">
      <c r="A377" s="51">
        <v>346</v>
      </c>
      <c r="B377" s="52" t="s">
        <v>403</v>
      </c>
      <c r="C377" s="53" t="str">
        <f t="shared" ref="C377:C402" si="164">LEFT(B377,FIND(" ",B377)-1)</f>
        <v>02/01/2024</v>
      </c>
      <c r="D377" s="51">
        <f ca="1">RANDBETWEEN(1000,9999)</f>
        <v>2822</v>
      </c>
      <c r="E377" s="95"/>
      <c r="F377" s="60">
        <f ca="1">ROUND(RANDBETWEEN(100000,1200000),-3)</f>
        <v>293000</v>
      </c>
      <c r="G377" s="54">
        <f ca="1">G375-E377+F377</f>
        <v>38614371</v>
      </c>
      <c r="H377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248</v>
      </c>
      <c r="I377" s="68" t="str">
        <f ca="1">_xlfn.CONCAT(RANDBETWEEN(100,999),CHAR(RANDBETWEEN(65,90)),CHAR(RANDBETWEEN(65,90)),CHAR(RANDBETWEEN(65,90)),CHAR(RANDBETWEEN(65,90)),CHAR(RANDBETWEEN(65,90)),RANDBETWEEN(1,9))</f>
        <v>323YFHLH4</v>
      </c>
      <c r="J377" s="51" t="str">
        <f ca="1">CHOOSE(RANDBETWEEN(1,2),"990","512")</f>
        <v>512</v>
      </c>
      <c r="K377" s="66" t="str">
        <f ca="1">_xlfn.CONCAT(RANDBETWEEN(100000,999999),"-QR - ",INDEX(Sheet1!A6:A79,RANDBETWEEN(1,COUNTA(Sheet1!A6:A79)))," Chuyen tien")</f>
        <v>543871-QR - NGUYEN DUC MANH Chuyen tien</v>
      </c>
    </row>
    <row r="378" ht="35" customHeight="1" spans="1:11">
      <c r="A378" s="51">
        <v>347</v>
      </c>
      <c r="B378" s="52" t="s">
        <v>404</v>
      </c>
      <c r="C378" s="53" t="str">
        <f t="shared" si="164"/>
        <v>02/01/2024</v>
      </c>
      <c r="D378" s="51">
        <f ca="1">RANDBETWEEN(1000,9999)</f>
        <v>7222</v>
      </c>
      <c r="E378" s="95"/>
      <c r="F378" s="60">
        <f ca="1">ROUND(RANDBETWEEN(100000,1200000),-3)</f>
        <v>1006000</v>
      </c>
      <c r="G378" s="54">
        <f ca="1" t="shared" ref="G377:G402" si="165">G377-E378+F378</f>
        <v>39620371</v>
      </c>
      <c r="H378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66944</v>
      </c>
      <c r="I378" s="68" t="str">
        <f ca="1">_xlfn.CONCAT(RANDBETWEEN(100,999),CHAR(RANDBETWEEN(65,90)),CHAR(RANDBETWEEN(65,90)),CHAR(RANDBETWEEN(65,90)),CHAR(RANDBETWEEN(65,90)),CHAR(RANDBETWEEN(65,90)),RANDBETWEEN(1,9))</f>
        <v>999DCPHC9</v>
      </c>
      <c r="J378" s="51" t="str">
        <f ca="1">CHOOSE(RANDBETWEEN(1,2),"990","512")</f>
        <v>512</v>
      </c>
      <c r="K378" s="66" t="str">
        <f ca="1">_xlfn.CONCAT(RANDBETWEEN(100000,999999),"-QR - ",INDEX(Sheet1!A7:A80,RANDBETWEEN(1,COUNTA(Sheet1!A7:A80)))," Chuyen tien")</f>
        <v>705637-QR - NGUYEN THANH PHUOC Chuyen tien</v>
      </c>
    </row>
    <row r="379" ht="35" customHeight="1" spans="1:11">
      <c r="A379" s="51">
        <v>348</v>
      </c>
      <c r="B379" s="52" t="s">
        <v>405</v>
      </c>
      <c r="C379" s="53" t="str">
        <f t="shared" si="164"/>
        <v>02/01/2024</v>
      </c>
      <c r="D379" s="51">
        <f ca="1">RANDBETWEEN(1000,9999)</f>
        <v>6584</v>
      </c>
      <c r="E379" s="95"/>
      <c r="F379" s="60">
        <f ca="1">ROUND(RANDBETWEEN(100000,1200000),-3)</f>
        <v>835000</v>
      </c>
      <c r="G379" s="54">
        <f ca="1" t="shared" si="165"/>
        <v>40455371</v>
      </c>
      <c r="H379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594</v>
      </c>
      <c r="I379" s="68" t="str">
        <f ca="1">_xlfn.CONCAT(RANDBETWEEN(100,999),CHAR(RANDBETWEEN(65,90)),CHAR(RANDBETWEEN(65,90)),CHAR(RANDBETWEEN(65,90)),CHAR(RANDBETWEEN(65,90)),CHAR(RANDBETWEEN(65,90)),RANDBETWEEN(1,9))</f>
        <v>320WHDUD9</v>
      </c>
      <c r="J379" s="51" t="str">
        <f ca="1">CHOOSE(RANDBETWEEN(1,2),"990","512")</f>
        <v>990</v>
      </c>
      <c r="K379" s="66" t="str">
        <f ca="1">_xlfn.CONCAT(RANDBETWEEN(100000,999999),"-QR - ",INDEX(Sheet1!A8:A81,RANDBETWEEN(1,COUNTA(Sheet1!A8:A81)))," Chuyen tien")</f>
        <v>779425-QR - LE VU TUAN KIET Chuyen tien</v>
      </c>
    </row>
    <row r="380" ht="47" customHeight="1" spans="1:11">
      <c r="A380" s="51">
        <v>349</v>
      </c>
      <c r="B380" s="52" t="s">
        <v>406</v>
      </c>
      <c r="C380" s="53" t="str">
        <f t="shared" si="164"/>
        <v>02/01/2024</v>
      </c>
      <c r="D380" s="51">
        <f ca="1" t="shared" ref="D380:D389" si="166">RANDBETWEEN(1000,9999)</f>
        <v>2739</v>
      </c>
      <c r="E380" s="54">
        <f ca="1">ROUND(RANDBETWEEN(100000,12000000),-3)</f>
        <v>2115000</v>
      </c>
      <c r="F380" s="60"/>
      <c r="G380" s="54">
        <f ca="1" t="shared" si="165"/>
        <v>38340371</v>
      </c>
      <c r="H380" s="56">
        <f ca="1" t="shared" ref="H380:H389" si="167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1676925677</v>
      </c>
      <c r="I380" s="68" t="str">
        <f ca="1" t="shared" ref="I380:I389" si="168">_xlfn.CONCAT(RANDBETWEEN(100,999),CHAR(RANDBETWEEN(65,90)),CHAR(RANDBETWEEN(65,90)),CHAR(RANDBETWEEN(65,90)),CHAR(RANDBETWEEN(65,90)),CHAR(RANDBETWEEN(65,90)),RANDBETWEEN(1,9))</f>
        <v>559QDSDL9</v>
      </c>
      <c r="J380" s="51" t="str">
        <f ca="1" t="shared" ref="J380:J389" si="169">CHOOSE(RANDBETWEEN(1,2),"990","512")</f>
        <v>512</v>
      </c>
      <c r="K380" s="66" t="str">
        <f ca="1">_xlfn.CONCAT(INDEX(Sheet1!F1:F4,RANDBETWEEN(1,COUNTA(Sheet1!F1:F4))),RANDBETWEEN(1000000000000,9999999999999)," tai ",INDEX(Sheet1!H1:H7,RANDBETWEEN(1,COUNTA(Sheet1!H1:H7))),"; ND NGUYEN THI QUY"," chuyen tien")</f>
        <v>TKThe :6971661896475 tai VCB.; ND NGUYEN THI QUY chuyen tien</v>
      </c>
    </row>
    <row r="381" ht="44" customHeight="1" spans="1:11">
      <c r="A381" s="51">
        <v>350</v>
      </c>
      <c r="B381" s="52" t="s">
        <v>407</v>
      </c>
      <c r="C381" s="53" t="str">
        <f t="shared" si="164"/>
        <v>03/01/2024</v>
      </c>
      <c r="D381" s="51">
        <f ca="1" t="shared" si="166"/>
        <v>2107</v>
      </c>
      <c r="E381" s="95"/>
      <c r="F381" s="60">
        <f ca="1">RANDBETWEEN(100000,900000)</f>
        <v>894696</v>
      </c>
      <c r="G381" s="54">
        <f ca="1" t="shared" si="165"/>
        <v>39235067</v>
      </c>
      <c r="H381" s="56">
        <f ca="1" t="shared" si="167"/>
        <v>838</v>
      </c>
      <c r="I381" s="68" t="str">
        <f ca="1" t="shared" si="168"/>
        <v>859FJDOZ3</v>
      </c>
      <c r="J381" s="51" t="str">
        <f ca="1" t="shared" si="169"/>
        <v>512</v>
      </c>
      <c r="K381" s="66" t="str">
        <f ca="1">_xlfn.CONCAT("REM               Tfr A/c: ",RANDBETWEEN(10000000000000,99999999999999)," ",INDEX(Sheet1!A2:A75,RANDBETWEEN(1,COUNTA(Sheet1!A2:A75)))," chuyen tien")</f>
        <v>REM               Tfr A/c: 11424167418007 TRAN LE HOANG DUY chuyen tien</v>
      </c>
    </row>
    <row r="382" ht="44" customHeight="1" spans="1:11">
      <c r="A382" s="51">
        <v>351</v>
      </c>
      <c r="B382" s="52" t="s">
        <v>408</v>
      </c>
      <c r="C382" s="53" t="str">
        <f t="shared" si="164"/>
        <v>03/01/2024</v>
      </c>
      <c r="D382" s="51">
        <f ca="1" t="shared" si="166"/>
        <v>9302</v>
      </c>
      <c r="E382" s="95"/>
      <c r="F382" s="60">
        <f ca="1">RANDBETWEEN(100000,900000)</f>
        <v>238787</v>
      </c>
      <c r="G382" s="54">
        <f ca="1" t="shared" si="165"/>
        <v>39473854</v>
      </c>
      <c r="H382" s="56">
        <f ca="1" t="shared" si="167"/>
        <v>184</v>
      </c>
      <c r="I382" s="68" t="str">
        <f ca="1" t="shared" si="168"/>
        <v>387RJBCX3</v>
      </c>
      <c r="J382" s="51" t="str">
        <f ca="1" t="shared" si="169"/>
        <v>512</v>
      </c>
      <c r="K382" s="66" t="str">
        <f ca="1">_xlfn.CONCAT("REM               Tfr A/c: ",RANDBETWEEN(10000000000000,99999999999999)," ",INDEX(Sheet1!A3:A76,RANDBETWEEN(1,COUNTA(Sheet1!A3:A76)))," chuyen tien")</f>
        <v>REM               Tfr A/c: 37161289268541 NGUYEN DUC DIEN chuyen tien</v>
      </c>
    </row>
    <row r="383" ht="50" customHeight="1" spans="1:11">
      <c r="A383" s="51">
        <v>352</v>
      </c>
      <c r="B383" s="52" t="s">
        <v>409</v>
      </c>
      <c r="C383" s="53" t="str">
        <f t="shared" si="164"/>
        <v>03/01/2024</v>
      </c>
      <c r="D383" s="51">
        <f ca="1" t="shared" si="166"/>
        <v>1862</v>
      </c>
      <c r="E383" s="95"/>
      <c r="F383" s="60">
        <f ca="1">RANDBETWEEN(100000,900000)</f>
        <v>735330</v>
      </c>
      <c r="G383" s="54">
        <f ca="1" t="shared" si="165"/>
        <v>40209184</v>
      </c>
      <c r="H383" s="56">
        <f ca="1" t="shared" si="167"/>
        <v>7209666927</v>
      </c>
      <c r="I383" s="68" t="str">
        <f ca="1" t="shared" si="168"/>
        <v>509CKQPT1</v>
      </c>
      <c r="J383" s="51" t="str">
        <f ca="1" t="shared" si="169"/>
        <v>512</v>
      </c>
      <c r="K383" s="66" t="str">
        <f ca="1">_xlfn.CONCAT("REM               Tfr A/c: ",RANDBETWEEN(10000000000000,99999999999999)," ",INDEX(Sheet1!A4:A77,RANDBETWEEN(1,COUNTA(Sheet1!A4:A77)))," chuyen tien")</f>
        <v>REM               Tfr A/c: 79686585810247 NGUYEN TUAN TUNG chuyen tien</v>
      </c>
    </row>
    <row r="384" ht="50" customHeight="1" spans="1:11">
      <c r="A384" s="51">
        <v>353</v>
      </c>
      <c r="B384" s="52" t="s">
        <v>410</v>
      </c>
      <c r="C384" s="53" t="str">
        <f t="shared" si="164"/>
        <v>03/01/2024</v>
      </c>
      <c r="D384" s="51">
        <f ca="1" t="shared" si="166"/>
        <v>3061</v>
      </c>
      <c r="E384" s="95"/>
      <c r="F384" s="60">
        <f ca="1">RANDBETWEEN(100000,900000)</f>
        <v>247620</v>
      </c>
      <c r="G384" s="54">
        <f ca="1" t="shared" si="165"/>
        <v>40456804</v>
      </c>
      <c r="H384" s="56">
        <f ca="1" t="shared" si="167"/>
        <v>5763635301</v>
      </c>
      <c r="I384" s="68" t="str">
        <f ca="1" t="shared" si="168"/>
        <v>658THTDM2</v>
      </c>
      <c r="J384" s="51" t="str">
        <f ca="1" t="shared" si="169"/>
        <v>990</v>
      </c>
      <c r="K384" s="66" t="str">
        <f ca="1">_xlfn.CONCAT("REM               Tfr A/c: ",RANDBETWEEN(10000000000000,99999999999999)," ",INDEX(Sheet1!A5:A78,RANDBETWEEN(1,COUNTA(Sheet1!A5:A78)))," chuyen tien")</f>
        <v>REM               Tfr A/c: 14019125451788 NGUYEN DUC HAI chuyen tien</v>
      </c>
    </row>
    <row r="385" ht="50" customHeight="1" spans="1:11">
      <c r="A385" s="51">
        <v>354</v>
      </c>
      <c r="B385" s="52" t="s">
        <v>411</v>
      </c>
      <c r="C385" s="53" t="str">
        <f t="shared" si="164"/>
        <v>03/01/2024</v>
      </c>
      <c r="D385" s="51">
        <f ca="1" t="shared" si="166"/>
        <v>7998</v>
      </c>
      <c r="E385" s="95"/>
      <c r="F385" s="60">
        <f ca="1">RANDBETWEEN(100000,900000)</f>
        <v>376925</v>
      </c>
      <c r="G385" s="54">
        <f ca="1" t="shared" si="165"/>
        <v>40833729</v>
      </c>
      <c r="H385" s="56">
        <f ca="1" t="shared" si="167"/>
        <v>184</v>
      </c>
      <c r="I385" s="68" t="str">
        <f ca="1" t="shared" si="168"/>
        <v>353BWARM7</v>
      </c>
      <c r="J385" s="51" t="str">
        <f ca="1" t="shared" si="169"/>
        <v>990</v>
      </c>
      <c r="K385" s="66" t="str">
        <f ca="1">_xlfn.CONCAT("REM               Tfr A/c: ",RANDBETWEEN(10000000000000,99999999999999)," ",INDEX(Sheet1!A6:A79,RANDBETWEEN(1,COUNTA(Sheet1!A6:A79)))," chuyen tien")</f>
        <v>REM               Tfr A/c: 55320987939381 NGUYEN ANH TUAN chuyen tien</v>
      </c>
    </row>
    <row r="386" ht="50" customHeight="1" spans="1:11">
      <c r="A386" s="51">
        <v>355</v>
      </c>
      <c r="B386" s="52" t="s">
        <v>412</v>
      </c>
      <c r="C386" s="53" t="str">
        <f t="shared" si="164"/>
        <v>03/01/2024</v>
      </c>
      <c r="D386" s="51">
        <f ca="1" t="shared" si="166"/>
        <v>9124</v>
      </c>
      <c r="E386" s="54">
        <f ca="1">ROUND(RANDBETWEEN(100000,12000000),-3)</f>
        <v>6596000</v>
      </c>
      <c r="F386" s="60"/>
      <c r="G386" s="54">
        <f ca="1" t="shared" si="165"/>
        <v>34237729</v>
      </c>
      <c r="H386" s="56">
        <f ca="1" t="shared" si="167"/>
        <v>819</v>
      </c>
      <c r="I386" s="68" t="str">
        <f ca="1" t="shared" si="168"/>
        <v>492MPMFC3</v>
      </c>
      <c r="J386" s="51" t="str">
        <f ca="1" t="shared" si="169"/>
        <v>512</v>
      </c>
      <c r="K386" s="66" t="str">
        <f ca="1">_xlfn.CONCAT(INDEX(Sheet1!F1:F4,RANDBETWEEN(1,COUNTA(Sheet1!F1:F4))),RANDBETWEEN(1000000000000,9999999999999)," tai ",INDEX(Sheet1!H1:H7,RANDBETWEEN(1,COUNTA(Sheet1!H1:H7))),"; ND NGUYEN THI QUY"," chuyen tien")</f>
        <v>TKThe :5268427534673 tai VCB.; ND NGUYEN THI QUY chuyen tien</v>
      </c>
    </row>
    <row r="387" ht="50" customHeight="1" spans="1:11">
      <c r="A387" s="51">
        <v>356</v>
      </c>
      <c r="B387" s="52" t="s">
        <v>413</v>
      </c>
      <c r="C387" s="53" t="str">
        <f t="shared" si="164"/>
        <v>04/01/2024</v>
      </c>
      <c r="D387" s="51">
        <f ca="1" t="shared" si="166"/>
        <v>9223</v>
      </c>
      <c r="E387" s="95"/>
      <c r="F387" s="60">
        <f ca="1" t="shared" ref="F387:F392" si="170">ROUND(RANDBETWEEN(100000,1200000),-3)</f>
        <v>797000</v>
      </c>
      <c r="G387" s="54">
        <f ca="1" t="shared" si="165"/>
        <v>35034729</v>
      </c>
      <c r="H387" s="56">
        <f ca="1" t="shared" si="167"/>
        <v>836</v>
      </c>
      <c r="I387" s="68" t="str">
        <f ca="1" t="shared" si="168"/>
        <v>737YCKVY1</v>
      </c>
      <c r="J387" s="51" t="str">
        <f ca="1" t="shared" si="169"/>
        <v>512</v>
      </c>
      <c r="K387" s="66" t="str">
        <f ca="1">_xlfn.CONCAT("REM               Tfr A/c: ",RANDBETWEEN(10000000000000,99999999999999)," ",INDEX(Sheet1!A2:A75,RANDBETWEEN(1,COUNTA(Sheet1!A2:A75)))," chuyen tien")</f>
        <v>REM               Tfr A/c: 25117533250742 TRUONG DUC BAO chuyen tien</v>
      </c>
    </row>
    <row r="388" ht="50" customHeight="1" spans="1:11">
      <c r="A388" s="51">
        <v>357</v>
      </c>
      <c r="B388" s="52" t="s">
        <v>414</v>
      </c>
      <c r="C388" s="53" t="str">
        <f t="shared" si="164"/>
        <v>05/01/2024</v>
      </c>
      <c r="D388" s="51">
        <f ca="1" t="shared" si="166"/>
        <v>9298</v>
      </c>
      <c r="E388" s="95"/>
      <c r="F388" s="60">
        <f ca="1" t="shared" si="170"/>
        <v>745000</v>
      </c>
      <c r="G388" s="54">
        <f ca="1" t="shared" si="165"/>
        <v>35779729</v>
      </c>
      <c r="H388" s="56">
        <f ca="1" t="shared" si="167"/>
        <v>9430689681</v>
      </c>
      <c r="I388" s="68" t="str">
        <f ca="1" t="shared" si="168"/>
        <v>629HWVBX9</v>
      </c>
      <c r="J388" s="51" t="str">
        <f ca="1" t="shared" si="169"/>
        <v>990</v>
      </c>
      <c r="K388" s="66" t="str">
        <f ca="1">_xlfn.CONCAT("REM               Tfr A/c: ",RANDBETWEEN(10000000000000,99999999999999)," ",INDEX(Sheet1!A3:A76,RANDBETWEEN(1,COUNTA(Sheet1!A3:A76)))," chuyen tien")</f>
        <v>REM               Tfr A/c: 86125589047393 NGUYEN BA QUAN chuyen tien</v>
      </c>
    </row>
    <row r="389" ht="42" customHeight="1" spans="1:11">
      <c r="A389" s="51">
        <v>358</v>
      </c>
      <c r="B389" s="52" t="s">
        <v>415</v>
      </c>
      <c r="C389" s="53" t="str">
        <f t="shared" si="164"/>
        <v>05/01/2024</v>
      </c>
      <c r="D389" s="51">
        <f ca="1" t="shared" si="166"/>
        <v>7132</v>
      </c>
      <c r="E389" s="95"/>
      <c r="F389" s="60">
        <f ca="1" t="shared" si="170"/>
        <v>226000</v>
      </c>
      <c r="G389" s="54">
        <f ca="1" t="shared" si="165"/>
        <v>36005729</v>
      </c>
      <c r="H389" s="56">
        <f ca="1" t="shared" si="167"/>
        <v>909</v>
      </c>
      <c r="I389" s="68" t="str">
        <f ca="1" t="shared" si="168"/>
        <v>345OJBIP4</v>
      </c>
      <c r="J389" s="51" t="str">
        <f ca="1" t="shared" si="169"/>
        <v>512</v>
      </c>
      <c r="K389" s="66" t="str">
        <f ca="1">_xlfn.CONCAT("REM               Tfr A/c: ",RANDBETWEEN(10000000000000,99999999999999)," ",INDEX(Sheet1!A4:A77,RANDBETWEEN(1,COUNTA(Sheet1!A4:A77)))," chuyen tien")</f>
        <v>REM               Tfr A/c: 19079136408883 TRINH TUAN SANG chuyen tien</v>
      </c>
    </row>
    <row r="390" ht="35" customHeight="1" spans="1:11">
      <c r="A390" s="51">
        <v>359</v>
      </c>
      <c r="B390" s="70" t="s">
        <v>416</v>
      </c>
      <c r="C390" s="53" t="str">
        <f t="shared" si="164"/>
        <v>05/01/2024</v>
      </c>
      <c r="D390" s="51">
        <f ca="1" t="shared" ref="D390:D402" si="171">RANDBETWEEN(1000,9999)</f>
        <v>3004</v>
      </c>
      <c r="E390" s="54">
        <f ca="1">ROUND(RANDBETWEEN(100000,12000000),-3)</f>
        <v>3378000</v>
      </c>
      <c r="F390" s="60"/>
      <c r="G390" s="54">
        <f ca="1" t="shared" si="165"/>
        <v>32627729</v>
      </c>
      <c r="H390" s="56">
        <f ca="1" t="shared" ref="H390:H402" si="172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1805469020</v>
      </c>
      <c r="I390" s="68" t="str">
        <f ca="1" t="shared" ref="I390:I402" si="173">_xlfn.CONCAT(RANDBETWEEN(100,999),CHAR(RANDBETWEEN(65,90)),CHAR(RANDBETWEEN(65,90)),CHAR(RANDBETWEEN(65,90)),CHAR(RANDBETWEEN(65,90)),CHAR(RANDBETWEEN(65,90)),RANDBETWEEN(1,9))</f>
        <v>529WVVPR7</v>
      </c>
      <c r="J390" s="51" t="str">
        <f ca="1" t="shared" ref="J390:J402" si="174">CHOOSE(RANDBETWEEN(1,2),"990","512")</f>
        <v>990</v>
      </c>
      <c r="K390" s="66" t="str">
        <f ca="1">_xlfn.CONCAT(RANDBETWEEN(100000,999999),"-QR - ",INDEX(Sheet1!A7:A246,RANDBETWEEN(1,COUNTA(Sheet1!A7:A246)))," Chuyen tien")</f>
        <v>321144-QR - LE QUANG DUC Chuyen tien</v>
      </c>
    </row>
    <row r="391" ht="45" customHeight="1" spans="1:11">
      <c r="A391" s="51">
        <v>360</v>
      </c>
      <c r="B391" s="70" t="s">
        <v>417</v>
      </c>
      <c r="C391" s="53" t="str">
        <f t="shared" si="164"/>
        <v>05/01/2024</v>
      </c>
      <c r="D391" s="51">
        <f ca="1" t="shared" si="171"/>
        <v>9548</v>
      </c>
      <c r="E391" s="54">
        <f ca="1">ROUND(RANDBETWEEN(100000,12000000),-3)</f>
        <v>4176000</v>
      </c>
      <c r="F391" s="60"/>
      <c r="G391" s="54">
        <f ca="1" t="shared" si="165"/>
        <v>28451729</v>
      </c>
      <c r="H391" s="56">
        <f ca="1" t="shared" si="172"/>
        <v>4769820471</v>
      </c>
      <c r="I391" s="68" t="str">
        <f ca="1" t="shared" si="173"/>
        <v>303YMYTH6</v>
      </c>
      <c r="J391" s="51" t="str">
        <f ca="1" t="shared" si="174"/>
        <v>990</v>
      </c>
      <c r="K391" s="66" t="str">
        <f ca="1">_xlfn.CONCAT("REM               Tfr A/c: ",RANDBETWEEN(10000000000000,99999999999999)," ",INDEX(Sheet1!A1:A246,RANDBETWEEN(1,COUNTA(Sheet1!A1:A246)))," chuyen tien")</f>
        <v>REM               Tfr A/c: 91337301844025 NGUYEN HOAI NAM chuyen tien</v>
      </c>
    </row>
    <row r="392" ht="50" customHeight="1" spans="1:11">
      <c r="A392" s="51">
        <v>361</v>
      </c>
      <c r="B392" s="70" t="s">
        <v>418</v>
      </c>
      <c r="C392" s="53" t="str">
        <f t="shared" si="164"/>
        <v>05/01/2024</v>
      </c>
      <c r="D392" s="51">
        <f ca="1" t="shared" si="171"/>
        <v>5740</v>
      </c>
      <c r="E392" s="54"/>
      <c r="F392" s="60">
        <f ca="1" t="shared" si="170"/>
        <v>208000</v>
      </c>
      <c r="G392" s="54">
        <f ca="1" t="shared" si="165"/>
        <v>28659729</v>
      </c>
      <c r="H392" s="56">
        <f ca="1" t="shared" si="172"/>
        <v>225</v>
      </c>
      <c r="I392" s="68" t="str">
        <f ca="1" t="shared" si="173"/>
        <v>289RNBUN6</v>
      </c>
      <c r="J392" s="51" t="str">
        <f ca="1" t="shared" si="174"/>
        <v>512</v>
      </c>
      <c r="K392" s="114" t="s">
        <v>419</v>
      </c>
    </row>
    <row r="393" ht="55" customHeight="1" spans="1:11">
      <c r="A393" s="51">
        <v>362</v>
      </c>
      <c r="B393" s="70" t="s">
        <v>420</v>
      </c>
      <c r="C393" s="53" t="str">
        <f t="shared" si="164"/>
        <v>06/01/2024</v>
      </c>
      <c r="D393" s="51">
        <f ca="1" t="shared" si="171"/>
        <v>3271</v>
      </c>
      <c r="E393" s="54"/>
      <c r="F393" s="60">
        <f ca="1" t="shared" ref="F393:F397" si="175">ROUND(RANDBETWEEN(100000,1200000),-3)</f>
        <v>129000</v>
      </c>
      <c r="G393" s="54">
        <f ca="1" t="shared" si="165"/>
        <v>28788729</v>
      </c>
      <c r="H393" s="56">
        <f ca="1" t="shared" si="172"/>
        <v>311</v>
      </c>
      <c r="I393" s="68" t="str">
        <f ca="1" t="shared" si="173"/>
        <v>215XARPE2</v>
      </c>
      <c r="J393" s="51" t="str">
        <f ca="1" t="shared" si="174"/>
        <v>990</v>
      </c>
      <c r="K393" s="66" t="str">
        <f ca="1" t="shared" ref="K393:K397" si="176">"GD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"&amp;CHAR(RANDBETWEEN(97,122))&amp;CHAR(RANDBETWEEN(97,122))&amp;" 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"&amp;CHAR(RANDBETWEEN(97,122))&amp;CHAR(RANDBETWEEN(97,122))&amp;CHAR(RANDBETWEEN(97,122))&amp;CHAR(RANDBETWEEN(97,122))&amp;" REM Tfr Ac"</f>
        <v>GD REF 955PeoZuy-ufpTqukKwt ap GD REF 176JkiSsi-qcvPpxaRwi rsse REM Tfr Ac</v>
      </c>
    </row>
    <row r="394" ht="53" customHeight="1" spans="1:11">
      <c r="A394" s="51">
        <v>363</v>
      </c>
      <c r="B394" s="70" t="s">
        <v>421</v>
      </c>
      <c r="C394" s="53" t="str">
        <f t="shared" si="164"/>
        <v>06/01/2024</v>
      </c>
      <c r="D394" s="51">
        <f ca="1" t="shared" si="171"/>
        <v>2944</v>
      </c>
      <c r="E394" s="54">
        <f ca="1">ROUND(RANDBETWEEN(100000,12000000),-3)</f>
        <v>3690000</v>
      </c>
      <c r="F394" s="60"/>
      <c r="G394" s="54">
        <f ca="1" t="shared" si="165"/>
        <v>25098729</v>
      </c>
      <c r="H394" s="56">
        <f ca="1" t="shared" si="172"/>
        <v>319</v>
      </c>
      <c r="I394" s="68" t="str">
        <f ca="1" t="shared" si="173"/>
        <v>226LAOJW3</v>
      </c>
      <c r="J394" s="51" t="str">
        <f ca="1" t="shared" si="174"/>
        <v>512</v>
      </c>
      <c r="K394" s="66" t="str">
        <f ca="1">_xlfn.CONCAT("Omni Channel-TKThe :",RANDBETWEEN(100000000000,999999999999),", tai ",INDEX(Sheet1!$H$1:$H$7,RANDBETWEEN(1,COUNTA(Sheet1!$H$1:$H$7)))," NGUYEN THI QUY chuyen tien")</f>
        <v>Omni Channel-TKThe :554938731807, tai VPBank. NGUYEN THI QUY chuyen tien</v>
      </c>
    </row>
    <row r="395" ht="58" customHeight="1" spans="1:11">
      <c r="A395" s="51">
        <v>364</v>
      </c>
      <c r="B395" s="70" t="s">
        <v>422</v>
      </c>
      <c r="C395" s="53" t="str">
        <f t="shared" si="164"/>
        <v>06/01/2024</v>
      </c>
      <c r="D395" s="51">
        <f ca="1" t="shared" si="171"/>
        <v>3063</v>
      </c>
      <c r="E395" s="54"/>
      <c r="F395" s="60">
        <f ca="1" t="shared" si="175"/>
        <v>395000</v>
      </c>
      <c r="G395" s="54">
        <f ca="1" t="shared" si="165"/>
        <v>25493729</v>
      </c>
      <c r="H395" s="56">
        <f ca="1" t="shared" si="172"/>
        <v>478</v>
      </c>
      <c r="I395" s="68" t="str">
        <f ca="1" t="shared" si="173"/>
        <v>918EQJIZ7</v>
      </c>
      <c r="J395" s="51" t="str">
        <f ca="1" t="shared" si="174"/>
        <v>512</v>
      </c>
      <c r="K395" s="66" t="str">
        <f ca="1" t="shared" si="176"/>
        <v>GD REF 216OxsRdx-wopQoozMrp me GD REF 552AdmPkz-qbaMjliAvp jkmt REM Tfr Ac</v>
      </c>
    </row>
    <row r="396" ht="55" customHeight="1" spans="1:11">
      <c r="A396" s="51">
        <v>365</v>
      </c>
      <c r="B396" s="70" t="s">
        <v>423</v>
      </c>
      <c r="C396" s="53" t="str">
        <f t="shared" si="164"/>
        <v>06/01/2024</v>
      </c>
      <c r="D396" s="51">
        <f ca="1" t="shared" si="171"/>
        <v>7246</v>
      </c>
      <c r="E396" s="54">
        <f ca="1">ROUND(RANDBETWEEN(100000,12000000),-3)</f>
        <v>4963000</v>
      </c>
      <c r="F396" s="60"/>
      <c r="G396" s="54">
        <f ca="1" t="shared" si="165"/>
        <v>20530729</v>
      </c>
      <c r="H396" s="56">
        <f ca="1" t="shared" si="172"/>
        <v>397</v>
      </c>
      <c r="I396" s="68" t="str">
        <f ca="1" t="shared" si="173"/>
        <v>947GUKPS7</v>
      </c>
      <c r="J396" s="51" t="str">
        <f ca="1" t="shared" si="174"/>
        <v>512</v>
      </c>
      <c r="K396" s="66" t="str">
        <f ca="1">_xlfn.CONCAT("Omni Channel-TKThe :",RANDBETWEEN(100000000000,999999999999),", tai ",INDEX(Sheet1!$H$1:$H$7,RANDBETWEEN(1,COUNTA(Sheet1!$H$1:$H$7)))," NGUYEN THI QUY chuyen tien")</f>
        <v>Omni Channel-TKThe :610485808469, tai VCB. NGUYEN THI QUY chuyen tien</v>
      </c>
    </row>
    <row r="397" ht="55" customHeight="1" spans="1:11">
      <c r="A397" s="51">
        <v>366</v>
      </c>
      <c r="B397" s="70" t="s">
        <v>424</v>
      </c>
      <c r="C397" s="53" t="str">
        <f t="shared" si="164"/>
        <v>06/01/2024</v>
      </c>
      <c r="D397" s="51">
        <f ca="1" t="shared" si="171"/>
        <v>3909</v>
      </c>
      <c r="E397" s="54"/>
      <c r="F397" s="60">
        <f ca="1" t="shared" si="175"/>
        <v>318000</v>
      </c>
      <c r="G397" s="54">
        <f ca="1" t="shared" si="165"/>
        <v>20848729</v>
      </c>
      <c r="H397" s="56">
        <f ca="1" t="shared" si="172"/>
        <v>5433057048</v>
      </c>
      <c r="I397" s="68" t="str">
        <f ca="1" t="shared" si="173"/>
        <v>301PRDBU2</v>
      </c>
      <c r="J397" s="51" t="str">
        <f ca="1" t="shared" si="174"/>
        <v>512</v>
      </c>
      <c r="K397" s="66" t="str">
        <f ca="1">"GD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"&amp;CHAR(RANDBETWEEN(97,122))&amp;CHAR(RANDBETWEEN(97,122))&amp;" 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"&amp;CHAR(RANDBETWEEN(97,122))&amp;CHAR(RANDBETWEEN(97,122))&amp;CHAR(RANDBETWEEN(97,122))&amp;CHAR(RANDBETWEEN(97,122))&amp;" REM Tfr Ac"</f>
        <v>GD REF 157CgaQwn-bwjMhibLqq hj GD REF 648IyfVdt-ctsQktcPif ilgl REM Tfr Ac</v>
      </c>
    </row>
    <row r="398" s="10" customFormat="1" ht="35" customHeight="1" spans="1:11">
      <c r="A398" s="74">
        <v>367</v>
      </c>
      <c r="B398" s="82" t="s">
        <v>425</v>
      </c>
      <c r="C398" s="76" t="str">
        <f t="shared" si="164"/>
        <v>07/01/2024</v>
      </c>
      <c r="D398" s="74">
        <f ca="1" t="shared" si="171"/>
        <v>2505</v>
      </c>
      <c r="E398" s="77">
        <v>11000</v>
      </c>
      <c r="F398" s="88"/>
      <c r="G398" s="77">
        <f ca="1" t="shared" si="165"/>
        <v>20837729</v>
      </c>
      <c r="H398" s="79">
        <f ca="1" t="shared" si="172"/>
        <v>2811</v>
      </c>
      <c r="I398" s="93" t="str">
        <f ca="1" t="shared" si="173"/>
        <v>791BZUIM6</v>
      </c>
      <c r="J398" s="74" t="str">
        <f ca="1" t="shared" si="174"/>
        <v>990</v>
      </c>
      <c r="K398" s="102" t="s">
        <v>426</v>
      </c>
    </row>
    <row r="399" ht="35" customHeight="1" spans="1:11">
      <c r="A399" s="51">
        <v>368</v>
      </c>
      <c r="B399" s="70" t="s">
        <v>427</v>
      </c>
      <c r="C399" s="53" t="str">
        <f t="shared" si="164"/>
        <v>08/01/2024</v>
      </c>
      <c r="D399" s="51">
        <f ca="1" t="shared" si="171"/>
        <v>5209</v>
      </c>
      <c r="E399" s="54"/>
      <c r="F399" s="60">
        <f ca="1" t="shared" ref="F399:F404" si="177">ROUND(RANDBETWEEN(100000,1200000),-3)</f>
        <v>900000</v>
      </c>
      <c r="G399" s="54">
        <f ca="1" t="shared" si="165"/>
        <v>21737729</v>
      </c>
      <c r="H399" s="56">
        <f ca="1" t="shared" si="172"/>
        <v>469</v>
      </c>
      <c r="I399" s="68" t="str">
        <f ca="1" t="shared" si="173"/>
        <v>869SFLVP3</v>
      </c>
      <c r="J399" s="51" t="str">
        <f ca="1" t="shared" si="174"/>
        <v>990</v>
      </c>
      <c r="K399" s="66" t="str">
        <f ca="1">_xlfn.CONCAT(RANDBETWEEN(100000,999999),"-QR - ",INDEX(Sheet1!A7:A246,RANDBETWEEN(1,COUNTA(Sheet1!A7:A246)))," Chuyen tien")</f>
        <v>489134-QR - LE MINH DUONG Chuyen tien</v>
      </c>
    </row>
    <row r="400" ht="48" customHeight="1" spans="1:11">
      <c r="A400" s="51">
        <v>369</v>
      </c>
      <c r="B400" s="70" t="s">
        <v>428</v>
      </c>
      <c r="C400" s="53" t="str">
        <f t="shared" si="164"/>
        <v>08/01/2024</v>
      </c>
      <c r="D400" s="51">
        <f ca="1" t="shared" si="171"/>
        <v>8450</v>
      </c>
      <c r="E400" s="54">
        <f ca="1">ROUND(RANDBETWEEN(100000,12000000),-3)</f>
        <v>740000</v>
      </c>
      <c r="F400" s="60"/>
      <c r="G400" s="54">
        <f ca="1" t="shared" si="165"/>
        <v>20997729</v>
      </c>
      <c r="H400" s="56">
        <f ca="1" t="shared" si="172"/>
        <v>341</v>
      </c>
      <c r="I400" s="68" t="str">
        <f ca="1" t="shared" si="173"/>
        <v>744TPVSB8</v>
      </c>
      <c r="J400" s="51" t="str">
        <f ca="1" t="shared" si="174"/>
        <v>990</v>
      </c>
      <c r="K400" s="66" t="str">
        <f ca="1">_xlfn.CONCAT("Omni Channel-TKThe :",RANDBETWEEN(100000000000,999999999999),", tai ",INDEX(Sheet1!$H$1:$H$7,RANDBETWEEN(1,COUNTA(Sheet1!$H$1:$H$7)))," NGUYEN THI QUY chuyen tien")</f>
        <v>Omni Channel-TKThe :433474426135, tai Agribank. NGUYEN THI QUY chuyen tien</v>
      </c>
    </row>
    <row r="401" ht="44" customHeight="1" spans="1:11">
      <c r="A401" s="51">
        <v>370</v>
      </c>
      <c r="B401" s="70" t="s">
        <v>429</v>
      </c>
      <c r="C401" s="53" t="str">
        <f t="shared" si="164"/>
        <v>08/01/2024</v>
      </c>
      <c r="D401" s="51">
        <f ca="1" t="shared" si="171"/>
        <v>3140</v>
      </c>
      <c r="E401" s="54"/>
      <c r="F401" s="60">
        <f ca="1" t="shared" si="177"/>
        <v>708000</v>
      </c>
      <c r="G401" s="54">
        <f ca="1" t="shared" si="165"/>
        <v>21705729</v>
      </c>
      <c r="H401" s="56">
        <f ca="1" t="shared" si="172"/>
        <v>852</v>
      </c>
      <c r="I401" s="68" t="str">
        <f ca="1" t="shared" si="173"/>
        <v>653BGEFO2</v>
      </c>
      <c r="J401" s="51" t="str">
        <f ca="1" t="shared" si="174"/>
        <v>512</v>
      </c>
      <c r="K401" s="66" t="str">
        <f ca="1">_xlfn.CONCAT("REM               Tfr A/c: ",RANDBETWEEN(10000000000000,99999999999999)," ",INDEX(Sheet1!A1:A246,RANDBETWEEN(1,COUNTA(Sheet1!A1:A246)))," chuyen tien")</f>
        <v>REM               Tfr A/c: 99421434798752 NGUYEN VAN DUC chuyen tien</v>
      </c>
    </row>
    <row r="402" ht="50" customHeight="1" spans="1:11">
      <c r="A402" s="51">
        <v>371</v>
      </c>
      <c r="B402" s="70" t="s">
        <v>430</v>
      </c>
      <c r="C402" s="53" t="str">
        <f t="shared" si="164"/>
        <v>09/01/2024</v>
      </c>
      <c r="D402" s="51">
        <f ca="1" t="shared" si="171"/>
        <v>3045</v>
      </c>
      <c r="E402" s="54"/>
      <c r="F402" s="60">
        <f ca="1" t="shared" si="177"/>
        <v>519000</v>
      </c>
      <c r="G402" s="54">
        <f ca="1" t="shared" si="165"/>
        <v>22224729</v>
      </c>
      <c r="H402" s="56">
        <f ca="1" t="shared" si="172"/>
        <v>666</v>
      </c>
      <c r="I402" s="68" t="str">
        <f ca="1" t="shared" si="173"/>
        <v>315HQGRL1</v>
      </c>
      <c r="J402" s="51" t="str">
        <f ca="1" t="shared" si="174"/>
        <v>512</v>
      </c>
      <c r="K402" s="66" t="str">
        <f ca="1">_xlfn.CONCAT("REM               Tfr A/c: ",RANDBETWEEN(10000000000000,99999999999999)," ",INDEX(Sheet1!A2:A247,RANDBETWEEN(1,COUNTA(Sheet1!A2:A247)))," chuyen tien")</f>
        <v>REM               Tfr A/c: 20335204251220 NGUYEN VAN THANG chuyen tien</v>
      </c>
    </row>
    <row r="403" ht="61" customHeight="1" spans="1:11">
      <c r="A403" s="57" t="s">
        <v>371</v>
      </c>
      <c r="B403" s="57"/>
      <c r="C403" s="57"/>
      <c r="D403" s="57"/>
      <c r="E403" s="57"/>
      <c r="F403" s="57"/>
      <c r="G403" s="57"/>
      <c r="H403" s="57"/>
      <c r="I403" s="71" t="s">
        <v>431</v>
      </c>
      <c r="J403" s="71"/>
      <c r="K403" s="71"/>
    </row>
    <row r="404" ht="58" customHeight="1" spans="1:11">
      <c r="A404" s="51">
        <v>372</v>
      </c>
      <c r="B404" s="70" t="s">
        <v>432</v>
      </c>
      <c r="C404" s="53" t="str">
        <f t="shared" ref="C404:C428" si="178">LEFT(B404,FIND(" ",B404)-1)</f>
        <v>09/01/2024</v>
      </c>
      <c r="D404" s="51">
        <f ca="1" t="shared" ref="D404:D410" si="179">RANDBETWEEN(1000,9999)</f>
        <v>2984</v>
      </c>
      <c r="E404" s="54"/>
      <c r="F404" s="60">
        <f ca="1" t="shared" si="177"/>
        <v>1071000</v>
      </c>
      <c r="G404" s="54">
        <f ca="1">G402-E404+F404</f>
        <v>23295729</v>
      </c>
      <c r="H404" s="56">
        <f ca="1" t="shared" ref="H404:H410" si="180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195</v>
      </c>
      <c r="I404" s="68" t="str">
        <f ca="1" t="shared" ref="I404:I410" si="181">_xlfn.CONCAT(RANDBETWEEN(100,999),CHAR(RANDBETWEEN(65,90)),CHAR(RANDBETWEEN(65,90)),CHAR(RANDBETWEEN(65,90)),CHAR(RANDBETWEEN(65,90)),CHAR(RANDBETWEEN(65,90)),RANDBETWEEN(1,9))</f>
        <v>678QSFKG5</v>
      </c>
      <c r="J404" s="51" t="str">
        <f ca="1" t="shared" ref="J404:J410" si="182">CHOOSE(RANDBETWEEN(1,2),"990","512")</f>
        <v>512</v>
      </c>
      <c r="K404" s="66" t="str">
        <f ca="1">"GD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"&amp;CHAR(RANDBETWEEN(97,122))&amp;CHAR(RANDBETWEEN(97,122))&amp;" 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"&amp;CHAR(RANDBETWEEN(97,122))&amp;CHAR(RANDBETWEEN(97,122))&amp;CHAR(RANDBETWEEN(97,122))&amp;CHAR(RANDBETWEEN(97,122))&amp;" REM Tfr Ac"</f>
        <v>GD REF 483MdpLgx-eluDepiXbc tt GD REF 938RmzIou-mcoBbkaHae gvnh REM Tfr Ac</v>
      </c>
    </row>
    <row r="405" ht="50" customHeight="1" spans="1:11">
      <c r="A405" s="51">
        <v>373</v>
      </c>
      <c r="B405" s="70" t="s">
        <v>433</v>
      </c>
      <c r="C405" s="53" t="str">
        <f t="shared" si="178"/>
        <v>09/01/2024</v>
      </c>
      <c r="D405" s="51">
        <f ca="1" t="shared" si="179"/>
        <v>7126</v>
      </c>
      <c r="E405" s="54"/>
      <c r="F405" s="60">
        <f ca="1">ROUND(RANDBETWEEN(100000,1200000),-3)</f>
        <v>625000</v>
      </c>
      <c r="G405" s="54">
        <f ca="1" t="shared" ref="G404:G428" si="183">G404-E405+F405</f>
        <v>23920729</v>
      </c>
      <c r="H405" s="56">
        <f ca="1" t="shared" si="180"/>
        <v>8679061735</v>
      </c>
      <c r="I405" s="68" t="str">
        <f ca="1" t="shared" si="181"/>
        <v>844HYDJW3</v>
      </c>
      <c r="J405" s="51" t="str">
        <f ca="1" t="shared" si="182"/>
        <v>512</v>
      </c>
      <c r="K405" s="66" t="str">
        <f ca="1">_xlfn.CONCAT("REM               Tfr A/c: ",RANDBETWEEN(10000000000000,99999999999999)," ",INDEX(Sheet1!A4:A249,RANDBETWEEN(1,COUNTA(Sheet1!A4:A249)))," chuyen tien")</f>
        <v>REM               Tfr A/c: 78980439467483 NGUYEN THANH TUNG chuyen tien</v>
      </c>
    </row>
    <row r="406" ht="53" customHeight="1" spans="1:11">
      <c r="A406" s="51">
        <v>374</v>
      </c>
      <c r="B406" s="70" t="s">
        <v>434</v>
      </c>
      <c r="C406" s="53" t="str">
        <f t="shared" si="178"/>
        <v>10/01/2024</v>
      </c>
      <c r="D406" s="51">
        <f ca="1" t="shared" si="179"/>
        <v>9430</v>
      </c>
      <c r="E406" s="54">
        <f ca="1">ROUND(RANDBETWEEN(100000,12000000),-3)</f>
        <v>4401000</v>
      </c>
      <c r="F406" s="60"/>
      <c r="G406" s="54">
        <f ca="1" t="shared" si="183"/>
        <v>19519729</v>
      </c>
      <c r="H406" s="56">
        <f ca="1" t="shared" si="180"/>
        <v>8963470326</v>
      </c>
      <c r="I406" s="68" t="str">
        <f ca="1" t="shared" si="181"/>
        <v>680ECBAD2</v>
      </c>
      <c r="J406" s="51" t="str">
        <f ca="1" t="shared" si="182"/>
        <v>512</v>
      </c>
      <c r="K406" s="66" t="str">
        <f ca="1">_xlfn.CONCAT("Omni Channel-TKThe :",RANDBETWEEN(100000000000,999999999999),", tai ",INDEX(Sheet1!$H$1:$H$7,RANDBETWEEN(1,COUNTA(Sheet1!$H$1:$H$7)))," NGUYEN THI QUY chuyen tien")</f>
        <v>Omni Channel-TKThe :287112145967, tai MB. NGUYEN THI QUY chuyen tien</v>
      </c>
    </row>
    <row r="407" ht="55" customHeight="1" spans="1:11">
      <c r="A407" s="51">
        <v>375</v>
      </c>
      <c r="B407" s="70" t="s">
        <v>435</v>
      </c>
      <c r="C407" s="53" t="str">
        <f t="shared" si="178"/>
        <v>10/01/2024</v>
      </c>
      <c r="D407" s="51">
        <f ca="1" t="shared" si="179"/>
        <v>2728</v>
      </c>
      <c r="E407" s="54"/>
      <c r="F407" s="60">
        <f ca="1" t="shared" ref="F407:F411" si="184">ROUND(RANDBETWEEN(100000,1200000),-3)</f>
        <v>450000</v>
      </c>
      <c r="G407" s="54">
        <f ca="1" t="shared" si="183"/>
        <v>19969729</v>
      </c>
      <c r="H407" s="56">
        <f ca="1" t="shared" si="180"/>
        <v>286</v>
      </c>
      <c r="I407" s="68" t="str">
        <f ca="1" t="shared" si="181"/>
        <v>362BYRKC2</v>
      </c>
      <c r="J407" s="51" t="str">
        <f ca="1" t="shared" si="182"/>
        <v>990</v>
      </c>
      <c r="K407" s="66" t="str">
        <f ca="1">"GD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"&amp;CHAR(RANDBETWEEN(97,122))&amp;CHAR(RANDBETWEEN(97,122))&amp;" 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"&amp;CHAR(RANDBETWEEN(97,122))&amp;CHAR(RANDBETWEEN(97,122))&amp;CHAR(RANDBETWEEN(97,122))&amp;CHAR(RANDBETWEEN(97,122))&amp;" REM Tfr Ac"</f>
        <v>GD REF 613RloPhc-pabNytjIes bs GD REF 132LmdYlh-qoaMmoxUtq xgie REM Tfr Ac</v>
      </c>
    </row>
    <row r="408" ht="51" customHeight="1" spans="1:11">
      <c r="A408" s="51">
        <v>376</v>
      </c>
      <c r="B408" s="70" t="s">
        <v>436</v>
      </c>
      <c r="C408" s="53" t="str">
        <f t="shared" si="178"/>
        <v>10/01/2024</v>
      </c>
      <c r="D408" s="51">
        <f ca="1" t="shared" si="179"/>
        <v>8208</v>
      </c>
      <c r="E408" s="54"/>
      <c r="F408" s="60">
        <f ca="1" t="shared" si="184"/>
        <v>203000</v>
      </c>
      <c r="G408" s="54">
        <f ca="1" t="shared" si="183"/>
        <v>20172729</v>
      </c>
      <c r="H408" s="56">
        <f ca="1" t="shared" si="180"/>
        <v>5796751467</v>
      </c>
      <c r="I408" s="68" t="str">
        <f ca="1" t="shared" si="181"/>
        <v>540VUAWK6</v>
      </c>
      <c r="J408" s="51" t="str">
        <f ca="1" t="shared" si="182"/>
        <v>512</v>
      </c>
      <c r="K408" s="66" t="str">
        <f ca="1">"GD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"&amp;CHAR(RANDBETWEEN(97,122))&amp;CHAR(RANDBETWEEN(97,122))&amp;" 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"&amp;CHAR(RANDBETWEEN(97,122))&amp;CHAR(RANDBETWEEN(97,122))&amp;CHAR(RANDBETWEEN(97,122))&amp;CHAR(RANDBETWEEN(97,122))&amp;" REM Tfr Ac"</f>
        <v>GD REF 539IjsNkk-uplQnmaDfq cq GD REF 199HdqQur-oexAvecCvd twck REM Tfr Ac</v>
      </c>
    </row>
    <row r="409" ht="50" customHeight="1" spans="1:11">
      <c r="A409" s="51">
        <v>377</v>
      </c>
      <c r="B409" s="70" t="s">
        <v>437</v>
      </c>
      <c r="C409" s="53" t="str">
        <f t="shared" si="178"/>
        <v>10/01/2024</v>
      </c>
      <c r="D409" s="51">
        <f ca="1" t="shared" si="179"/>
        <v>1441</v>
      </c>
      <c r="E409" s="54">
        <f ca="1">ROUND(RANDBETWEEN(100000,12000000),-3)</f>
        <v>5065000</v>
      </c>
      <c r="F409" s="60"/>
      <c r="G409" s="54">
        <f ca="1" t="shared" si="183"/>
        <v>15107729</v>
      </c>
      <c r="H409" s="56">
        <f ca="1" t="shared" si="180"/>
        <v>6555713581</v>
      </c>
      <c r="I409" s="68" t="str">
        <f ca="1" t="shared" si="181"/>
        <v>140UPDOI9</v>
      </c>
      <c r="J409" s="51" t="str">
        <f ca="1" t="shared" si="182"/>
        <v>512</v>
      </c>
      <c r="K409" s="66" t="str">
        <f ca="1">_xlfn.CONCAT(INDEX(Sheet1!$F$1:$F$4,RANDBETWEEN(1,COUNTA(Sheet1!$F$1:$F$4))),RANDBETWEEN(1000000000000,9999999999999)," tai ",INDEX(Sheet1!$H$1:$H$7,RANDBETWEEN(1,COUNTA(Sheet1!$H$1:$H$7))),"; ND NGUYEN THI QUY"," chuyen tien")</f>
        <v>IBVCB :1783153891537 tai VCB.; ND NGUYEN THI QUY chuyen tien</v>
      </c>
    </row>
    <row r="410" ht="50" customHeight="1" spans="1:11">
      <c r="A410" s="51">
        <v>378</v>
      </c>
      <c r="B410" s="70" t="s">
        <v>438</v>
      </c>
      <c r="C410" s="53" t="str">
        <f t="shared" si="178"/>
        <v>11/01/2024</v>
      </c>
      <c r="D410" s="51">
        <f ca="1" t="shared" si="179"/>
        <v>2433</v>
      </c>
      <c r="E410" s="54">
        <f ca="1">ROUND(RANDBETWEEN(100000,12000000),-3)</f>
        <v>1538000</v>
      </c>
      <c r="F410" s="60"/>
      <c r="G410" s="54">
        <f ca="1" t="shared" si="183"/>
        <v>13569729</v>
      </c>
      <c r="H410" s="56">
        <f ca="1" t="shared" si="180"/>
        <v>4640816874</v>
      </c>
      <c r="I410" s="68" t="str">
        <f ca="1" t="shared" si="181"/>
        <v>995EWKAL4</v>
      </c>
      <c r="J410" s="51" t="str">
        <f ca="1" t="shared" si="182"/>
        <v>512</v>
      </c>
      <c r="K410" s="66" t="str">
        <f ca="1">_xlfn.CONCAT(INDEX(Sheet1!$F$1:$F$4,RANDBETWEEN(1,COUNTA(Sheet1!$F$1:$F$4))),RANDBETWEEN(1000000000000,9999999999999)," tai ",INDEX(Sheet1!$H$1:$H$7,RANDBETWEEN(1,COUNTA(Sheet1!$H$1:$H$7))),"; ND NGUYEN THI QUY"," chuyen tien")</f>
        <v>MB-TKThe :2012556244035 tai Agribank.; ND NGUYEN THI QUY chuyen tien</v>
      </c>
    </row>
    <row r="411" ht="50" customHeight="1" spans="1:11">
      <c r="A411" s="51">
        <v>379</v>
      </c>
      <c r="B411" s="70" t="s">
        <v>439</v>
      </c>
      <c r="C411" s="53" t="str">
        <f t="shared" si="178"/>
        <v>11/01/2024</v>
      </c>
      <c r="D411" s="51">
        <f ca="1" t="shared" ref="D411:D420" si="185">RANDBETWEEN(1000,9999)</f>
        <v>5411</v>
      </c>
      <c r="E411" s="54"/>
      <c r="F411" s="60">
        <f ca="1" t="shared" si="184"/>
        <v>1138000</v>
      </c>
      <c r="G411" s="54">
        <f ca="1" t="shared" si="183"/>
        <v>14707729</v>
      </c>
      <c r="H411" s="56">
        <f ca="1" t="shared" ref="H411:H420" si="186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330</v>
      </c>
      <c r="I411" s="68" t="str">
        <f ca="1" t="shared" ref="I411:I420" si="187">_xlfn.CONCAT(RANDBETWEEN(100,999),CHAR(RANDBETWEEN(65,90)),CHAR(RANDBETWEEN(65,90)),CHAR(RANDBETWEEN(65,90)),CHAR(RANDBETWEEN(65,90)),CHAR(RANDBETWEEN(65,90)),RANDBETWEEN(1,9))</f>
        <v>630PWIEL5</v>
      </c>
      <c r="J411" s="51" t="str">
        <f ca="1" t="shared" ref="J411:J420" si="188">CHOOSE(RANDBETWEEN(1,2),"990","512")</f>
        <v>512</v>
      </c>
      <c r="K411" s="66" t="str">
        <f ca="1">_xlfn.CONCAT(INDEX(Sheet1!F2:F5,RANDBETWEEN(1,COUNTA(Sheet1!F2:F5))),RANDBETWEEN(1000000000000,9999999999999)," tai ",INDEX(Sheet1!H2:H8,RANDBETWEEN(1,COUNTA(Sheet1!H2:H8))),"; ",INDEX(Sheet1!A2:A246,RANDBETWEEN(1,COUNTA(Sheet1!A1:A246)))," chuyen khoan")</f>
        <v>TKThe :2750939323014 tai VCB.; VU VAN KHANH chuyen khoan</v>
      </c>
    </row>
    <row r="412" ht="45" customHeight="1" spans="1:11">
      <c r="A412" s="51">
        <v>380</v>
      </c>
      <c r="B412" s="70" t="s">
        <v>440</v>
      </c>
      <c r="C412" s="53" t="str">
        <f t="shared" si="178"/>
        <v>11/01/2024</v>
      </c>
      <c r="D412" s="51">
        <f ca="1" t="shared" si="185"/>
        <v>6735</v>
      </c>
      <c r="E412" s="54"/>
      <c r="F412" s="60">
        <f ca="1" t="shared" ref="F412:F416" si="189">ROUND(RANDBETWEEN(100000,1200000),-3)</f>
        <v>300000</v>
      </c>
      <c r="G412" s="54">
        <f ca="1" t="shared" si="183"/>
        <v>15007729</v>
      </c>
      <c r="H412" s="56">
        <f ca="1" t="shared" si="186"/>
        <v>6968130088</v>
      </c>
      <c r="I412" s="68" t="str">
        <f ca="1" t="shared" si="187"/>
        <v>102SPCJQ8</v>
      </c>
      <c r="J412" s="51" t="str">
        <f ca="1" t="shared" si="188"/>
        <v>990</v>
      </c>
      <c r="K412" s="66" t="str">
        <f ca="1">_xlfn.CONCAT(INDEX(Sheet1!F3:F6,RANDBETWEEN(1,COUNTA(Sheet1!F3:F6))),RANDBETWEEN(1000000000000,9999999999999)," tai ",INDEX(Sheet1!H3:H9,RANDBETWEEN(1,COUNTA(Sheet1!H3:H9))),"; ",INDEX(Sheet1!A3:A247,RANDBETWEEN(1,COUNTA(Sheet1!A2:A247)))," chuyen khoan")</f>
        <v>MB-TKThe :1730260506117 tai Vietcombank.; TRAN VAN HIEU chuyen khoan</v>
      </c>
    </row>
    <row r="413" ht="50" customHeight="1" spans="1:11">
      <c r="A413" s="51">
        <v>381</v>
      </c>
      <c r="B413" s="70" t="s">
        <v>441</v>
      </c>
      <c r="C413" s="53" t="str">
        <f t="shared" si="178"/>
        <v>11/01/2024</v>
      </c>
      <c r="D413" s="51">
        <f ca="1" t="shared" si="185"/>
        <v>3411</v>
      </c>
      <c r="E413" s="54"/>
      <c r="F413" s="60">
        <f ca="1" t="shared" si="189"/>
        <v>651000</v>
      </c>
      <c r="G413" s="54">
        <f ca="1" t="shared" si="183"/>
        <v>15658729</v>
      </c>
      <c r="H413" s="56">
        <f ca="1" t="shared" si="186"/>
        <v>171</v>
      </c>
      <c r="I413" s="68" t="str">
        <f ca="1" t="shared" si="187"/>
        <v>263PXDEH6</v>
      </c>
      <c r="J413" s="51" t="str">
        <f ca="1" t="shared" si="188"/>
        <v>512</v>
      </c>
      <c r="K413" s="66" t="str">
        <f ca="1">_xlfn.CONCAT(INDEX(Sheet1!F4:F7,RANDBETWEEN(1,COUNTA(Sheet1!F4:F7))),RANDBETWEEN(1000000000000,9999999999999)," tai ",INDEX(Sheet1!H4:H10,RANDBETWEEN(1,COUNTA(Sheet1!H4:H10))),"; ",INDEX(Sheet1!A4:A248,RANDBETWEEN(1,COUNTA(Sheet1!A3:A248)))," chuyen khoan")</f>
        <v>MB-TKThe :1836767104292 tai Vietcombank.; TRAN MINH QUAN chuyen khoan</v>
      </c>
    </row>
    <row r="414" ht="50" customHeight="1" spans="1:11">
      <c r="A414" s="51">
        <v>382</v>
      </c>
      <c r="B414" s="70" t="s">
        <v>442</v>
      </c>
      <c r="C414" s="53" t="str">
        <f t="shared" si="178"/>
        <v>11/01/2024</v>
      </c>
      <c r="D414" s="51">
        <f ca="1" t="shared" si="185"/>
        <v>8931</v>
      </c>
      <c r="E414" s="54">
        <f ca="1">ROUND(RANDBETWEEN(100000,1200000),-3)</f>
        <v>101000</v>
      </c>
      <c r="F414" s="60"/>
      <c r="G414" s="54">
        <f ca="1" t="shared" si="183"/>
        <v>15557729</v>
      </c>
      <c r="H414" s="56">
        <f ca="1" t="shared" si="186"/>
        <v>7021011171</v>
      </c>
      <c r="I414" s="68" t="str">
        <f ca="1" t="shared" si="187"/>
        <v>837LJYCU3</v>
      </c>
      <c r="J414" s="51" t="str">
        <f ca="1" t="shared" si="188"/>
        <v>512</v>
      </c>
      <c r="K414" s="66" t="str">
        <f ca="1">_xlfn.CONCAT(INDEX(Sheet1!$F$1:$F$4,RANDBETWEEN(1,COUNTA(Sheet1!$F$1:$F$4))),RANDBETWEEN(1000000000000,9999999999999)," tai ",INDEX(Sheet1!$H$1:$H$7,RANDBETWEEN(1,COUNTA(Sheet1!$H$1:$H$7))),"; ND NGUYEN THI QUY"," chuyen tien")</f>
        <v>MBVCB :7112567954062 tai MB.; ND NGUYEN THI QUY chuyen tien</v>
      </c>
    </row>
    <row r="415" ht="50" customHeight="1" spans="1:11">
      <c r="A415" s="51">
        <v>383</v>
      </c>
      <c r="B415" s="70" t="s">
        <v>443</v>
      </c>
      <c r="C415" s="53" t="str">
        <f t="shared" si="178"/>
        <v>12/01/2024</v>
      </c>
      <c r="D415" s="51">
        <f ca="1" t="shared" si="185"/>
        <v>4031</v>
      </c>
      <c r="E415" s="54">
        <f ca="1">ROUND(RANDBETWEEN(100000,1200000),-3)</f>
        <v>336000</v>
      </c>
      <c r="F415" s="60"/>
      <c r="G415" s="54">
        <f ca="1" t="shared" si="183"/>
        <v>15221729</v>
      </c>
      <c r="H415" s="56">
        <f ca="1" t="shared" si="186"/>
        <v>63693</v>
      </c>
      <c r="I415" s="68" t="str">
        <f ca="1" t="shared" si="187"/>
        <v>799XEATP8</v>
      </c>
      <c r="J415" s="51" t="str">
        <f ca="1" t="shared" si="188"/>
        <v>512</v>
      </c>
      <c r="K415" s="66" t="str">
        <f ca="1">_xlfn.CONCAT(INDEX(Sheet1!$F$1:$F$4,RANDBETWEEN(1,COUNTA(Sheet1!$F$1:$F$4))),RANDBETWEEN(1000000000000,9999999999999)," tai ",INDEX(Sheet1!$H$1:$H$7,RANDBETWEEN(1,COUNTA(Sheet1!$H$1:$H$7))),"; ND NGUYEN THI QUY"," chuyen tien")</f>
        <v>TKThe :3205277204290 tai VPBank.; ND NGUYEN THI QUY chuyen tien</v>
      </c>
    </row>
    <row r="416" ht="50" customHeight="1" spans="1:11">
      <c r="A416" s="51">
        <v>384</v>
      </c>
      <c r="B416" s="70" t="s">
        <v>444</v>
      </c>
      <c r="C416" s="53" t="str">
        <f t="shared" si="178"/>
        <v>12/01/2024</v>
      </c>
      <c r="D416" s="51">
        <f ca="1" t="shared" si="185"/>
        <v>8696</v>
      </c>
      <c r="E416" s="54"/>
      <c r="F416" s="60">
        <f ca="1" t="shared" si="189"/>
        <v>155000</v>
      </c>
      <c r="G416" s="54">
        <f ca="1" t="shared" si="183"/>
        <v>15376729</v>
      </c>
      <c r="H416" s="56">
        <f ca="1" t="shared" si="186"/>
        <v>827</v>
      </c>
      <c r="I416" s="68" t="str">
        <f ca="1" t="shared" si="187"/>
        <v>382QNZKF6</v>
      </c>
      <c r="J416" s="51" t="str">
        <f ca="1" t="shared" si="188"/>
        <v>512</v>
      </c>
      <c r="K416" s="66" t="str">
        <f ca="1">_xlfn.CONCAT(INDEX(Sheet1!F2:F5,RANDBETWEEN(1,COUNTA(Sheet1!F2:F5))),RANDBETWEEN(1000000000000,9999999999999)," tai ",INDEX(Sheet1!H2:H8,RANDBETWEEN(1,COUNTA(Sheet1!H2:H8))),"; ",INDEX(Sheet1!A2:A75,RANDBETWEEN(1,COUNTA(Sheet1!A2:A75)))," chuyen khoan")</f>
        <v>MB-TKThe :7518861954968 tai Agribank.; NGUYEN TUAN HUNG chuyen khoan</v>
      </c>
    </row>
    <row r="417" ht="50" customHeight="1" spans="1:11">
      <c r="A417" s="51">
        <v>385</v>
      </c>
      <c r="B417" s="70" t="s">
        <v>445</v>
      </c>
      <c r="C417" s="53" t="str">
        <f t="shared" si="178"/>
        <v>12/01/2024</v>
      </c>
      <c r="D417" s="51">
        <f ca="1" t="shared" si="185"/>
        <v>9326</v>
      </c>
      <c r="E417" s="54"/>
      <c r="F417" s="60">
        <f ca="1">ROUND(RANDBETWEEN(1000000,12000000),-3)</f>
        <v>7458000</v>
      </c>
      <c r="G417" s="54">
        <f ca="1" t="shared" si="183"/>
        <v>22834729</v>
      </c>
      <c r="H417" s="56">
        <f ca="1" t="shared" si="186"/>
        <v>8188732347</v>
      </c>
      <c r="I417" s="68" t="str">
        <f ca="1" t="shared" si="187"/>
        <v>835NPACP5</v>
      </c>
      <c r="J417" s="51" t="str">
        <f ca="1" t="shared" si="188"/>
        <v>990</v>
      </c>
      <c r="K417" s="66" t="str">
        <f ca="1">_xlfn.CONCAT(INDEX(Sheet1!F3:F6,RANDBETWEEN(1,COUNTA(Sheet1!F3:F6))),RANDBETWEEN(1000000000000,9999999999999)," tai ",INDEX(Sheet1!H3:H9,RANDBETWEEN(1,COUNTA(Sheet1!H3:H9))),"; ",INDEX(Sheet1!A3:A76,RANDBETWEEN(1,COUNTA(Sheet1!A3:A76)))," chuyen khoan")</f>
        <v>TKThe :9959691733558 tai VPBank.; PHAM QUANG THUAN chuyen khoan</v>
      </c>
    </row>
    <row r="418" ht="50" customHeight="1" spans="1:11">
      <c r="A418" s="51">
        <v>386</v>
      </c>
      <c r="B418" s="70" t="s">
        <v>446</v>
      </c>
      <c r="C418" s="53" t="str">
        <f t="shared" si="178"/>
        <v>12/01/2024</v>
      </c>
      <c r="D418" s="51">
        <f ca="1" t="shared" si="185"/>
        <v>2863</v>
      </c>
      <c r="E418" s="54"/>
      <c r="F418" s="60">
        <f ca="1" t="shared" ref="F417:F421" si="190">ROUND(RANDBETWEEN(100000,1200000),-3)</f>
        <v>336000</v>
      </c>
      <c r="G418" s="54">
        <f ca="1" t="shared" si="183"/>
        <v>23170729</v>
      </c>
      <c r="H418" s="56">
        <f ca="1" t="shared" si="186"/>
        <v>2026898000</v>
      </c>
      <c r="I418" s="68" t="str">
        <f ca="1" t="shared" si="187"/>
        <v>675UDRPS4</v>
      </c>
      <c r="J418" s="51" t="str">
        <f ca="1" t="shared" si="188"/>
        <v>990</v>
      </c>
      <c r="K418" s="66" t="str">
        <f ca="1">_xlfn.CONCAT(INDEX(Sheet1!F4:F7,RANDBETWEEN(1,COUNTA(Sheet1!F4:F7))),RANDBETWEEN(1000000000000,9999999999999)," tai ",INDEX(Sheet1!H4:H10,RANDBETWEEN(1,COUNTA(Sheet1!H4:H10))),"; ",INDEX(Sheet1!A1:A246,RANDBETWEEN(1,COUNTA(Sheet1!A1:A246)))," chuyen khoan")</f>
        <v>MB-TKThe :1591702917508 tai Vietcombank.; PHAN DAM CAO KHANH chuyen khoan</v>
      </c>
    </row>
    <row r="419" ht="50" customHeight="1" spans="1:11">
      <c r="A419" s="51">
        <v>387</v>
      </c>
      <c r="B419" s="70" t="s">
        <v>447</v>
      </c>
      <c r="C419" s="53" t="str">
        <f t="shared" si="178"/>
        <v>12/01/2024</v>
      </c>
      <c r="D419" s="51">
        <f ca="1" t="shared" si="185"/>
        <v>1365</v>
      </c>
      <c r="E419" s="54"/>
      <c r="F419" s="60">
        <f ca="1" t="shared" si="190"/>
        <v>643000</v>
      </c>
      <c r="G419" s="54">
        <f ca="1" t="shared" si="183"/>
        <v>23813729</v>
      </c>
      <c r="H419" s="56">
        <f ca="1" t="shared" si="186"/>
        <v>61000</v>
      </c>
      <c r="I419" s="68" t="str">
        <f ca="1" t="shared" si="187"/>
        <v>147OSZCE2</v>
      </c>
      <c r="J419" s="51" t="str">
        <f ca="1" t="shared" si="188"/>
        <v>990</v>
      </c>
      <c r="K419" s="66" t="str">
        <f ca="1">_xlfn.CONCAT(INDEX(Sheet1!F4:F7,RANDBETWEEN(1,COUNTA(Sheet1!F4:F7))),RANDBETWEEN(1000000000000,9999999999999)," tai ",INDEX(Sheet1!H4:H10,RANDBETWEEN(1,COUNTA(Sheet1!H4:H10))),"; ",INDEX(Sheet1!$A$1:$A$246,RANDBETWEEN(1,COUNTA(Sheet1!$A$1:$A$246)))," chuyen khoan")</f>
        <v>MB-TKThe :2296587390669 tai VCB.; NGUYEN THANH HUYEN chuyen khoan</v>
      </c>
    </row>
    <row r="420" ht="48" customHeight="1" spans="1:11">
      <c r="A420" s="51">
        <v>388</v>
      </c>
      <c r="B420" s="70" t="s">
        <v>448</v>
      </c>
      <c r="C420" s="53" t="str">
        <f t="shared" si="178"/>
        <v>12/01/2024</v>
      </c>
      <c r="D420" s="51">
        <f ca="1" t="shared" si="185"/>
        <v>1200</v>
      </c>
      <c r="E420" s="54">
        <f ca="1">ROUND(RANDBETWEEN(100000,1200000),-3)</f>
        <v>1038000</v>
      </c>
      <c r="F420" s="60"/>
      <c r="G420" s="54">
        <f ca="1" t="shared" si="183"/>
        <v>22775729</v>
      </c>
      <c r="H420" s="56">
        <f ca="1" t="shared" si="186"/>
        <v>452</v>
      </c>
      <c r="I420" s="68" t="str">
        <f ca="1" t="shared" si="187"/>
        <v>556AZKQZ4</v>
      </c>
      <c r="J420" s="51" t="str">
        <f ca="1" t="shared" si="188"/>
        <v>990</v>
      </c>
      <c r="K420" s="66" t="str">
        <f ca="1">_xlfn.CONCAT("Omni Channel-TKThe :",RANDBETWEEN(100000000000,999999999999),", tai ",INDEX(Sheet1!$H$1:$H$7,RANDBETWEEN(1,COUNTA(Sheet1!$H$1:$H$7)))," NGUYEN THI QUY chuyen tien")</f>
        <v>Omni Channel-TKThe :850528341812, tai MB. NGUYEN THI QUY chuyen tien</v>
      </c>
    </row>
    <row r="421" ht="50" customHeight="1" spans="1:11">
      <c r="A421" s="51">
        <v>389</v>
      </c>
      <c r="B421" s="70" t="s">
        <v>449</v>
      </c>
      <c r="C421" s="53" t="str">
        <f t="shared" si="178"/>
        <v>13/01/2024</v>
      </c>
      <c r="D421" s="51">
        <f ca="1" t="shared" ref="D421:D430" si="191">RANDBETWEEN(1000,9999)</f>
        <v>4407</v>
      </c>
      <c r="E421" s="54"/>
      <c r="F421" s="60">
        <f ca="1" t="shared" si="190"/>
        <v>288000</v>
      </c>
      <c r="G421" s="54">
        <f ca="1" t="shared" si="183"/>
        <v>23063729</v>
      </c>
      <c r="H421" s="56">
        <f ca="1" t="shared" ref="H421:H430" si="192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476</v>
      </c>
      <c r="I421" s="68" t="str">
        <f ca="1" t="shared" ref="I421:I430" si="193">_xlfn.CONCAT(RANDBETWEEN(100,999),CHAR(RANDBETWEEN(65,90)),CHAR(RANDBETWEEN(65,90)),CHAR(RANDBETWEEN(65,90)),CHAR(RANDBETWEEN(65,90)),CHAR(RANDBETWEEN(65,90)),RANDBETWEEN(1,9))</f>
        <v>782SEPXY5</v>
      </c>
      <c r="J421" s="51" t="str">
        <f ca="1" t="shared" ref="J421:J430" si="194">CHOOSE(RANDBETWEEN(1,2),"990","512")</f>
        <v>512</v>
      </c>
      <c r="K421" s="66" t="str">
        <f ca="1">_xlfn.CONCAT(INDEX(Sheet1!F4:F7,RANDBETWEEN(1,COUNTA(Sheet1!F4:F7))),RANDBETWEEN(1000000000000,9999999999999)," tai ",INDEX(Sheet1!H4:H10,RANDBETWEEN(1,COUNTA(Sheet1!H4:H10))),"; ",INDEX(Sheet1!$A$1:$A$246,RANDBETWEEN(1,COUNTA(Sheet1!$A$1:$A$246)))," chuyen khoan")</f>
        <v>MB-TKThe :5707987692526 tai VCB.; TRAN THANH TRA chuyen khoan</v>
      </c>
    </row>
    <row r="422" ht="50" customHeight="1" spans="1:11">
      <c r="A422" s="51">
        <v>390</v>
      </c>
      <c r="B422" s="70" t="s">
        <v>450</v>
      </c>
      <c r="C422" s="53" t="str">
        <f t="shared" si="178"/>
        <v>13/01/2024</v>
      </c>
      <c r="D422" s="51">
        <f ca="1" t="shared" si="191"/>
        <v>7112</v>
      </c>
      <c r="E422" s="54">
        <f ca="1">ROUND(RANDBETWEEN(100000,1200000),-3)</f>
        <v>956000</v>
      </c>
      <c r="F422" s="60"/>
      <c r="G422" s="54">
        <f ca="1" t="shared" si="183"/>
        <v>22107729</v>
      </c>
      <c r="H422" s="56">
        <f ca="1" t="shared" si="192"/>
        <v>779</v>
      </c>
      <c r="I422" s="68" t="str">
        <f ca="1" t="shared" si="193"/>
        <v>667BLQCS9</v>
      </c>
      <c r="J422" s="51" t="str">
        <f ca="1" t="shared" si="194"/>
        <v>512</v>
      </c>
      <c r="K422" s="66" t="str">
        <f ca="1">_xlfn.CONCAT("Omni Channel-TKThe :",RANDBETWEEN(100000000000,999999999999),", tai ",INDEX(Sheet1!$H$1:$H$7,RANDBETWEEN(1,COUNTA(Sheet1!$H$1:$H$7)))," NGUYEN THI QUY chuyen tien")</f>
        <v>Omni Channel-TKThe :452504625257, tai MB. NGUYEN THI QUY chuyen tien</v>
      </c>
    </row>
    <row r="423" ht="50" customHeight="1" spans="1:11">
      <c r="A423" s="51">
        <v>391</v>
      </c>
      <c r="B423" s="70" t="s">
        <v>451</v>
      </c>
      <c r="C423" s="53" t="str">
        <f t="shared" si="178"/>
        <v>13/01/2024</v>
      </c>
      <c r="D423" s="51">
        <f ca="1" t="shared" si="191"/>
        <v>3459</v>
      </c>
      <c r="E423" s="54"/>
      <c r="F423" s="60">
        <f ca="1" t="shared" ref="F423:F428" si="195">ROUND(RANDBETWEEN(100000,1200000),-3)</f>
        <v>355000</v>
      </c>
      <c r="G423" s="54">
        <f ca="1" t="shared" si="183"/>
        <v>22462729</v>
      </c>
      <c r="H423" s="56">
        <f ca="1" t="shared" si="192"/>
        <v>957</v>
      </c>
      <c r="I423" s="68" t="str">
        <f ca="1" t="shared" si="193"/>
        <v>212HWKAQ5</v>
      </c>
      <c r="J423" s="51" t="str">
        <f ca="1" t="shared" si="194"/>
        <v>990</v>
      </c>
      <c r="K423" s="66" t="str">
        <f ca="1"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MBVCB :4586551706209 tai VCB.; NGUYEN TRUNG HIEU chuyen khoan</v>
      </c>
    </row>
    <row r="424" ht="50" customHeight="1" spans="1:11">
      <c r="A424" s="51">
        <v>392</v>
      </c>
      <c r="B424" s="70" t="s">
        <v>452</v>
      </c>
      <c r="C424" s="53" t="str">
        <f t="shared" si="178"/>
        <v>13/01/2024</v>
      </c>
      <c r="D424" s="51">
        <f ca="1" t="shared" si="191"/>
        <v>6695</v>
      </c>
      <c r="E424" s="54"/>
      <c r="F424" s="60">
        <f ca="1" t="shared" si="195"/>
        <v>217000</v>
      </c>
      <c r="G424" s="54">
        <f ca="1" t="shared" si="183"/>
        <v>22679729</v>
      </c>
      <c r="H424" s="56">
        <f ca="1" t="shared" si="192"/>
        <v>912</v>
      </c>
      <c r="I424" s="68" t="str">
        <f ca="1" t="shared" si="193"/>
        <v>703ULXBS3</v>
      </c>
      <c r="J424" s="51" t="str">
        <f ca="1" t="shared" si="194"/>
        <v>512</v>
      </c>
      <c r="K424" s="66" t="str">
        <f ca="1"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IBVCB :4873218314625 tai Agribank.; PHAM TRONG MINH chuyen khoan</v>
      </c>
    </row>
    <row r="425" ht="44" customHeight="1" spans="1:11">
      <c r="A425" s="51">
        <v>393</v>
      </c>
      <c r="B425" s="70" t="s">
        <v>453</v>
      </c>
      <c r="C425" s="53" t="str">
        <f t="shared" si="178"/>
        <v>14/01/2024</v>
      </c>
      <c r="D425" s="51">
        <f ca="1" t="shared" si="191"/>
        <v>7730</v>
      </c>
      <c r="E425" s="54"/>
      <c r="F425" s="60">
        <f ca="1" t="shared" si="195"/>
        <v>735000</v>
      </c>
      <c r="G425" s="54">
        <f ca="1" t="shared" si="183"/>
        <v>23414729</v>
      </c>
      <c r="H425" s="56">
        <f ca="1" t="shared" si="192"/>
        <v>6243</v>
      </c>
      <c r="I425" s="68" t="str">
        <f ca="1" t="shared" si="193"/>
        <v>801ZHXES6</v>
      </c>
      <c r="J425" s="51" t="str">
        <f ca="1" t="shared" si="194"/>
        <v>512</v>
      </c>
      <c r="K425" s="66" t="str">
        <f ca="1"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MBVCB :6497449680619 tai TCB.; MAI VAN THANG chuyen khoan</v>
      </c>
    </row>
    <row r="426" ht="45" customHeight="1" spans="1:11">
      <c r="A426" s="51">
        <v>394</v>
      </c>
      <c r="B426" s="70" t="s">
        <v>454</v>
      </c>
      <c r="C426" s="53" t="str">
        <f t="shared" si="178"/>
        <v>14/01/2024</v>
      </c>
      <c r="D426" s="51">
        <f ca="1" t="shared" si="191"/>
        <v>4206</v>
      </c>
      <c r="E426" s="54"/>
      <c r="F426" s="60">
        <f ca="1" t="shared" si="195"/>
        <v>1199000</v>
      </c>
      <c r="G426" s="54">
        <f ca="1" t="shared" si="183"/>
        <v>24613729</v>
      </c>
      <c r="H426" s="56">
        <f ca="1" t="shared" si="192"/>
        <v>643</v>
      </c>
      <c r="I426" s="68" t="str">
        <f ca="1" t="shared" si="193"/>
        <v>276MVQBK3</v>
      </c>
      <c r="J426" s="51" t="str">
        <f ca="1" t="shared" si="194"/>
        <v>512</v>
      </c>
      <c r="K426" s="66" t="str">
        <f ca="1"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MB-TKThe :4954942630613 tai Agribank.; LUU THANH KIEN chuyen khoan</v>
      </c>
    </row>
    <row r="427" ht="55" customHeight="1" spans="1:11">
      <c r="A427" s="51">
        <v>395</v>
      </c>
      <c r="B427" s="70" t="s">
        <v>455</v>
      </c>
      <c r="C427" s="53" t="str">
        <f t="shared" si="178"/>
        <v>14/01/2024</v>
      </c>
      <c r="D427" s="51">
        <f ca="1" t="shared" si="191"/>
        <v>4344</v>
      </c>
      <c r="E427" s="54">
        <f ca="1">ROUND(RANDBETWEEN(100000,1200000),-3)</f>
        <v>223000</v>
      </c>
      <c r="F427" s="60"/>
      <c r="G427" s="54">
        <f ca="1" t="shared" si="183"/>
        <v>24390729</v>
      </c>
      <c r="H427" s="56">
        <f ca="1" t="shared" si="192"/>
        <v>5517385407</v>
      </c>
      <c r="I427" s="68" t="str">
        <f ca="1" t="shared" si="193"/>
        <v>957UDDVO2</v>
      </c>
      <c r="J427" s="51" t="str">
        <f ca="1" t="shared" si="194"/>
        <v>990</v>
      </c>
      <c r="K427" s="66" t="str">
        <f ca="1">_xlfn.CONCAT("Omni Channel-TKThe :",RANDBETWEEN(100000000000,999999999999),", tai ",INDEX(Sheet1!$H$1:$H$7,RANDBETWEEN(1,COUNTA(Sheet1!$H$1:$H$7)))," NGUYEN THI QUY chuyen tien")</f>
        <v>Omni Channel-TKThe :871201761198, tai TCB. NGUYEN THI QUY chuyen tien</v>
      </c>
    </row>
    <row r="428" ht="41" customHeight="1" spans="1:11">
      <c r="A428" s="51">
        <v>396</v>
      </c>
      <c r="B428" s="70" t="s">
        <v>456</v>
      </c>
      <c r="C428" s="53" t="str">
        <f t="shared" si="178"/>
        <v>14/01/2024</v>
      </c>
      <c r="D428" s="51">
        <f ca="1" t="shared" si="191"/>
        <v>4495</v>
      </c>
      <c r="E428" s="54"/>
      <c r="F428" s="60">
        <f ca="1" t="shared" si="195"/>
        <v>159000</v>
      </c>
      <c r="G428" s="54">
        <f ca="1" t="shared" si="183"/>
        <v>24549729</v>
      </c>
      <c r="H428" s="56">
        <f ca="1" t="shared" si="192"/>
        <v>882</v>
      </c>
      <c r="I428" s="68" t="str">
        <f ca="1" t="shared" si="193"/>
        <v>225GXNJT7</v>
      </c>
      <c r="J428" s="51" t="str">
        <f ca="1" t="shared" si="194"/>
        <v>512</v>
      </c>
      <c r="K428" s="66" t="str">
        <f ca="1">_xlfn.CONCAT(RANDBETWEEN(100000,999999),"-QR - ",INDEX(Sheet1!A7:A246,RANDBETWEEN(1,COUNTA(Sheet1!A7:A246)))," Chuyen tien")</f>
        <v>381955-QR - LE VIET HIEU Chuyen tien</v>
      </c>
    </row>
    <row r="429" ht="61" customHeight="1" spans="1:11">
      <c r="A429" s="57" t="s">
        <v>371</v>
      </c>
      <c r="B429" s="57"/>
      <c r="C429" s="57"/>
      <c r="D429" s="57"/>
      <c r="E429" s="57"/>
      <c r="F429" s="57"/>
      <c r="G429" s="57"/>
      <c r="H429" s="57"/>
      <c r="I429" s="71" t="s">
        <v>457</v>
      </c>
      <c r="J429" s="71"/>
      <c r="K429" s="71"/>
    </row>
    <row r="430" ht="55" customHeight="1" spans="1:11">
      <c r="A430" s="51">
        <v>397</v>
      </c>
      <c r="B430" s="70" t="s">
        <v>458</v>
      </c>
      <c r="C430" s="53" t="str">
        <f>LEFT(B430,FIND(" ",B430)-1)</f>
        <v>14/01/2024</v>
      </c>
      <c r="D430" s="51">
        <f ca="1">RANDBETWEEN(1000,9999)</f>
        <v>9782</v>
      </c>
      <c r="E430" s="54"/>
      <c r="F430" s="60">
        <f ca="1" t="shared" ref="F430:F434" si="196">ROUND(RANDBETWEEN(100000,1200000),-3)</f>
        <v>545000</v>
      </c>
      <c r="G430" s="54">
        <f ca="1">G428-E430+F430</f>
        <v>25094729</v>
      </c>
      <c r="H430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610</v>
      </c>
      <c r="I430" s="68" t="str">
        <f ca="1">_xlfn.CONCAT(RANDBETWEEN(100,999),CHAR(RANDBETWEEN(65,90)),CHAR(RANDBETWEEN(65,90)),CHAR(RANDBETWEEN(65,90)),CHAR(RANDBETWEEN(65,90)),CHAR(RANDBETWEEN(65,90)),RANDBETWEEN(1,9))</f>
        <v>235CRRHS1</v>
      </c>
      <c r="J430" s="51" t="str">
        <f ca="1">CHOOSE(RANDBETWEEN(1,2),"990","512")</f>
        <v>512</v>
      </c>
      <c r="K430" s="66" t="str">
        <f ca="1">"GD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"&amp;CHAR(RANDBETWEEN(97,122))&amp;CHAR(RANDBETWEEN(97,122))&amp;" 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"&amp;CHAR(RANDBETWEEN(97,122))&amp;CHAR(RANDBETWEEN(97,122))&amp;CHAR(RANDBETWEEN(97,122))&amp;CHAR(RANDBETWEEN(97,122))&amp;" REM Tfr Ac"</f>
        <v>GD REF 623CoaJfc-ailOiuqZco pq GD REF 484HrsLoh-zjfQzeyWlt telk REM Tfr Ac</v>
      </c>
    </row>
    <row r="431" ht="46" customHeight="1" spans="1:11">
      <c r="A431" s="51">
        <v>398</v>
      </c>
      <c r="B431" s="70" t="s">
        <v>459</v>
      </c>
      <c r="C431" s="53" t="str">
        <f t="shared" ref="C431:C441" si="197">LEFT(B431,FIND(" ",B431)-1)</f>
        <v>15/01/2024</v>
      </c>
      <c r="D431" s="51">
        <f ca="1">RANDBETWEEN(1000,9999)</f>
        <v>4691</v>
      </c>
      <c r="E431" s="54"/>
      <c r="F431" s="60">
        <f ca="1" t="shared" si="196"/>
        <v>1083000</v>
      </c>
      <c r="G431" s="54">
        <f ca="1">G430-E431+F431</f>
        <v>26177729</v>
      </c>
      <c r="H431" s="56">
        <f ca="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9942027681</v>
      </c>
      <c r="I431" s="68" t="str">
        <f ca="1">_xlfn.CONCAT(RANDBETWEEN(100,999),CHAR(RANDBETWEEN(65,90)),CHAR(RANDBETWEEN(65,90)),CHAR(RANDBETWEEN(65,90)),CHAR(RANDBETWEEN(65,90)),CHAR(RANDBETWEEN(65,90)),RANDBETWEEN(1,9))</f>
        <v>777TEGXN8</v>
      </c>
      <c r="J431" s="51" t="str">
        <f ca="1">CHOOSE(RANDBETWEEN(1,2),"990","512")</f>
        <v>512</v>
      </c>
      <c r="K431" s="66" t="str">
        <f ca="1">"GD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"&amp;CHAR(RANDBETWEEN(97,122))&amp;CHAR(RANDBETWEEN(97,122))&amp;" 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"&amp;CHAR(RANDBETWEEN(97,122))&amp;CHAR(RANDBETWEEN(97,122))&amp;CHAR(RANDBETWEEN(97,122))&amp;CHAR(RANDBETWEEN(97,122))&amp;" REM Tfr Ac"</f>
        <v>GD REF 418JxrEna-reeKillBkh gu GD REF 372FkaNry-kjsClpdUem rujl REM Tfr Ac</v>
      </c>
    </row>
    <row r="432" ht="56" customHeight="1" spans="1:11">
      <c r="A432" s="51">
        <v>399</v>
      </c>
      <c r="B432" s="70" t="s">
        <v>460</v>
      </c>
      <c r="C432" s="53" t="str">
        <f t="shared" si="197"/>
        <v>15/01/2024</v>
      </c>
      <c r="D432" s="51">
        <f ca="1" t="shared" ref="D432:D441" si="198">RANDBETWEEN(1000,9999)</f>
        <v>1317</v>
      </c>
      <c r="E432" s="54">
        <f ca="1">ROUND(RANDBETWEEN(100000,1200000),-3)</f>
        <v>508000</v>
      </c>
      <c r="F432" s="60"/>
      <c r="G432" s="54">
        <f ca="1" t="shared" ref="G431:G441" si="199">G431-E432+F432</f>
        <v>25669729</v>
      </c>
      <c r="H432" s="56">
        <f ca="1" t="shared" ref="H432:H441" si="200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291</v>
      </c>
      <c r="I432" s="68" t="str">
        <f ca="1" t="shared" ref="I432:I441" si="201">_xlfn.CONCAT(RANDBETWEEN(100,999),CHAR(RANDBETWEEN(65,90)),CHAR(RANDBETWEEN(65,90)),CHAR(RANDBETWEEN(65,90)),CHAR(RANDBETWEEN(65,90)),CHAR(RANDBETWEEN(65,90)),RANDBETWEEN(1,9))</f>
        <v>702MLUVV4</v>
      </c>
      <c r="J432" s="51" t="str">
        <f ca="1" t="shared" ref="J432:J441" si="202">CHOOSE(RANDBETWEEN(1,2),"990","512")</f>
        <v>512</v>
      </c>
      <c r="K432" s="66" t="str">
        <f ca="1">_xlfn.CONCAT("Omni Channel-TKThe :",RANDBETWEEN(100000000000,999999999999),", tai ",INDEX(Sheet1!$H$1:$H$7,RANDBETWEEN(1,COUNTA(Sheet1!$H$1:$H$7)))," NGUYEN THI QUY chuyen tien")</f>
        <v>Omni Channel-TKThe :921154235409, tai VPBank. NGUYEN THI QUY chuyen tien</v>
      </c>
    </row>
    <row r="433" ht="54" customHeight="1" spans="1:11">
      <c r="A433" s="51">
        <v>400</v>
      </c>
      <c r="B433" s="70" t="s">
        <v>461</v>
      </c>
      <c r="C433" s="53" t="str">
        <f t="shared" si="197"/>
        <v>16/01/2024</v>
      </c>
      <c r="D433" s="51">
        <f ca="1" t="shared" si="198"/>
        <v>3700</v>
      </c>
      <c r="E433" s="54">
        <f ca="1">ROUND(RANDBETWEEN(100000,1200000),-3)</f>
        <v>734000</v>
      </c>
      <c r="F433" s="60"/>
      <c r="G433" s="54">
        <f ca="1" t="shared" si="199"/>
        <v>24935729</v>
      </c>
      <c r="H433" s="56">
        <f ca="1" t="shared" si="200"/>
        <v>447</v>
      </c>
      <c r="I433" s="68" t="str">
        <f ca="1" t="shared" si="201"/>
        <v>444KEXUL9</v>
      </c>
      <c r="J433" s="51" t="str">
        <f ca="1" t="shared" si="202"/>
        <v>990</v>
      </c>
      <c r="K433" s="66" t="str">
        <f ca="1">_xlfn.CONCAT("Omni Channel-TKThe :",RANDBETWEEN(100000000000,999999999999),", tai ",INDEX(Sheet1!$H$1:$H$7,RANDBETWEEN(1,COUNTA(Sheet1!$H$1:$H$7)))," NGUYEN THI QUY chuyen tien")</f>
        <v>Omni Channel-TKThe :701162008399, tai TCB. NGUYEN THI QUY chuyen tien</v>
      </c>
    </row>
    <row r="434" ht="45" customHeight="1" spans="1:11">
      <c r="A434" s="51">
        <v>401</v>
      </c>
      <c r="B434" s="70" t="s">
        <v>462</v>
      </c>
      <c r="C434" s="53" t="str">
        <f t="shared" si="197"/>
        <v>16/01/2024</v>
      </c>
      <c r="D434" s="51">
        <f ca="1" t="shared" si="198"/>
        <v>6682</v>
      </c>
      <c r="E434" s="54"/>
      <c r="F434" s="60">
        <f ca="1" t="shared" si="196"/>
        <v>1088000</v>
      </c>
      <c r="G434" s="54">
        <f ca="1" t="shared" si="199"/>
        <v>26023729</v>
      </c>
      <c r="H434" s="56">
        <f ca="1" t="shared" si="200"/>
        <v>3492725860</v>
      </c>
      <c r="I434" s="68" t="str">
        <f ca="1" t="shared" si="201"/>
        <v>320LFIPK7</v>
      </c>
      <c r="J434" s="51" t="str">
        <f ca="1" t="shared" si="202"/>
        <v>990</v>
      </c>
      <c r="K434" s="66" t="str">
        <f ca="1"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IBVCB :4378648387666 tai TCB.; LE QUANG TRUONG chuyen khoan</v>
      </c>
    </row>
    <row r="435" ht="45" customHeight="1" spans="1:11">
      <c r="A435" s="51">
        <v>402</v>
      </c>
      <c r="B435" s="70" t="s">
        <v>463</v>
      </c>
      <c r="C435" s="53" t="str">
        <f t="shared" si="197"/>
        <v>16/01/2024</v>
      </c>
      <c r="D435" s="51">
        <f ca="1" t="shared" si="198"/>
        <v>4352</v>
      </c>
      <c r="E435" s="54"/>
      <c r="F435" s="60">
        <f ca="1" t="shared" ref="F435:F441" si="203">ROUND(RANDBETWEEN(100000,1200000),-3)</f>
        <v>678000</v>
      </c>
      <c r="G435" s="54">
        <f ca="1" t="shared" si="199"/>
        <v>26701729</v>
      </c>
      <c r="H435" s="56">
        <f ca="1" t="shared" si="200"/>
        <v>362</v>
      </c>
      <c r="I435" s="68" t="str">
        <f ca="1" t="shared" si="201"/>
        <v>122JCLHP2</v>
      </c>
      <c r="J435" s="51" t="str">
        <f ca="1" t="shared" si="202"/>
        <v>512</v>
      </c>
      <c r="K435" s="66" t="str">
        <f ca="1"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MBVCB :7031248185296 tai Sacombank.; NGUYEN HOAI NAM chuyen khoan</v>
      </c>
    </row>
    <row r="436" ht="45" customHeight="1" spans="1:11">
      <c r="A436" s="51">
        <v>403</v>
      </c>
      <c r="B436" s="70" t="s">
        <v>464</v>
      </c>
      <c r="C436" s="53" t="str">
        <f t="shared" si="197"/>
        <v>17/01/2024</v>
      </c>
      <c r="D436" s="51">
        <f ca="1" t="shared" si="198"/>
        <v>8919</v>
      </c>
      <c r="E436" s="54"/>
      <c r="F436" s="60">
        <f ca="1" t="shared" si="203"/>
        <v>709000</v>
      </c>
      <c r="G436" s="54">
        <f ca="1" t="shared" si="199"/>
        <v>27410729</v>
      </c>
      <c r="H436" s="56">
        <f ca="1" t="shared" si="200"/>
        <v>9631625217</v>
      </c>
      <c r="I436" s="68" t="str">
        <f ca="1" t="shared" si="201"/>
        <v>339HSNVL3</v>
      </c>
      <c r="J436" s="51" t="str">
        <f ca="1" t="shared" si="202"/>
        <v>512</v>
      </c>
      <c r="K436" s="66" t="str">
        <f ca="1"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IBVCB :7704706311137 tai TCB.; DINH KHAC NAM chuyen khoan</v>
      </c>
    </row>
    <row r="437" ht="48" customHeight="1" spans="1:11">
      <c r="A437" s="51">
        <v>404</v>
      </c>
      <c r="B437" s="70" t="s">
        <v>465</v>
      </c>
      <c r="C437" s="53" t="str">
        <f t="shared" si="197"/>
        <v>17/01/2024</v>
      </c>
      <c r="D437" s="51">
        <f ca="1" t="shared" si="198"/>
        <v>1058</v>
      </c>
      <c r="E437" s="54"/>
      <c r="F437" s="60">
        <f ca="1" t="shared" si="203"/>
        <v>157000</v>
      </c>
      <c r="G437" s="54">
        <f ca="1" t="shared" si="199"/>
        <v>27567729</v>
      </c>
      <c r="H437" s="56">
        <f ca="1" t="shared" si="200"/>
        <v>9883035766</v>
      </c>
      <c r="I437" s="68" t="str">
        <f ca="1" t="shared" si="201"/>
        <v>374WJZVG4</v>
      </c>
      <c r="J437" s="51" t="str">
        <f ca="1" t="shared" si="202"/>
        <v>990</v>
      </c>
      <c r="K437" s="66" t="str">
        <f ca="1"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TKThe :4004879067908 tai Vietcombank.; NGUYEN VIET HUONG chuyen khoan</v>
      </c>
    </row>
    <row r="438" ht="50" customHeight="1" spans="1:11">
      <c r="A438" s="51">
        <v>405</v>
      </c>
      <c r="B438" s="70" t="s">
        <v>466</v>
      </c>
      <c r="C438" s="53" t="str">
        <f t="shared" si="197"/>
        <v>17/01/2024</v>
      </c>
      <c r="D438" s="51">
        <f ca="1" t="shared" si="198"/>
        <v>9441</v>
      </c>
      <c r="E438" s="54"/>
      <c r="F438" s="60">
        <f ca="1" t="shared" si="203"/>
        <v>1016000</v>
      </c>
      <c r="G438" s="54">
        <f ca="1" t="shared" si="199"/>
        <v>28583729</v>
      </c>
      <c r="H438" s="56">
        <f ca="1" t="shared" si="200"/>
        <v>8343316879</v>
      </c>
      <c r="I438" s="68" t="str">
        <f ca="1" t="shared" si="201"/>
        <v>301IBOVP2</v>
      </c>
      <c r="J438" s="51" t="str">
        <f ca="1" t="shared" si="202"/>
        <v>990</v>
      </c>
      <c r="K438" s="66" t="str">
        <f ca="1">_xlfn.CONCAT("Omni Channel-TKThe :",RANDBETWEEN(100000000000,999999999999),", tai ",INDEX(Sheet1!$H$1:$H$7,RANDBETWEEN(1,COUNTA(Sheet1!$H$1:$H$7)))," NGUYEN THI QUY chuyen tien")</f>
        <v>Omni Channel-TKThe :180314072942, tai Vietcombank. NGUYEN THI QUY chuyen tien</v>
      </c>
    </row>
    <row r="439" ht="35" customHeight="1" spans="1:11">
      <c r="A439" s="51">
        <v>406</v>
      </c>
      <c r="B439" s="70" t="s">
        <v>467</v>
      </c>
      <c r="C439" s="53" t="str">
        <f t="shared" si="197"/>
        <v>17/01/2024</v>
      </c>
      <c r="D439" s="51">
        <f ca="1" t="shared" si="198"/>
        <v>7731</v>
      </c>
      <c r="E439" s="54"/>
      <c r="F439" s="60">
        <f ca="1" t="shared" si="203"/>
        <v>373000</v>
      </c>
      <c r="G439" s="54">
        <f ca="1" t="shared" si="199"/>
        <v>28956729</v>
      </c>
      <c r="H439" s="56">
        <f ca="1" t="shared" si="200"/>
        <v>847</v>
      </c>
      <c r="I439" s="68" t="str">
        <f ca="1" t="shared" si="201"/>
        <v>418JCGAO2</v>
      </c>
      <c r="J439" s="51" t="str">
        <f ca="1" t="shared" si="202"/>
        <v>990</v>
      </c>
      <c r="K439" s="66" t="str">
        <f ca="1">_xlfn.CONCAT(RANDBETWEEN(100000,999999),"-QR - ",INDEX(Sheet1!$A$1:$A$246,RANDBETWEEN(1,COUNTA(Sheet1!$A$1:$A$246)))," Chuyen tien")</f>
        <v>814165-QR - TRINH TUAN SANG Chuyen tien</v>
      </c>
    </row>
    <row r="440" ht="35" customHeight="1" spans="1:11">
      <c r="A440" s="51">
        <v>407</v>
      </c>
      <c r="B440" s="70" t="s">
        <v>468</v>
      </c>
      <c r="C440" s="53" t="str">
        <f t="shared" si="197"/>
        <v>17/01/2024</v>
      </c>
      <c r="D440" s="51">
        <f ca="1" t="shared" si="198"/>
        <v>4897</v>
      </c>
      <c r="E440" s="54"/>
      <c r="F440" s="60">
        <f ca="1" t="shared" si="203"/>
        <v>419000</v>
      </c>
      <c r="G440" s="54">
        <f ca="1" t="shared" si="199"/>
        <v>29375729</v>
      </c>
      <c r="H440" s="56">
        <f ca="1" t="shared" si="200"/>
        <v>9026948490</v>
      </c>
      <c r="I440" s="68" t="str">
        <f ca="1" t="shared" si="201"/>
        <v>815BCUEV3</v>
      </c>
      <c r="J440" s="51" t="str">
        <f ca="1" t="shared" si="202"/>
        <v>990</v>
      </c>
      <c r="K440" s="66" t="str">
        <f ca="1">_xlfn.CONCAT(RANDBETWEEN(100000,999999),"-QR - ",INDEX(Sheet1!$A$1:$A$246,RANDBETWEEN(1,COUNTA(Sheet1!$A$1:$A$246)))," Chuyen tien")</f>
        <v>864137-QR - VU HUY ANH Chuyen tien</v>
      </c>
    </row>
    <row r="441" ht="35" customHeight="1" spans="1:11">
      <c r="A441" s="51">
        <v>408</v>
      </c>
      <c r="B441" s="70" t="s">
        <v>469</v>
      </c>
      <c r="C441" s="53" t="str">
        <f t="shared" si="197"/>
        <v>18/01/2024</v>
      </c>
      <c r="D441" s="51">
        <f ca="1" t="shared" si="198"/>
        <v>3377</v>
      </c>
      <c r="E441" s="54"/>
      <c r="F441" s="60">
        <f ca="1" t="shared" si="203"/>
        <v>965000</v>
      </c>
      <c r="G441" s="54">
        <f ca="1" t="shared" si="199"/>
        <v>30340729</v>
      </c>
      <c r="H441" s="56">
        <f ca="1" t="shared" si="200"/>
        <v>100</v>
      </c>
      <c r="I441" s="68" t="str">
        <f ca="1" t="shared" si="201"/>
        <v>290BYCPS1</v>
      </c>
      <c r="J441" s="51" t="str">
        <f ca="1" t="shared" si="202"/>
        <v>990</v>
      </c>
      <c r="K441" s="66" t="str">
        <f ca="1">_xlfn.CONCAT(RANDBETWEEN(100000,999999),"-QR - ",INDEX(Sheet1!$A$1:$A$246,RANDBETWEEN(1,COUNTA(Sheet1!$A$1:$A$246)))," Chuyen tien")</f>
        <v>254979-QR - TA NGOC CUONG Chuyen tien</v>
      </c>
    </row>
    <row r="442" ht="41" customHeight="1" spans="1:11">
      <c r="A442" s="104" t="s">
        <v>470</v>
      </c>
      <c r="B442" s="105"/>
      <c r="C442" s="105"/>
      <c r="D442" s="105"/>
      <c r="E442" s="106">
        <f ca="1">SUM(E23:E418)</f>
        <v>638091000</v>
      </c>
      <c r="F442" s="107">
        <f ca="1">SUM(F23:F418)</f>
        <v>592504609</v>
      </c>
      <c r="G442" s="68"/>
      <c r="H442" s="68"/>
      <c r="I442" s="68"/>
      <c r="J442" s="68"/>
      <c r="K442" s="103"/>
    </row>
    <row r="443" ht="44" customHeight="1" spans="1:11">
      <c r="A443" s="108" t="s">
        <v>471</v>
      </c>
      <c r="B443" s="109"/>
      <c r="C443" s="109"/>
      <c r="D443" s="109"/>
      <c r="E443" s="109"/>
      <c r="F443" s="110"/>
      <c r="G443" s="106">
        <f ca="1">G441</f>
        <v>30340729</v>
      </c>
      <c r="H443" s="68"/>
      <c r="I443" s="68"/>
      <c r="J443" s="68"/>
      <c r="K443" s="103"/>
    </row>
    <row r="444" ht="33" customHeight="1" spans="1:11">
      <c r="A444" s="111" t="s">
        <v>472</v>
      </c>
      <c r="B444" s="111"/>
      <c r="C444" s="111"/>
      <c r="D444" s="111"/>
      <c r="E444" s="111"/>
      <c r="F444" s="45" t="s">
        <v>473</v>
      </c>
      <c r="G444" s="106">
        <f ca="1">G443</f>
        <v>30340729</v>
      </c>
      <c r="H444" s="112" t="s">
        <v>474</v>
      </c>
      <c r="I444" s="115"/>
      <c r="J444" s="116">
        <v>0</v>
      </c>
      <c r="K444" s="117"/>
    </row>
    <row r="445" ht="35" customHeight="1" spans="1:11">
      <c r="A445" s="111"/>
      <c r="B445" s="111"/>
      <c r="C445" s="111"/>
      <c r="D445" s="111"/>
      <c r="E445" s="111"/>
      <c r="F445" s="45" t="s">
        <v>475</v>
      </c>
      <c r="G445" s="106">
        <v>0</v>
      </c>
      <c r="H445" s="112" t="s">
        <v>476</v>
      </c>
      <c r="I445" s="115"/>
      <c r="J445" s="116">
        <f ca="1">G444</f>
        <v>30340729</v>
      </c>
      <c r="K445" s="117"/>
    </row>
    <row r="446" ht="18" customHeight="1" spans="8:9">
      <c r="H446" s="113" t="s">
        <v>477</v>
      </c>
      <c r="I446" s="118">
        <v>149459</v>
      </c>
    </row>
    <row r="471" ht="56" customHeight="1"/>
    <row r="472" ht="149" customHeight="1"/>
    <row r="473" ht="12.75" customHeight="1" spans="6:7">
      <c r="F473" s="119" t="s">
        <v>478</v>
      </c>
      <c r="G473" s="120"/>
    </row>
    <row r="474" ht="12.75" customHeight="1" spans="6:7">
      <c r="F474" s="119" t="s">
        <v>479</v>
      </c>
      <c r="G474" s="120"/>
    </row>
    <row r="475" ht="12.75" customHeight="1" spans="6:7">
      <c r="F475" s="119" t="s">
        <v>480</v>
      </c>
      <c r="G475" s="120"/>
    </row>
    <row r="476" ht="12.75" customHeight="1" spans="6:7">
      <c r="F476" s="119" t="s">
        <v>481</v>
      </c>
      <c r="G476" s="120"/>
    </row>
    <row r="477" ht="23" customHeight="1" spans="1:11">
      <c r="A477" s="121" t="s">
        <v>482</v>
      </c>
      <c r="B477" s="121"/>
      <c r="C477" s="121"/>
      <c r="D477" s="121"/>
      <c r="E477" s="121"/>
      <c r="F477" s="121"/>
      <c r="G477" s="121"/>
      <c r="H477" s="121"/>
      <c r="I477" s="121"/>
      <c r="J477" s="73" t="s">
        <v>483</v>
      </c>
      <c r="K477" s="122"/>
    </row>
    <row r="489" ht="61" customHeight="1" spans="1:11">
      <c r="A489" s="122"/>
      <c r="B489" s="73"/>
      <c r="C489" s="73"/>
      <c r="D489" s="73"/>
      <c r="E489" s="73"/>
      <c r="F489" s="73"/>
      <c r="G489" s="73"/>
      <c r="H489" s="73"/>
      <c r="I489" s="73"/>
      <c r="J489" s="73"/>
      <c r="K489" s="73"/>
    </row>
    <row r="490" ht="60" customHeight="1"/>
  </sheetData>
  <mergeCells count="48">
    <mergeCell ref="E12:F12"/>
    <mergeCell ref="A13:K13"/>
    <mergeCell ref="B14:J14"/>
    <mergeCell ref="A16:C16"/>
    <mergeCell ref="E16:F16"/>
    <mergeCell ref="A17:C17"/>
    <mergeCell ref="E17:F17"/>
    <mergeCell ref="A18:D18"/>
    <mergeCell ref="E18:F18"/>
    <mergeCell ref="A19:D19"/>
    <mergeCell ref="E19:F19"/>
    <mergeCell ref="A20:D20"/>
    <mergeCell ref="E20:F20"/>
    <mergeCell ref="A22:F22"/>
    <mergeCell ref="H22:K22"/>
    <mergeCell ref="I43:K43"/>
    <mergeCell ref="I74:K74"/>
    <mergeCell ref="I103:K103"/>
    <mergeCell ref="I132:K132"/>
    <mergeCell ref="I162:K162"/>
    <mergeCell ref="I195:K195"/>
    <mergeCell ref="I228:K228"/>
    <mergeCell ref="I258:K258"/>
    <mergeCell ref="I288:K288"/>
    <mergeCell ref="I318:K318"/>
    <mergeCell ref="I348:K348"/>
    <mergeCell ref="I376:K376"/>
    <mergeCell ref="I403:K403"/>
    <mergeCell ref="I429:K429"/>
    <mergeCell ref="A442:D442"/>
    <mergeCell ref="G442:K442"/>
    <mergeCell ref="A443:F443"/>
    <mergeCell ref="H443:K443"/>
    <mergeCell ref="H444:I444"/>
    <mergeCell ref="J444:K444"/>
    <mergeCell ref="H445:I445"/>
    <mergeCell ref="J445:K445"/>
    <mergeCell ref="J477:K477"/>
    <mergeCell ref="A489:K489"/>
    <mergeCell ref="L56:L58"/>
    <mergeCell ref="L97:L99"/>
    <mergeCell ref="C7:H9"/>
    <mergeCell ref="C10:H11"/>
    <mergeCell ref="G16:H17"/>
    <mergeCell ref="I16:K17"/>
    <mergeCell ref="G18:H19"/>
    <mergeCell ref="I18:K19"/>
    <mergeCell ref="A444:E445"/>
  </mergeCells>
  <pageMargins left="0.3" right="0.3" top="0.3" bottom="0.3" header="0" footer="0"/>
  <pageSetup paperSize="9" scale="63" fitToHeight="0" orientation="portrait" useFirstPageNumber="1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1"/>
  <sheetViews>
    <sheetView workbookViewId="0">
      <selection activeCell="A215" sqref="A215"/>
    </sheetView>
  </sheetViews>
  <sheetFormatPr defaultColWidth="9.14285714285714" defaultRowHeight="15"/>
  <cols>
    <col min="1" max="1" width="36.2857142857143" style="3" customWidth="1"/>
    <col min="2" max="16384" width="9.14285714285714" style="3" customWidth="1"/>
  </cols>
  <sheetData>
    <row r="1" s="3" customFormat="1" ht="15.75" customHeight="1" spans="1:8">
      <c r="A1" s="3" t="s">
        <v>484</v>
      </c>
      <c r="B1" s="4"/>
      <c r="F1" s="4" t="s">
        <v>485</v>
      </c>
      <c r="H1" s="5" t="s">
        <v>486</v>
      </c>
    </row>
    <row r="2" s="3" customFormat="1" ht="15.75" customHeight="1" spans="1:8">
      <c r="A2" s="3" t="s">
        <v>487</v>
      </c>
      <c r="B2" s="4"/>
      <c r="F2" s="5" t="s">
        <v>488</v>
      </c>
      <c r="H2" s="5" t="s">
        <v>489</v>
      </c>
    </row>
    <row r="3" s="3" customFormat="1" ht="15.75" customHeight="1" spans="1:8">
      <c r="A3" s="3" t="s">
        <v>490</v>
      </c>
      <c r="B3" s="4"/>
      <c r="F3" s="5" t="s">
        <v>491</v>
      </c>
      <c r="H3" s="5" t="s">
        <v>492</v>
      </c>
    </row>
    <row r="4" s="3" customFormat="1" ht="15.75" customHeight="1" spans="1:8">
      <c r="A4" s="3" t="s">
        <v>493</v>
      </c>
      <c r="B4" s="4"/>
      <c r="F4" s="5" t="s">
        <v>494</v>
      </c>
      <c r="H4" s="5" t="s">
        <v>495</v>
      </c>
    </row>
    <row r="5" s="3" customFormat="1" ht="15.75" customHeight="1" spans="1:8">
      <c r="A5" s="3" t="s">
        <v>496</v>
      </c>
      <c r="B5" s="4"/>
      <c r="H5" s="5" t="s">
        <v>497</v>
      </c>
    </row>
    <row r="6" s="3" customFormat="1" ht="15.75" customHeight="1" spans="1:8">
      <c r="A6" s="3" t="s">
        <v>498</v>
      </c>
      <c r="B6" s="4"/>
      <c r="H6" s="5" t="s">
        <v>499</v>
      </c>
    </row>
    <row r="7" s="3" customFormat="1" ht="15.75" customHeight="1" spans="1:8">
      <c r="A7" s="3" t="s">
        <v>500</v>
      </c>
      <c r="B7" s="4"/>
      <c r="H7" s="5" t="s">
        <v>501</v>
      </c>
    </row>
    <row r="8" s="3" customFormat="1" spans="1:2">
      <c r="A8" s="3" t="s">
        <v>502</v>
      </c>
      <c r="B8" s="4"/>
    </row>
    <row r="9" s="3" customFormat="1" spans="1:2">
      <c r="A9" s="3" t="s">
        <v>503</v>
      </c>
      <c r="B9" s="4"/>
    </row>
    <row r="10" s="3" customFormat="1" spans="1:2">
      <c r="A10" s="3" t="s">
        <v>504</v>
      </c>
      <c r="B10" s="4"/>
    </row>
    <row r="11" s="3" customFormat="1" spans="1:2">
      <c r="A11" s="3" t="s">
        <v>505</v>
      </c>
      <c r="B11" s="4"/>
    </row>
    <row r="12" s="3" customFormat="1" spans="1:2">
      <c r="A12" s="3" t="s">
        <v>506</v>
      </c>
      <c r="B12" s="4"/>
    </row>
    <row r="13" s="3" customFormat="1" spans="1:2">
      <c r="A13" s="3" t="s">
        <v>507</v>
      </c>
      <c r="B13" s="4"/>
    </row>
    <row r="14" s="3" customFormat="1" spans="1:2">
      <c r="A14" s="3" t="s">
        <v>508</v>
      </c>
      <c r="B14" s="4"/>
    </row>
    <row r="15" s="3" customFormat="1" spans="1:2">
      <c r="A15" s="3" t="s">
        <v>509</v>
      </c>
      <c r="B15" s="4"/>
    </row>
    <row r="16" s="3" customFormat="1" spans="1:2">
      <c r="A16" s="3" t="s">
        <v>510</v>
      </c>
      <c r="B16" s="4"/>
    </row>
    <row r="17" s="3" customFormat="1" spans="1:15">
      <c r="A17" s="3" t="s">
        <v>511</v>
      </c>
      <c r="B17" s="4"/>
      <c r="D17" s="6" t="s">
        <v>512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="3" customFormat="1" spans="1:15">
      <c r="A18" s="3" t="s">
        <v>513</v>
      </c>
      <c r="B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="3" customFormat="1" spans="1:15">
      <c r="A19" s="3" t="s">
        <v>514</v>
      </c>
      <c r="B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="3" customFormat="1" spans="1:2">
      <c r="A20" s="3" t="s">
        <v>515</v>
      </c>
      <c r="B20" s="4"/>
    </row>
    <row r="21" s="3" customFormat="1" spans="1:2">
      <c r="A21" s="3" t="s">
        <v>516</v>
      </c>
      <c r="B21" s="4"/>
    </row>
    <row r="22" s="3" customFormat="1" spans="1:2">
      <c r="A22" s="3" t="s">
        <v>517</v>
      </c>
      <c r="B22" s="4"/>
    </row>
    <row r="23" s="3" customFormat="1" spans="1:11">
      <c r="A23" s="3" t="s">
        <v>518</v>
      </c>
      <c r="B23" s="4"/>
      <c r="K23" s="3" t="s">
        <v>519</v>
      </c>
    </row>
    <row r="24" s="3" customFormat="1" spans="1:11">
      <c r="A24" s="3" t="s">
        <v>520</v>
      </c>
      <c r="B24" s="4"/>
      <c r="K24" s="3" t="s">
        <v>519</v>
      </c>
    </row>
    <row r="25" s="3" customFormat="1" spans="1:11">
      <c r="A25" s="3" t="s">
        <v>521</v>
      </c>
      <c r="B25" s="4"/>
      <c r="K25" s="3" t="s">
        <v>519</v>
      </c>
    </row>
    <row r="26" s="3" customFormat="1" spans="1:11">
      <c r="A26" s="3" t="s">
        <v>490</v>
      </c>
      <c r="B26" s="4"/>
      <c r="K26" s="3" t="s">
        <v>519</v>
      </c>
    </row>
    <row r="27" s="3" customFormat="1" spans="1:11">
      <c r="A27" s="3" t="s">
        <v>522</v>
      </c>
      <c r="B27" s="4"/>
      <c r="K27" s="3" t="s">
        <v>519</v>
      </c>
    </row>
    <row r="28" s="3" customFormat="1" spans="1:11">
      <c r="A28" s="3" t="s">
        <v>523</v>
      </c>
      <c r="B28" s="4"/>
      <c r="K28" s="3" t="s">
        <v>519</v>
      </c>
    </row>
    <row r="29" s="3" customFormat="1" spans="1:11">
      <c r="A29" s="3" t="s">
        <v>524</v>
      </c>
      <c r="B29" s="4"/>
      <c r="K29" s="3" t="s">
        <v>519</v>
      </c>
    </row>
    <row r="30" s="3" customFormat="1" spans="1:11">
      <c r="A30" s="3" t="s">
        <v>525</v>
      </c>
      <c r="B30" s="4"/>
      <c r="K30" s="3" t="s">
        <v>519</v>
      </c>
    </row>
    <row r="31" s="3" customFormat="1" spans="1:11">
      <c r="A31" s="3" t="s">
        <v>526</v>
      </c>
      <c r="B31" s="4"/>
      <c r="K31" s="3" t="s">
        <v>519</v>
      </c>
    </row>
    <row r="32" s="3" customFormat="1" spans="1:11">
      <c r="A32" s="3" t="s">
        <v>527</v>
      </c>
      <c r="B32" s="4"/>
      <c r="K32" s="3" t="s">
        <v>519</v>
      </c>
    </row>
    <row r="33" s="3" customFormat="1" spans="1:11">
      <c r="A33" s="3" t="s">
        <v>528</v>
      </c>
      <c r="B33" s="4"/>
      <c r="K33" s="3" t="s">
        <v>519</v>
      </c>
    </row>
    <row r="34" s="3" customFormat="1" spans="1:11">
      <c r="A34" s="3" t="s">
        <v>529</v>
      </c>
      <c r="B34" s="4"/>
      <c r="K34" s="3" t="s">
        <v>519</v>
      </c>
    </row>
    <row r="35" s="3" customFormat="1" spans="1:11">
      <c r="A35" s="3" t="s">
        <v>530</v>
      </c>
      <c r="B35" s="4"/>
      <c r="K35" s="3" t="s">
        <v>519</v>
      </c>
    </row>
    <row r="36" s="3" customFormat="1" spans="1:11">
      <c r="A36" s="3" t="s">
        <v>531</v>
      </c>
      <c r="B36" s="4"/>
      <c r="K36" s="3" t="s">
        <v>519</v>
      </c>
    </row>
    <row r="37" s="3" customFormat="1" spans="1:11">
      <c r="A37" s="3" t="s">
        <v>532</v>
      </c>
      <c r="B37" s="4"/>
      <c r="K37" s="3" t="s">
        <v>519</v>
      </c>
    </row>
    <row r="38" s="3" customFormat="1" spans="1:11">
      <c r="A38" s="3" t="s">
        <v>533</v>
      </c>
      <c r="B38" s="4"/>
      <c r="K38" s="3" t="s">
        <v>519</v>
      </c>
    </row>
    <row r="39" s="3" customFormat="1" spans="1:11">
      <c r="A39" s="3" t="s">
        <v>534</v>
      </c>
      <c r="B39" s="4"/>
      <c r="K39" s="3" t="s">
        <v>519</v>
      </c>
    </row>
    <row r="40" s="3" customFormat="1" spans="1:11">
      <c r="A40" s="3" t="s">
        <v>535</v>
      </c>
      <c r="B40" s="4"/>
      <c r="K40" s="3" t="s">
        <v>519</v>
      </c>
    </row>
    <row r="41" s="3" customFormat="1" spans="1:11">
      <c r="A41" s="3" t="s">
        <v>536</v>
      </c>
      <c r="B41" s="4"/>
      <c r="K41" s="3" t="s">
        <v>519</v>
      </c>
    </row>
    <row r="42" s="3" customFormat="1" spans="1:11">
      <c r="A42" s="3" t="s">
        <v>537</v>
      </c>
      <c r="B42" s="4"/>
      <c r="K42" s="3" t="s">
        <v>519</v>
      </c>
    </row>
    <row r="43" s="3" customFormat="1" spans="1:11">
      <c r="A43" s="3" t="s">
        <v>538</v>
      </c>
      <c r="B43" s="4"/>
      <c r="K43" s="3" t="s">
        <v>519</v>
      </c>
    </row>
    <row r="44" s="3" customFormat="1" spans="1:11">
      <c r="A44" s="3" t="s">
        <v>539</v>
      </c>
      <c r="B44" s="4"/>
      <c r="K44" s="3" t="s">
        <v>519</v>
      </c>
    </row>
    <row r="45" s="3" customFormat="1" spans="1:11">
      <c r="A45" s="3" t="s">
        <v>540</v>
      </c>
      <c r="B45" s="4"/>
      <c r="K45" s="3" t="s">
        <v>519</v>
      </c>
    </row>
    <row r="46" s="3" customFormat="1" spans="1:11">
      <c r="A46" s="3" t="s">
        <v>541</v>
      </c>
      <c r="B46" s="4"/>
      <c r="K46" s="3" t="s">
        <v>519</v>
      </c>
    </row>
    <row r="47" s="3" customFormat="1" spans="1:11">
      <c r="A47" s="3" t="s">
        <v>542</v>
      </c>
      <c r="B47" s="4"/>
      <c r="K47" s="3" t="s">
        <v>519</v>
      </c>
    </row>
    <row r="48" s="3" customFormat="1" spans="1:11">
      <c r="A48" s="3" t="s">
        <v>543</v>
      </c>
      <c r="B48" s="4"/>
      <c r="K48" s="3" t="s">
        <v>519</v>
      </c>
    </row>
    <row r="49" s="3" customFormat="1" spans="1:11">
      <c r="A49" s="3" t="s">
        <v>544</v>
      </c>
      <c r="B49" s="4"/>
      <c r="K49" s="3" t="s">
        <v>519</v>
      </c>
    </row>
    <row r="50" s="3" customFormat="1" spans="1:11">
      <c r="A50" s="3" t="s">
        <v>545</v>
      </c>
      <c r="B50" s="4"/>
      <c r="K50" s="3" t="s">
        <v>519</v>
      </c>
    </row>
    <row r="51" s="3" customFormat="1" spans="1:11">
      <c r="A51" s="3" t="s">
        <v>546</v>
      </c>
      <c r="B51" s="4"/>
      <c r="K51" s="3" t="s">
        <v>519</v>
      </c>
    </row>
    <row r="52" s="3" customFormat="1" spans="1:11">
      <c r="A52" s="3" t="s">
        <v>547</v>
      </c>
      <c r="B52" s="4"/>
      <c r="K52" s="3" t="s">
        <v>519</v>
      </c>
    </row>
    <row r="53" s="3" customFormat="1" spans="1:11">
      <c r="A53" s="3" t="s">
        <v>548</v>
      </c>
      <c r="B53" s="4"/>
      <c r="K53" s="3" t="s">
        <v>519</v>
      </c>
    </row>
    <row r="54" s="3" customFormat="1" spans="1:11">
      <c r="A54" s="3" t="s">
        <v>549</v>
      </c>
      <c r="B54" s="4"/>
      <c r="K54" s="3" t="s">
        <v>519</v>
      </c>
    </row>
    <row r="55" s="3" customFormat="1" spans="1:11">
      <c r="A55" s="3" t="s">
        <v>550</v>
      </c>
      <c r="B55" s="4"/>
      <c r="K55" s="3" t="s">
        <v>519</v>
      </c>
    </row>
    <row r="56" s="3" customFormat="1" spans="1:11">
      <c r="A56" s="3" t="s">
        <v>551</v>
      </c>
      <c r="B56" s="4"/>
      <c r="K56" s="3" t="s">
        <v>519</v>
      </c>
    </row>
    <row r="57" s="3" customFormat="1" spans="1:11">
      <c r="A57" s="3" t="s">
        <v>552</v>
      </c>
      <c r="B57" s="4"/>
      <c r="K57" s="3" t="s">
        <v>519</v>
      </c>
    </row>
    <row r="58" s="3" customFormat="1" spans="1:11">
      <c r="A58" s="3" t="s">
        <v>553</v>
      </c>
      <c r="B58" s="4"/>
      <c r="K58" s="3" t="s">
        <v>519</v>
      </c>
    </row>
    <row r="59" s="3" customFormat="1" spans="1:11">
      <c r="A59" s="3" t="s">
        <v>554</v>
      </c>
      <c r="B59" s="4"/>
      <c r="K59" s="3" t="s">
        <v>519</v>
      </c>
    </row>
    <row r="60" s="3" customFormat="1" spans="1:11">
      <c r="A60" s="3" t="s">
        <v>555</v>
      </c>
      <c r="B60" s="4"/>
      <c r="K60" s="3" t="s">
        <v>519</v>
      </c>
    </row>
    <row r="61" s="3" customFormat="1" spans="1:11">
      <c r="A61" s="3" t="s">
        <v>556</v>
      </c>
      <c r="B61" s="4"/>
      <c r="K61" s="3" t="s">
        <v>519</v>
      </c>
    </row>
    <row r="62" s="3" customFormat="1" spans="1:11">
      <c r="A62" s="3" t="s">
        <v>557</v>
      </c>
      <c r="B62" s="4"/>
      <c r="K62" s="3" t="s">
        <v>519</v>
      </c>
    </row>
    <row r="63" s="3" customFormat="1" spans="1:11">
      <c r="A63" s="3" t="s">
        <v>558</v>
      </c>
      <c r="B63" s="4"/>
      <c r="K63" s="3" t="s">
        <v>519</v>
      </c>
    </row>
    <row r="64" s="3" customFormat="1" spans="1:11">
      <c r="A64" s="3" t="s">
        <v>559</v>
      </c>
      <c r="B64" s="4"/>
      <c r="K64" s="3" t="s">
        <v>519</v>
      </c>
    </row>
    <row r="65" s="3" customFormat="1" spans="1:11">
      <c r="A65" s="3" t="s">
        <v>560</v>
      </c>
      <c r="B65" s="4"/>
      <c r="K65" s="3" t="s">
        <v>519</v>
      </c>
    </row>
    <row r="66" s="3" customFormat="1" spans="1:11">
      <c r="A66" s="3" t="s">
        <v>561</v>
      </c>
      <c r="B66" s="4"/>
      <c r="K66" s="3" t="s">
        <v>519</v>
      </c>
    </row>
    <row r="67" s="3" customFormat="1" spans="1:11">
      <c r="A67" s="3" t="s">
        <v>562</v>
      </c>
      <c r="B67" s="4"/>
      <c r="K67" s="3" t="s">
        <v>519</v>
      </c>
    </row>
    <row r="68" s="3" customFormat="1" spans="1:11">
      <c r="A68" s="3" t="s">
        <v>563</v>
      </c>
      <c r="B68" s="4"/>
      <c r="K68" s="3" t="s">
        <v>519</v>
      </c>
    </row>
    <row r="69" s="3" customFormat="1" spans="1:11">
      <c r="A69" s="3" t="s">
        <v>564</v>
      </c>
      <c r="B69" s="4"/>
      <c r="K69" s="3" t="s">
        <v>519</v>
      </c>
    </row>
    <row r="70" s="3" customFormat="1" spans="1:11">
      <c r="A70" s="3" t="s">
        <v>565</v>
      </c>
      <c r="B70" s="4"/>
      <c r="K70" s="3" t="s">
        <v>519</v>
      </c>
    </row>
    <row r="71" s="3" customFormat="1" spans="1:11">
      <c r="A71" s="3" t="s">
        <v>566</v>
      </c>
      <c r="B71" s="4"/>
      <c r="K71" s="3" t="s">
        <v>519</v>
      </c>
    </row>
    <row r="72" s="3" customFormat="1" spans="1:11">
      <c r="A72" s="3" t="s">
        <v>567</v>
      </c>
      <c r="B72" s="4"/>
      <c r="K72" s="3" t="s">
        <v>519</v>
      </c>
    </row>
    <row r="73" s="3" customFormat="1" spans="1:11">
      <c r="A73" s="3" t="s">
        <v>568</v>
      </c>
      <c r="B73" s="4"/>
      <c r="K73" s="3" t="s">
        <v>519</v>
      </c>
    </row>
    <row r="74" s="3" customFormat="1" spans="1:11">
      <c r="A74" s="3" t="s">
        <v>569</v>
      </c>
      <c r="B74" s="4"/>
      <c r="K74" s="3" t="s">
        <v>519</v>
      </c>
    </row>
    <row r="75" spans="1:11">
      <c r="A75" s="3" t="s">
        <v>570</v>
      </c>
      <c r="K75" s="3" t="s">
        <v>519</v>
      </c>
    </row>
    <row r="76" spans="1:11">
      <c r="A76" s="3" t="s">
        <v>571</v>
      </c>
      <c r="K76" s="3" t="s">
        <v>519</v>
      </c>
    </row>
    <row r="77" spans="1:11">
      <c r="A77" s="3" t="s">
        <v>572</v>
      </c>
      <c r="K77" s="3" t="s">
        <v>519</v>
      </c>
    </row>
    <row r="78" spans="1:11">
      <c r="A78" s="3" t="s">
        <v>573</v>
      </c>
      <c r="K78" s="3" t="s">
        <v>519</v>
      </c>
    </row>
    <row r="79" spans="1:11">
      <c r="A79" s="3" t="s">
        <v>574</v>
      </c>
      <c r="K79" s="3" t="s">
        <v>519</v>
      </c>
    </row>
    <row r="80" spans="1:11">
      <c r="A80" s="3" t="s">
        <v>575</v>
      </c>
      <c r="K80" s="3" t="s">
        <v>519</v>
      </c>
    </row>
    <row r="81" spans="1:11">
      <c r="A81" s="3" t="s">
        <v>576</v>
      </c>
      <c r="K81" s="3" t="s">
        <v>519</v>
      </c>
    </row>
    <row r="82" spans="1:11">
      <c r="A82" s="3" t="s">
        <v>577</v>
      </c>
      <c r="K82" s="3" t="s">
        <v>519</v>
      </c>
    </row>
    <row r="83" spans="1:11">
      <c r="A83" s="3" t="s">
        <v>578</v>
      </c>
      <c r="K83" s="3" t="s">
        <v>519</v>
      </c>
    </row>
    <row r="84" spans="1:11">
      <c r="A84" s="3" t="s">
        <v>579</v>
      </c>
      <c r="K84" s="3" t="s">
        <v>519</v>
      </c>
    </row>
    <row r="85" spans="1:11">
      <c r="A85" s="3" t="s">
        <v>580</v>
      </c>
      <c r="K85" s="3" t="s">
        <v>519</v>
      </c>
    </row>
    <row r="86" spans="1:11">
      <c r="A86" s="3" t="s">
        <v>581</v>
      </c>
      <c r="K86" s="3" t="s">
        <v>519</v>
      </c>
    </row>
    <row r="87" spans="1:11">
      <c r="A87" s="3" t="s">
        <v>582</v>
      </c>
      <c r="K87" s="3" t="s">
        <v>519</v>
      </c>
    </row>
    <row r="88" spans="1:11">
      <c r="A88" s="3" t="s">
        <v>583</v>
      </c>
      <c r="K88" s="3" t="s">
        <v>519</v>
      </c>
    </row>
    <row r="89" spans="1:11">
      <c r="A89" s="3" t="s">
        <v>584</v>
      </c>
      <c r="K89" s="3" t="s">
        <v>519</v>
      </c>
    </row>
    <row r="90" spans="1:11">
      <c r="A90" s="3" t="s">
        <v>585</v>
      </c>
      <c r="K90" s="3" t="s">
        <v>519</v>
      </c>
    </row>
    <row r="91" spans="1:11">
      <c r="A91" s="3" t="s">
        <v>586</v>
      </c>
      <c r="K91" s="3" t="s">
        <v>519</v>
      </c>
    </row>
    <row r="92" spans="1:11">
      <c r="A92" s="3" t="s">
        <v>587</v>
      </c>
      <c r="K92" s="3" t="s">
        <v>519</v>
      </c>
    </row>
    <row r="93" spans="1:11">
      <c r="A93" s="3" t="s">
        <v>588</v>
      </c>
      <c r="K93" s="3" t="s">
        <v>519</v>
      </c>
    </row>
    <row r="94" spans="1:11">
      <c r="A94" s="3" t="s">
        <v>589</v>
      </c>
      <c r="K94" s="3" t="s">
        <v>519</v>
      </c>
    </row>
    <row r="95" spans="1:11">
      <c r="A95" s="3" t="s">
        <v>590</v>
      </c>
      <c r="K95" s="3" t="s">
        <v>519</v>
      </c>
    </row>
    <row r="96" spans="1:11">
      <c r="A96" s="3" t="s">
        <v>591</v>
      </c>
      <c r="K96" s="3" t="s">
        <v>519</v>
      </c>
    </row>
    <row r="97" spans="1:11">
      <c r="A97" s="3" t="s">
        <v>592</v>
      </c>
      <c r="K97" s="3" t="s">
        <v>519</v>
      </c>
    </row>
    <row r="98" spans="1:11">
      <c r="A98" s="3" t="s">
        <v>593</v>
      </c>
      <c r="K98" s="3" t="s">
        <v>519</v>
      </c>
    </row>
    <row r="99" spans="1:11">
      <c r="A99" s="3" t="s">
        <v>594</v>
      </c>
      <c r="K99" s="3" t="s">
        <v>519</v>
      </c>
    </row>
    <row r="100" spans="1:11">
      <c r="A100" s="3" t="s">
        <v>595</v>
      </c>
      <c r="K100" s="3" t="s">
        <v>519</v>
      </c>
    </row>
    <row r="101" spans="1:11">
      <c r="A101" s="3" t="s">
        <v>596</v>
      </c>
      <c r="K101" s="3" t="s">
        <v>519</v>
      </c>
    </row>
    <row r="102" spans="1:11">
      <c r="A102" s="3" t="s">
        <v>597</v>
      </c>
      <c r="K102" s="3" t="s">
        <v>519</v>
      </c>
    </row>
    <row r="103" spans="1:11">
      <c r="A103" s="3" t="s">
        <v>598</v>
      </c>
      <c r="K103" s="3" t="s">
        <v>519</v>
      </c>
    </row>
    <row r="104" spans="1:11">
      <c r="A104" s="3" t="s">
        <v>599</v>
      </c>
      <c r="K104" s="3" t="s">
        <v>519</v>
      </c>
    </row>
    <row r="105" spans="1:11">
      <c r="A105" s="3" t="s">
        <v>600</v>
      </c>
      <c r="K105" s="3" t="s">
        <v>519</v>
      </c>
    </row>
    <row r="106" spans="1:11">
      <c r="A106" s="3" t="s">
        <v>520</v>
      </c>
      <c r="K106" s="3" t="s">
        <v>519</v>
      </c>
    </row>
    <row r="107" spans="1:11">
      <c r="A107" s="3" t="s">
        <v>601</v>
      </c>
      <c r="K107" s="3" t="s">
        <v>519</v>
      </c>
    </row>
    <row r="108" spans="1:11">
      <c r="A108" s="3" t="s">
        <v>602</v>
      </c>
      <c r="K108" s="3" t="s">
        <v>519</v>
      </c>
    </row>
    <row r="109" spans="1:11">
      <c r="A109" s="3" t="s">
        <v>603</v>
      </c>
      <c r="K109" s="3" t="s">
        <v>519</v>
      </c>
    </row>
    <row r="110" spans="1:11">
      <c r="A110" s="3" t="s">
        <v>604</v>
      </c>
      <c r="K110" s="3" t="s">
        <v>519</v>
      </c>
    </row>
    <row r="111" spans="1:11">
      <c r="A111" s="3" t="s">
        <v>605</v>
      </c>
      <c r="K111" s="3" t="s">
        <v>519</v>
      </c>
    </row>
    <row r="112" spans="1:11">
      <c r="A112" s="3" t="s">
        <v>606</v>
      </c>
      <c r="K112" s="3" t="s">
        <v>519</v>
      </c>
    </row>
    <row r="113" spans="1:11">
      <c r="A113" s="3" t="s">
        <v>607</v>
      </c>
      <c r="K113" s="3" t="s">
        <v>519</v>
      </c>
    </row>
    <row r="114" spans="1:11">
      <c r="A114" s="3" t="s">
        <v>608</v>
      </c>
      <c r="K114" s="3" t="s">
        <v>519</v>
      </c>
    </row>
    <row r="115" spans="1:11">
      <c r="A115" s="3" t="s">
        <v>609</v>
      </c>
      <c r="K115" s="3" t="s">
        <v>519</v>
      </c>
    </row>
    <row r="116" spans="1:11">
      <c r="A116" s="3" t="s">
        <v>610</v>
      </c>
      <c r="K116" s="3" t="s">
        <v>519</v>
      </c>
    </row>
    <row r="117" spans="1:11">
      <c r="A117" s="3" t="s">
        <v>611</v>
      </c>
      <c r="K117" s="3" t="s">
        <v>519</v>
      </c>
    </row>
    <row r="118" spans="1:11">
      <c r="A118" s="3" t="s">
        <v>612</v>
      </c>
      <c r="K118" s="3" t="s">
        <v>519</v>
      </c>
    </row>
    <row r="119" spans="1:11">
      <c r="A119" s="3" t="s">
        <v>613</v>
      </c>
      <c r="K119" s="3" t="s">
        <v>519</v>
      </c>
    </row>
    <row r="120" spans="1:11">
      <c r="A120" s="3" t="s">
        <v>614</v>
      </c>
      <c r="K120" s="3" t="s">
        <v>519</v>
      </c>
    </row>
    <row r="121" spans="1:11">
      <c r="A121" s="3" t="s">
        <v>615</v>
      </c>
      <c r="K121" s="3" t="s">
        <v>519</v>
      </c>
    </row>
    <row r="122" spans="1:11">
      <c r="A122" s="3" t="s">
        <v>616</v>
      </c>
      <c r="K122" s="3" t="s">
        <v>519</v>
      </c>
    </row>
    <row r="123" spans="1:11">
      <c r="A123" s="3" t="s">
        <v>617</v>
      </c>
      <c r="K123" s="3" t="s">
        <v>519</v>
      </c>
    </row>
    <row r="124" spans="1:11">
      <c r="A124" s="3" t="s">
        <v>618</v>
      </c>
      <c r="K124" s="3" t="s">
        <v>519</v>
      </c>
    </row>
    <row r="125" spans="1:11">
      <c r="A125" s="3" t="s">
        <v>619</v>
      </c>
      <c r="K125" s="3" t="s">
        <v>519</v>
      </c>
    </row>
    <row r="126" spans="1:11">
      <c r="A126" s="3" t="s">
        <v>620</v>
      </c>
      <c r="K126" s="3" t="s">
        <v>519</v>
      </c>
    </row>
    <row r="127" spans="1:11">
      <c r="A127" s="3" t="s">
        <v>564</v>
      </c>
      <c r="K127" s="3" t="s">
        <v>519</v>
      </c>
    </row>
    <row r="128" spans="1:11">
      <c r="A128" s="3" t="s">
        <v>621</v>
      </c>
      <c r="K128" s="3" t="s">
        <v>519</v>
      </c>
    </row>
    <row r="129" spans="1:11">
      <c r="A129" s="3" t="s">
        <v>622</v>
      </c>
      <c r="K129" s="3" t="s">
        <v>519</v>
      </c>
    </row>
    <row r="130" spans="1:11">
      <c r="A130" s="3" t="s">
        <v>623</v>
      </c>
      <c r="K130" s="3" t="s">
        <v>519</v>
      </c>
    </row>
    <row r="131" spans="1:11">
      <c r="A131" s="3" t="s">
        <v>624</v>
      </c>
      <c r="K131" s="3" t="s">
        <v>519</v>
      </c>
    </row>
    <row r="132" spans="1:11">
      <c r="A132" s="3" t="s">
        <v>625</v>
      </c>
      <c r="K132" s="3" t="s">
        <v>519</v>
      </c>
    </row>
    <row r="133" spans="1:11">
      <c r="A133" s="3" t="s">
        <v>626</v>
      </c>
      <c r="K133" s="3" t="s">
        <v>519</v>
      </c>
    </row>
    <row r="134" spans="1:11">
      <c r="A134" s="3" t="s">
        <v>627</v>
      </c>
      <c r="K134" s="3" t="s">
        <v>519</v>
      </c>
    </row>
    <row r="135" spans="1:11">
      <c r="A135" s="3" t="s">
        <v>628</v>
      </c>
      <c r="K135" s="3" t="s">
        <v>519</v>
      </c>
    </row>
    <row r="136" spans="1:11">
      <c r="A136" s="3" t="s">
        <v>629</v>
      </c>
      <c r="K136" s="3" t="s">
        <v>519</v>
      </c>
    </row>
    <row r="137" spans="1:11">
      <c r="A137" s="3" t="s">
        <v>630</v>
      </c>
      <c r="K137" s="3" t="s">
        <v>519</v>
      </c>
    </row>
    <row r="138" spans="1:11">
      <c r="A138" s="3" t="s">
        <v>631</v>
      </c>
      <c r="K138" s="3" t="s">
        <v>519</v>
      </c>
    </row>
    <row r="139" spans="1:11">
      <c r="A139" s="3" t="s">
        <v>632</v>
      </c>
      <c r="K139" s="3" t="s">
        <v>519</v>
      </c>
    </row>
    <row r="140" spans="1:11">
      <c r="A140" s="3" t="s">
        <v>633</v>
      </c>
      <c r="K140" s="3" t="s">
        <v>519</v>
      </c>
    </row>
    <row r="141" spans="1:11">
      <c r="A141" s="3" t="s">
        <v>634</v>
      </c>
      <c r="K141" s="3" t="s">
        <v>519</v>
      </c>
    </row>
    <row r="142" spans="1:11">
      <c r="A142" s="3" t="s">
        <v>635</v>
      </c>
      <c r="K142" s="3" t="s">
        <v>519</v>
      </c>
    </row>
    <row r="143" spans="1:11">
      <c r="A143" s="3" t="s">
        <v>636</v>
      </c>
      <c r="K143" s="3" t="s">
        <v>519</v>
      </c>
    </row>
    <row r="144" spans="1:11">
      <c r="A144" s="3" t="s">
        <v>637</v>
      </c>
      <c r="K144" s="3" t="s">
        <v>519</v>
      </c>
    </row>
    <row r="145" spans="1:11">
      <c r="A145" s="3" t="s">
        <v>638</v>
      </c>
      <c r="K145" s="3" t="s">
        <v>519</v>
      </c>
    </row>
    <row r="146" spans="1:11">
      <c r="A146" s="3" t="s">
        <v>639</v>
      </c>
      <c r="K146" s="3" t="s">
        <v>519</v>
      </c>
    </row>
    <row r="147" spans="1:11">
      <c r="A147" s="3" t="s">
        <v>640</v>
      </c>
      <c r="K147" s="3" t="s">
        <v>519</v>
      </c>
    </row>
    <row r="148" spans="1:11">
      <c r="A148" s="3" t="s">
        <v>641</v>
      </c>
      <c r="K148" s="3" t="s">
        <v>519</v>
      </c>
    </row>
    <row r="149" spans="1:11">
      <c r="A149" s="3" t="s">
        <v>642</v>
      </c>
      <c r="K149" s="3" t="s">
        <v>519</v>
      </c>
    </row>
    <row r="150" spans="1:11">
      <c r="A150" s="3" t="s">
        <v>643</v>
      </c>
      <c r="K150" s="3" t="s">
        <v>519</v>
      </c>
    </row>
    <row r="151" spans="1:11">
      <c r="A151" s="3" t="s">
        <v>644</v>
      </c>
      <c r="K151" s="3" t="s">
        <v>519</v>
      </c>
    </row>
    <row r="152" spans="1:11">
      <c r="A152" s="3" t="s">
        <v>645</v>
      </c>
      <c r="K152" s="3" t="s">
        <v>519</v>
      </c>
    </row>
    <row r="153" spans="1:11">
      <c r="A153" s="3" t="s">
        <v>646</v>
      </c>
      <c r="K153" s="3" t="s">
        <v>519</v>
      </c>
    </row>
    <row r="154" spans="1:11">
      <c r="A154" s="3" t="s">
        <v>647</v>
      </c>
      <c r="K154" s="3" t="s">
        <v>519</v>
      </c>
    </row>
    <row r="155" spans="1:11">
      <c r="A155" s="3" t="s">
        <v>648</v>
      </c>
      <c r="K155" s="3" t="s">
        <v>519</v>
      </c>
    </row>
    <row r="156" spans="1:11">
      <c r="A156" s="3" t="s">
        <v>649</v>
      </c>
      <c r="K156" s="3" t="s">
        <v>519</v>
      </c>
    </row>
    <row r="157" spans="1:11">
      <c r="A157" s="3" t="s">
        <v>650</v>
      </c>
      <c r="K157" s="3" t="s">
        <v>519</v>
      </c>
    </row>
    <row r="158" spans="1:11">
      <c r="A158" s="3" t="s">
        <v>651</v>
      </c>
      <c r="K158" s="3" t="s">
        <v>519</v>
      </c>
    </row>
    <row r="159" spans="1:11">
      <c r="A159" s="3" t="s">
        <v>652</v>
      </c>
      <c r="K159" s="3" t="s">
        <v>519</v>
      </c>
    </row>
    <row r="160" spans="1:11">
      <c r="A160" s="3" t="s">
        <v>653</v>
      </c>
      <c r="K160" s="3" t="s">
        <v>519</v>
      </c>
    </row>
    <row r="161" spans="1:11">
      <c r="A161" s="3" t="s">
        <v>654</v>
      </c>
      <c r="K161" s="3" t="s">
        <v>519</v>
      </c>
    </row>
    <row r="162" spans="1:11">
      <c r="A162" s="3" t="s">
        <v>655</v>
      </c>
      <c r="K162" s="3" t="s">
        <v>519</v>
      </c>
    </row>
    <row r="163" spans="1:11">
      <c r="A163" s="3" t="s">
        <v>656</v>
      </c>
      <c r="K163" s="3" t="s">
        <v>519</v>
      </c>
    </row>
    <row r="164" spans="1:11">
      <c r="A164" s="3" t="s">
        <v>657</v>
      </c>
      <c r="K164" s="3" t="s">
        <v>519</v>
      </c>
    </row>
    <row r="165" spans="1:11">
      <c r="A165" s="3" t="s">
        <v>658</v>
      </c>
      <c r="K165" s="3" t="s">
        <v>519</v>
      </c>
    </row>
    <row r="166" spans="1:11">
      <c r="A166" s="3" t="s">
        <v>659</v>
      </c>
      <c r="K166" s="3" t="s">
        <v>519</v>
      </c>
    </row>
    <row r="167" spans="1:11">
      <c r="A167" s="3" t="s">
        <v>660</v>
      </c>
      <c r="K167" s="3" t="s">
        <v>519</v>
      </c>
    </row>
    <row r="168" spans="1:11">
      <c r="A168" s="3" t="s">
        <v>661</v>
      </c>
      <c r="K168" s="3" t="s">
        <v>519</v>
      </c>
    </row>
    <row r="169" spans="1:11">
      <c r="A169" s="3" t="s">
        <v>662</v>
      </c>
      <c r="K169" s="3" t="s">
        <v>519</v>
      </c>
    </row>
    <row r="170" spans="1:11">
      <c r="A170" s="3" t="s">
        <v>663</v>
      </c>
      <c r="K170" s="3" t="s">
        <v>519</v>
      </c>
    </row>
    <row r="171" spans="1:11">
      <c r="A171" s="3" t="s">
        <v>664</v>
      </c>
      <c r="K171" s="3" t="s">
        <v>519</v>
      </c>
    </row>
    <row r="172" ht="15.75" customHeight="1" spans="1:11">
      <c r="A172" s="7" t="s">
        <v>665</v>
      </c>
      <c r="K172" s="3" t="s">
        <v>519</v>
      </c>
    </row>
    <row r="173" ht="15.75" customHeight="1" spans="1:11">
      <c r="A173" s="8" t="s">
        <v>666</v>
      </c>
      <c r="K173" s="3" t="s">
        <v>519</v>
      </c>
    </row>
    <row r="174" ht="15.75" customHeight="1" spans="1:11">
      <c r="A174" s="8" t="s">
        <v>667</v>
      </c>
      <c r="K174" s="3" t="s">
        <v>519</v>
      </c>
    </row>
    <row r="175" ht="15.75" customHeight="1" spans="1:11">
      <c r="A175" s="8" t="s">
        <v>668</v>
      </c>
      <c r="K175" s="3" t="s">
        <v>519</v>
      </c>
    </row>
    <row r="176" ht="15.75" customHeight="1" spans="1:11">
      <c r="A176" s="8" t="s">
        <v>669</v>
      </c>
      <c r="K176" s="3" t="s">
        <v>519</v>
      </c>
    </row>
    <row r="177" ht="15.75" customHeight="1" spans="1:11">
      <c r="A177" s="8" t="s">
        <v>670</v>
      </c>
      <c r="K177" s="3" t="s">
        <v>519</v>
      </c>
    </row>
    <row r="178" ht="15.75" customHeight="1" spans="1:11">
      <c r="A178" s="8" t="s">
        <v>671</v>
      </c>
      <c r="K178" s="3" t="s">
        <v>519</v>
      </c>
    </row>
    <row r="179" ht="15.75" customHeight="1" spans="1:11">
      <c r="A179" s="8" t="s">
        <v>672</v>
      </c>
      <c r="K179" s="3" t="s">
        <v>519</v>
      </c>
    </row>
    <row r="180" ht="15.75" customHeight="1" spans="1:11">
      <c r="A180" s="8" t="s">
        <v>673</v>
      </c>
      <c r="K180" s="3" t="s">
        <v>519</v>
      </c>
    </row>
    <row r="181" ht="15.75" customHeight="1" spans="1:11">
      <c r="A181" s="8" t="s">
        <v>674</v>
      </c>
      <c r="K181" s="3" t="s">
        <v>519</v>
      </c>
    </row>
    <row r="182" ht="15.75" customHeight="1" spans="1:11">
      <c r="A182" s="8" t="s">
        <v>675</v>
      </c>
      <c r="K182" s="3" t="s">
        <v>519</v>
      </c>
    </row>
    <row r="183" ht="15.75" customHeight="1" spans="1:11">
      <c r="A183" s="8" t="s">
        <v>676</v>
      </c>
      <c r="K183" s="3" t="s">
        <v>519</v>
      </c>
    </row>
    <row r="184" ht="15.75" customHeight="1" spans="1:11">
      <c r="A184" s="8" t="s">
        <v>677</v>
      </c>
      <c r="K184" s="3" t="s">
        <v>519</v>
      </c>
    </row>
    <row r="185" ht="15.75" customHeight="1" spans="1:11">
      <c r="A185" s="8" t="s">
        <v>678</v>
      </c>
      <c r="K185" s="3" t="s">
        <v>519</v>
      </c>
    </row>
    <row r="186" ht="15.75" customHeight="1" spans="1:11">
      <c r="A186" s="8" t="s">
        <v>679</v>
      </c>
      <c r="K186" s="3" t="s">
        <v>519</v>
      </c>
    </row>
    <row r="187" ht="15.75" customHeight="1" spans="1:11">
      <c r="A187" s="8" t="s">
        <v>680</v>
      </c>
      <c r="K187" s="3" t="s">
        <v>519</v>
      </c>
    </row>
    <row r="188" ht="15.75" customHeight="1" spans="1:11">
      <c r="A188" s="8" t="s">
        <v>681</v>
      </c>
      <c r="K188" s="3" t="s">
        <v>519</v>
      </c>
    </row>
    <row r="189" ht="15.75" customHeight="1" spans="1:11">
      <c r="A189" s="8" t="s">
        <v>682</v>
      </c>
      <c r="K189" s="3" t="s">
        <v>519</v>
      </c>
    </row>
    <row r="190" ht="15.75" customHeight="1" spans="1:11">
      <c r="A190" s="8" t="s">
        <v>683</v>
      </c>
      <c r="K190" s="3" t="s">
        <v>519</v>
      </c>
    </row>
    <row r="191" ht="15.75" customHeight="1" spans="1:11">
      <c r="A191" s="8" t="s">
        <v>684</v>
      </c>
      <c r="K191" s="3" t="s">
        <v>519</v>
      </c>
    </row>
    <row r="192" ht="15.75" customHeight="1" spans="1:11">
      <c r="A192" s="8" t="s">
        <v>685</v>
      </c>
      <c r="K192" s="3" t="s">
        <v>519</v>
      </c>
    </row>
    <row r="193" ht="15.75" customHeight="1" spans="1:11">
      <c r="A193" s="8" t="s">
        <v>686</v>
      </c>
      <c r="K193" s="3" t="s">
        <v>519</v>
      </c>
    </row>
    <row r="194" ht="15.75" customHeight="1" spans="1:11">
      <c r="A194" s="8" t="s">
        <v>687</v>
      </c>
      <c r="K194" s="3" t="s">
        <v>519</v>
      </c>
    </row>
    <row r="195" ht="15.75" customHeight="1" spans="1:11">
      <c r="A195" s="8" t="s">
        <v>688</v>
      </c>
      <c r="K195" s="3" t="s">
        <v>519</v>
      </c>
    </row>
    <row r="196" ht="15.75" customHeight="1" spans="1:11">
      <c r="A196" s="8" t="s">
        <v>689</v>
      </c>
      <c r="K196" s="3" t="s">
        <v>519</v>
      </c>
    </row>
    <row r="197" ht="15.75" customHeight="1" spans="1:11">
      <c r="A197" s="8" t="s">
        <v>690</v>
      </c>
      <c r="K197" s="3" t="s">
        <v>519</v>
      </c>
    </row>
    <row r="198" ht="15.75" customHeight="1" spans="1:11">
      <c r="A198" s="8" t="s">
        <v>691</v>
      </c>
      <c r="K198" s="3" t="s">
        <v>519</v>
      </c>
    </row>
    <row r="199" ht="15.75" customHeight="1" spans="1:11">
      <c r="A199" s="8" t="s">
        <v>692</v>
      </c>
      <c r="K199" s="3" t="s">
        <v>519</v>
      </c>
    </row>
    <row r="200" ht="15.75" customHeight="1" spans="1:11">
      <c r="A200" s="8" t="s">
        <v>693</v>
      </c>
      <c r="K200" s="3" t="s">
        <v>519</v>
      </c>
    </row>
    <row r="201" ht="15.75" customHeight="1" spans="1:11">
      <c r="A201" s="8" t="s">
        <v>694</v>
      </c>
      <c r="K201" s="3" t="s">
        <v>519</v>
      </c>
    </row>
    <row r="202" ht="15.75" customHeight="1" spans="1:11">
      <c r="A202" s="8" t="s">
        <v>695</v>
      </c>
      <c r="K202" s="3" t="s">
        <v>519</v>
      </c>
    </row>
    <row r="203" ht="15.75" customHeight="1" spans="1:11">
      <c r="A203" s="8" t="s">
        <v>696</v>
      </c>
      <c r="K203" s="3" t="s">
        <v>519</v>
      </c>
    </row>
    <row r="204" ht="15.75" customHeight="1" spans="1:11">
      <c r="A204" s="8" t="s">
        <v>697</v>
      </c>
      <c r="K204" s="3" t="s">
        <v>519</v>
      </c>
    </row>
    <row r="205" ht="15.75" customHeight="1" spans="1:11">
      <c r="A205" s="8" t="s">
        <v>698</v>
      </c>
      <c r="K205" s="3" t="s">
        <v>519</v>
      </c>
    </row>
    <row r="206" ht="15.75" customHeight="1" spans="1:11">
      <c r="A206" s="8" t="s">
        <v>699</v>
      </c>
      <c r="K206" s="3" t="s">
        <v>519</v>
      </c>
    </row>
    <row r="207" ht="15.75" customHeight="1" spans="1:11">
      <c r="A207" s="8" t="s">
        <v>700</v>
      </c>
      <c r="K207" s="3" t="s">
        <v>519</v>
      </c>
    </row>
    <row r="208" ht="15.75" customHeight="1" spans="1:11">
      <c r="A208" s="8" t="s">
        <v>701</v>
      </c>
      <c r="K208" s="3" t="s">
        <v>519</v>
      </c>
    </row>
    <row r="209" ht="15.75" customHeight="1" spans="1:11">
      <c r="A209" s="8" t="s">
        <v>702</v>
      </c>
      <c r="K209" s="3" t="s">
        <v>519</v>
      </c>
    </row>
    <row r="210" ht="15.75" customHeight="1" spans="1:11">
      <c r="A210" s="8" t="s">
        <v>703</v>
      </c>
      <c r="K210" s="3" t="s">
        <v>519</v>
      </c>
    </row>
    <row r="211" ht="15.75" customHeight="1" spans="1:11">
      <c r="A211" s="8" t="s">
        <v>704</v>
      </c>
      <c r="K211" s="3" t="s">
        <v>519</v>
      </c>
    </row>
    <row r="212" ht="15.75" customHeight="1" spans="1:11">
      <c r="A212" s="8" t="s">
        <v>705</v>
      </c>
      <c r="K212" s="3" t="s">
        <v>519</v>
      </c>
    </row>
    <row r="213" ht="15.75" customHeight="1" spans="1:11">
      <c r="A213" s="8" t="s">
        <v>706</v>
      </c>
      <c r="K213" s="3" t="s">
        <v>519</v>
      </c>
    </row>
    <row r="214" ht="15.75" customHeight="1" spans="1:11">
      <c r="A214" s="8" t="s">
        <v>707</v>
      </c>
      <c r="K214" s="3" t="s">
        <v>519</v>
      </c>
    </row>
    <row r="215" ht="15.75" customHeight="1" spans="1:11">
      <c r="A215" s="8" t="s">
        <v>708</v>
      </c>
      <c r="K215" s="3" t="s">
        <v>519</v>
      </c>
    </row>
    <row r="216" ht="15.75" customHeight="1" spans="1:11">
      <c r="A216" s="8" t="s">
        <v>709</v>
      </c>
      <c r="K216" s="3" t="s">
        <v>519</v>
      </c>
    </row>
    <row r="217" ht="15.75" customHeight="1" spans="1:11">
      <c r="A217" s="8" t="s">
        <v>710</v>
      </c>
      <c r="K217" s="3" t="s">
        <v>519</v>
      </c>
    </row>
    <row r="218" ht="15.75" customHeight="1" spans="1:11">
      <c r="A218" s="8" t="s">
        <v>711</v>
      </c>
      <c r="K218" s="3" t="s">
        <v>519</v>
      </c>
    </row>
    <row r="219" ht="15.75" customHeight="1" spans="1:11">
      <c r="A219" s="8" t="s">
        <v>712</v>
      </c>
      <c r="K219" s="3" t="s">
        <v>519</v>
      </c>
    </row>
    <row r="220" ht="15.75" customHeight="1" spans="1:11">
      <c r="A220" s="8" t="s">
        <v>713</v>
      </c>
      <c r="K220" s="3" t="s">
        <v>519</v>
      </c>
    </row>
    <row r="221" ht="15.75" customHeight="1" spans="1:11">
      <c r="A221" s="8" t="s">
        <v>714</v>
      </c>
      <c r="K221" s="3" t="s">
        <v>519</v>
      </c>
    </row>
    <row r="222" ht="15.75" customHeight="1" spans="1:11">
      <c r="A222" s="8" t="s">
        <v>715</v>
      </c>
      <c r="K222" s="3" t="s">
        <v>519</v>
      </c>
    </row>
    <row r="223" ht="15.75" customHeight="1" spans="1:11">
      <c r="A223" s="8" t="s">
        <v>716</v>
      </c>
      <c r="K223" s="3" t="s">
        <v>519</v>
      </c>
    </row>
    <row r="224" ht="15.75" customHeight="1" spans="1:11">
      <c r="A224" s="8" t="s">
        <v>717</v>
      </c>
      <c r="K224" s="3" t="s">
        <v>519</v>
      </c>
    </row>
    <row r="225" ht="15.75" customHeight="1" spans="1:11">
      <c r="A225" s="8" t="s">
        <v>718</v>
      </c>
      <c r="K225" s="3" t="s">
        <v>519</v>
      </c>
    </row>
    <row r="226" ht="15.75" customHeight="1" spans="1:11">
      <c r="A226" s="8" t="s">
        <v>719</v>
      </c>
      <c r="K226" s="3" t="s">
        <v>519</v>
      </c>
    </row>
    <row r="227" ht="15.75" customHeight="1" spans="1:11">
      <c r="A227" s="8" t="s">
        <v>720</v>
      </c>
      <c r="K227" s="3" t="s">
        <v>519</v>
      </c>
    </row>
    <row r="228" ht="15.75" customHeight="1" spans="1:11">
      <c r="A228" s="8" t="s">
        <v>721</v>
      </c>
      <c r="K228" s="3" t="s">
        <v>519</v>
      </c>
    </row>
    <row r="229" ht="15.75" customHeight="1" spans="1:11">
      <c r="A229" s="8" t="s">
        <v>722</v>
      </c>
      <c r="K229" s="3" t="s">
        <v>519</v>
      </c>
    </row>
    <row r="230" ht="15.75" customHeight="1" spans="1:11">
      <c r="A230" s="8" t="s">
        <v>723</v>
      </c>
      <c r="K230" s="3" t="s">
        <v>519</v>
      </c>
    </row>
    <row r="231" ht="15.75" customHeight="1" spans="1:11">
      <c r="A231" s="8" t="s">
        <v>724</v>
      </c>
      <c r="K231" s="3" t="s">
        <v>519</v>
      </c>
    </row>
    <row r="232" ht="15.75" customHeight="1" spans="1:11">
      <c r="A232" s="8" t="s">
        <v>725</v>
      </c>
      <c r="K232" s="3" t="s">
        <v>519</v>
      </c>
    </row>
    <row r="233" ht="15.75" customHeight="1" spans="1:11">
      <c r="A233" s="8" t="s">
        <v>726</v>
      </c>
      <c r="K233" s="3" t="s">
        <v>519</v>
      </c>
    </row>
    <row r="234" ht="15.75" customHeight="1" spans="1:11">
      <c r="A234" s="8" t="s">
        <v>727</v>
      </c>
      <c r="K234" s="3" t="s">
        <v>519</v>
      </c>
    </row>
    <row r="235" ht="15.75" customHeight="1" spans="1:11">
      <c r="A235" s="8" t="s">
        <v>728</v>
      </c>
      <c r="K235" s="3" t="s">
        <v>519</v>
      </c>
    </row>
    <row r="236" ht="15.75" customHeight="1" spans="1:11">
      <c r="A236" s="8" t="s">
        <v>729</v>
      </c>
      <c r="K236" s="3" t="s">
        <v>519</v>
      </c>
    </row>
    <row r="237" ht="15.75" customHeight="1" spans="1:11">
      <c r="A237" s="8" t="s">
        <v>730</v>
      </c>
      <c r="K237" s="3" t="s">
        <v>519</v>
      </c>
    </row>
    <row r="238" ht="15.75" customHeight="1" spans="1:11">
      <c r="A238" s="8" t="s">
        <v>731</v>
      </c>
      <c r="K238" s="3" t="s">
        <v>519</v>
      </c>
    </row>
    <row r="239" ht="15.75" customHeight="1" spans="1:11">
      <c r="A239" s="8" t="s">
        <v>732</v>
      </c>
      <c r="K239" s="3" t="s">
        <v>519</v>
      </c>
    </row>
    <row r="240" ht="15.75" customHeight="1" spans="1:11">
      <c r="A240" s="8" t="s">
        <v>733</v>
      </c>
      <c r="K240" s="3" t="s">
        <v>519</v>
      </c>
    </row>
    <row r="241" ht="15.75" customHeight="1" spans="1:11">
      <c r="A241" s="8" t="s">
        <v>734</v>
      </c>
      <c r="K241" s="3" t="s">
        <v>519</v>
      </c>
    </row>
    <row r="242" ht="15.75" customHeight="1" spans="1:11">
      <c r="A242" s="8" t="s">
        <v>735</v>
      </c>
      <c r="K242" s="3" t="s">
        <v>519</v>
      </c>
    </row>
    <row r="243" ht="15.75" customHeight="1" spans="1:11">
      <c r="A243" s="8" t="s">
        <v>736</v>
      </c>
      <c r="K243" s="3" t="s">
        <v>519</v>
      </c>
    </row>
    <row r="244" ht="15.75" customHeight="1" spans="1:11">
      <c r="A244" s="8" t="s">
        <v>737</v>
      </c>
      <c r="K244" s="3" t="s">
        <v>519</v>
      </c>
    </row>
    <row r="245" ht="15.75" customHeight="1" spans="1:11">
      <c r="A245" s="8" t="s">
        <v>738</v>
      </c>
      <c r="K245" s="3" t="s">
        <v>519</v>
      </c>
    </row>
    <row r="246" ht="15.75" customHeight="1" spans="1:11">
      <c r="A246" s="8" t="s">
        <v>739</v>
      </c>
      <c r="K246" s="3" t="s">
        <v>519</v>
      </c>
    </row>
    <row r="247" spans="11:11">
      <c r="K247" s="3" t="s">
        <v>519</v>
      </c>
    </row>
    <row r="248" spans="11:11">
      <c r="K248" s="3" t="s">
        <v>519</v>
      </c>
    </row>
    <row r="249" spans="11:11">
      <c r="K249" s="3" t="s">
        <v>519</v>
      </c>
    </row>
    <row r="250" spans="11:11">
      <c r="K250" s="3" t="s">
        <v>519</v>
      </c>
    </row>
    <row r="251" spans="11:11">
      <c r="K251" s="3" t="s">
        <v>519</v>
      </c>
    </row>
    <row r="252" spans="11:11">
      <c r="K252" s="3" t="s">
        <v>519</v>
      </c>
    </row>
    <row r="253" spans="11:11">
      <c r="K253" s="3" t="s">
        <v>519</v>
      </c>
    </row>
    <row r="254" spans="11:11">
      <c r="K254" s="3" t="s">
        <v>519</v>
      </c>
    </row>
    <row r="255" spans="11:11">
      <c r="K255" s="3" t="s">
        <v>519</v>
      </c>
    </row>
    <row r="256" spans="11:11">
      <c r="K256" s="3" t="s">
        <v>519</v>
      </c>
    </row>
    <row r="257" spans="11:11">
      <c r="K257" s="3" t="s">
        <v>519</v>
      </c>
    </row>
    <row r="258" spans="11:11">
      <c r="K258" s="3" t="s">
        <v>519</v>
      </c>
    </row>
    <row r="259" spans="11:11">
      <c r="K259" s="3" t="s">
        <v>519</v>
      </c>
    </row>
    <row r="260" spans="11:11">
      <c r="K260" s="3" t="s">
        <v>519</v>
      </c>
    </row>
    <row r="261" spans="11:11">
      <c r="K261" s="3" t="s">
        <v>519</v>
      </c>
    </row>
    <row r="262" spans="11:11">
      <c r="K262" s="3" t="s">
        <v>519</v>
      </c>
    </row>
    <row r="263" spans="11:11">
      <c r="K263" s="3" t="s">
        <v>519</v>
      </c>
    </row>
    <row r="264" spans="11:11">
      <c r="K264" s="3" t="s">
        <v>519</v>
      </c>
    </row>
    <row r="265" spans="11:11">
      <c r="K265" s="3" t="s">
        <v>519</v>
      </c>
    </row>
    <row r="266" spans="11:11">
      <c r="K266" s="3" t="s">
        <v>519</v>
      </c>
    </row>
    <row r="267" spans="11:11">
      <c r="K267" s="3" t="s">
        <v>519</v>
      </c>
    </row>
    <row r="268" spans="11:11">
      <c r="K268" s="3" t="s">
        <v>519</v>
      </c>
    </row>
    <row r="269" spans="11:11">
      <c r="K269" s="3" t="s">
        <v>519</v>
      </c>
    </row>
    <row r="270" spans="11:11">
      <c r="K270" s="3" t="s">
        <v>519</v>
      </c>
    </row>
    <row r="271" spans="11:11">
      <c r="K271" s="3" t="s">
        <v>519</v>
      </c>
    </row>
    <row r="272" spans="11:11">
      <c r="K272" s="3" t="s">
        <v>519</v>
      </c>
    </row>
    <row r="273" spans="11:11">
      <c r="K273" s="3" t="s">
        <v>519</v>
      </c>
    </row>
    <row r="274" spans="11:11">
      <c r="K274" s="3" t="s">
        <v>519</v>
      </c>
    </row>
    <row r="275" spans="11:11">
      <c r="K275" s="3" t="s">
        <v>519</v>
      </c>
    </row>
    <row r="276" spans="11:11">
      <c r="K276" s="3" t="s">
        <v>519</v>
      </c>
    </row>
    <row r="277" spans="11:11">
      <c r="K277" s="3" t="s">
        <v>519</v>
      </c>
    </row>
    <row r="278" spans="11:11">
      <c r="K278" s="3" t="s">
        <v>519</v>
      </c>
    </row>
    <row r="279" spans="11:11">
      <c r="K279" s="3" t="s">
        <v>519</v>
      </c>
    </row>
    <row r="280" spans="11:11">
      <c r="K280" s="3" t="s">
        <v>519</v>
      </c>
    </row>
    <row r="281" spans="11:11">
      <c r="K281" s="3" t="s">
        <v>519</v>
      </c>
    </row>
    <row r="282" spans="11:11">
      <c r="K282" s="3" t="s">
        <v>519</v>
      </c>
    </row>
    <row r="283" spans="11:11">
      <c r="K283" s="3" t="s">
        <v>519</v>
      </c>
    </row>
    <row r="284" spans="11:11">
      <c r="K284" s="3" t="s">
        <v>519</v>
      </c>
    </row>
    <row r="285" spans="11:11">
      <c r="K285" s="3" t="s">
        <v>519</v>
      </c>
    </row>
    <row r="286" spans="11:11">
      <c r="K286" s="3" t="s">
        <v>519</v>
      </c>
    </row>
    <row r="287" spans="11:11">
      <c r="K287" s="3" t="s">
        <v>519</v>
      </c>
    </row>
    <row r="288" spans="11:11">
      <c r="K288" s="3" t="s">
        <v>519</v>
      </c>
    </row>
    <row r="289" spans="11:11">
      <c r="K289" s="3" t="s">
        <v>519</v>
      </c>
    </row>
    <row r="290" spans="11:11">
      <c r="K290" s="3" t="s">
        <v>519</v>
      </c>
    </row>
    <row r="291" spans="11:11">
      <c r="K291" s="3" t="s">
        <v>519</v>
      </c>
    </row>
    <row r="292" spans="11:11">
      <c r="K292" s="3" t="s">
        <v>519</v>
      </c>
    </row>
    <row r="293" spans="11:11">
      <c r="K293" s="3" t="s">
        <v>519</v>
      </c>
    </row>
    <row r="294" spans="11:11">
      <c r="K294" s="3" t="s">
        <v>519</v>
      </c>
    </row>
    <row r="295" spans="11:11">
      <c r="K295" s="3" t="s">
        <v>519</v>
      </c>
    </row>
    <row r="296" spans="11:11">
      <c r="K296" s="3" t="s">
        <v>519</v>
      </c>
    </row>
    <row r="297" spans="11:11">
      <c r="K297" s="3" t="s">
        <v>519</v>
      </c>
    </row>
    <row r="298" spans="11:11">
      <c r="K298" s="3" t="s">
        <v>519</v>
      </c>
    </row>
    <row r="299" spans="11:11">
      <c r="K299" s="3" t="s">
        <v>519</v>
      </c>
    </row>
    <row r="300" spans="11:11">
      <c r="K300" s="3" t="s">
        <v>519</v>
      </c>
    </row>
    <row r="301" spans="11:11">
      <c r="K301" s="3" t="s">
        <v>519</v>
      </c>
    </row>
    <row r="302" spans="11:11">
      <c r="K302" s="3" t="s">
        <v>519</v>
      </c>
    </row>
    <row r="303" spans="11:11">
      <c r="K303" s="3" t="s">
        <v>519</v>
      </c>
    </row>
    <row r="304" spans="11:11">
      <c r="K304" s="3" t="s">
        <v>519</v>
      </c>
    </row>
    <row r="305" spans="11:11">
      <c r="K305" s="3" t="s">
        <v>519</v>
      </c>
    </row>
    <row r="306" spans="11:11">
      <c r="K306" s="3" t="s">
        <v>519</v>
      </c>
    </row>
    <row r="307" spans="11:11">
      <c r="K307" s="3" t="s">
        <v>519</v>
      </c>
    </row>
    <row r="308" spans="11:11">
      <c r="K308" s="3" t="s">
        <v>519</v>
      </c>
    </row>
    <row r="309" spans="11:11">
      <c r="K309" s="3" t="s">
        <v>519</v>
      </c>
    </row>
    <row r="310" spans="11:11">
      <c r="K310" s="3" t="s">
        <v>519</v>
      </c>
    </row>
    <row r="311" spans="11:11">
      <c r="K311" s="3" t="s">
        <v>519</v>
      </c>
    </row>
    <row r="312" spans="11:11">
      <c r="K312" s="3" t="s">
        <v>519</v>
      </c>
    </row>
    <row r="313" spans="11:11">
      <c r="K313" s="3" t="s">
        <v>519</v>
      </c>
    </row>
    <row r="314" spans="11:11">
      <c r="K314" s="3" t="s">
        <v>519</v>
      </c>
    </row>
    <row r="315" spans="11:11">
      <c r="K315" s="3" t="s">
        <v>519</v>
      </c>
    </row>
    <row r="316" spans="11:11">
      <c r="K316" s="3" t="s">
        <v>519</v>
      </c>
    </row>
    <row r="317" spans="11:11">
      <c r="K317" s="3" t="s">
        <v>519</v>
      </c>
    </row>
    <row r="318" spans="11:11">
      <c r="K318" s="3" t="s">
        <v>519</v>
      </c>
    </row>
    <row r="319" spans="11:11">
      <c r="K319" s="3" t="s">
        <v>519</v>
      </c>
    </row>
    <row r="320" spans="11:11">
      <c r="K320" s="3" t="s">
        <v>519</v>
      </c>
    </row>
    <row r="321" spans="11:11">
      <c r="K321" s="3" t="s">
        <v>519</v>
      </c>
    </row>
    <row r="322" spans="11:11">
      <c r="K322" s="3" t="s">
        <v>519</v>
      </c>
    </row>
    <row r="323" spans="11:11">
      <c r="K323" s="3" t="s">
        <v>519</v>
      </c>
    </row>
    <row r="324" spans="11:11">
      <c r="K324" s="3" t="s">
        <v>519</v>
      </c>
    </row>
    <row r="325" spans="11:11">
      <c r="K325" s="3" t="s">
        <v>519</v>
      </c>
    </row>
    <row r="326" spans="11:11">
      <c r="K326" s="3" t="s">
        <v>519</v>
      </c>
    </row>
    <row r="327" spans="11:11">
      <c r="K327" s="3" t="s">
        <v>519</v>
      </c>
    </row>
    <row r="328" spans="11:11">
      <c r="K328" s="3" t="s">
        <v>519</v>
      </c>
    </row>
    <row r="329" spans="11:11">
      <c r="K329" s="3" t="s">
        <v>519</v>
      </c>
    </row>
    <row r="330" spans="11:11">
      <c r="K330" s="3" t="s">
        <v>519</v>
      </c>
    </row>
    <row r="331" spans="11:11">
      <c r="K331" s="3" t="s">
        <v>519</v>
      </c>
    </row>
    <row r="332" spans="11:11">
      <c r="K332" s="3" t="s">
        <v>519</v>
      </c>
    </row>
    <row r="333" spans="11:11">
      <c r="K333" s="3" t="s">
        <v>519</v>
      </c>
    </row>
    <row r="334" spans="11:11">
      <c r="K334" s="3" t="s">
        <v>519</v>
      </c>
    </row>
    <row r="335" spans="11:11">
      <c r="K335" s="3" t="s">
        <v>519</v>
      </c>
    </row>
    <row r="336" spans="11:11">
      <c r="K336" s="3" t="s">
        <v>519</v>
      </c>
    </row>
    <row r="337" spans="11:11">
      <c r="K337" s="3" t="s">
        <v>519</v>
      </c>
    </row>
    <row r="338" spans="11:11">
      <c r="K338" s="3" t="s">
        <v>519</v>
      </c>
    </row>
    <row r="339" spans="11:11">
      <c r="K339" s="3" t="s">
        <v>519</v>
      </c>
    </row>
    <row r="340" spans="11:11">
      <c r="K340" s="3" t="s">
        <v>519</v>
      </c>
    </row>
    <row r="341" spans="11:11">
      <c r="K341" s="3" t="s">
        <v>519</v>
      </c>
    </row>
    <row r="342" spans="11:11">
      <c r="K342" s="3" t="s">
        <v>519</v>
      </c>
    </row>
    <row r="343" spans="11:11">
      <c r="K343" s="3" t="s">
        <v>519</v>
      </c>
    </row>
    <row r="344" spans="11:11">
      <c r="K344" s="3" t="s">
        <v>519</v>
      </c>
    </row>
    <row r="345" spans="11:11">
      <c r="K345" s="3" t="s">
        <v>519</v>
      </c>
    </row>
    <row r="346" spans="11:11">
      <c r="K346" s="3" t="s">
        <v>519</v>
      </c>
    </row>
    <row r="347" spans="11:11">
      <c r="K347" s="3" t="s">
        <v>519</v>
      </c>
    </row>
    <row r="348" spans="11:11">
      <c r="K348" s="3" t="s">
        <v>519</v>
      </c>
    </row>
    <row r="349" spans="11:11">
      <c r="K349" s="3" t="s">
        <v>519</v>
      </c>
    </row>
    <row r="350" spans="11:11">
      <c r="K350" s="3" t="s">
        <v>519</v>
      </c>
    </row>
    <row r="351" spans="11:11">
      <c r="K351" s="3" t="s">
        <v>519</v>
      </c>
    </row>
    <row r="352" spans="11:11">
      <c r="K352" s="3" t="s">
        <v>519</v>
      </c>
    </row>
    <row r="353" spans="11:11">
      <c r="K353" s="3" t="s">
        <v>519</v>
      </c>
    </row>
    <row r="354" spans="11:11">
      <c r="K354" s="3" t="s">
        <v>519</v>
      </c>
    </row>
    <row r="355" spans="11:11">
      <c r="K355" s="3" t="s">
        <v>519</v>
      </c>
    </row>
    <row r="356" spans="11:11">
      <c r="K356" s="3" t="s">
        <v>519</v>
      </c>
    </row>
    <row r="357" spans="11:11">
      <c r="K357" s="3" t="s">
        <v>519</v>
      </c>
    </row>
    <row r="358" spans="11:11">
      <c r="K358" s="3" t="s">
        <v>519</v>
      </c>
    </row>
    <row r="359" spans="11:11">
      <c r="K359" s="3" t="s">
        <v>519</v>
      </c>
    </row>
    <row r="360" spans="11:11">
      <c r="K360" s="3" t="s">
        <v>519</v>
      </c>
    </row>
    <row r="361" spans="11:11">
      <c r="K361" s="3" t="s">
        <v>519</v>
      </c>
    </row>
    <row r="362" spans="11:11">
      <c r="K362" s="3" t="s">
        <v>519</v>
      </c>
    </row>
    <row r="363" spans="11:11">
      <c r="K363" s="3" t="s">
        <v>519</v>
      </c>
    </row>
    <row r="364" spans="11:11">
      <c r="K364" s="3" t="s">
        <v>519</v>
      </c>
    </row>
    <row r="365" spans="11:11">
      <c r="K365" s="3" t="s">
        <v>519</v>
      </c>
    </row>
    <row r="366" spans="11:11">
      <c r="K366" s="3" t="s">
        <v>519</v>
      </c>
    </row>
    <row r="367" spans="11:11">
      <c r="K367" s="3" t="s">
        <v>519</v>
      </c>
    </row>
    <row r="368" spans="11:11">
      <c r="K368" s="3" t="s">
        <v>519</v>
      </c>
    </row>
    <row r="369" spans="11:11">
      <c r="K369" s="3" t="s">
        <v>519</v>
      </c>
    </row>
    <row r="370" spans="11:11">
      <c r="K370" s="3" t="s">
        <v>519</v>
      </c>
    </row>
    <row r="371" spans="11:11">
      <c r="K371" s="3" t="s">
        <v>519</v>
      </c>
    </row>
    <row r="372" spans="11:11">
      <c r="K372" s="3" t="s">
        <v>519</v>
      </c>
    </row>
    <row r="373" spans="11:11">
      <c r="K373" s="3" t="s">
        <v>519</v>
      </c>
    </row>
    <row r="374" spans="11:11">
      <c r="K374" s="3" t="s">
        <v>519</v>
      </c>
    </row>
    <row r="375" spans="11:11">
      <c r="K375" s="3" t="s">
        <v>519</v>
      </c>
    </row>
    <row r="376" spans="11:11">
      <c r="K376" s="3" t="s">
        <v>519</v>
      </c>
    </row>
    <row r="377" spans="11:11">
      <c r="K377" s="3" t="s">
        <v>519</v>
      </c>
    </row>
    <row r="378" spans="11:11">
      <c r="K378" s="3" t="s">
        <v>519</v>
      </c>
    </row>
    <row r="379" spans="11:11">
      <c r="K379" s="3" t="s">
        <v>519</v>
      </c>
    </row>
    <row r="380" spans="11:11">
      <c r="K380" s="3" t="s">
        <v>519</v>
      </c>
    </row>
    <row r="381" spans="11:11">
      <c r="K381" s="3" t="s">
        <v>519</v>
      </c>
    </row>
    <row r="382" spans="11:11">
      <c r="K382" s="3" t="s">
        <v>519</v>
      </c>
    </row>
    <row r="383" spans="11:11">
      <c r="K383" s="3" t="s">
        <v>519</v>
      </c>
    </row>
    <row r="384" spans="11:11">
      <c r="K384" s="3" t="s">
        <v>519</v>
      </c>
    </row>
    <row r="385" spans="11:11">
      <c r="K385" s="3" t="s">
        <v>519</v>
      </c>
    </row>
    <row r="386" spans="11:11">
      <c r="K386" s="3" t="s">
        <v>519</v>
      </c>
    </row>
    <row r="387" spans="11:11">
      <c r="K387" s="3" t="s">
        <v>519</v>
      </c>
    </row>
    <row r="388" spans="11:11">
      <c r="K388" s="3" t="s">
        <v>519</v>
      </c>
    </row>
    <row r="389" spans="11:11">
      <c r="K389" s="3" t="s">
        <v>519</v>
      </c>
    </row>
    <row r="390" spans="11:11">
      <c r="K390" s="3" t="s">
        <v>519</v>
      </c>
    </row>
    <row r="391" spans="11:11">
      <c r="K391" s="3" t="s">
        <v>519</v>
      </c>
    </row>
    <row r="392" spans="11:11">
      <c r="K392" s="3" t="s">
        <v>519</v>
      </c>
    </row>
    <row r="393" spans="11:11">
      <c r="K393" s="3" t="s">
        <v>519</v>
      </c>
    </row>
    <row r="394" spans="11:11">
      <c r="K394" s="3" t="s">
        <v>519</v>
      </c>
    </row>
    <row r="395" spans="11:11">
      <c r="K395" s="3" t="s">
        <v>519</v>
      </c>
    </row>
    <row r="396" spans="11:11">
      <c r="K396" s="3" t="s">
        <v>519</v>
      </c>
    </row>
    <row r="397" spans="11:11">
      <c r="K397" s="3" t="s">
        <v>519</v>
      </c>
    </row>
    <row r="398" spans="11:11">
      <c r="K398" s="3" t="s">
        <v>519</v>
      </c>
    </row>
    <row r="399" spans="11:11">
      <c r="K399" s="3" t="s">
        <v>519</v>
      </c>
    </row>
    <row r="400" spans="11:11">
      <c r="K400" s="3" t="s">
        <v>519</v>
      </c>
    </row>
    <row r="401" spans="11:11">
      <c r="K401" s="3" t="s">
        <v>519</v>
      </c>
    </row>
    <row r="402" spans="11:11">
      <c r="K402" s="3" t="s">
        <v>519</v>
      </c>
    </row>
    <row r="403" spans="11:11">
      <c r="K403" s="3" t="s">
        <v>519</v>
      </c>
    </row>
    <row r="404" spans="11:11">
      <c r="K404" s="3" t="s">
        <v>519</v>
      </c>
    </row>
    <row r="405" spans="11:11">
      <c r="K405" s="3" t="s">
        <v>519</v>
      </c>
    </row>
    <row r="406" spans="11:11">
      <c r="K406" s="3" t="s">
        <v>519</v>
      </c>
    </row>
    <row r="407" spans="11:11">
      <c r="K407" s="3" t="s">
        <v>519</v>
      </c>
    </row>
    <row r="408" spans="11:11">
      <c r="K408" s="3" t="s">
        <v>519</v>
      </c>
    </row>
    <row r="409" spans="11:11">
      <c r="K409" s="3" t="s">
        <v>519</v>
      </c>
    </row>
    <row r="410" spans="11:11">
      <c r="K410" s="3" t="s">
        <v>519</v>
      </c>
    </row>
    <row r="411" spans="11:11">
      <c r="K411" s="3" t="s">
        <v>519</v>
      </c>
    </row>
    <row r="412" spans="11:11">
      <c r="K412" s="3" t="s">
        <v>519</v>
      </c>
    </row>
    <row r="413" spans="11:11">
      <c r="K413" s="3" t="s">
        <v>519</v>
      </c>
    </row>
    <row r="414" spans="11:11">
      <c r="K414" s="3" t="s">
        <v>519</v>
      </c>
    </row>
    <row r="415" spans="11:11">
      <c r="K415" s="3" t="s">
        <v>519</v>
      </c>
    </row>
    <row r="416" spans="11:11">
      <c r="K416" s="3" t="s">
        <v>519</v>
      </c>
    </row>
    <row r="417" spans="11:11">
      <c r="K417" s="3" t="s">
        <v>519</v>
      </c>
    </row>
    <row r="418" spans="11:11">
      <c r="K418" s="3" t="s">
        <v>519</v>
      </c>
    </row>
    <row r="419" spans="11:11">
      <c r="K419" s="3" t="s">
        <v>519</v>
      </c>
    </row>
    <row r="420" spans="11:11">
      <c r="K420" s="3" t="s">
        <v>519</v>
      </c>
    </row>
    <row r="421" spans="11:11">
      <c r="K421" s="3" t="s">
        <v>519</v>
      </c>
    </row>
    <row r="422" spans="11:11">
      <c r="K422" s="3" t="s">
        <v>519</v>
      </c>
    </row>
    <row r="423" spans="11:11">
      <c r="K423" s="3" t="s">
        <v>519</v>
      </c>
    </row>
    <row r="424" spans="11:11">
      <c r="K424" s="3" t="s">
        <v>519</v>
      </c>
    </row>
    <row r="425" spans="11:11">
      <c r="K425" s="3" t="s">
        <v>519</v>
      </c>
    </row>
    <row r="426" spans="11:11">
      <c r="K426" s="3" t="s">
        <v>519</v>
      </c>
    </row>
    <row r="427" spans="11:11">
      <c r="K427" s="3" t="s">
        <v>519</v>
      </c>
    </row>
    <row r="428" spans="11:11">
      <c r="K428" s="3" t="s">
        <v>519</v>
      </c>
    </row>
    <row r="429" spans="11:11">
      <c r="K429" s="3" t="s">
        <v>519</v>
      </c>
    </row>
    <row r="430" spans="11:11">
      <c r="K430" s="3" t="s">
        <v>519</v>
      </c>
    </row>
    <row r="431" spans="11:11">
      <c r="K431" s="3" t="s">
        <v>519</v>
      </c>
    </row>
    <row r="432" spans="11:11">
      <c r="K432" s="3" t="s">
        <v>519</v>
      </c>
    </row>
    <row r="433" spans="11:11">
      <c r="K433" s="3" t="s">
        <v>519</v>
      </c>
    </row>
    <row r="434" spans="11:11">
      <c r="K434" s="3" t="s">
        <v>519</v>
      </c>
    </row>
    <row r="435" spans="11:11">
      <c r="K435" s="3" t="s">
        <v>519</v>
      </c>
    </row>
    <row r="436" spans="11:11">
      <c r="K436" s="3" t="s">
        <v>519</v>
      </c>
    </row>
    <row r="437" spans="11:11">
      <c r="K437" s="3" t="s">
        <v>519</v>
      </c>
    </row>
    <row r="438" spans="11:11">
      <c r="K438" s="3" t="s">
        <v>519</v>
      </c>
    </row>
    <row r="439" spans="11:11">
      <c r="K439" s="3" t="s">
        <v>519</v>
      </c>
    </row>
    <row r="440" spans="11:11">
      <c r="K440" s="3" t="s">
        <v>519</v>
      </c>
    </row>
    <row r="441" spans="11:11">
      <c r="K441" s="3" t="s">
        <v>519</v>
      </c>
    </row>
  </sheetData>
  <mergeCells count="1">
    <mergeCell ref="D17:O19"/>
  </mergeCells>
  <pageMargins left="0.75" right="0.75" top="1" bottom="1" header="0.5" footer="0.5"/>
  <pageSetup paperSize="1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30"/>
  <sheetViews>
    <sheetView workbookViewId="0">
      <selection activeCell="A397" sqref="A397"/>
    </sheetView>
  </sheetViews>
  <sheetFormatPr defaultColWidth="9.14285714285714" defaultRowHeight="15"/>
  <cols>
    <col min="1" max="1" width="14.5714285714286" style="1" customWidth="1"/>
  </cols>
  <sheetData>
    <row r="1" ht="30" customHeight="1" spans="1:1">
      <c r="A1" s="2" t="s">
        <v>740</v>
      </c>
    </row>
    <row r="2" ht="30" customHeight="1" spans="1:1">
      <c r="A2" s="2" t="s">
        <v>741</v>
      </c>
    </row>
    <row r="3" ht="30" customHeight="1" spans="1:1">
      <c r="A3" s="2" t="s">
        <v>742</v>
      </c>
    </row>
    <row r="4" ht="30" customHeight="1" spans="1:1">
      <c r="A4" s="2" t="s">
        <v>743</v>
      </c>
    </row>
    <row r="5" ht="30" customHeight="1" spans="1:1">
      <c r="A5" s="2" t="s">
        <v>744</v>
      </c>
    </row>
    <row r="6" ht="30" customHeight="1" spans="1:1">
      <c r="A6" s="2" t="s">
        <v>745</v>
      </c>
    </row>
    <row r="7" ht="30" customHeight="1" spans="1:1">
      <c r="A7" s="2" t="s">
        <v>746</v>
      </c>
    </row>
    <row r="8" ht="30" customHeight="1" spans="1:1">
      <c r="A8" s="2" t="s">
        <v>747</v>
      </c>
    </row>
    <row r="9" ht="30" customHeight="1" spans="1:1">
      <c r="A9" s="2" t="s">
        <v>748</v>
      </c>
    </row>
    <row r="10" ht="30" customHeight="1" spans="1:1">
      <c r="A10" s="2" t="s">
        <v>749</v>
      </c>
    </row>
    <row r="11" ht="30" customHeight="1" spans="1:1">
      <c r="A11" s="2" t="s">
        <v>750</v>
      </c>
    </row>
    <row r="12" ht="30" customHeight="1" spans="1:1">
      <c r="A12" s="2" t="s">
        <v>751</v>
      </c>
    </row>
    <row r="13" ht="30" customHeight="1" spans="1:1">
      <c r="A13" s="2" t="s">
        <v>752</v>
      </c>
    </row>
    <row r="14" ht="30" customHeight="1" spans="1:1">
      <c r="A14" s="2" t="s">
        <v>753</v>
      </c>
    </row>
    <row r="15" ht="30" customHeight="1" spans="1:1">
      <c r="A15" s="2" t="s">
        <v>754</v>
      </c>
    </row>
    <row r="16" ht="30" customHeight="1" spans="1:1">
      <c r="A16" s="2" t="s">
        <v>755</v>
      </c>
    </row>
    <row r="17" ht="30" customHeight="1" spans="1:1">
      <c r="A17" s="2" t="s">
        <v>756</v>
      </c>
    </row>
    <row r="18" ht="30" customHeight="1" spans="1:1">
      <c r="A18" s="2" t="s">
        <v>757</v>
      </c>
    </row>
    <row r="19" ht="30" customHeight="1" spans="1:1">
      <c r="A19" s="2" t="s">
        <v>758</v>
      </c>
    </row>
    <row r="20" ht="30" customHeight="1" spans="1:1">
      <c r="A20" s="2" t="s">
        <v>759</v>
      </c>
    </row>
    <row r="21" ht="30" customHeight="1" spans="1:1">
      <c r="A21" s="2" t="s">
        <v>55</v>
      </c>
    </row>
    <row r="22" ht="30" customHeight="1" spans="1:1">
      <c r="A22" s="2" t="s">
        <v>56</v>
      </c>
    </row>
    <row r="23" ht="30" customHeight="1" spans="1:1">
      <c r="A23" s="2" t="s">
        <v>57</v>
      </c>
    </row>
    <row r="24" ht="30" customHeight="1" spans="1:1">
      <c r="A24" s="2" t="s">
        <v>58</v>
      </c>
    </row>
    <row r="25" ht="30" customHeight="1" spans="1:1">
      <c r="A25" s="2" t="s">
        <v>59</v>
      </c>
    </row>
    <row r="26" ht="30" customHeight="1" spans="1:1">
      <c r="A26" s="2" t="s">
        <v>60</v>
      </c>
    </row>
    <row r="27" ht="30" customHeight="1" spans="1:1">
      <c r="A27" s="2" t="s">
        <v>62</v>
      </c>
    </row>
    <row r="28" ht="30" customHeight="1" spans="1:1">
      <c r="A28" s="2" t="s">
        <v>63</v>
      </c>
    </row>
    <row r="29" ht="30" customHeight="1" spans="1:1">
      <c r="A29" s="2" t="s">
        <v>64</v>
      </c>
    </row>
    <row r="30" ht="30" customHeight="1" spans="1:1">
      <c r="A30" s="2" t="s">
        <v>65</v>
      </c>
    </row>
    <row r="31" ht="30" customHeight="1" spans="1:1">
      <c r="A31" s="2" t="s">
        <v>66</v>
      </c>
    </row>
    <row r="32" ht="30" customHeight="1" spans="1:1">
      <c r="A32" s="2" t="s">
        <v>67</v>
      </c>
    </row>
    <row r="33" ht="30" customHeight="1" spans="1:1">
      <c r="A33" s="2" t="s">
        <v>68</v>
      </c>
    </row>
    <row r="34" ht="30" customHeight="1" spans="1:1">
      <c r="A34" s="2" t="s">
        <v>69</v>
      </c>
    </row>
    <row r="35" ht="30" customHeight="1" spans="1:1">
      <c r="A35" s="2" t="s">
        <v>70</v>
      </c>
    </row>
    <row r="36" ht="30" customHeight="1" spans="1:1">
      <c r="A36" s="2" t="s">
        <v>71</v>
      </c>
    </row>
    <row r="37" ht="30" customHeight="1" spans="1:1">
      <c r="A37" s="2" t="s">
        <v>72</v>
      </c>
    </row>
    <row r="38" ht="30" customHeight="1" spans="1:1">
      <c r="A38" s="2" t="s">
        <v>73</v>
      </c>
    </row>
    <row r="39" ht="30" customHeight="1" spans="1:1">
      <c r="A39" s="2" t="s">
        <v>74</v>
      </c>
    </row>
    <row r="40" ht="30" customHeight="1" spans="1:1">
      <c r="A40" s="2" t="s">
        <v>75</v>
      </c>
    </row>
    <row r="41" ht="30" customHeight="1" spans="1:1">
      <c r="A41" s="2" t="s">
        <v>76</v>
      </c>
    </row>
    <row r="42" ht="30" customHeight="1" spans="1:1">
      <c r="A42" s="2" t="s">
        <v>77</v>
      </c>
    </row>
    <row r="43" ht="30" customHeight="1" spans="1:1">
      <c r="A43" s="2" t="s">
        <v>78</v>
      </c>
    </row>
    <row r="44" ht="30" customHeight="1" spans="1:1">
      <c r="A44" s="2" t="s">
        <v>79</v>
      </c>
    </row>
    <row r="45" ht="30" customHeight="1" spans="1:1">
      <c r="A45" s="2" t="s">
        <v>80</v>
      </c>
    </row>
    <row r="46" ht="30" customHeight="1" spans="1:1">
      <c r="A46" s="2" t="s">
        <v>81</v>
      </c>
    </row>
    <row r="47" ht="30" customHeight="1" spans="1:1">
      <c r="A47" s="2" t="s">
        <v>82</v>
      </c>
    </row>
    <row r="48" ht="30" customHeight="1" spans="1:1">
      <c r="A48" s="2" t="s">
        <v>83</v>
      </c>
    </row>
    <row r="49" ht="30" customHeight="1" spans="1:1">
      <c r="A49" s="2" t="s">
        <v>84</v>
      </c>
    </row>
    <row r="50" ht="30" customHeight="1" spans="1:1">
      <c r="A50" s="2" t="s">
        <v>85</v>
      </c>
    </row>
    <row r="51" ht="30" customHeight="1" spans="1:1">
      <c r="A51" s="2" t="s">
        <v>87</v>
      </c>
    </row>
    <row r="52" ht="30" customHeight="1" spans="1:1">
      <c r="A52" s="2" t="s">
        <v>88</v>
      </c>
    </row>
    <row r="53" ht="30" customHeight="1" spans="1:1">
      <c r="A53" s="2" t="s">
        <v>90</v>
      </c>
    </row>
    <row r="54" ht="30" customHeight="1" spans="1:1">
      <c r="A54" s="2" t="s">
        <v>91</v>
      </c>
    </row>
    <row r="55" ht="30" customHeight="1" spans="1:1">
      <c r="A55" s="2" t="s">
        <v>92</v>
      </c>
    </row>
    <row r="56" ht="30" customHeight="1" spans="1:1">
      <c r="A56" s="2" t="s">
        <v>93</v>
      </c>
    </row>
    <row r="57" ht="30" customHeight="1" spans="1:1">
      <c r="A57" s="2" t="s">
        <v>94</v>
      </c>
    </row>
    <row r="58" ht="30" customHeight="1" spans="1:1">
      <c r="A58" s="2" t="s">
        <v>95</v>
      </c>
    </row>
    <row r="59" ht="30" customHeight="1" spans="1:1">
      <c r="A59" s="2" t="s">
        <v>96</v>
      </c>
    </row>
    <row r="60" ht="30" customHeight="1" spans="1:1">
      <c r="A60" s="2" t="s">
        <v>97</v>
      </c>
    </row>
    <row r="61" ht="30" customHeight="1" spans="1:1">
      <c r="A61" s="2" t="s">
        <v>98</v>
      </c>
    </row>
    <row r="62" ht="30" customHeight="1" spans="1:1">
      <c r="A62" s="2" t="s">
        <v>99</v>
      </c>
    </row>
    <row r="63" ht="30" customHeight="1" spans="1:1">
      <c r="A63" s="2" t="s">
        <v>100</v>
      </c>
    </row>
    <row r="64" ht="30" customHeight="1" spans="1:1">
      <c r="A64" s="2" t="s">
        <v>101</v>
      </c>
    </row>
    <row r="65" ht="30" customHeight="1" spans="1:1">
      <c r="A65" s="2" t="s">
        <v>102</v>
      </c>
    </row>
    <row r="66" ht="30" customHeight="1" spans="1:1">
      <c r="A66" s="2" t="s">
        <v>103</v>
      </c>
    </row>
    <row r="67" ht="30" customHeight="1" spans="1:1">
      <c r="A67" s="2" t="s">
        <v>104</v>
      </c>
    </row>
    <row r="68" ht="30" customHeight="1" spans="1:1">
      <c r="A68" s="2" t="s">
        <v>105</v>
      </c>
    </row>
    <row r="69" ht="30" customHeight="1" spans="1:1">
      <c r="A69" s="2" t="s">
        <v>106</v>
      </c>
    </row>
    <row r="70" ht="30" customHeight="1" spans="1:1">
      <c r="A70" s="2" t="s">
        <v>107</v>
      </c>
    </row>
    <row r="71" ht="30" customHeight="1" spans="1:1">
      <c r="A71" s="2" t="s">
        <v>108</v>
      </c>
    </row>
    <row r="72" ht="30" customHeight="1" spans="1:1">
      <c r="A72" s="2" t="s">
        <v>109</v>
      </c>
    </row>
    <row r="73" ht="30" customHeight="1" spans="1:1">
      <c r="A73" s="2" t="s">
        <v>110</v>
      </c>
    </row>
    <row r="74" ht="30" customHeight="1" spans="1:1">
      <c r="A74" s="2" t="s">
        <v>111</v>
      </c>
    </row>
    <row r="75" ht="30" customHeight="1" spans="1:1">
      <c r="A75" s="2" t="s">
        <v>112</v>
      </c>
    </row>
    <row r="76" ht="30" customHeight="1" spans="1:1">
      <c r="A76" s="2" t="s">
        <v>113</v>
      </c>
    </row>
    <row r="77" ht="30" customHeight="1" spans="1:1">
      <c r="A77" s="2" t="s">
        <v>114</v>
      </c>
    </row>
    <row r="78" ht="30" customHeight="1" spans="1:1">
      <c r="A78" s="2" t="s">
        <v>115</v>
      </c>
    </row>
    <row r="79" ht="30" customHeight="1" spans="1:1">
      <c r="A79" s="2" t="s">
        <v>117</v>
      </c>
    </row>
    <row r="80" ht="30" customHeight="1" spans="1:1">
      <c r="A80" s="2" t="s">
        <v>118</v>
      </c>
    </row>
    <row r="81" ht="30" customHeight="1" spans="1:1">
      <c r="A81" s="2" t="s">
        <v>119</v>
      </c>
    </row>
    <row r="82" ht="30" customHeight="1" spans="1:1">
      <c r="A82" s="2" t="s">
        <v>120</v>
      </c>
    </row>
    <row r="83" ht="30" customHeight="1" spans="1:1">
      <c r="A83" s="2" t="s">
        <v>121</v>
      </c>
    </row>
    <row r="84" ht="30" customHeight="1" spans="1:1">
      <c r="A84" s="2" t="s">
        <v>122</v>
      </c>
    </row>
    <row r="85" ht="30" customHeight="1" spans="1:1">
      <c r="A85" s="2" t="s">
        <v>123</v>
      </c>
    </row>
    <row r="86" ht="30" customHeight="1" spans="1:1">
      <c r="A86" s="2" t="s">
        <v>124</v>
      </c>
    </row>
    <row r="87" ht="30" customHeight="1" spans="1:1">
      <c r="A87" s="2" t="s">
        <v>125</v>
      </c>
    </row>
    <row r="88" ht="30" customHeight="1" spans="1:1">
      <c r="A88" s="2" t="s">
        <v>126</v>
      </c>
    </row>
    <row r="89" ht="30" customHeight="1" spans="1:1">
      <c r="A89" s="2" t="s">
        <v>127</v>
      </c>
    </row>
    <row r="90" ht="30" customHeight="1" spans="1:1">
      <c r="A90" s="2" t="s">
        <v>128</v>
      </c>
    </row>
    <row r="91" ht="30" customHeight="1" spans="1:1">
      <c r="A91" s="2" t="s">
        <v>129</v>
      </c>
    </row>
    <row r="92" ht="30" customHeight="1" spans="1:1">
      <c r="A92" s="2" t="s">
        <v>130</v>
      </c>
    </row>
    <row r="93" ht="30" customHeight="1" spans="1:1">
      <c r="A93" s="2" t="s">
        <v>131</v>
      </c>
    </row>
    <row r="94" ht="30" customHeight="1" spans="1:1">
      <c r="A94" s="2" t="s">
        <v>132</v>
      </c>
    </row>
    <row r="95" ht="30" customHeight="1" spans="1:1">
      <c r="A95" s="2" t="s">
        <v>133</v>
      </c>
    </row>
    <row r="96" ht="30" customHeight="1" spans="1:1">
      <c r="A96" s="2" t="s">
        <v>134</v>
      </c>
    </row>
    <row r="97" ht="30" customHeight="1" spans="1:1">
      <c r="A97" s="2" t="s">
        <v>135</v>
      </c>
    </row>
    <row r="98" ht="30" customHeight="1" spans="1:1">
      <c r="A98" s="2" t="s">
        <v>136</v>
      </c>
    </row>
    <row r="99" ht="30" customHeight="1" spans="1:1">
      <c r="A99" s="2" t="s">
        <v>137</v>
      </c>
    </row>
    <row r="100" ht="30" customHeight="1" spans="1:1">
      <c r="A100" s="2" t="s">
        <v>138</v>
      </c>
    </row>
    <row r="101" ht="30" customHeight="1" spans="1:1">
      <c r="A101" s="2" t="s">
        <v>139</v>
      </c>
    </row>
    <row r="102" ht="30" customHeight="1" spans="1:1">
      <c r="A102" s="2" t="s">
        <v>140</v>
      </c>
    </row>
    <row r="103" ht="30" customHeight="1" spans="1:1">
      <c r="A103" s="2" t="s">
        <v>141</v>
      </c>
    </row>
    <row r="104" ht="30" customHeight="1" spans="1:1">
      <c r="A104" s="2" t="s">
        <v>142</v>
      </c>
    </row>
    <row r="105" ht="30" customHeight="1" spans="1:1">
      <c r="A105" s="2" t="s">
        <v>143</v>
      </c>
    </row>
    <row r="106" ht="30" customHeight="1" spans="1:1">
      <c r="A106" s="2" t="s">
        <v>144</v>
      </c>
    </row>
    <row r="107" ht="30" customHeight="1" spans="1:1">
      <c r="A107" s="2" t="s">
        <v>147</v>
      </c>
    </row>
    <row r="108" ht="30" customHeight="1" spans="1:1">
      <c r="A108" s="2" t="s">
        <v>148</v>
      </c>
    </row>
    <row r="109" ht="30" customHeight="1" spans="1:1">
      <c r="A109" s="2" t="s">
        <v>149</v>
      </c>
    </row>
    <row r="110" ht="30" customHeight="1" spans="1:1">
      <c r="A110" s="2" t="s">
        <v>150</v>
      </c>
    </row>
    <row r="111" ht="30" customHeight="1" spans="1:1">
      <c r="A111" s="2" t="s">
        <v>151</v>
      </c>
    </row>
    <row r="112" ht="30" customHeight="1" spans="1:1">
      <c r="A112" s="2" t="s">
        <v>152</v>
      </c>
    </row>
    <row r="113" ht="30" customHeight="1" spans="1:1">
      <c r="A113" s="2" t="s">
        <v>153</v>
      </c>
    </row>
    <row r="114" ht="30" customHeight="1" spans="1:1">
      <c r="A114" s="2" t="s">
        <v>154</v>
      </c>
    </row>
    <row r="115" ht="30" customHeight="1" spans="1:1">
      <c r="A115" s="2" t="s">
        <v>156</v>
      </c>
    </row>
    <row r="116" ht="30" customHeight="1" spans="1:1">
      <c r="A116" s="2" t="s">
        <v>157</v>
      </c>
    </row>
    <row r="117" ht="30" customHeight="1" spans="1:1">
      <c r="A117" s="2" t="s">
        <v>158</v>
      </c>
    </row>
    <row r="118" ht="30" customHeight="1" spans="1:1">
      <c r="A118" s="2" t="s">
        <v>159</v>
      </c>
    </row>
    <row r="119" ht="30" customHeight="1" spans="1:1">
      <c r="A119" s="2" t="s">
        <v>160</v>
      </c>
    </row>
    <row r="120" ht="30" customHeight="1" spans="1:1">
      <c r="A120" s="2" t="s">
        <v>161</v>
      </c>
    </row>
    <row r="121" ht="30" customHeight="1" spans="1:1">
      <c r="A121" s="2" t="s">
        <v>162</v>
      </c>
    </row>
    <row r="122" ht="30" customHeight="1" spans="1:1">
      <c r="A122" s="2" t="s">
        <v>163</v>
      </c>
    </row>
    <row r="123" ht="30" customHeight="1" spans="1:1">
      <c r="A123" s="2" t="s">
        <v>164</v>
      </c>
    </row>
    <row r="124" ht="30" customHeight="1" spans="1:1">
      <c r="A124" s="2" t="s">
        <v>165</v>
      </c>
    </row>
    <row r="125" ht="30" customHeight="1" spans="1:1">
      <c r="A125" s="2" t="s">
        <v>166</v>
      </c>
    </row>
    <row r="126" ht="30" customHeight="1" spans="1:1">
      <c r="A126" s="2" t="s">
        <v>167</v>
      </c>
    </row>
    <row r="127" ht="30" customHeight="1" spans="1:1">
      <c r="A127" s="2" t="s">
        <v>168</v>
      </c>
    </row>
    <row r="128" ht="30" customHeight="1" spans="1:1">
      <c r="A128" s="2" t="s">
        <v>169</v>
      </c>
    </row>
    <row r="129" ht="30" customHeight="1" spans="1:1">
      <c r="A129" s="2" t="s">
        <v>170</v>
      </c>
    </row>
    <row r="130" ht="30" customHeight="1" spans="1:1">
      <c r="A130" s="2" t="s">
        <v>171</v>
      </c>
    </row>
    <row r="131" ht="30" customHeight="1" spans="1:1">
      <c r="A131" s="2" t="s">
        <v>172</v>
      </c>
    </row>
    <row r="132" ht="30" customHeight="1" spans="1:1">
      <c r="A132" s="2" t="s">
        <v>173</v>
      </c>
    </row>
    <row r="133" ht="30" customHeight="1" spans="1:1">
      <c r="A133" s="2" t="s">
        <v>174</v>
      </c>
    </row>
    <row r="134" ht="30" customHeight="1" spans="1:1">
      <c r="A134" s="2" t="s">
        <v>175</v>
      </c>
    </row>
    <row r="135" ht="30" customHeight="1" spans="1:1">
      <c r="A135" s="2" t="s">
        <v>176</v>
      </c>
    </row>
    <row r="136" ht="30" customHeight="1" spans="1:1">
      <c r="A136" s="2" t="s">
        <v>179</v>
      </c>
    </row>
    <row r="137" ht="30" customHeight="1" spans="1:1">
      <c r="A137" s="2" t="s">
        <v>180</v>
      </c>
    </row>
    <row r="138" ht="30" customHeight="1" spans="1:1">
      <c r="A138" s="2" t="s">
        <v>181</v>
      </c>
    </row>
    <row r="139" ht="30" customHeight="1" spans="1:1">
      <c r="A139" s="2" t="s">
        <v>182</v>
      </c>
    </row>
    <row r="140" ht="30" customHeight="1" spans="1:1">
      <c r="A140" s="2" t="s">
        <v>183</v>
      </c>
    </row>
    <row r="141" ht="30" customHeight="1" spans="1:1">
      <c r="A141" s="2" t="s">
        <v>184</v>
      </c>
    </row>
    <row r="142" ht="30" customHeight="1" spans="1:1">
      <c r="A142" s="2" t="s">
        <v>185</v>
      </c>
    </row>
    <row r="143" ht="30" customHeight="1" spans="1:1">
      <c r="A143" s="2" t="s">
        <v>186</v>
      </c>
    </row>
    <row r="144" ht="30" customHeight="1" spans="1:1">
      <c r="A144" s="2" t="s">
        <v>187</v>
      </c>
    </row>
    <row r="145" ht="30" customHeight="1" spans="1:1">
      <c r="A145" s="2" t="s">
        <v>188</v>
      </c>
    </row>
    <row r="146" ht="30" customHeight="1" spans="1:1">
      <c r="A146" s="2" t="s">
        <v>189</v>
      </c>
    </row>
    <row r="147" ht="30" customHeight="1" spans="1:1">
      <c r="A147" s="2" t="s">
        <v>190</v>
      </c>
    </row>
    <row r="148" ht="30" customHeight="1" spans="1:1">
      <c r="A148" s="2" t="s">
        <v>191</v>
      </c>
    </row>
    <row r="149" ht="30" customHeight="1" spans="1:1">
      <c r="A149" s="2" t="s">
        <v>192</v>
      </c>
    </row>
    <row r="150" ht="30" customHeight="1" spans="1:1">
      <c r="A150" s="2" t="s">
        <v>193</v>
      </c>
    </row>
    <row r="151" ht="30" customHeight="1" spans="1:1">
      <c r="A151" s="2" t="s">
        <v>194</v>
      </c>
    </row>
    <row r="152" ht="30" customHeight="1" spans="1:1">
      <c r="A152" s="2" t="s">
        <v>195</v>
      </c>
    </row>
    <row r="153" ht="30" customHeight="1" spans="1:1">
      <c r="A153" s="2" t="s">
        <v>196</v>
      </c>
    </row>
    <row r="154" ht="30" customHeight="1" spans="1:1">
      <c r="A154" s="2" t="s">
        <v>197</v>
      </c>
    </row>
    <row r="155" ht="30" customHeight="1" spans="1:1">
      <c r="A155" s="2" t="s">
        <v>198</v>
      </c>
    </row>
    <row r="156" ht="30" customHeight="1" spans="1:1">
      <c r="A156" s="2" t="s">
        <v>199</v>
      </c>
    </row>
    <row r="157" ht="30" customHeight="1" spans="1:1">
      <c r="A157" s="2" t="s">
        <v>200</v>
      </c>
    </row>
    <row r="158" ht="30" customHeight="1" spans="1:1">
      <c r="A158" s="2" t="s">
        <v>201</v>
      </c>
    </row>
    <row r="159" ht="30" customHeight="1" spans="1:1">
      <c r="A159" s="2" t="s">
        <v>202</v>
      </c>
    </row>
    <row r="160" ht="30" customHeight="1" spans="1:1">
      <c r="A160" s="2" t="s">
        <v>203</v>
      </c>
    </row>
    <row r="161" ht="30" customHeight="1" spans="1:1">
      <c r="A161" s="2" t="s">
        <v>204</v>
      </c>
    </row>
    <row r="162" ht="30" customHeight="1" spans="1:1">
      <c r="A162" s="2" t="s">
        <v>205</v>
      </c>
    </row>
    <row r="163" ht="30" customHeight="1" spans="1:1">
      <c r="A163" s="2" t="s">
        <v>206</v>
      </c>
    </row>
    <row r="164" ht="30" customHeight="1" spans="1:1">
      <c r="A164" s="2" t="s">
        <v>207</v>
      </c>
    </row>
    <row r="165" ht="30" customHeight="1" spans="1:1">
      <c r="A165" s="2" t="s">
        <v>208</v>
      </c>
    </row>
    <row r="166" ht="30" customHeight="1" spans="1:1">
      <c r="A166" s="2" t="s">
        <v>209</v>
      </c>
    </row>
    <row r="167" ht="30" customHeight="1" spans="1:1">
      <c r="A167" s="2" t="s">
        <v>210</v>
      </c>
    </row>
    <row r="168" ht="30" customHeight="1" spans="1:1">
      <c r="A168" s="2" t="s">
        <v>214</v>
      </c>
    </row>
    <row r="169" ht="30" customHeight="1" spans="1:1">
      <c r="A169" s="2" t="s">
        <v>215</v>
      </c>
    </row>
    <row r="170" ht="30" customHeight="1" spans="1:1">
      <c r="A170" s="2" t="s">
        <v>216</v>
      </c>
    </row>
    <row r="171" ht="30" customHeight="1" spans="1:1">
      <c r="A171" s="2" t="s">
        <v>217</v>
      </c>
    </row>
    <row r="172" ht="30" customHeight="1" spans="1:1">
      <c r="A172" s="2" t="s">
        <v>218</v>
      </c>
    </row>
    <row r="173" ht="30" customHeight="1" spans="1:1">
      <c r="A173" s="2" t="s">
        <v>219</v>
      </c>
    </row>
    <row r="174" ht="30" customHeight="1" spans="1:1">
      <c r="A174" s="2" t="s">
        <v>220</v>
      </c>
    </row>
    <row r="175" ht="30" customHeight="1" spans="1:1">
      <c r="A175" s="2" t="s">
        <v>221</v>
      </c>
    </row>
    <row r="176" ht="30" customHeight="1" spans="1:1">
      <c r="A176" s="2" t="s">
        <v>222</v>
      </c>
    </row>
    <row r="177" ht="30" customHeight="1" spans="1:1">
      <c r="A177" s="2" t="s">
        <v>223</v>
      </c>
    </row>
    <row r="178" ht="30" customHeight="1" spans="1:1">
      <c r="A178" s="2" t="s">
        <v>224</v>
      </c>
    </row>
    <row r="179" ht="30" customHeight="1" spans="1:1">
      <c r="A179" s="2" t="s">
        <v>225</v>
      </c>
    </row>
    <row r="180" ht="30" customHeight="1" spans="1:1">
      <c r="A180" s="2" t="s">
        <v>226</v>
      </c>
    </row>
    <row r="181" ht="30" customHeight="1" spans="1:1">
      <c r="A181" s="2" t="s">
        <v>227</v>
      </c>
    </row>
    <row r="182" ht="30" customHeight="1" spans="1:1">
      <c r="A182" s="2" t="s">
        <v>228</v>
      </c>
    </row>
    <row r="183" ht="30" customHeight="1" spans="1:1">
      <c r="A183" s="2" t="s">
        <v>229</v>
      </c>
    </row>
    <row r="184" ht="30" customHeight="1" spans="1:1">
      <c r="A184" s="2" t="s">
        <v>230</v>
      </c>
    </row>
    <row r="185" ht="30" customHeight="1" spans="1:1">
      <c r="A185" s="2" t="s">
        <v>231</v>
      </c>
    </row>
    <row r="186" ht="30" customHeight="1" spans="1:1">
      <c r="A186" s="2" t="s">
        <v>232</v>
      </c>
    </row>
    <row r="187" ht="30" customHeight="1" spans="1:1">
      <c r="A187" s="2" t="s">
        <v>233</v>
      </c>
    </row>
    <row r="188" ht="30" customHeight="1" spans="1:1">
      <c r="A188" s="2" t="s">
        <v>234</v>
      </c>
    </row>
    <row r="189" ht="30" customHeight="1" spans="1:1">
      <c r="A189" s="2" t="s">
        <v>235</v>
      </c>
    </row>
    <row r="190" ht="30" customHeight="1" spans="1:1">
      <c r="A190" s="2" t="s">
        <v>236</v>
      </c>
    </row>
    <row r="191" ht="30" customHeight="1" spans="1:1">
      <c r="A191" s="2" t="s">
        <v>237</v>
      </c>
    </row>
    <row r="192" ht="30" customHeight="1" spans="1:1">
      <c r="A192" s="2" t="s">
        <v>238</v>
      </c>
    </row>
    <row r="193" ht="30" customHeight="1" spans="1:1">
      <c r="A193" s="2" t="s">
        <v>239</v>
      </c>
    </row>
    <row r="194" ht="30" customHeight="1" spans="1:1">
      <c r="A194" s="2" t="s">
        <v>240</v>
      </c>
    </row>
    <row r="195" ht="30" customHeight="1" spans="1:1">
      <c r="A195" s="2" t="s">
        <v>241</v>
      </c>
    </row>
    <row r="196" ht="30" customHeight="1" spans="1:1">
      <c r="A196" s="2" t="s">
        <v>242</v>
      </c>
    </row>
    <row r="197" ht="30" customHeight="1" spans="1:1">
      <c r="A197" s="2" t="s">
        <v>243</v>
      </c>
    </row>
    <row r="198" ht="30" customHeight="1" spans="1:1">
      <c r="A198" s="2" t="s">
        <v>244</v>
      </c>
    </row>
    <row r="199" ht="30" customHeight="1" spans="1:1">
      <c r="A199" s="2" t="s">
        <v>245</v>
      </c>
    </row>
    <row r="200" ht="30" customHeight="1" spans="1:1">
      <c r="A200" s="2" t="s">
        <v>248</v>
      </c>
    </row>
    <row r="201" ht="30" customHeight="1" spans="1:1">
      <c r="A201" s="2" t="s">
        <v>249</v>
      </c>
    </row>
    <row r="202" ht="30" customHeight="1" spans="1:1">
      <c r="A202" s="2" t="s">
        <v>250</v>
      </c>
    </row>
    <row r="203" ht="30" customHeight="1" spans="1:1">
      <c r="A203" s="2" t="s">
        <v>251</v>
      </c>
    </row>
    <row r="204" ht="30" customHeight="1" spans="1:1">
      <c r="A204" s="2" t="s">
        <v>252</v>
      </c>
    </row>
    <row r="205" ht="30" customHeight="1" spans="1:1">
      <c r="A205" s="2" t="s">
        <v>253</v>
      </c>
    </row>
    <row r="206" ht="30" customHeight="1" spans="1:1">
      <c r="A206" s="2" t="s">
        <v>254</v>
      </c>
    </row>
    <row r="207" ht="30" customHeight="1" spans="1:1">
      <c r="A207" s="2" t="s">
        <v>255</v>
      </c>
    </row>
    <row r="208" ht="30" customHeight="1" spans="1:1">
      <c r="A208" s="2" t="s">
        <v>256</v>
      </c>
    </row>
    <row r="209" ht="30" customHeight="1" spans="1:1">
      <c r="A209" s="2" t="s">
        <v>257</v>
      </c>
    </row>
    <row r="210" ht="30" customHeight="1" spans="1:1">
      <c r="A210" s="2" t="s">
        <v>258</v>
      </c>
    </row>
    <row r="211" ht="30" customHeight="1" spans="1:1">
      <c r="A211" s="2" t="s">
        <v>259</v>
      </c>
    </row>
    <row r="212" ht="30" customHeight="1" spans="1:1">
      <c r="A212" s="2" t="s">
        <v>260</v>
      </c>
    </row>
    <row r="213" ht="30" customHeight="1" spans="1:1">
      <c r="A213" s="2" t="s">
        <v>261</v>
      </c>
    </row>
    <row r="214" ht="30" customHeight="1" spans="1:1">
      <c r="A214" s="2" t="s">
        <v>262</v>
      </c>
    </row>
    <row r="215" ht="30" customHeight="1" spans="1:1">
      <c r="A215" s="2" t="s">
        <v>263</v>
      </c>
    </row>
    <row r="216" ht="30" customHeight="1" spans="1:1">
      <c r="A216" s="2" t="s">
        <v>264</v>
      </c>
    </row>
    <row r="217" ht="30" customHeight="1" spans="1:1">
      <c r="A217" s="2" t="s">
        <v>265</v>
      </c>
    </row>
    <row r="218" ht="30" customHeight="1" spans="1:1">
      <c r="A218" s="2" t="s">
        <v>266</v>
      </c>
    </row>
    <row r="219" ht="30" customHeight="1" spans="1:1">
      <c r="A219" s="2" t="s">
        <v>267</v>
      </c>
    </row>
    <row r="220" ht="30" customHeight="1" spans="1:1">
      <c r="A220" s="2" t="s">
        <v>268</v>
      </c>
    </row>
    <row r="221" ht="30" customHeight="1" spans="1:1">
      <c r="A221" s="2" t="s">
        <v>269</v>
      </c>
    </row>
    <row r="222" ht="30" customHeight="1" spans="1:1">
      <c r="A222" s="2" t="s">
        <v>270</v>
      </c>
    </row>
    <row r="223" ht="30" customHeight="1" spans="1:1">
      <c r="A223" s="2" t="s">
        <v>271</v>
      </c>
    </row>
    <row r="224" ht="30" customHeight="1" spans="1:1">
      <c r="A224" s="2" t="s">
        <v>272</v>
      </c>
    </row>
    <row r="225" ht="30" customHeight="1" spans="1:1">
      <c r="A225" s="2" t="s">
        <v>273</v>
      </c>
    </row>
    <row r="226" ht="30" customHeight="1" spans="1:1">
      <c r="A226" s="2" t="s">
        <v>274</v>
      </c>
    </row>
    <row r="227" ht="30" customHeight="1" spans="1:1">
      <c r="A227" s="2" t="s">
        <v>275</v>
      </c>
    </row>
    <row r="228" ht="30" customHeight="1" spans="1:1">
      <c r="A228" s="2" t="s">
        <v>276</v>
      </c>
    </row>
    <row r="229" ht="30" customHeight="1" spans="1:1">
      <c r="A229" s="2" t="s">
        <v>280</v>
      </c>
    </row>
    <row r="230" ht="30" customHeight="1" spans="1:1">
      <c r="A230" s="2" t="s">
        <v>281</v>
      </c>
    </row>
    <row r="231" ht="30" customHeight="1" spans="1:1">
      <c r="A231" s="2" t="s">
        <v>282</v>
      </c>
    </row>
    <row r="232" ht="30" customHeight="1" spans="1:1">
      <c r="A232" s="2" t="s">
        <v>283</v>
      </c>
    </row>
    <row r="233" ht="30" customHeight="1" spans="1:1">
      <c r="A233" s="2" t="s">
        <v>284</v>
      </c>
    </row>
    <row r="234" ht="30" customHeight="1" spans="1:1">
      <c r="A234" s="2" t="s">
        <v>285</v>
      </c>
    </row>
    <row r="235" ht="30" customHeight="1" spans="1:1">
      <c r="A235" s="2" t="s">
        <v>286</v>
      </c>
    </row>
    <row r="236" ht="30" customHeight="1" spans="1:1">
      <c r="A236" s="2" t="s">
        <v>287</v>
      </c>
    </row>
    <row r="237" ht="30" customHeight="1" spans="1:1">
      <c r="A237" s="2" t="s">
        <v>288</v>
      </c>
    </row>
    <row r="238" ht="30" customHeight="1" spans="1:1">
      <c r="A238" s="2" t="s">
        <v>289</v>
      </c>
    </row>
    <row r="239" ht="30" customHeight="1" spans="1:1">
      <c r="A239" s="2" t="s">
        <v>290</v>
      </c>
    </row>
    <row r="240" ht="30" customHeight="1" spans="1:1">
      <c r="A240" s="2" t="s">
        <v>291</v>
      </c>
    </row>
    <row r="241" ht="30" customHeight="1" spans="1:1">
      <c r="A241" s="2" t="s">
        <v>292</v>
      </c>
    </row>
    <row r="242" ht="30" customHeight="1" spans="1:1">
      <c r="A242" s="2" t="s">
        <v>293</v>
      </c>
    </row>
    <row r="243" ht="30" customHeight="1" spans="1:1">
      <c r="A243" s="2" t="s">
        <v>294</v>
      </c>
    </row>
    <row r="244" ht="30" customHeight="1" spans="1:1">
      <c r="A244" s="2" t="s">
        <v>295</v>
      </c>
    </row>
    <row r="245" ht="30" customHeight="1" spans="1:1">
      <c r="A245" s="2" t="s">
        <v>296</v>
      </c>
    </row>
    <row r="246" ht="30" customHeight="1" spans="1:1">
      <c r="A246" s="2" t="s">
        <v>297</v>
      </c>
    </row>
    <row r="247" ht="30" customHeight="1" spans="1:1">
      <c r="A247" s="2" t="s">
        <v>298</v>
      </c>
    </row>
    <row r="248" ht="30" customHeight="1" spans="1:1">
      <c r="A248" s="2" t="s">
        <v>299</v>
      </c>
    </row>
    <row r="249" ht="30" customHeight="1" spans="1:1">
      <c r="A249" s="2" t="s">
        <v>300</v>
      </c>
    </row>
    <row r="250" ht="30" customHeight="1" spans="1:1">
      <c r="A250" s="2" t="s">
        <v>301</v>
      </c>
    </row>
    <row r="251" ht="30" customHeight="1" spans="1:1">
      <c r="A251" s="2" t="s">
        <v>302</v>
      </c>
    </row>
    <row r="252" ht="30" customHeight="1" spans="1:1">
      <c r="A252" s="2" t="s">
        <v>303</v>
      </c>
    </row>
    <row r="253" ht="30" customHeight="1" spans="1:1">
      <c r="A253" s="2" t="s">
        <v>304</v>
      </c>
    </row>
    <row r="254" ht="30" customHeight="1" spans="1:1">
      <c r="A254" s="2" t="s">
        <v>305</v>
      </c>
    </row>
    <row r="255" ht="30" customHeight="1" spans="1:1">
      <c r="A255" s="2" t="s">
        <v>306</v>
      </c>
    </row>
    <row r="256" ht="30" customHeight="1" spans="1:1">
      <c r="A256" s="2" t="s">
        <v>307</v>
      </c>
    </row>
    <row r="257" ht="30" customHeight="1" spans="1:1">
      <c r="A257" s="2" t="s">
        <v>308</v>
      </c>
    </row>
    <row r="258" ht="30" customHeight="1" spans="1:1">
      <c r="A258" s="2" t="s">
        <v>310</v>
      </c>
    </row>
    <row r="259" ht="30" customHeight="1" spans="1:1">
      <c r="A259" s="2" t="s">
        <v>311</v>
      </c>
    </row>
    <row r="260" ht="30" customHeight="1" spans="1:1">
      <c r="A260" s="2" t="s">
        <v>312</v>
      </c>
    </row>
    <row r="261" ht="30" customHeight="1" spans="1:1">
      <c r="A261" s="2" t="s">
        <v>313</v>
      </c>
    </row>
    <row r="262" ht="30" customHeight="1" spans="1:1">
      <c r="A262" s="2" t="s">
        <v>314</v>
      </c>
    </row>
    <row r="263" ht="30" customHeight="1" spans="1:1">
      <c r="A263" s="2" t="s">
        <v>315</v>
      </c>
    </row>
    <row r="264" ht="30" customHeight="1" spans="1:1">
      <c r="A264" s="2" t="s">
        <v>316</v>
      </c>
    </row>
    <row r="265" ht="30" customHeight="1" spans="1:1">
      <c r="A265" s="2" t="s">
        <v>317</v>
      </c>
    </row>
    <row r="266" ht="30" customHeight="1" spans="1:1">
      <c r="A266" s="2" t="s">
        <v>318</v>
      </c>
    </row>
    <row r="267" ht="30" customHeight="1" spans="1:1">
      <c r="A267" s="2" t="s">
        <v>319</v>
      </c>
    </row>
    <row r="268" ht="30" customHeight="1" spans="1:1">
      <c r="A268" s="2" t="s">
        <v>320</v>
      </c>
    </row>
    <row r="269" ht="30" customHeight="1" spans="1:1">
      <c r="A269" s="2" t="s">
        <v>321</v>
      </c>
    </row>
    <row r="270" ht="30" customHeight="1" spans="1:1">
      <c r="A270" s="2" t="s">
        <v>322</v>
      </c>
    </row>
    <row r="271" ht="30" customHeight="1" spans="1:1">
      <c r="A271" s="2" t="s">
        <v>324</v>
      </c>
    </row>
    <row r="272" ht="30" customHeight="1" spans="1:1">
      <c r="A272" s="2" t="s">
        <v>325</v>
      </c>
    </row>
    <row r="273" ht="30" customHeight="1" spans="1:1">
      <c r="A273" s="2" t="s">
        <v>326</v>
      </c>
    </row>
    <row r="274" ht="30" customHeight="1" spans="1:1">
      <c r="A274" s="2" t="s">
        <v>327</v>
      </c>
    </row>
    <row r="275" ht="30" customHeight="1" spans="1:1">
      <c r="A275" s="2" t="s">
        <v>328</v>
      </c>
    </row>
    <row r="276" ht="30" customHeight="1" spans="1:1">
      <c r="A276" s="2" t="s">
        <v>329</v>
      </c>
    </row>
    <row r="277" ht="30" customHeight="1" spans="1:1">
      <c r="A277" s="2" t="s">
        <v>330</v>
      </c>
    </row>
    <row r="278" ht="30" customHeight="1" spans="1:1">
      <c r="A278" s="2" t="s">
        <v>331</v>
      </c>
    </row>
    <row r="279" ht="30" customHeight="1" spans="1:1">
      <c r="A279" s="2" t="s">
        <v>332</v>
      </c>
    </row>
    <row r="280" ht="30" customHeight="1" spans="1:1">
      <c r="A280" s="2" t="s">
        <v>333</v>
      </c>
    </row>
    <row r="281" ht="30" customHeight="1" spans="1:1">
      <c r="A281" s="2" t="s">
        <v>334</v>
      </c>
    </row>
    <row r="282" ht="30" customHeight="1" spans="1:1">
      <c r="A282" s="2" t="s">
        <v>335</v>
      </c>
    </row>
    <row r="283" ht="30" customHeight="1" spans="1:1">
      <c r="A283" s="2" t="s">
        <v>336</v>
      </c>
    </row>
    <row r="284" ht="30" customHeight="1" spans="1:1">
      <c r="A284" s="2" t="s">
        <v>337</v>
      </c>
    </row>
    <row r="285" ht="30" customHeight="1" spans="1:1">
      <c r="A285" s="2" t="s">
        <v>338</v>
      </c>
    </row>
    <row r="286" ht="30" customHeight="1" spans="1:1">
      <c r="A286" s="2" t="s">
        <v>339</v>
      </c>
    </row>
    <row r="287" ht="30" customHeight="1" spans="1:1">
      <c r="A287" s="2" t="s">
        <v>342</v>
      </c>
    </row>
    <row r="288" ht="30" customHeight="1" spans="1:1">
      <c r="A288" s="2" t="s">
        <v>343</v>
      </c>
    </row>
    <row r="289" ht="30" customHeight="1" spans="1:1">
      <c r="A289" s="2" t="s">
        <v>344</v>
      </c>
    </row>
    <row r="290" ht="30" customHeight="1" spans="1:1">
      <c r="A290" s="2" t="s">
        <v>345</v>
      </c>
    </row>
    <row r="291" ht="30" customHeight="1" spans="1:1">
      <c r="A291" s="2" t="s">
        <v>346</v>
      </c>
    </row>
    <row r="292" ht="30" customHeight="1" spans="1:1">
      <c r="A292" s="2" t="s">
        <v>347</v>
      </c>
    </row>
    <row r="293" ht="30" customHeight="1" spans="1:1">
      <c r="A293" s="2" t="s">
        <v>348</v>
      </c>
    </row>
    <row r="294" ht="30" customHeight="1" spans="1:1">
      <c r="A294" s="2" t="s">
        <v>349</v>
      </c>
    </row>
    <row r="295" ht="30" customHeight="1" spans="1:1">
      <c r="A295" s="2" t="s">
        <v>350</v>
      </c>
    </row>
    <row r="296" ht="30" customHeight="1" spans="1:1">
      <c r="A296" s="2" t="s">
        <v>351</v>
      </c>
    </row>
    <row r="297" ht="30" customHeight="1" spans="1:1">
      <c r="A297" s="2" t="s">
        <v>352</v>
      </c>
    </row>
    <row r="298" ht="30" customHeight="1" spans="1:1">
      <c r="A298" s="2" t="s">
        <v>353</v>
      </c>
    </row>
    <row r="299" ht="30" customHeight="1" spans="1:1">
      <c r="A299" s="2" t="s">
        <v>354</v>
      </c>
    </row>
    <row r="300" ht="30" customHeight="1" spans="1:1">
      <c r="A300" s="2" t="s">
        <v>355</v>
      </c>
    </row>
    <row r="301" ht="30" customHeight="1" spans="1:1">
      <c r="A301" s="2" t="s">
        <v>356</v>
      </c>
    </row>
    <row r="302" ht="30" customHeight="1" spans="1:1">
      <c r="A302" s="2" t="s">
        <v>357</v>
      </c>
    </row>
    <row r="303" ht="30" customHeight="1" spans="1:1">
      <c r="A303" s="2" t="s">
        <v>358</v>
      </c>
    </row>
    <row r="304" ht="30" customHeight="1" spans="1:1">
      <c r="A304" s="2" t="s">
        <v>359</v>
      </c>
    </row>
    <row r="305" ht="30" customHeight="1" spans="1:1">
      <c r="A305" s="2" t="s">
        <v>360</v>
      </c>
    </row>
    <row r="306" ht="30" customHeight="1" spans="1:1">
      <c r="A306" s="2" t="s">
        <v>361</v>
      </c>
    </row>
    <row r="307" ht="30" customHeight="1" spans="1:1">
      <c r="A307" s="2" t="s">
        <v>362</v>
      </c>
    </row>
    <row r="308" ht="30" customHeight="1" spans="1:1">
      <c r="A308" s="2" t="s">
        <v>363</v>
      </c>
    </row>
    <row r="309" ht="30" customHeight="1" spans="1:1">
      <c r="A309" s="2" t="s">
        <v>364</v>
      </c>
    </row>
    <row r="310" ht="30" customHeight="1" spans="1:1">
      <c r="A310" s="2" t="s">
        <v>365</v>
      </c>
    </row>
    <row r="311" ht="30" customHeight="1" spans="1:1">
      <c r="A311" s="2" t="s">
        <v>366</v>
      </c>
    </row>
    <row r="312" ht="30" customHeight="1" spans="1:1">
      <c r="A312" s="2" t="s">
        <v>367</v>
      </c>
    </row>
    <row r="313" ht="30" customHeight="1" spans="1:1">
      <c r="A313" s="2" t="s">
        <v>368</v>
      </c>
    </row>
    <row r="314" ht="30" customHeight="1" spans="1:1">
      <c r="A314" s="2" t="s">
        <v>369</v>
      </c>
    </row>
    <row r="315" ht="30" customHeight="1" spans="1:1">
      <c r="A315" s="2" t="s">
        <v>370</v>
      </c>
    </row>
    <row r="316" ht="30" customHeight="1" spans="1:1">
      <c r="A316" s="2" t="s">
        <v>373</v>
      </c>
    </row>
    <row r="317" ht="30" customHeight="1" spans="1:1">
      <c r="A317" s="2" t="s">
        <v>374</v>
      </c>
    </row>
    <row r="318" ht="30" customHeight="1" spans="1:1">
      <c r="A318" s="2" t="s">
        <v>375</v>
      </c>
    </row>
    <row r="319" ht="30" customHeight="1" spans="1:1">
      <c r="A319" s="2" t="s">
        <v>376</v>
      </c>
    </row>
    <row r="320" ht="30" customHeight="1" spans="1:1">
      <c r="A320" s="2" t="s">
        <v>377</v>
      </c>
    </row>
    <row r="321" ht="30" customHeight="1" spans="1:1">
      <c r="A321" s="2" t="s">
        <v>378</v>
      </c>
    </row>
    <row r="322" ht="30" customHeight="1" spans="1:1">
      <c r="A322" s="2" t="s">
        <v>379</v>
      </c>
    </row>
    <row r="323" ht="30" customHeight="1" spans="1:1">
      <c r="A323" s="2" t="s">
        <v>380</v>
      </c>
    </row>
    <row r="324" ht="30" customHeight="1" spans="1:1">
      <c r="A324" s="2" t="s">
        <v>381</v>
      </c>
    </row>
    <row r="325" ht="30" customHeight="1" spans="1:1">
      <c r="A325" s="2" t="s">
        <v>382</v>
      </c>
    </row>
    <row r="326" ht="30" customHeight="1" spans="1:1">
      <c r="A326" s="2" t="s">
        <v>383</v>
      </c>
    </row>
    <row r="327" ht="30" customHeight="1" spans="1:1">
      <c r="A327" s="2" t="s">
        <v>384</v>
      </c>
    </row>
    <row r="328" ht="30" customHeight="1" spans="1:1">
      <c r="A328" s="2" t="s">
        <v>385</v>
      </c>
    </row>
    <row r="329" ht="30" customHeight="1" spans="1:1">
      <c r="A329" s="2" t="s">
        <v>386</v>
      </c>
    </row>
    <row r="330" ht="30" customHeight="1" spans="1:1">
      <c r="A330" s="2" t="s">
        <v>387</v>
      </c>
    </row>
    <row r="331" ht="30" customHeight="1" spans="1:1">
      <c r="A331" s="2" t="s">
        <v>389</v>
      </c>
    </row>
    <row r="332" ht="30" customHeight="1" spans="1:1">
      <c r="A332" s="2" t="s">
        <v>390</v>
      </c>
    </row>
    <row r="333" ht="30" customHeight="1" spans="1:1">
      <c r="A333" s="2" t="s">
        <v>391</v>
      </c>
    </row>
    <row r="334" ht="30" customHeight="1" spans="1:1">
      <c r="A334" s="2" t="s">
        <v>392</v>
      </c>
    </row>
    <row r="335" ht="30" customHeight="1" spans="1:1">
      <c r="A335" s="2" t="s">
        <v>393</v>
      </c>
    </row>
    <row r="336" ht="30" customHeight="1" spans="1:1">
      <c r="A336" s="2" t="s">
        <v>394</v>
      </c>
    </row>
    <row r="337" ht="30" customHeight="1" spans="1:1">
      <c r="A337" s="2" t="s">
        <v>395</v>
      </c>
    </row>
    <row r="338" ht="30" customHeight="1" spans="1:1">
      <c r="A338" s="2" t="s">
        <v>396</v>
      </c>
    </row>
    <row r="339" ht="30" customHeight="1" spans="1:1">
      <c r="A339" s="2" t="s">
        <v>397</v>
      </c>
    </row>
    <row r="340" ht="30" customHeight="1" spans="1:1">
      <c r="A340" s="2" t="s">
        <v>398</v>
      </c>
    </row>
    <row r="341" ht="30" customHeight="1" spans="1:1">
      <c r="A341" s="2" t="s">
        <v>760</v>
      </c>
    </row>
    <row r="342" ht="30" customHeight="1" spans="1:1">
      <c r="A342" s="2" t="s">
        <v>399</v>
      </c>
    </row>
    <row r="343" ht="30" customHeight="1" spans="1:1">
      <c r="A343" s="2" t="s">
        <v>761</v>
      </c>
    </row>
    <row r="344" ht="30" customHeight="1" spans="1:1">
      <c r="A344" s="2" t="s">
        <v>400</v>
      </c>
    </row>
    <row r="345" ht="30" customHeight="1" spans="1:1">
      <c r="A345" s="2" t="s">
        <v>762</v>
      </c>
    </row>
    <row r="346" ht="30" customHeight="1" spans="1:1">
      <c r="A346" s="2" t="s">
        <v>403</v>
      </c>
    </row>
    <row r="347" ht="30" customHeight="1" spans="1:1">
      <c r="A347" s="2" t="s">
        <v>404</v>
      </c>
    </row>
    <row r="348" ht="30" customHeight="1" spans="1:1">
      <c r="A348" s="2" t="s">
        <v>405</v>
      </c>
    </row>
    <row r="349" ht="30" customHeight="1" spans="1:1">
      <c r="A349" s="2" t="s">
        <v>406</v>
      </c>
    </row>
    <row r="350" ht="30" customHeight="1" spans="1:1">
      <c r="A350" s="2" t="s">
        <v>407</v>
      </c>
    </row>
    <row r="351" ht="30" customHeight="1" spans="1:1">
      <c r="A351" s="2" t="s">
        <v>408</v>
      </c>
    </row>
    <row r="352" ht="30" customHeight="1" spans="1:1">
      <c r="A352" s="2" t="s">
        <v>409</v>
      </c>
    </row>
    <row r="353" ht="30" customHeight="1" spans="1:1">
      <c r="A353" s="2" t="s">
        <v>410</v>
      </c>
    </row>
    <row r="354" ht="30" customHeight="1" spans="1:1">
      <c r="A354" s="2" t="s">
        <v>411</v>
      </c>
    </row>
    <row r="355" ht="30" customHeight="1" spans="1:1">
      <c r="A355" s="2" t="s">
        <v>412</v>
      </c>
    </row>
    <row r="356" ht="30" customHeight="1" spans="1:1">
      <c r="A356" s="2" t="s">
        <v>413</v>
      </c>
    </row>
    <row r="357" ht="30" customHeight="1" spans="1:1">
      <c r="A357" s="2" t="s">
        <v>414</v>
      </c>
    </row>
    <row r="358" ht="30" customHeight="1" spans="1:1">
      <c r="A358" s="2" t="s">
        <v>415</v>
      </c>
    </row>
    <row r="359" ht="30" customHeight="1" spans="1:1">
      <c r="A359" s="2" t="s">
        <v>416</v>
      </c>
    </row>
    <row r="360" ht="30" customHeight="1" spans="1:1">
      <c r="A360" s="2" t="s">
        <v>417</v>
      </c>
    </row>
    <row r="361" ht="30" customHeight="1" spans="1:1">
      <c r="A361" s="2" t="s">
        <v>418</v>
      </c>
    </row>
    <row r="362" ht="30" customHeight="1" spans="1:1">
      <c r="A362" s="2" t="s">
        <v>420</v>
      </c>
    </row>
    <row r="363" ht="30" customHeight="1" spans="1:1">
      <c r="A363" s="2" t="s">
        <v>421</v>
      </c>
    </row>
    <row r="364" ht="30" customHeight="1" spans="1:1">
      <c r="A364" s="2" t="s">
        <v>422</v>
      </c>
    </row>
    <row r="365" ht="30" customHeight="1" spans="1:1">
      <c r="A365" s="2" t="s">
        <v>423</v>
      </c>
    </row>
    <row r="366" ht="30" customHeight="1" spans="1:1">
      <c r="A366" s="2" t="s">
        <v>424</v>
      </c>
    </row>
    <row r="367" ht="30" customHeight="1" spans="1:1">
      <c r="A367" s="2" t="s">
        <v>425</v>
      </c>
    </row>
    <row r="368" ht="30" customHeight="1" spans="1:1">
      <c r="A368" s="2" t="s">
        <v>427</v>
      </c>
    </row>
    <row r="369" ht="30" customHeight="1" spans="1:1">
      <c r="A369" s="2" t="s">
        <v>428</v>
      </c>
    </row>
    <row r="370" ht="30" customHeight="1" spans="1:1">
      <c r="A370" s="2" t="s">
        <v>429</v>
      </c>
    </row>
    <row r="371" ht="30" customHeight="1" spans="1:1">
      <c r="A371" s="2" t="s">
        <v>430</v>
      </c>
    </row>
    <row r="372" ht="30" customHeight="1" spans="1:1">
      <c r="A372" s="2" t="s">
        <v>432</v>
      </c>
    </row>
    <row r="373" ht="30" customHeight="1" spans="1:1">
      <c r="A373" s="2" t="s">
        <v>433</v>
      </c>
    </row>
    <row r="374" ht="30" customHeight="1" spans="1:1">
      <c r="A374" s="2" t="s">
        <v>434</v>
      </c>
    </row>
    <row r="375" ht="30" customHeight="1" spans="1:1">
      <c r="A375" s="2" t="s">
        <v>435</v>
      </c>
    </row>
    <row r="376" ht="30" customHeight="1" spans="1:1">
      <c r="A376" s="2" t="s">
        <v>436</v>
      </c>
    </row>
    <row r="377" ht="30" customHeight="1" spans="1:1">
      <c r="A377" s="2" t="s">
        <v>437</v>
      </c>
    </row>
    <row r="378" ht="30" customHeight="1" spans="1:1">
      <c r="A378" s="2" t="s">
        <v>438</v>
      </c>
    </row>
    <row r="379" ht="30" customHeight="1" spans="1:1">
      <c r="A379" s="2" t="s">
        <v>439</v>
      </c>
    </row>
    <row r="380" ht="30" customHeight="1" spans="1:1">
      <c r="A380" s="2" t="s">
        <v>440</v>
      </c>
    </row>
    <row r="381" ht="30" customHeight="1" spans="1:1">
      <c r="A381" s="2" t="s">
        <v>441</v>
      </c>
    </row>
    <row r="382" ht="30" customHeight="1" spans="1:1">
      <c r="A382" s="2" t="s">
        <v>442</v>
      </c>
    </row>
    <row r="383" ht="30" customHeight="1" spans="1:1">
      <c r="A383" s="2" t="s">
        <v>443</v>
      </c>
    </row>
    <row r="384" ht="30" customHeight="1" spans="1:1">
      <c r="A384" s="2" t="s">
        <v>444</v>
      </c>
    </row>
    <row r="385" ht="30" customHeight="1" spans="1:1">
      <c r="A385" s="2" t="s">
        <v>445</v>
      </c>
    </row>
    <row r="386" ht="30" customHeight="1" spans="1:1">
      <c r="A386" s="2" t="s">
        <v>446</v>
      </c>
    </row>
    <row r="387" ht="30" customHeight="1" spans="1:1">
      <c r="A387" s="2" t="s">
        <v>447</v>
      </c>
    </row>
    <row r="388" ht="30" customHeight="1" spans="1:1">
      <c r="A388" s="2" t="s">
        <v>448</v>
      </c>
    </row>
    <row r="389" ht="30" customHeight="1" spans="1:1">
      <c r="A389" s="2" t="s">
        <v>449</v>
      </c>
    </row>
    <row r="390" ht="30" customHeight="1" spans="1:1">
      <c r="A390" s="2" t="s">
        <v>450</v>
      </c>
    </row>
    <row r="391" ht="30" customHeight="1" spans="1:1">
      <c r="A391" s="2" t="s">
        <v>451</v>
      </c>
    </row>
    <row r="392" ht="30" customHeight="1" spans="1:1">
      <c r="A392" s="2" t="s">
        <v>452</v>
      </c>
    </row>
    <row r="393" ht="30" customHeight="1" spans="1:1">
      <c r="A393" s="2" t="s">
        <v>453</v>
      </c>
    </row>
    <row r="394" ht="30" customHeight="1" spans="1:1">
      <c r="A394" s="2" t="s">
        <v>454</v>
      </c>
    </row>
    <row r="395" ht="30" customHeight="1" spans="1:1">
      <c r="A395" s="2" t="s">
        <v>455</v>
      </c>
    </row>
    <row r="396" ht="30" customHeight="1" spans="1:1">
      <c r="A396" s="2" t="s">
        <v>456</v>
      </c>
    </row>
    <row r="397" ht="30" customHeight="1" spans="1:1">
      <c r="A397" s="2" t="s">
        <v>458</v>
      </c>
    </row>
    <row r="398" ht="30" customHeight="1" spans="1:1">
      <c r="A398" s="2" t="s">
        <v>459</v>
      </c>
    </row>
    <row r="399" ht="30" customHeight="1" spans="1:1">
      <c r="A399" s="2" t="s">
        <v>460</v>
      </c>
    </row>
    <row r="400" ht="30" customHeight="1" spans="1:1">
      <c r="A400" s="2" t="s">
        <v>461</v>
      </c>
    </row>
    <row r="401" ht="30" customHeight="1" spans="1:1">
      <c r="A401" s="2" t="s">
        <v>462</v>
      </c>
    </row>
    <row r="402" ht="30" customHeight="1" spans="1:1">
      <c r="A402" s="2" t="s">
        <v>463</v>
      </c>
    </row>
    <row r="403" ht="30" customHeight="1" spans="1:1">
      <c r="A403" s="2" t="s">
        <v>464</v>
      </c>
    </row>
    <row r="404" ht="30" customHeight="1" spans="1:1">
      <c r="A404" s="2" t="s">
        <v>465</v>
      </c>
    </row>
    <row r="405" ht="30" customHeight="1" spans="1:1">
      <c r="A405" s="2" t="s">
        <v>466</v>
      </c>
    </row>
    <row r="406" ht="30" customHeight="1" spans="1:1">
      <c r="A406" s="2" t="s">
        <v>467</v>
      </c>
    </row>
    <row r="407" ht="30" customHeight="1" spans="1:1">
      <c r="A407" s="2" t="s">
        <v>468</v>
      </c>
    </row>
    <row r="408" ht="30" customHeight="1" spans="1:1">
      <c r="A408" s="2" t="s">
        <v>469</v>
      </c>
    </row>
    <row r="409" ht="30" customHeight="1" spans="1:1">
      <c r="A409" s="2" t="s">
        <v>763</v>
      </c>
    </row>
    <row r="410" ht="30" customHeight="1" spans="1:1">
      <c r="A410" s="2" t="s">
        <v>764</v>
      </c>
    </row>
    <row r="411" ht="30" customHeight="1" spans="1:1">
      <c r="A411" s="2" t="s">
        <v>765</v>
      </c>
    </row>
    <row r="412" ht="30" customHeight="1" spans="1:1">
      <c r="A412" s="2" t="s">
        <v>766</v>
      </c>
    </row>
    <row r="413" ht="30" customHeight="1" spans="1:1">
      <c r="A413" s="2" t="s">
        <v>767</v>
      </c>
    </row>
    <row r="414" ht="30" customHeight="1" spans="1:1">
      <c r="A414" s="2" t="s">
        <v>768</v>
      </c>
    </row>
    <row r="415" ht="30" customHeight="1" spans="1:1">
      <c r="A415" s="2" t="s">
        <v>769</v>
      </c>
    </row>
    <row r="416" ht="30" customHeight="1" spans="1:1">
      <c r="A416" s="2" t="s">
        <v>770</v>
      </c>
    </row>
    <row r="417" ht="30" customHeight="1" spans="1:1">
      <c r="A417" s="2" t="s">
        <v>771</v>
      </c>
    </row>
    <row r="418" ht="30" customHeight="1" spans="1:1">
      <c r="A418" s="2" t="s">
        <v>772</v>
      </c>
    </row>
    <row r="419" ht="30" customHeight="1" spans="1:1">
      <c r="A419" s="2" t="s">
        <v>773</v>
      </c>
    </row>
    <row r="420" ht="30" customHeight="1" spans="1:1">
      <c r="A420" s="2" t="s">
        <v>774</v>
      </c>
    </row>
    <row r="421" ht="30" customHeight="1" spans="1:1">
      <c r="A421" s="2" t="s">
        <v>775</v>
      </c>
    </row>
    <row r="422" ht="30" customHeight="1" spans="1:1">
      <c r="A422" s="2" t="s">
        <v>776</v>
      </c>
    </row>
    <row r="423" ht="30" customHeight="1" spans="1:1">
      <c r="A423" s="2" t="s">
        <v>777</v>
      </c>
    </row>
    <row r="424" ht="30" customHeight="1" spans="1:1">
      <c r="A424" s="2" t="s">
        <v>778</v>
      </c>
    </row>
    <row r="425" ht="30" customHeight="1" spans="1:1">
      <c r="A425" s="2" t="s">
        <v>779</v>
      </c>
    </row>
    <row r="426" ht="30" customHeight="1" spans="1:1">
      <c r="A426" s="2" t="s">
        <v>780</v>
      </c>
    </row>
    <row r="427" ht="30" customHeight="1" spans="1:1">
      <c r="A427" s="2" t="s">
        <v>781</v>
      </c>
    </row>
    <row r="428" ht="30" customHeight="1" spans="1:1">
      <c r="A428" s="2" t="s">
        <v>782</v>
      </c>
    </row>
    <row r="429" ht="30" customHeight="1" spans="1:1">
      <c r="A429" s="2" t="s">
        <v>783</v>
      </c>
    </row>
    <row r="430" ht="30" customHeight="1" spans="1:1">
      <c r="A430" s="2" t="s">
        <v>784</v>
      </c>
    </row>
  </sheetData>
  <pageMargins left="0.75" right="0.75" top="1" bottom="1" header="0.5" footer="0.5"/>
  <pageSetup paperSize="1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BIDV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2018-03-05T01:14:00Z</dcterms:created>
  <cp:lastPrinted>2018-09-22T05:03:00Z</cp:lastPrinted>
  <dcterms:modified xsi:type="dcterms:W3CDTF">2023-12-08T17:51:20Z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D2E58A487AA04E908EB8D343D0B26614_13</vt:lpwstr>
  </property>
  <property fmtid="{D5CDD505-2E9C-101B-9397-08002B2CF9AE}" pid="3" name="KSOProductBuildVer">
    <vt:lpwstr>1033-12.2.0.13306</vt:lpwstr>
  </property>
</Properties>
</file>